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1. Audit\EPIC 2021\7. CIPL-Final Filing\02 Control Testing\CIPL Significant risk\02 Design and Implementation Test\"/>
    </mc:Choice>
  </mc:AlternateContent>
  <xr:revisionPtr revIDLastSave="0" documentId="13_ncr:1_{A7D08D63-F714-40A6-8800-3F35E6378BD7}" xr6:coauthVersionLast="47" xr6:coauthVersionMax="47" xr10:uidLastSave="{00000000-0000-0000-0000-000000000000}"/>
  <bookViews>
    <workbookView xWindow="-110" yWindow="-110" windowWidth="19420" windowHeight="10420" activeTab="2" xr2:uid="{00000000-000D-0000-FFFF-FFFF00000000}"/>
  </bookViews>
  <sheets>
    <sheet name="Instructions" sheetId="19" r:id="rId1"/>
    <sheet name="Executive Summary" sheetId="1" r:id="rId2"/>
    <sheet name="Control 1" sheetId="15" r:id="rId3"/>
    <sheet name="Control-1-OE-Selected sample" sheetId="37" state="hidden" r:id="rId4"/>
    <sheet name="Control 2" sheetId="41" r:id="rId5"/>
    <sheet name="Control-1-OE-Frequency test-Act" sheetId="36" state="hidden" r:id="rId6"/>
    <sheet name="Control-1-OE-Frequency test" sheetId="34" state="hidden" r:id="rId7"/>
    <sheet name="Control-1-Frequency " sheetId="33" state="hidden" r:id="rId8"/>
    <sheet name="Control-2-OE-Selected sample" sheetId="38" state="hidden" r:id="rId9"/>
    <sheet name="Ledger" sheetId="40" state="hidden" r:id="rId10"/>
    <sheet name="Control 3" sheetId="29" state="hidden" r:id="rId11"/>
    <sheet name="Control 4" sheetId="30" state="hidden" r:id="rId12"/>
    <sheet name="Control 5" sheetId="31" state="hidden" r:id="rId13"/>
    <sheet name="Template" sheetId="32" state="hidden" r:id="rId14"/>
    <sheet name="Control-1-OE-Frequency Test " sheetId="43" r:id="rId15"/>
    <sheet name="Control-2-OE-Frequency Test " sheetId="42" r:id="rId16"/>
    <sheet name="Notes" sheetId="22" r:id="rId17"/>
  </sheets>
  <externalReferences>
    <externalReference r:id="rId18"/>
  </externalReferences>
  <definedNames>
    <definedName name="_xlnm._FilterDatabase" localSheetId="14" hidden="1">'Control-1-OE-Frequency Test '!$A$19:$D$735</definedName>
    <definedName name="_xlnm._FilterDatabase" localSheetId="3" hidden="1">'Control-1-OE-Selected sample'!$B$13:$D$97</definedName>
    <definedName name="_xlnm._FilterDatabase" localSheetId="15" hidden="1">'Control-2-OE-Frequency Test '!$A$24:$D$36</definedName>
    <definedName name="_xlnm._FilterDatabase" localSheetId="9" hidden="1">Ledger!$A$1:$AF$1794</definedName>
    <definedName name="AS2DocOpenMode" hidden="1">"AS2DocumentEdit"</definedName>
    <definedName name="_xlnm.Print_Area" localSheetId="2">'Control 1'!$A$1:$V$213</definedName>
    <definedName name="_xlnm.Print_Area" localSheetId="4">'Control 2'!$A$1:$R$267</definedName>
    <definedName name="_xlnm.Print_Area" localSheetId="10">'Control 3'!$A$1:$R$256</definedName>
    <definedName name="_xlnm.Print_Area" localSheetId="11">'Control 4'!$A$1:$R$256</definedName>
    <definedName name="_xlnm.Print_Area" localSheetId="12">'Control 5'!$A$1:$R$256</definedName>
    <definedName name="_xlnm.Print_Area" localSheetId="14">'Control-1-OE-Frequency Test '!$A$1:$D$1940</definedName>
    <definedName name="_xlnm.Print_Area" localSheetId="15">'Control-2-OE-Frequency Test '!$A$1:$D$37</definedName>
    <definedName name="_xlnm.Print_Area" localSheetId="1">'Executive Summary'!$A$1:$J$43</definedName>
    <definedName name="_xlnm.Print_Area" localSheetId="0">Instructions!$B$1:$I$23</definedName>
    <definedName name="_xlnm.Print_Area" localSheetId="16">Notes!$B$1:$I$39</definedName>
    <definedName name="_xlnm.Print_Area" localSheetId="13">Template!$A$1:$R$256</definedName>
    <definedName name="TextRefCopyRangeCount" hidden="1">31</definedName>
  </definedNames>
  <calcPr calcId="191029"/>
</workbook>
</file>

<file path=xl/calcChain.xml><?xml version="1.0" encoding="utf-8"?>
<calcChain xmlns="http://schemas.openxmlformats.org/spreadsheetml/2006/main">
  <c r="C37" i="42" l="1"/>
  <c r="D3318" i="43" l="1"/>
  <c r="B14" i="43" s="1"/>
  <c r="D14" i="43" s="1"/>
  <c r="F41" i="1" l="1"/>
  <c r="A10" i="15" l="1"/>
  <c r="A16" i="15"/>
  <c r="A25" i="15"/>
  <c r="A37" i="15"/>
  <c r="B51" i="15"/>
  <c r="B83" i="15"/>
  <c r="A89" i="15"/>
  <c r="B94" i="15"/>
  <c r="B107" i="15"/>
  <c r="A116" i="15"/>
  <c r="A132" i="15"/>
  <c r="A138" i="15"/>
  <c r="A147" i="15"/>
  <c r="A157" i="15"/>
  <c r="A161" i="15"/>
  <c r="A165" i="15"/>
  <c r="B206" i="15"/>
  <c r="S206" i="15"/>
  <c r="D37" i="42" l="1"/>
  <c r="D14" i="42"/>
  <c r="F28" i="1"/>
  <c r="F27" i="1"/>
  <c r="F26" i="1"/>
  <c r="F24" i="1"/>
  <c r="F23" i="1"/>
  <c r="F30" i="1" s="1"/>
  <c r="F21" i="1"/>
  <c r="F19" i="1"/>
  <c r="F16" i="1"/>
  <c r="F15" i="1"/>
  <c r="F14" i="1"/>
  <c r="F12" i="1"/>
  <c r="F11" i="1"/>
  <c r="F10" i="1"/>
  <c r="F9" i="1"/>
  <c r="F13" i="1"/>
  <c r="F20" i="1"/>
  <c r="F22" i="1"/>
  <c r="F38" i="1"/>
  <c r="F8" i="1"/>
  <c r="F7" i="1"/>
  <c r="F6" i="1"/>
  <c r="F3" i="1"/>
  <c r="O238" i="41"/>
  <c r="B238" i="41"/>
  <c r="O206" i="41"/>
  <c r="B206" i="41"/>
  <c r="A165" i="41"/>
  <c r="A161" i="41"/>
  <c r="A157" i="41"/>
  <c r="A147" i="41"/>
  <c r="A138" i="41"/>
  <c r="A132" i="41"/>
  <c r="A116" i="41"/>
  <c r="B107" i="41"/>
  <c r="B94" i="41"/>
  <c r="A89" i="41"/>
  <c r="B83" i="41"/>
  <c r="B51" i="41"/>
  <c r="A37" i="41"/>
  <c r="A25" i="41"/>
  <c r="A16" i="41"/>
  <c r="A10" i="41"/>
  <c r="F33" i="1" l="1"/>
  <c r="F32" i="1"/>
  <c r="F31" i="1"/>
  <c r="F37" i="1"/>
  <c r="F36" i="1"/>
  <c r="F35" i="1"/>
  <c r="F34" i="1"/>
  <c r="O1794" i="40" l="1"/>
  <c r="N1794" i="40"/>
  <c r="O1793" i="40"/>
  <c r="N1793" i="40"/>
  <c r="O1792" i="40"/>
  <c r="N1792" i="40"/>
  <c r="O1791" i="40"/>
  <c r="N1791" i="40"/>
  <c r="O1790" i="40"/>
  <c r="N1790" i="40"/>
  <c r="O1789" i="40"/>
  <c r="N1789" i="40"/>
  <c r="O1788" i="40"/>
  <c r="N1788" i="40"/>
  <c r="O1787" i="40"/>
  <c r="N1787" i="40"/>
  <c r="O1786" i="40"/>
  <c r="N1786" i="40"/>
  <c r="O1785" i="40"/>
  <c r="N1785" i="40"/>
  <c r="O1784" i="40"/>
  <c r="N1784" i="40"/>
  <c r="O1783" i="40"/>
  <c r="N1783" i="40"/>
  <c r="O1782" i="40"/>
  <c r="N1782" i="40"/>
  <c r="O1781" i="40"/>
  <c r="N1781" i="40"/>
  <c r="O1780" i="40"/>
  <c r="N1780" i="40"/>
  <c r="O1779" i="40"/>
  <c r="N1779" i="40"/>
  <c r="O1778" i="40"/>
  <c r="N1778" i="40"/>
  <c r="O1777" i="40"/>
  <c r="N1777" i="40"/>
  <c r="O1776" i="40"/>
  <c r="N1776" i="40"/>
  <c r="O1775" i="40"/>
  <c r="N1775" i="40"/>
  <c r="O1774" i="40"/>
  <c r="N1774" i="40"/>
  <c r="O1773" i="40"/>
  <c r="N1773" i="40"/>
  <c r="O1772" i="40"/>
  <c r="N1772" i="40"/>
  <c r="O1771" i="40"/>
  <c r="N1771" i="40"/>
  <c r="O1770" i="40"/>
  <c r="N1770" i="40"/>
  <c r="O1769" i="40"/>
  <c r="N1769" i="40"/>
  <c r="O1768" i="40"/>
  <c r="N1768" i="40"/>
  <c r="O1767" i="40"/>
  <c r="N1767" i="40"/>
  <c r="O1766" i="40"/>
  <c r="N1766" i="40"/>
  <c r="O1765" i="40"/>
  <c r="N1765" i="40"/>
  <c r="O1764" i="40"/>
  <c r="N1764" i="40"/>
  <c r="O1763" i="40"/>
  <c r="N1763" i="40"/>
  <c r="O1762" i="40"/>
  <c r="N1762" i="40"/>
  <c r="O1761" i="40"/>
  <c r="N1761" i="40"/>
  <c r="O1760" i="40"/>
  <c r="N1760" i="40"/>
  <c r="O1759" i="40"/>
  <c r="N1759" i="40"/>
  <c r="O1758" i="40"/>
  <c r="N1758" i="40"/>
  <c r="O1757" i="40"/>
  <c r="N1757" i="40"/>
  <c r="O1756" i="40"/>
  <c r="N1756" i="40"/>
  <c r="O1755" i="40"/>
  <c r="N1755" i="40"/>
  <c r="O1754" i="40"/>
  <c r="N1754" i="40"/>
  <c r="O1753" i="40"/>
  <c r="N1753" i="40"/>
  <c r="O1752" i="40"/>
  <c r="N1752" i="40"/>
  <c r="O1751" i="40"/>
  <c r="N1751" i="40"/>
  <c r="O1750" i="40"/>
  <c r="N1750" i="40"/>
  <c r="O1749" i="40"/>
  <c r="N1749" i="40"/>
  <c r="O1748" i="40"/>
  <c r="N1748" i="40"/>
  <c r="O1747" i="40"/>
  <c r="N1747" i="40"/>
  <c r="O1746" i="40"/>
  <c r="N1746" i="40"/>
  <c r="O1745" i="40"/>
  <c r="N1745" i="40"/>
  <c r="O1744" i="40"/>
  <c r="N1744" i="40"/>
  <c r="O1743" i="40"/>
  <c r="N1743" i="40"/>
  <c r="O1742" i="40"/>
  <c r="N1742" i="40"/>
  <c r="O1741" i="40"/>
  <c r="N1741" i="40"/>
  <c r="O1740" i="40"/>
  <c r="N1740" i="40"/>
  <c r="O1739" i="40"/>
  <c r="N1739" i="40"/>
  <c r="O1738" i="40"/>
  <c r="N1738" i="40"/>
  <c r="O1737" i="40"/>
  <c r="N1737" i="40"/>
  <c r="O1736" i="40"/>
  <c r="N1736" i="40"/>
  <c r="O1735" i="40"/>
  <c r="N1735" i="40"/>
  <c r="O1734" i="40"/>
  <c r="N1734" i="40"/>
  <c r="O1733" i="40"/>
  <c r="N1733" i="40"/>
  <c r="O1732" i="40"/>
  <c r="N1732" i="40"/>
  <c r="O1731" i="40"/>
  <c r="N1731" i="40"/>
  <c r="O1730" i="40"/>
  <c r="N1730" i="40"/>
  <c r="O1729" i="40"/>
  <c r="N1729" i="40"/>
  <c r="O1728" i="40"/>
  <c r="N1728" i="40"/>
  <c r="O1727" i="40"/>
  <c r="N1727" i="40"/>
  <c r="O1726" i="40"/>
  <c r="N1726" i="40"/>
  <c r="O1725" i="40"/>
  <c r="N1725" i="40"/>
  <c r="O1724" i="40"/>
  <c r="N1724" i="40"/>
  <c r="O1723" i="40"/>
  <c r="N1723" i="40"/>
  <c r="O1722" i="40"/>
  <c r="N1722" i="40"/>
  <c r="O1721" i="40"/>
  <c r="N1721" i="40"/>
  <c r="O1720" i="40"/>
  <c r="N1720" i="40"/>
  <c r="O1719" i="40"/>
  <c r="N1719" i="40"/>
  <c r="O1718" i="40"/>
  <c r="N1718" i="40"/>
  <c r="O1717" i="40"/>
  <c r="N1717" i="40"/>
  <c r="O1716" i="40"/>
  <c r="N1716" i="40"/>
  <c r="O1715" i="40"/>
  <c r="N1715" i="40"/>
  <c r="O1714" i="40"/>
  <c r="N1714" i="40"/>
  <c r="O1713" i="40"/>
  <c r="N1713" i="40"/>
  <c r="O1712" i="40"/>
  <c r="N1712" i="40"/>
  <c r="O1711" i="40"/>
  <c r="N1711" i="40"/>
  <c r="O1710" i="40"/>
  <c r="N1710" i="40"/>
  <c r="O1709" i="40"/>
  <c r="N1709" i="40"/>
  <c r="O1708" i="40"/>
  <c r="N1708" i="40"/>
  <c r="O1707" i="40"/>
  <c r="N1707" i="40"/>
  <c r="O1706" i="40"/>
  <c r="N1706" i="40"/>
  <c r="O1705" i="40"/>
  <c r="N1705" i="40"/>
  <c r="O1704" i="40"/>
  <c r="N1704" i="40"/>
  <c r="O1703" i="40"/>
  <c r="N1703" i="40"/>
  <c r="O1702" i="40"/>
  <c r="N1702" i="40"/>
  <c r="O1701" i="40"/>
  <c r="N1701" i="40"/>
  <c r="O1700" i="40"/>
  <c r="N1700" i="40"/>
  <c r="O1699" i="40"/>
  <c r="N1699" i="40"/>
  <c r="O1698" i="40"/>
  <c r="N1698" i="40"/>
  <c r="O1697" i="40"/>
  <c r="N1697" i="40"/>
  <c r="O1696" i="40"/>
  <c r="N1696" i="40"/>
  <c r="O1695" i="40"/>
  <c r="N1695" i="40"/>
  <c r="O1694" i="40"/>
  <c r="N1694" i="40"/>
  <c r="O1693" i="40"/>
  <c r="N1693" i="40"/>
  <c r="O1692" i="40"/>
  <c r="N1692" i="40"/>
  <c r="O1691" i="40"/>
  <c r="N1691" i="40"/>
  <c r="O1690" i="40"/>
  <c r="N1690" i="40"/>
  <c r="O1689" i="40"/>
  <c r="N1689" i="40"/>
  <c r="O1688" i="40"/>
  <c r="N1688" i="40"/>
  <c r="O1687" i="40"/>
  <c r="N1687" i="40"/>
  <c r="O1686" i="40"/>
  <c r="N1686" i="40"/>
  <c r="O1685" i="40"/>
  <c r="N1685" i="40"/>
  <c r="O1684" i="40"/>
  <c r="N1684" i="40"/>
  <c r="O1683" i="40"/>
  <c r="N1683" i="40"/>
  <c r="O1682" i="40"/>
  <c r="N1682" i="40"/>
  <c r="O1681" i="40"/>
  <c r="N1681" i="40"/>
  <c r="O1680" i="40"/>
  <c r="N1680" i="40"/>
  <c r="O1679" i="40"/>
  <c r="N1679" i="40"/>
  <c r="O1678" i="40"/>
  <c r="N1678" i="40"/>
  <c r="O1677" i="40"/>
  <c r="N1677" i="40"/>
  <c r="O1676" i="40"/>
  <c r="N1676" i="40"/>
  <c r="O1675" i="40"/>
  <c r="N1675" i="40"/>
  <c r="O1674" i="40"/>
  <c r="N1674" i="40"/>
  <c r="O1673" i="40"/>
  <c r="N1673" i="40"/>
  <c r="O1672" i="40"/>
  <c r="N1672" i="40"/>
  <c r="O1671" i="40"/>
  <c r="N1671" i="40"/>
  <c r="O1670" i="40"/>
  <c r="N1670" i="40"/>
  <c r="O1669" i="40"/>
  <c r="N1669" i="40"/>
  <c r="O1668" i="40"/>
  <c r="N1668" i="40"/>
  <c r="O1667" i="40"/>
  <c r="N1667" i="40"/>
  <c r="O1666" i="40"/>
  <c r="N1666" i="40"/>
  <c r="O1665" i="40"/>
  <c r="N1665" i="40"/>
  <c r="O1664" i="40"/>
  <c r="N1664" i="40"/>
  <c r="O1663" i="40"/>
  <c r="N1663" i="40"/>
  <c r="O1662" i="40"/>
  <c r="N1662" i="40"/>
  <c r="O1661" i="40"/>
  <c r="N1661" i="40"/>
  <c r="O1660" i="40"/>
  <c r="N1660" i="40"/>
  <c r="O1659" i="40"/>
  <c r="N1659" i="40"/>
  <c r="O1658" i="40"/>
  <c r="N1658" i="40"/>
  <c r="O1657" i="40"/>
  <c r="N1657" i="40"/>
  <c r="O1656" i="40"/>
  <c r="N1656" i="40"/>
  <c r="O1655" i="40"/>
  <c r="N1655" i="40"/>
  <c r="O1654" i="40"/>
  <c r="N1654" i="40"/>
  <c r="O1653" i="40"/>
  <c r="N1653" i="40"/>
  <c r="O1652" i="40"/>
  <c r="N1652" i="40"/>
  <c r="O1651" i="40"/>
  <c r="N1651" i="40"/>
  <c r="O1650" i="40"/>
  <c r="N1650" i="40"/>
  <c r="O1649" i="40"/>
  <c r="N1649" i="40"/>
  <c r="O1648" i="40"/>
  <c r="N1648" i="40"/>
  <c r="O1647" i="40"/>
  <c r="N1647" i="40"/>
  <c r="O1646" i="40"/>
  <c r="N1646" i="40"/>
  <c r="O1645" i="40"/>
  <c r="N1645" i="40"/>
  <c r="O1644" i="40"/>
  <c r="N1644" i="40"/>
  <c r="O1643" i="40"/>
  <c r="N1643" i="40"/>
  <c r="O1642" i="40"/>
  <c r="N1642" i="40"/>
  <c r="O1641" i="40"/>
  <c r="N1641" i="40"/>
  <c r="O1640" i="40"/>
  <c r="N1640" i="40"/>
  <c r="O1639" i="40"/>
  <c r="N1639" i="40"/>
  <c r="O1638" i="40"/>
  <c r="N1638" i="40"/>
  <c r="O1637" i="40"/>
  <c r="N1637" i="40"/>
  <c r="O1636" i="40"/>
  <c r="N1636" i="40"/>
  <c r="O1635" i="40"/>
  <c r="N1635" i="40"/>
  <c r="O1634" i="40"/>
  <c r="N1634" i="40"/>
  <c r="O1633" i="40"/>
  <c r="N1633" i="40"/>
  <c r="O1632" i="40"/>
  <c r="N1632" i="40"/>
  <c r="O1631" i="40"/>
  <c r="N1631" i="40"/>
  <c r="O1630" i="40"/>
  <c r="N1630" i="40"/>
  <c r="O1629" i="40"/>
  <c r="N1629" i="40"/>
  <c r="O1628" i="40"/>
  <c r="N1628" i="40"/>
  <c r="O1627" i="40"/>
  <c r="N1627" i="40"/>
  <c r="O1626" i="40"/>
  <c r="N1626" i="40"/>
  <c r="O1625" i="40"/>
  <c r="N1625" i="40"/>
  <c r="O1624" i="40"/>
  <c r="N1624" i="40"/>
  <c r="O1623" i="40"/>
  <c r="N1623" i="40"/>
  <c r="O1622" i="40"/>
  <c r="N1622" i="40"/>
  <c r="O1621" i="40"/>
  <c r="N1621" i="40"/>
  <c r="O1620" i="40"/>
  <c r="N1620" i="40"/>
  <c r="O1619" i="40"/>
  <c r="N1619" i="40"/>
  <c r="O1618" i="40"/>
  <c r="N1618" i="40"/>
  <c r="O1617" i="40"/>
  <c r="N1617" i="40"/>
  <c r="O1616" i="40"/>
  <c r="N1616" i="40"/>
  <c r="O1615" i="40"/>
  <c r="N1615" i="40"/>
  <c r="O1614" i="40"/>
  <c r="N1614" i="40"/>
  <c r="O1613" i="40"/>
  <c r="N1613" i="40"/>
  <c r="O1612" i="40"/>
  <c r="N1612" i="40"/>
  <c r="O1611" i="40"/>
  <c r="N1611" i="40"/>
  <c r="O1610" i="40"/>
  <c r="N1610" i="40"/>
  <c r="O1609" i="40"/>
  <c r="N1609" i="40"/>
  <c r="O1608" i="40"/>
  <c r="N1608" i="40"/>
  <c r="O1607" i="40"/>
  <c r="N1607" i="40"/>
  <c r="O1606" i="40"/>
  <c r="N1606" i="40"/>
  <c r="O1605" i="40"/>
  <c r="N1605" i="40"/>
  <c r="O1604" i="40"/>
  <c r="N1604" i="40"/>
  <c r="O1603" i="40"/>
  <c r="N1603" i="40"/>
  <c r="O1602" i="40"/>
  <c r="N1602" i="40"/>
  <c r="O1601" i="40"/>
  <c r="N1601" i="40"/>
  <c r="O1600" i="40"/>
  <c r="N1600" i="40"/>
  <c r="O1599" i="40"/>
  <c r="N1599" i="40"/>
  <c r="O1598" i="40"/>
  <c r="N1598" i="40"/>
  <c r="O1597" i="40"/>
  <c r="N1597" i="40"/>
  <c r="O1596" i="40"/>
  <c r="N1596" i="40"/>
  <c r="O1595" i="40"/>
  <c r="N1595" i="40"/>
  <c r="O1594" i="40"/>
  <c r="N1594" i="40"/>
  <c r="O1593" i="40"/>
  <c r="N1593" i="40"/>
  <c r="O1592" i="40"/>
  <c r="N1592" i="40"/>
  <c r="O1591" i="40"/>
  <c r="N1591" i="40"/>
  <c r="O1590" i="40"/>
  <c r="N1590" i="40"/>
  <c r="O1589" i="40"/>
  <c r="N1589" i="40"/>
  <c r="O1588" i="40"/>
  <c r="N1588" i="40"/>
  <c r="O1587" i="40"/>
  <c r="N1587" i="40"/>
  <c r="O1586" i="40"/>
  <c r="N1586" i="40"/>
  <c r="O1585" i="40"/>
  <c r="N1585" i="40"/>
  <c r="O1584" i="40"/>
  <c r="N1584" i="40"/>
  <c r="O1583" i="40"/>
  <c r="N1583" i="40"/>
  <c r="O1582" i="40"/>
  <c r="N1582" i="40"/>
  <c r="O1581" i="40"/>
  <c r="N1581" i="40"/>
  <c r="O1580" i="40"/>
  <c r="N1580" i="40"/>
  <c r="O1579" i="40"/>
  <c r="N1579" i="40"/>
  <c r="O1578" i="40"/>
  <c r="N1578" i="40"/>
  <c r="O1577" i="40"/>
  <c r="N1577" i="40"/>
  <c r="O1576" i="40"/>
  <c r="N1576" i="40"/>
  <c r="O1575" i="40"/>
  <c r="N1575" i="40"/>
  <c r="O1574" i="40"/>
  <c r="N1574" i="40"/>
  <c r="O1573" i="40"/>
  <c r="N1573" i="40"/>
  <c r="O1572" i="40"/>
  <c r="N1572" i="40"/>
  <c r="O1571" i="40"/>
  <c r="N1571" i="40"/>
  <c r="O1570" i="40"/>
  <c r="N1570" i="40"/>
  <c r="O1569" i="40"/>
  <c r="N1569" i="40"/>
  <c r="O1568" i="40"/>
  <c r="N1568" i="40"/>
  <c r="O1567" i="40"/>
  <c r="N1567" i="40"/>
  <c r="O1566" i="40"/>
  <c r="N1566" i="40"/>
  <c r="O1565" i="40"/>
  <c r="N1565" i="40"/>
  <c r="O1564" i="40"/>
  <c r="N1564" i="40"/>
  <c r="O1563" i="40"/>
  <c r="N1563" i="40"/>
  <c r="O1562" i="40"/>
  <c r="N1562" i="40"/>
  <c r="O1561" i="40"/>
  <c r="N1561" i="40"/>
  <c r="O1560" i="40"/>
  <c r="N1560" i="40"/>
  <c r="O1559" i="40"/>
  <c r="N1559" i="40"/>
  <c r="O1558" i="40"/>
  <c r="N1558" i="40"/>
  <c r="O1557" i="40"/>
  <c r="N1557" i="40"/>
  <c r="O1556" i="40"/>
  <c r="N1556" i="40"/>
  <c r="O1555" i="40"/>
  <c r="N1555" i="40"/>
  <c r="O1554" i="40"/>
  <c r="N1554" i="40"/>
  <c r="O1553" i="40"/>
  <c r="N1553" i="40"/>
  <c r="O1552" i="40"/>
  <c r="N1552" i="40"/>
  <c r="O1551" i="40"/>
  <c r="N1551" i="40"/>
  <c r="O1550" i="40"/>
  <c r="N1550" i="40"/>
  <c r="O1549" i="40"/>
  <c r="N1549" i="40"/>
  <c r="O1548" i="40"/>
  <c r="N1548" i="40"/>
  <c r="O1547" i="40"/>
  <c r="N1547" i="40"/>
  <c r="O1546" i="40"/>
  <c r="N1546" i="40"/>
  <c r="O1545" i="40"/>
  <c r="N1545" i="40"/>
  <c r="O1544" i="40"/>
  <c r="N1544" i="40"/>
  <c r="O1543" i="40"/>
  <c r="N1543" i="40"/>
  <c r="O1542" i="40"/>
  <c r="N1542" i="40"/>
  <c r="O1541" i="40"/>
  <c r="N1541" i="40"/>
  <c r="O1540" i="40"/>
  <c r="N1540" i="40"/>
  <c r="O1539" i="40"/>
  <c r="N1539" i="40"/>
  <c r="O1538" i="40"/>
  <c r="N1538" i="40"/>
  <c r="O1537" i="40"/>
  <c r="N1537" i="40"/>
  <c r="O1536" i="40"/>
  <c r="N1536" i="40"/>
  <c r="O1535" i="40"/>
  <c r="N1535" i="40"/>
  <c r="O1534" i="40"/>
  <c r="N1534" i="40"/>
  <c r="O1533" i="40"/>
  <c r="N1533" i="40"/>
  <c r="O1532" i="40"/>
  <c r="N1532" i="40"/>
  <c r="O1531" i="40"/>
  <c r="N1531" i="40"/>
  <c r="O1530" i="40"/>
  <c r="N1530" i="40"/>
  <c r="O1529" i="40"/>
  <c r="N1529" i="40"/>
  <c r="O1528" i="40"/>
  <c r="N1528" i="40"/>
  <c r="O1527" i="40"/>
  <c r="N1527" i="40"/>
  <c r="O1526" i="40"/>
  <c r="N1526" i="40"/>
  <c r="O1525" i="40"/>
  <c r="N1525" i="40"/>
  <c r="O1524" i="40"/>
  <c r="N1524" i="40"/>
  <c r="O1523" i="40"/>
  <c r="N1523" i="40"/>
  <c r="O1522" i="40"/>
  <c r="N1522" i="40"/>
  <c r="O1521" i="40"/>
  <c r="N1521" i="40"/>
  <c r="O1520" i="40"/>
  <c r="N1520" i="40"/>
  <c r="O1519" i="40"/>
  <c r="N1519" i="40"/>
  <c r="O1518" i="40"/>
  <c r="N1518" i="40"/>
  <c r="O1517" i="40"/>
  <c r="N1517" i="40"/>
  <c r="O1516" i="40"/>
  <c r="N1516" i="40"/>
  <c r="O1515" i="40"/>
  <c r="N1515" i="40"/>
  <c r="O1514" i="40"/>
  <c r="N1514" i="40"/>
  <c r="O1513" i="40"/>
  <c r="N1513" i="40"/>
  <c r="O1512" i="40"/>
  <c r="N1512" i="40"/>
  <c r="O1511" i="40"/>
  <c r="N1511" i="40"/>
  <c r="O1510" i="40"/>
  <c r="N1510" i="40"/>
  <c r="O1509" i="40"/>
  <c r="N1509" i="40"/>
  <c r="O1508" i="40"/>
  <c r="N1508" i="40"/>
  <c r="O1507" i="40"/>
  <c r="N1507" i="40"/>
  <c r="O1506" i="40"/>
  <c r="N1506" i="40"/>
  <c r="O1505" i="40"/>
  <c r="N1505" i="40"/>
  <c r="O1504" i="40"/>
  <c r="N1504" i="40"/>
  <c r="O1503" i="40"/>
  <c r="N1503" i="40"/>
  <c r="O1502" i="40"/>
  <c r="N1502" i="40"/>
  <c r="O1501" i="40"/>
  <c r="N1501" i="40"/>
  <c r="O1500" i="40"/>
  <c r="N1500" i="40"/>
  <c r="O1499" i="40"/>
  <c r="N1499" i="40"/>
  <c r="O1498" i="40"/>
  <c r="N1498" i="40"/>
  <c r="O1497" i="40"/>
  <c r="N1497" i="40"/>
  <c r="O1496" i="40"/>
  <c r="N1496" i="40"/>
  <c r="O1495" i="40"/>
  <c r="N1495" i="40"/>
  <c r="O1494" i="40"/>
  <c r="N1494" i="40"/>
  <c r="O1493" i="40"/>
  <c r="N1493" i="40"/>
  <c r="O1492" i="40"/>
  <c r="N1492" i="40"/>
  <c r="O1491" i="40"/>
  <c r="N1491" i="40"/>
  <c r="O1490" i="40"/>
  <c r="N1490" i="40"/>
  <c r="O1489" i="40"/>
  <c r="N1489" i="40"/>
  <c r="O1488" i="40"/>
  <c r="N1488" i="40"/>
  <c r="O1487" i="40"/>
  <c r="N1487" i="40"/>
  <c r="O1486" i="40"/>
  <c r="N1486" i="40"/>
  <c r="O1485" i="40"/>
  <c r="N1485" i="40"/>
  <c r="O1484" i="40"/>
  <c r="N1484" i="40"/>
  <c r="O1483" i="40"/>
  <c r="N1483" i="40"/>
  <c r="O1482" i="40"/>
  <c r="N1482" i="40"/>
  <c r="O1481" i="40"/>
  <c r="N1481" i="40"/>
  <c r="O1480" i="40"/>
  <c r="N1480" i="40"/>
  <c r="O1479" i="40"/>
  <c r="N1479" i="40"/>
  <c r="O1478" i="40"/>
  <c r="N1478" i="40"/>
  <c r="O1477" i="40"/>
  <c r="N1477" i="40"/>
  <c r="O1476" i="40"/>
  <c r="N1476" i="40"/>
  <c r="O1475" i="40"/>
  <c r="N1475" i="40"/>
  <c r="O1474" i="40"/>
  <c r="N1474" i="40"/>
  <c r="O1473" i="40"/>
  <c r="N1473" i="40"/>
  <c r="O1472" i="40"/>
  <c r="N1472" i="40"/>
  <c r="O1471" i="40"/>
  <c r="N1471" i="40"/>
  <c r="O1470" i="40"/>
  <c r="N1470" i="40"/>
  <c r="O1469" i="40"/>
  <c r="N1469" i="40"/>
  <c r="O1468" i="40"/>
  <c r="N1468" i="40"/>
  <c r="O1467" i="40"/>
  <c r="N1467" i="40"/>
  <c r="O1466" i="40"/>
  <c r="N1466" i="40"/>
  <c r="O1465" i="40"/>
  <c r="N1465" i="40"/>
  <c r="O1464" i="40"/>
  <c r="N1464" i="40"/>
  <c r="O1463" i="40"/>
  <c r="N1463" i="40"/>
  <c r="O1462" i="40"/>
  <c r="N1462" i="40"/>
  <c r="O1461" i="40"/>
  <c r="N1461" i="40"/>
  <c r="O1460" i="40"/>
  <c r="N1460" i="40"/>
  <c r="O1459" i="40"/>
  <c r="N1459" i="40"/>
  <c r="O1458" i="40"/>
  <c r="N1458" i="40"/>
  <c r="O1457" i="40"/>
  <c r="N1457" i="40"/>
  <c r="O1456" i="40"/>
  <c r="N1456" i="40"/>
  <c r="O1455" i="40"/>
  <c r="N1455" i="40"/>
  <c r="O1454" i="40"/>
  <c r="N1454" i="40"/>
  <c r="O1453" i="40"/>
  <c r="N1453" i="40"/>
  <c r="O1452" i="40"/>
  <c r="N1452" i="40"/>
  <c r="O1451" i="40"/>
  <c r="N1451" i="40"/>
  <c r="O1450" i="40"/>
  <c r="N1450" i="40"/>
  <c r="O1449" i="40"/>
  <c r="N1449" i="40"/>
  <c r="O1448" i="40"/>
  <c r="N1448" i="40"/>
  <c r="O1447" i="40"/>
  <c r="N1447" i="40"/>
  <c r="O1446" i="40"/>
  <c r="N1446" i="40"/>
  <c r="O1445" i="40"/>
  <c r="N1445" i="40"/>
  <c r="O1444" i="40"/>
  <c r="N1444" i="40"/>
  <c r="O1443" i="40"/>
  <c r="N1443" i="40"/>
  <c r="O1442" i="40"/>
  <c r="N1442" i="40"/>
  <c r="O1441" i="40"/>
  <c r="N1441" i="40"/>
  <c r="O1440" i="40"/>
  <c r="N1440" i="40"/>
  <c r="O1439" i="40"/>
  <c r="N1439" i="40"/>
  <c r="O1438" i="40"/>
  <c r="N1438" i="40"/>
  <c r="O1437" i="40"/>
  <c r="N1437" i="40"/>
  <c r="O1436" i="40"/>
  <c r="N1436" i="40"/>
  <c r="O1435" i="40"/>
  <c r="N1435" i="40"/>
  <c r="O1434" i="40"/>
  <c r="N1434" i="40"/>
  <c r="O1433" i="40"/>
  <c r="N1433" i="40"/>
  <c r="O1432" i="40"/>
  <c r="N1432" i="40"/>
  <c r="O1431" i="40"/>
  <c r="N1431" i="40"/>
  <c r="O1430" i="40"/>
  <c r="N1430" i="40"/>
  <c r="O1429" i="40"/>
  <c r="N1429" i="40"/>
  <c r="O1428" i="40"/>
  <c r="N1428" i="40"/>
  <c r="O1427" i="40"/>
  <c r="N1427" i="40"/>
  <c r="O1426" i="40"/>
  <c r="N1426" i="40"/>
  <c r="O1425" i="40"/>
  <c r="N1425" i="40"/>
  <c r="O1424" i="40"/>
  <c r="N1424" i="40"/>
  <c r="O1423" i="40"/>
  <c r="N1423" i="40"/>
  <c r="O1422" i="40"/>
  <c r="N1422" i="40"/>
  <c r="O1421" i="40"/>
  <c r="N1421" i="40"/>
  <c r="O1420" i="40"/>
  <c r="N1420" i="40"/>
  <c r="O1419" i="40"/>
  <c r="N1419" i="40"/>
  <c r="O1418" i="40"/>
  <c r="N1418" i="40"/>
  <c r="O1417" i="40"/>
  <c r="N1417" i="40"/>
  <c r="O1416" i="40"/>
  <c r="N1416" i="40"/>
  <c r="O1415" i="40"/>
  <c r="N1415" i="40"/>
  <c r="O1414" i="40"/>
  <c r="N1414" i="40"/>
  <c r="O1413" i="40"/>
  <c r="N1413" i="40"/>
  <c r="O1412" i="40"/>
  <c r="N1412" i="40"/>
  <c r="O1411" i="40"/>
  <c r="N1411" i="40"/>
  <c r="O1410" i="40"/>
  <c r="N1410" i="40"/>
  <c r="O1409" i="40"/>
  <c r="N1409" i="40"/>
  <c r="O1408" i="40"/>
  <c r="N1408" i="40"/>
  <c r="O1407" i="40"/>
  <c r="N1407" i="40"/>
  <c r="O1406" i="40"/>
  <c r="N1406" i="40"/>
  <c r="O1405" i="40"/>
  <c r="N1405" i="40"/>
  <c r="O1404" i="40"/>
  <c r="N1404" i="40"/>
  <c r="O1403" i="40"/>
  <c r="N1403" i="40"/>
  <c r="O1402" i="40"/>
  <c r="N1402" i="40"/>
  <c r="O1401" i="40"/>
  <c r="N1401" i="40"/>
  <c r="O1400" i="40"/>
  <c r="N1400" i="40"/>
  <c r="O1399" i="40"/>
  <c r="N1399" i="40"/>
  <c r="O1398" i="40"/>
  <c r="N1398" i="40"/>
  <c r="O1397" i="40"/>
  <c r="N1397" i="40"/>
  <c r="O1396" i="40"/>
  <c r="N1396" i="40"/>
  <c r="O1395" i="40"/>
  <c r="N1395" i="40"/>
  <c r="O1394" i="40"/>
  <c r="N1394" i="40"/>
  <c r="O1393" i="40"/>
  <c r="N1393" i="40"/>
  <c r="O1392" i="40"/>
  <c r="N1392" i="40"/>
  <c r="O1391" i="40"/>
  <c r="N1391" i="40"/>
  <c r="O1390" i="40"/>
  <c r="N1390" i="40"/>
  <c r="O1389" i="40"/>
  <c r="N1389" i="40"/>
  <c r="O1388" i="40"/>
  <c r="N1388" i="40"/>
  <c r="O1387" i="40"/>
  <c r="N1387" i="40"/>
  <c r="O1386" i="40"/>
  <c r="N1386" i="40"/>
  <c r="O1385" i="40"/>
  <c r="N1385" i="40"/>
  <c r="O1384" i="40"/>
  <c r="N1384" i="40"/>
  <c r="O1383" i="40"/>
  <c r="N1383" i="40"/>
  <c r="O1382" i="40"/>
  <c r="N1382" i="40"/>
  <c r="O1381" i="40"/>
  <c r="N1381" i="40"/>
  <c r="O1380" i="40"/>
  <c r="N1380" i="40"/>
  <c r="O1379" i="40"/>
  <c r="N1379" i="40"/>
  <c r="O1378" i="40"/>
  <c r="N1378" i="40"/>
  <c r="O1377" i="40"/>
  <c r="N1377" i="40"/>
  <c r="O1376" i="40"/>
  <c r="N1376" i="40"/>
  <c r="O1375" i="40"/>
  <c r="N1375" i="40"/>
  <c r="O1374" i="40"/>
  <c r="N1374" i="40"/>
  <c r="O1373" i="40"/>
  <c r="N1373" i="40"/>
  <c r="O1372" i="40"/>
  <c r="N1372" i="40"/>
  <c r="O1371" i="40"/>
  <c r="N1371" i="40"/>
  <c r="O1370" i="40"/>
  <c r="N1370" i="40"/>
  <c r="O1369" i="40"/>
  <c r="N1369" i="40"/>
  <c r="O1368" i="40"/>
  <c r="N1368" i="40"/>
  <c r="O1367" i="40"/>
  <c r="N1367" i="40"/>
  <c r="O1366" i="40"/>
  <c r="N1366" i="40"/>
  <c r="O1365" i="40"/>
  <c r="N1365" i="40"/>
  <c r="O1364" i="40"/>
  <c r="N1364" i="40"/>
  <c r="O1363" i="40"/>
  <c r="N1363" i="40"/>
  <c r="O1362" i="40"/>
  <c r="N1362" i="40"/>
  <c r="O1361" i="40"/>
  <c r="N1361" i="40"/>
  <c r="O1360" i="40"/>
  <c r="N1360" i="40"/>
  <c r="O1359" i="40"/>
  <c r="N1359" i="40"/>
  <c r="O1358" i="40"/>
  <c r="N1358" i="40"/>
  <c r="O1357" i="40"/>
  <c r="N1357" i="40"/>
  <c r="O1356" i="40"/>
  <c r="N1356" i="40"/>
  <c r="O1355" i="40"/>
  <c r="N1355" i="40"/>
  <c r="O1354" i="40"/>
  <c r="N1354" i="40"/>
  <c r="O1353" i="40"/>
  <c r="N1353" i="40"/>
  <c r="O1352" i="40"/>
  <c r="N1352" i="40"/>
  <c r="O1351" i="40"/>
  <c r="N1351" i="40"/>
  <c r="O1350" i="40"/>
  <c r="N1350" i="40"/>
  <c r="O1349" i="40"/>
  <c r="N1349" i="40"/>
  <c r="O1348" i="40"/>
  <c r="N1348" i="40"/>
  <c r="O1347" i="40"/>
  <c r="N1347" i="40"/>
  <c r="O1346" i="40"/>
  <c r="N1346" i="40"/>
  <c r="O1345" i="40"/>
  <c r="N1345" i="40"/>
  <c r="O1344" i="40"/>
  <c r="N1344" i="40"/>
  <c r="O1343" i="40"/>
  <c r="N1343" i="40"/>
  <c r="O1342" i="40"/>
  <c r="N1342" i="40"/>
  <c r="O1341" i="40"/>
  <c r="N1341" i="40"/>
  <c r="O1340" i="40"/>
  <c r="N1340" i="40"/>
  <c r="O1339" i="40"/>
  <c r="N1339" i="40"/>
  <c r="O1338" i="40"/>
  <c r="N1338" i="40"/>
  <c r="O1337" i="40"/>
  <c r="N1337" i="40"/>
  <c r="O1336" i="40"/>
  <c r="N1336" i="40"/>
  <c r="O1335" i="40"/>
  <c r="N1335" i="40"/>
  <c r="O1334" i="40"/>
  <c r="N1334" i="40"/>
  <c r="O1333" i="40"/>
  <c r="N1333" i="40"/>
  <c r="O1332" i="40"/>
  <c r="N1332" i="40"/>
  <c r="O1331" i="40"/>
  <c r="N1331" i="40"/>
  <c r="O1330" i="40"/>
  <c r="N1330" i="40"/>
  <c r="O1329" i="40"/>
  <c r="N1329" i="40"/>
  <c r="O1328" i="40"/>
  <c r="N1328" i="40"/>
  <c r="O1327" i="40"/>
  <c r="N1327" i="40"/>
  <c r="O1326" i="40"/>
  <c r="N1326" i="40"/>
  <c r="O1325" i="40"/>
  <c r="N1325" i="40"/>
  <c r="O1324" i="40"/>
  <c r="N1324" i="40"/>
  <c r="O1323" i="40"/>
  <c r="N1323" i="40"/>
  <c r="O1322" i="40"/>
  <c r="N1322" i="40"/>
  <c r="O1321" i="40"/>
  <c r="N1321" i="40"/>
  <c r="O1320" i="40"/>
  <c r="N1320" i="40"/>
  <c r="O1319" i="40"/>
  <c r="N1319" i="40"/>
  <c r="O1318" i="40"/>
  <c r="N1318" i="40"/>
  <c r="O1317" i="40"/>
  <c r="N1317" i="40"/>
  <c r="O1316" i="40"/>
  <c r="N1316" i="40"/>
  <c r="O1315" i="40"/>
  <c r="N1315" i="40"/>
  <c r="O1314" i="40"/>
  <c r="N1314" i="40"/>
  <c r="O1313" i="40"/>
  <c r="N1313" i="40"/>
  <c r="O1312" i="40"/>
  <c r="N1312" i="40"/>
  <c r="O1311" i="40"/>
  <c r="N1311" i="40"/>
  <c r="O1310" i="40"/>
  <c r="N1310" i="40"/>
  <c r="O1309" i="40"/>
  <c r="N1309" i="40"/>
  <c r="O1308" i="40"/>
  <c r="N1308" i="40"/>
  <c r="O1307" i="40"/>
  <c r="N1307" i="40"/>
  <c r="O1306" i="40"/>
  <c r="N1306" i="40"/>
  <c r="O1305" i="40"/>
  <c r="N1305" i="40"/>
  <c r="O1304" i="40"/>
  <c r="N1304" i="40"/>
  <c r="O1303" i="40"/>
  <c r="N1303" i="40"/>
  <c r="O1302" i="40"/>
  <c r="N1302" i="40"/>
  <c r="O1301" i="40"/>
  <c r="N1301" i="40"/>
  <c r="O1300" i="40"/>
  <c r="N1300" i="40"/>
  <c r="O1299" i="40"/>
  <c r="N1299" i="40"/>
  <c r="O1298" i="40"/>
  <c r="N1298" i="40"/>
  <c r="O1297" i="40"/>
  <c r="N1297" i="40"/>
  <c r="O1296" i="40"/>
  <c r="N1296" i="40"/>
  <c r="O1295" i="40"/>
  <c r="N1295" i="40"/>
  <c r="O1294" i="40"/>
  <c r="N1294" i="40"/>
  <c r="O1293" i="40"/>
  <c r="N1293" i="40"/>
  <c r="O1292" i="40"/>
  <c r="N1292" i="40"/>
  <c r="O1291" i="40"/>
  <c r="N1291" i="40"/>
  <c r="O1290" i="40"/>
  <c r="N1290" i="40"/>
  <c r="O1289" i="40"/>
  <c r="N1289" i="40"/>
  <c r="O1288" i="40"/>
  <c r="N1288" i="40"/>
  <c r="O1287" i="40"/>
  <c r="N1287" i="40"/>
  <c r="O1286" i="40"/>
  <c r="N1286" i="40"/>
  <c r="O1285" i="40"/>
  <c r="N1285" i="40"/>
  <c r="O1284" i="40"/>
  <c r="N1284" i="40"/>
  <c r="O1283" i="40"/>
  <c r="N1283" i="40"/>
  <c r="O1282" i="40"/>
  <c r="N1282" i="40"/>
  <c r="O1281" i="40"/>
  <c r="N1281" i="40"/>
  <c r="O1280" i="40"/>
  <c r="N1280" i="40"/>
  <c r="O1279" i="40"/>
  <c r="N1279" i="40"/>
  <c r="O1278" i="40"/>
  <c r="N1278" i="40"/>
  <c r="O1277" i="40"/>
  <c r="N1277" i="40"/>
  <c r="O1276" i="40"/>
  <c r="N1276" i="40"/>
  <c r="O1275" i="40"/>
  <c r="N1275" i="40"/>
  <c r="O1274" i="40"/>
  <c r="N1274" i="40"/>
  <c r="O1273" i="40"/>
  <c r="N1273" i="40"/>
  <c r="O1272" i="40"/>
  <c r="N1272" i="40"/>
  <c r="O1271" i="40"/>
  <c r="N1271" i="40"/>
  <c r="O1270" i="40"/>
  <c r="N1270" i="40"/>
  <c r="O1269" i="40"/>
  <c r="N1269" i="40"/>
  <c r="O1268" i="40"/>
  <c r="N1268" i="40"/>
  <c r="O1267" i="40"/>
  <c r="N1267" i="40"/>
  <c r="O1266" i="40"/>
  <c r="N1266" i="40"/>
  <c r="O1265" i="40"/>
  <c r="N1265" i="40"/>
  <c r="O1264" i="40"/>
  <c r="N1264" i="40"/>
  <c r="O1263" i="40"/>
  <c r="N1263" i="40"/>
  <c r="O1262" i="40"/>
  <c r="N1262" i="40"/>
  <c r="O1261" i="40"/>
  <c r="N1261" i="40"/>
  <c r="O1260" i="40"/>
  <c r="N1260" i="40"/>
  <c r="O1259" i="40"/>
  <c r="N1259" i="40"/>
  <c r="O1258" i="40"/>
  <c r="N1258" i="40"/>
  <c r="O1257" i="40"/>
  <c r="N1257" i="40"/>
  <c r="O1256" i="40"/>
  <c r="N1256" i="40"/>
  <c r="O1255" i="40"/>
  <c r="N1255" i="40"/>
  <c r="O1254" i="40"/>
  <c r="N1254" i="40"/>
  <c r="O1253" i="40"/>
  <c r="N1253" i="40"/>
  <c r="O1252" i="40"/>
  <c r="N1252" i="40"/>
  <c r="O1251" i="40"/>
  <c r="N1251" i="40"/>
  <c r="O1250" i="40"/>
  <c r="N1250" i="40"/>
  <c r="O1249" i="40"/>
  <c r="N1249" i="40"/>
  <c r="O1248" i="40"/>
  <c r="N1248" i="40"/>
  <c r="O1247" i="40"/>
  <c r="N1247" i="40"/>
  <c r="O1246" i="40"/>
  <c r="N1246" i="40"/>
  <c r="O1245" i="40"/>
  <c r="N1245" i="40"/>
  <c r="O1244" i="40"/>
  <c r="N1244" i="40"/>
  <c r="O1243" i="40"/>
  <c r="N1243" i="40"/>
  <c r="O1242" i="40"/>
  <c r="N1242" i="40"/>
  <c r="O1241" i="40"/>
  <c r="N1241" i="40"/>
  <c r="O1240" i="40"/>
  <c r="N1240" i="40"/>
  <c r="O1239" i="40"/>
  <c r="N1239" i="40"/>
  <c r="O1238" i="40"/>
  <c r="N1238" i="40"/>
  <c r="O1237" i="40"/>
  <c r="N1237" i="40"/>
  <c r="O1236" i="40"/>
  <c r="N1236" i="40"/>
  <c r="O1235" i="40"/>
  <c r="N1235" i="40"/>
  <c r="O1234" i="40"/>
  <c r="N1234" i="40"/>
  <c r="O1233" i="40"/>
  <c r="N1233" i="40"/>
  <c r="O1232" i="40"/>
  <c r="N1232" i="40"/>
  <c r="O1231" i="40"/>
  <c r="N1231" i="40"/>
  <c r="O1230" i="40"/>
  <c r="N1230" i="40"/>
  <c r="O1229" i="40"/>
  <c r="N1229" i="40"/>
  <c r="O1228" i="40"/>
  <c r="N1228" i="40"/>
  <c r="O1227" i="40"/>
  <c r="N1227" i="40"/>
  <c r="O1226" i="40"/>
  <c r="N1226" i="40"/>
  <c r="O1225" i="40"/>
  <c r="N1225" i="40"/>
  <c r="O1224" i="40"/>
  <c r="N1224" i="40"/>
  <c r="O1223" i="40"/>
  <c r="N1223" i="40"/>
  <c r="O1222" i="40"/>
  <c r="N1222" i="40"/>
  <c r="O1221" i="40"/>
  <c r="N1221" i="40"/>
  <c r="O1220" i="40"/>
  <c r="N1220" i="40"/>
  <c r="O1219" i="40"/>
  <c r="N1219" i="40"/>
  <c r="O1218" i="40"/>
  <c r="N1218" i="40"/>
  <c r="O1217" i="40"/>
  <c r="N1217" i="40"/>
  <c r="O1216" i="40"/>
  <c r="N1216" i="40"/>
  <c r="O1215" i="40"/>
  <c r="N1215" i="40"/>
  <c r="O1214" i="40"/>
  <c r="N1214" i="40"/>
  <c r="O1213" i="40"/>
  <c r="N1213" i="40"/>
  <c r="O1212" i="40"/>
  <c r="N1212" i="40"/>
  <c r="O1211" i="40"/>
  <c r="N1211" i="40"/>
  <c r="O1210" i="40"/>
  <c r="N1210" i="40"/>
  <c r="O1209" i="40"/>
  <c r="N1209" i="40"/>
  <c r="O1208" i="40"/>
  <c r="N1208" i="40"/>
  <c r="O1207" i="40"/>
  <c r="N1207" i="40"/>
  <c r="O1206" i="40"/>
  <c r="N1206" i="40"/>
  <c r="O1205" i="40"/>
  <c r="N1205" i="40"/>
  <c r="O1204" i="40"/>
  <c r="N1204" i="40"/>
  <c r="O1203" i="40"/>
  <c r="N1203" i="40"/>
  <c r="O1202" i="40"/>
  <c r="N1202" i="40"/>
  <c r="O1201" i="40"/>
  <c r="N1201" i="40"/>
  <c r="O1200" i="40"/>
  <c r="N1200" i="40"/>
  <c r="O1199" i="40"/>
  <c r="N1199" i="40"/>
  <c r="O1198" i="40"/>
  <c r="N1198" i="40"/>
  <c r="O1197" i="40"/>
  <c r="N1197" i="40"/>
  <c r="O1196" i="40"/>
  <c r="N1196" i="40"/>
  <c r="O1195" i="40"/>
  <c r="N1195" i="40"/>
  <c r="O1194" i="40"/>
  <c r="N1194" i="40"/>
  <c r="O1193" i="40"/>
  <c r="N1193" i="40"/>
  <c r="O1192" i="40"/>
  <c r="N1192" i="40"/>
  <c r="O1191" i="40"/>
  <c r="N1191" i="40"/>
  <c r="O1190" i="40"/>
  <c r="N1190" i="40"/>
  <c r="O1189" i="40"/>
  <c r="N1189" i="40"/>
  <c r="O1188" i="40"/>
  <c r="N1188" i="40"/>
  <c r="O1187" i="40"/>
  <c r="N1187" i="40"/>
  <c r="O1186" i="40"/>
  <c r="N1186" i="40"/>
  <c r="O1185" i="40"/>
  <c r="N1185" i="40"/>
  <c r="O1184" i="40"/>
  <c r="N1184" i="40"/>
  <c r="O1183" i="40"/>
  <c r="N1183" i="40"/>
  <c r="O1182" i="40"/>
  <c r="N1182" i="40"/>
  <c r="O1181" i="40"/>
  <c r="N1181" i="40"/>
  <c r="O1180" i="40"/>
  <c r="N1180" i="40"/>
  <c r="O1179" i="40"/>
  <c r="N1179" i="40"/>
  <c r="O1178" i="40"/>
  <c r="N1178" i="40"/>
  <c r="O1177" i="40"/>
  <c r="N1177" i="40"/>
  <c r="O1176" i="40"/>
  <c r="N1176" i="40"/>
  <c r="O1175" i="40"/>
  <c r="N1175" i="40"/>
  <c r="O1174" i="40"/>
  <c r="N1174" i="40"/>
  <c r="O1173" i="40"/>
  <c r="N1173" i="40"/>
  <c r="O1172" i="40"/>
  <c r="N1172" i="40"/>
  <c r="O1171" i="40"/>
  <c r="N1171" i="40"/>
  <c r="O1170" i="40"/>
  <c r="N1170" i="40"/>
  <c r="O1169" i="40"/>
  <c r="N1169" i="40"/>
  <c r="O1168" i="40"/>
  <c r="N1168" i="40"/>
  <c r="O1167" i="40"/>
  <c r="N1167" i="40"/>
  <c r="O1166" i="40"/>
  <c r="N1166" i="40"/>
  <c r="O1165" i="40"/>
  <c r="N1165" i="40"/>
  <c r="O1164" i="40"/>
  <c r="N1164" i="40"/>
  <c r="O1163" i="40"/>
  <c r="N1163" i="40"/>
  <c r="O1162" i="40"/>
  <c r="N1162" i="40"/>
  <c r="O1161" i="40"/>
  <c r="N1161" i="40"/>
  <c r="O1160" i="40"/>
  <c r="N1160" i="40"/>
  <c r="O1159" i="40"/>
  <c r="N1159" i="40"/>
  <c r="O1158" i="40"/>
  <c r="N1158" i="40"/>
  <c r="O1157" i="40"/>
  <c r="N1157" i="40"/>
  <c r="O1156" i="40"/>
  <c r="N1156" i="40"/>
  <c r="O1155" i="40"/>
  <c r="N1155" i="40"/>
  <c r="O1154" i="40"/>
  <c r="N1154" i="40"/>
  <c r="O1153" i="40"/>
  <c r="N1153" i="40"/>
  <c r="O1152" i="40"/>
  <c r="N1152" i="40"/>
  <c r="O1151" i="40"/>
  <c r="N1151" i="40"/>
  <c r="O1150" i="40"/>
  <c r="N1150" i="40"/>
  <c r="O1149" i="40"/>
  <c r="N1149" i="40"/>
  <c r="O1148" i="40"/>
  <c r="N1148" i="40"/>
  <c r="O1147" i="40"/>
  <c r="N1147" i="40"/>
  <c r="O1146" i="40"/>
  <c r="N1146" i="40"/>
  <c r="O1145" i="40"/>
  <c r="N1145" i="40"/>
  <c r="O1144" i="40"/>
  <c r="N1144" i="40"/>
  <c r="O1143" i="40"/>
  <c r="N1143" i="40"/>
  <c r="O1142" i="40"/>
  <c r="N1142" i="40"/>
  <c r="O1141" i="40"/>
  <c r="N1141" i="40"/>
  <c r="O1140" i="40"/>
  <c r="N1140" i="40"/>
  <c r="O1139" i="40"/>
  <c r="N1139" i="40"/>
  <c r="O1138" i="40"/>
  <c r="N1138" i="40"/>
  <c r="O1137" i="40"/>
  <c r="N1137" i="40"/>
  <c r="O1136" i="40"/>
  <c r="N1136" i="40"/>
  <c r="O1135" i="40"/>
  <c r="N1135" i="40"/>
  <c r="O1134" i="40"/>
  <c r="N1134" i="40"/>
  <c r="O1133" i="40"/>
  <c r="N1133" i="40"/>
  <c r="O1132" i="40"/>
  <c r="N1132" i="40"/>
  <c r="O1131" i="40"/>
  <c r="N1131" i="40"/>
  <c r="O1130" i="40"/>
  <c r="N1130" i="40"/>
  <c r="O1129" i="40"/>
  <c r="N1129" i="40"/>
  <c r="O1128" i="40"/>
  <c r="N1128" i="40"/>
  <c r="O1127" i="40"/>
  <c r="N1127" i="40"/>
  <c r="O1126" i="40"/>
  <c r="N1126" i="40"/>
  <c r="O1125" i="40"/>
  <c r="N1125" i="40"/>
  <c r="O1124" i="40"/>
  <c r="N1124" i="40"/>
  <c r="O1123" i="40"/>
  <c r="N1123" i="40"/>
  <c r="O1122" i="40"/>
  <c r="N1122" i="40"/>
  <c r="O1121" i="40"/>
  <c r="N1121" i="40"/>
  <c r="O1120" i="40"/>
  <c r="N1120" i="40"/>
  <c r="O1119" i="40"/>
  <c r="N1119" i="40"/>
  <c r="O1118" i="40"/>
  <c r="N1118" i="40"/>
  <c r="O1117" i="40"/>
  <c r="N1117" i="40"/>
  <c r="O1116" i="40"/>
  <c r="N1116" i="40"/>
  <c r="O1115" i="40"/>
  <c r="N1115" i="40"/>
  <c r="O1114" i="40"/>
  <c r="N1114" i="40"/>
  <c r="O1113" i="40"/>
  <c r="N1113" i="40"/>
  <c r="O1112" i="40"/>
  <c r="N1112" i="40"/>
  <c r="O1111" i="40"/>
  <c r="N1111" i="40"/>
  <c r="O1110" i="40"/>
  <c r="N1110" i="40"/>
  <c r="O1109" i="40"/>
  <c r="N1109" i="40"/>
  <c r="O1108" i="40"/>
  <c r="N1108" i="40"/>
  <c r="O1107" i="40"/>
  <c r="N1107" i="40"/>
  <c r="O1106" i="40"/>
  <c r="N1106" i="40"/>
  <c r="O1105" i="40"/>
  <c r="N1105" i="40"/>
  <c r="O1104" i="40"/>
  <c r="N1104" i="40"/>
  <c r="O1103" i="40"/>
  <c r="N1103" i="40"/>
  <c r="O1102" i="40"/>
  <c r="N1102" i="40"/>
  <c r="O1101" i="40"/>
  <c r="N1101" i="40"/>
  <c r="O1100" i="40"/>
  <c r="N1100" i="40"/>
  <c r="O1099" i="40"/>
  <c r="N1099" i="40"/>
  <c r="O1098" i="40"/>
  <c r="N1098" i="40"/>
  <c r="O1097" i="40"/>
  <c r="N1097" i="40"/>
  <c r="O1096" i="40"/>
  <c r="N1096" i="40"/>
  <c r="O1095" i="40"/>
  <c r="N1095" i="40"/>
  <c r="O1094" i="40"/>
  <c r="N1094" i="40"/>
  <c r="O1093" i="40"/>
  <c r="N1093" i="40"/>
  <c r="O1092" i="40"/>
  <c r="N1092" i="40"/>
  <c r="O1091" i="40"/>
  <c r="N1091" i="40"/>
  <c r="O1090" i="40"/>
  <c r="N1090" i="40"/>
  <c r="O1089" i="40"/>
  <c r="N1089" i="40"/>
  <c r="O1088" i="40"/>
  <c r="N1088" i="40"/>
  <c r="O1087" i="40"/>
  <c r="N1087" i="40"/>
  <c r="O1086" i="40"/>
  <c r="N1086" i="40"/>
  <c r="O1085" i="40"/>
  <c r="N1085" i="40"/>
  <c r="O1084" i="40"/>
  <c r="N1084" i="40"/>
  <c r="O1083" i="40"/>
  <c r="N1083" i="40"/>
  <c r="O1082" i="40"/>
  <c r="N1082" i="40"/>
  <c r="O1081" i="40"/>
  <c r="N1081" i="40"/>
  <c r="O1080" i="40"/>
  <c r="N1080" i="40"/>
  <c r="O1079" i="40"/>
  <c r="N1079" i="40"/>
  <c r="O1078" i="40"/>
  <c r="N1078" i="40"/>
  <c r="O1077" i="40"/>
  <c r="N1077" i="40"/>
  <c r="O1076" i="40"/>
  <c r="N1076" i="40"/>
  <c r="O1075" i="40"/>
  <c r="N1075" i="40"/>
  <c r="O1074" i="40"/>
  <c r="N1074" i="40"/>
  <c r="O1073" i="40"/>
  <c r="N1073" i="40"/>
  <c r="O1072" i="40"/>
  <c r="N1072" i="40"/>
  <c r="O1071" i="40"/>
  <c r="N1071" i="40"/>
  <c r="O1070" i="40"/>
  <c r="N1070" i="40"/>
  <c r="O1069" i="40"/>
  <c r="N1069" i="40"/>
  <c r="O1068" i="40"/>
  <c r="N1068" i="40"/>
  <c r="O1067" i="40"/>
  <c r="N1067" i="40"/>
  <c r="O1066" i="40"/>
  <c r="N1066" i="40"/>
  <c r="O1065" i="40"/>
  <c r="N1065" i="40"/>
  <c r="O1064" i="40"/>
  <c r="N1064" i="40"/>
  <c r="O1063" i="40"/>
  <c r="N1063" i="40"/>
  <c r="O1062" i="40"/>
  <c r="N1062" i="40"/>
  <c r="O1061" i="40"/>
  <c r="N1061" i="40"/>
  <c r="O1060" i="40"/>
  <c r="N1060" i="40"/>
  <c r="O1059" i="40"/>
  <c r="N1059" i="40"/>
  <c r="O1058" i="40"/>
  <c r="N1058" i="40"/>
  <c r="O1057" i="40"/>
  <c r="N1057" i="40"/>
  <c r="O1056" i="40"/>
  <c r="N1056" i="40"/>
  <c r="O1055" i="40"/>
  <c r="N1055" i="40"/>
  <c r="O1054" i="40"/>
  <c r="N1054" i="40"/>
  <c r="O1053" i="40"/>
  <c r="N1053" i="40"/>
  <c r="O1052" i="40"/>
  <c r="N1052" i="40"/>
  <c r="O1051" i="40"/>
  <c r="N1051" i="40"/>
  <c r="O1050" i="40"/>
  <c r="N1050" i="40"/>
  <c r="O1049" i="40"/>
  <c r="N1049" i="40"/>
  <c r="O1048" i="40"/>
  <c r="N1048" i="40"/>
  <c r="O1047" i="40"/>
  <c r="N1047" i="40"/>
  <c r="O1046" i="40"/>
  <c r="N1046" i="40"/>
  <c r="O1045" i="40"/>
  <c r="N1045" i="40"/>
  <c r="O1044" i="40"/>
  <c r="N1044" i="40"/>
  <c r="O1043" i="40"/>
  <c r="N1043" i="40"/>
  <c r="O1042" i="40"/>
  <c r="N1042" i="40"/>
  <c r="O1041" i="40"/>
  <c r="N1041" i="40"/>
  <c r="O1040" i="40"/>
  <c r="N1040" i="40"/>
  <c r="O1039" i="40"/>
  <c r="N1039" i="40"/>
  <c r="O1038" i="40"/>
  <c r="N1038" i="40"/>
  <c r="O1037" i="40"/>
  <c r="N1037" i="40"/>
  <c r="O1036" i="40"/>
  <c r="N1036" i="40"/>
  <c r="O1035" i="40"/>
  <c r="N1035" i="40"/>
  <c r="O1034" i="40"/>
  <c r="N1034" i="40"/>
  <c r="O1033" i="40"/>
  <c r="N1033" i="40"/>
  <c r="O1032" i="40"/>
  <c r="N1032" i="40"/>
  <c r="O1031" i="40"/>
  <c r="N1031" i="40"/>
  <c r="O1030" i="40"/>
  <c r="N1030" i="40"/>
  <c r="O1029" i="40"/>
  <c r="N1029" i="40"/>
  <c r="O1028" i="40"/>
  <c r="N1028" i="40"/>
  <c r="O1027" i="40"/>
  <c r="N1027" i="40"/>
  <c r="O1026" i="40"/>
  <c r="N1026" i="40"/>
  <c r="O1025" i="40"/>
  <c r="N1025" i="40"/>
  <c r="O1024" i="40"/>
  <c r="N1024" i="40"/>
  <c r="O1023" i="40"/>
  <c r="N1023" i="40"/>
  <c r="O1022" i="40"/>
  <c r="N1022" i="40"/>
  <c r="O1021" i="40"/>
  <c r="N1021" i="40"/>
  <c r="O1020" i="40"/>
  <c r="N1020" i="40"/>
  <c r="O1019" i="40"/>
  <c r="N1019" i="40"/>
  <c r="O1018" i="40"/>
  <c r="N1018" i="40"/>
  <c r="O1017" i="40"/>
  <c r="N1017" i="40"/>
  <c r="O1016" i="40"/>
  <c r="N1016" i="40"/>
  <c r="O1015" i="40"/>
  <c r="N1015" i="40"/>
  <c r="O1014" i="40"/>
  <c r="N1014" i="40"/>
  <c r="O1013" i="40"/>
  <c r="N1013" i="40"/>
  <c r="O1012" i="40"/>
  <c r="N1012" i="40"/>
  <c r="O1011" i="40"/>
  <c r="N1011" i="40"/>
  <c r="O1010" i="40"/>
  <c r="N1010" i="40"/>
  <c r="O1009" i="40"/>
  <c r="N1009" i="40"/>
  <c r="O1008" i="40"/>
  <c r="N1008" i="40"/>
  <c r="O1007" i="40"/>
  <c r="N1007" i="40"/>
  <c r="O1006" i="40"/>
  <c r="N1006" i="40"/>
  <c r="O1005" i="40"/>
  <c r="N1005" i="40"/>
  <c r="O1004" i="40"/>
  <c r="N1004" i="40"/>
  <c r="O1003" i="40"/>
  <c r="N1003" i="40"/>
  <c r="O1002" i="40"/>
  <c r="N1002" i="40"/>
  <c r="O1001" i="40"/>
  <c r="N1001" i="40"/>
  <c r="O1000" i="40"/>
  <c r="N1000" i="40"/>
  <c r="O999" i="40"/>
  <c r="N999" i="40"/>
  <c r="O998" i="40"/>
  <c r="N998" i="40"/>
  <c r="O997" i="40"/>
  <c r="N997" i="40"/>
  <c r="O996" i="40"/>
  <c r="N996" i="40"/>
  <c r="O995" i="40"/>
  <c r="N995" i="40"/>
  <c r="O994" i="40"/>
  <c r="N994" i="40"/>
  <c r="O993" i="40"/>
  <c r="N993" i="40"/>
  <c r="O992" i="40"/>
  <c r="N992" i="40"/>
  <c r="O991" i="40"/>
  <c r="N991" i="40"/>
  <c r="O990" i="40"/>
  <c r="N990" i="40"/>
  <c r="O989" i="40"/>
  <c r="N989" i="40"/>
  <c r="O988" i="40"/>
  <c r="N988" i="40"/>
  <c r="O987" i="40"/>
  <c r="N987" i="40"/>
  <c r="O986" i="40"/>
  <c r="N986" i="40"/>
  <c r="O985" i="40"/>
  <c r="N985" i="40"/>
  <c r="O984" i="40"/>
  <c r="N984" i="40"/>
  <c r="O983" i="40"/>
  <c r="N983" i="40"/>
  <c r="O982" i="40"/>
  <c r="N982" i="40"/>
  <c r="O981" i="40"/>
  <c r="N981" i="40"/>
  <c r="O980" i="40"/>
  <c r="N980" i="40"/>
  <c r="O979" i="40"/>
  <c r="N979" i="40"/>
  <c r="O978" i="40"/>
  <c r="N978" i="40"/>
  <c r="O977" i="40"/>
  <c r="N977" i="40"/>
  <c r="O976" i="40"/>
  <c r="N976" i="40"/>
  <c r="O975" i="40"/>
  <c r="N975" i="40"/>
  <c r="O974" i="40"/>
  <c r="N974" i="40"/>
  <c r="O973" i="40"/>
  <c r="N973" i="40"/>
  <c r="O972" i="40"/>
  <c r="N972" i="40"/>
  <c r="O971" i="40"/>
  <c r="N971" i="40"/>
  <c r="O970" i="40"/>
  <c r="N970" i="40"/>
  <c r="O969" i="40"/>
  <c r="N969" i="40"/>
  <c r="O968" i="40"/>
  <c r="N968" i="40"/>
  <c r="O967" i="40"/>
  <c r="N967" i="40"/>
  <c r="O966" i="40"/>
  <c r="N966" i="40"/>
  <c r="O965" i="40"/>
  <c r="N965" i="40"/>
  <c r="O964" i="40"/>
  <c r="N964" i="40"/>
  <c r="O963" i="40"/>
  <c r="N963" i="40"/>
  <c r="O962" i="40"/>
  <c r="N962" i="40"/>
  <c r="O961" i="40"/>
  <c r="N961" i="40"/>
  <c r="O960" i="40"/>
  <c r="N960" i="40"/>
  <c r="O959" i="40"/>
  <c r="N959" i="40"/>
  <c r="O958" i="40"/>
  <c r="N958" i="40"/>
  <c r="O957" i="40"/>
  <c r="N957" i="40"/>
  <c r="O956" i="40"/>
  <c r="N956" i="40"/>
  <c r="O955" i="40"/>
  <c r="N955" i="40"/>
  <c r="O954" i="40"/>
  <c r="N954" i="40"/>
  <c r="O953" i="40"/>
  <c r="N953" i="40"/>
  <c r="O952" i="40"/>
  <c r="N952" i="40"/>
  <c r="O951" i="40"/>
  <c r="N951" i="40"/>
  <c r="O950" i="40"/>
  <c r="N950" i="40"/>
  <c r="O949" i="40"/>
  <c r="N949" i="40"/>
  <c r="O948" i="40"/>
  <c r="N948" i="40"/>
  <c r="O947" i="40"/>
  <c r="N947" i="40"/>
  <c r="O946" i="40"/>
  <c r="N946" i="40"/>
  <c r="O945" i="40"/>
  <c r="N945" i="40"/>
  <c r="O944" i="40"/>
  <c r="N944" i="40"/>
  <c r="O943" i="40"/>
  <c r="N943" i="40"/>
  <c r="O942" i="40"/>
  <c r="N942" i="40"/>
  <c r="O941" i="40"/>
  <c r="N941" i="40"/>
  <c r="O940" i="40"/>
  <c r="N940" i="40"/>
  <c r="O939" i="40"/>
  <c r="N939" i="40"/>
  <c r="O938" i="40"/>
  <c r="N938" i="40"/>
  <c r="O937" i="40"/>
  <c r="N937" i="40"/>
  <c r="O936" i="40"/>
  <c r="N936" i="40"/>
  <c r="O935" i="40"/>
  <c r="N935" i="40"/>
  <c r="O934" i="40"/>
  <c r="N934" i="40"/>
  <c r="O933" i="40"/>
  <c r="N933" i="40"/>
  <c r="O932" i="40"/>
  <c r="N932" i="40"/>
  <c r="O931" i="40"/>
  <c r="N931" i="40"/>
  <c r="O930" i="40"/>
  <c r="N930" i="40"/>
  <c r="O929" i="40"/>
  <c r="N929" i="40"/>
  <c r="O928" i="40"/>
  <c r="N928" i="40"/>
  <c r="O927" i="40"/>
  <c r="N927" i="40"/>
  <c r="O926" i="40"/>
  <c r="N926" i="40"/>
  <c r="O925" i="40"/>
  <c r="N925" i="40"/>
  <c r="O924" i="40"/>
  <c r="N924" i="40"/>
  <c r="O923" i="40"/>
  <c r="N923" i="40"/>
  <c r="O922" i="40"/>
  <c r="N922" i="40"/>
  <c r="O921" i="40"/>
  <c r="N921" i="40"/>
  <c r="O920" i="40"/>
  <c r="N920" i="40"/>
  <c r="O919" i="40"/>
  <c r="N919" i="40"/>
  <c r="O918" i="40"/>
  <c r="N918" i="40"/>
  <c r="O917" i="40"/>
  <c r="N917" i="40"/>
  <c r="O916" i="40"/>
  <c r="N916" i="40"/>
  <c r="O915" i="40"/>
  <c r="N915" i="40"/>
  <c r="O914" i="40"/>
  <c r="N914" i="40"/>
  <c r="O913" i="40"/>
  <c r="N913" i="40"/>
  <c r="O912" i="40"/>
  <c r="N912" i="40"/>
  <c r="O911" i="40"/>
  <c r="N911" i="40"/>
  <c r="O910" i="40"/>
  <c r="N910" i="40"/>
  <c r="O909" i="40"/>
  <c r="N909" i="40"/>
  <c r="O908" i="40"/>
  <c r="N908" i="40"/>
  <c r="O907" i="40"/>
  <c r="N907" i="40"/>
  <c r="O906" i="40"/>
  <c r="N906" i="40"/>
  <c r="O905" i="40"/>
  <c r="N905" i="40"/>
  <c r="O904" i="40"/>
  <c r="N904" i="40"/>
  <c r="O903" i="40"/>
  <c r="N903" i="40"/>
  <c r="O902" i="40"/>
  <c r="N902" i="40"/>
  <c r="O901" i="40"/>
  <c r="N901" i="40"/>
  <c r="O900" i="40"/>
  <c r="N900" i="40"/>
  <c r="O899" i="40"/>
  <c r="N899" i="40"/>
  <c r="O898" i="40"/>
  <c r="N898" i="40"/>
  <c r="O897" i="40"/>
  <c r="N897" i="40"/>
  <c r="O896" i="40"/>
  <c r="N896" i="40"/>
  <c r="O895" i="40"/>
  <c r="N895" i="40"/>
  <c r="O894" i="40"/>
  <c r="N894" i="40"/>
  <c r="O893" i="40"/>
  <c r="N893" i="40"/>
  <c r="O892" i="40"/>
  <c r="N892" i="40"/>
  <c r="O891" i="40"/>
  <c r="N891" i="40"/>
  <c r="O890" i="40"/>
  <c r="N890" i="40"/>
  <c r="O889" i="40"/>
  <c r="N889" i="40"/>
  <c r="O888" i="40"/>
  <c r="N888" i="40"/>
  <c r="O887" i="40"/>
  <c r="N887" i="40"/>
  <c r="O886" i="40"/>
  <c r="N886" i="40"/>
  <c r="O885" i="40"/>
  <c r="N885" i="40"/>
  <c r="O884" i="40"/>
  <c r="N884" i="40"/>
  <c r="O883" i="40"/>
  <c r="N883" i="40"/>
  <c r="O882" i="40"/>
  <c r="N882" i="40"/>
  <c r="O881" i="40"/>
  <c r="N881" i="40"/>
  <c r="O880" i="40"/>
  <c r="N880" i="40"/>
  <c r="O879" i="40"/>
  <c r="N879" i="40"/>
  <c r="O878" i="40"/>
  <c r="N878" i="40"/>
  <c r="O877" i="40"/>
  <c r="N877" i="40"/>
  <c r="O876" i="40"/>
  <c r="N876" i="40"/>
  <c r="O875" i="40"/>
  <c r="N875" i="40"/>
  <c r="O874" i="40"/>
  <c r="N874" i="40"/>
  <c r="O873" i="40"/>
  <c r="N873" i="40"/>
  <c r="O872" i="40"/>
  <c r="N872" i="40"/>
  <c r="O871" i="40"/>
  <c r="N871" i="40"/>
  <c r="O870" i="40"/>
  <c r="N870" i="40"/>
  <c r="O869" i="40"/>
  <c r="N869" i="40"/>
  <c r="O868" i="40"/>
  <c r="N868" i="40"/>
  <c r="O867" i="40"/>
  <c r="N867" i="40"/>
  <c r="O866" i="40"/>
  <c r="N866" i="40"/>
  <c r="O865" i="40"/>
  <c r="N865" i="40"/>
  <c r="O864" i="40"/>
  <c r="N864" i="40"/>
  <c r="O863" i="40"/>
  <c r="N863" i="40"/>
  <c r="O862" i="40"/>
  <c r="N862" i="40"/>
  <c r="O861" i="40"/>
  <c r="N861" i="40"/>
  <c r="O860" i="40"/>
  <c r="N860" i="40"/>
  <c r="O859" i="40"/>
  <c r="N859" i="40"/>
  <c r="O858" i="40"/>
  <c r="N858" i="40"/>
  <c r="O857" i="40"/>
  <c r="N857" i="40"/>
  <c r="O856" i="40"/>
  <c r="N856" i="40"/>
  <c r="O855" i="40"/>
  <c r="N855" i="40"/>
  <c r="O854" i="40"/>
  <c r="N854" i="40"/>
  <c r="O853" i="40"/>
  <c r="N853" i="40"/>
  <c r="O852" i="40"/>
  <c r="N852" i="40"/>
  <c r="O851" i="40"/>
  <c r="N851" i="40"/>
  <c r="O850" i="40"/>
  <c r="N850" i="40"/>
  <c r="O849" i="40"/>
  <c r="N849" i="40"/>
  <c r="O848" i="40"/>
  <c r="N848" i="40"/>
  <c r="O847" i="40"/>
  <c r="N847" i="40"/>
  <c r="O846" i="40"/>
  <c r="N846" i="40"/>
  <c r="O845" i="40"/>
  <c r="N845" i="40"/>
  <c r="O844" i="40"/>
  <c r="N844" i="40"/>
  <c r="O843" i="40"/>
  <c r="N843" i="40"/>
  <c r="O842" i="40"/>
  <c r="N842" i="40"/>
  <c r="O841" i="40"/>
  <c r="N841" i="40"/>
  <c r="O840" i="40"/>
  <c r="N840" i="40"/>
  <c r="O839" i="40"/>
  <c r="N839" i="40"/>
  <c r="O838" i="40"/>
  <c r="N838" i="40"/>
  <c r="O837" i="40"/>
  <c r="N837" i="40"/>
  <c r="O836" i="40"/>
  <c r="N836" i="40"/>
  <c r="O835" i="40"/>
  <c r="N835" i="40"/>
  <c r="O834" i="40"/>
  <c r="N834" i="40"/>
  <c r="O833" i="40"/>
  <c r="N833" i="40"/>
  <c r="O832" i="40"/>
  <c r="N832" i="40"/>
  <c r="O831" i="40"/>
  <c r="N831" i="40"/>
  <c r="O830" i="40"/>
  <c r="N830" i="40"/>
  <c r="O829" i="40"/>
  <c r="N829" i="40"/>
  <c r="O828" i="40"/>
  <c r="N828" i="40"/>
  <c r="O827" i="40"/>
  <c r="N827" i="40"/>
  <c r="O826" i="40"/>
  <c r="N826" i="40"/>
  <c r="O825" i="40"/>
  <c r="N825" i="40"/>
  <c r="O824" i="40"/>
  <c r="N824" i="40"/>
  <c r="O823" i="40"/>
  <c r="N823" i="40"/>
  <c r="O822" i="40"/>
  <c r="N822" i="40"/>
  <c r="O821" i="40"/>
  <c r="N821" i="40"/>
  <c r="O820" i="40"/>
  <c r="N820" i="40"/>
  <c r="O819" i="40"/>
  <c r="N819" i="40"/>
  <c r="O818" i="40"/>
  <c r="N818" i="40"/>
  <c r="O817" i="40"/>
  <c r="N817" i="40"/>
  <c r="O816" i="40"/>
  <c r="N816" i="40"/>
  <c r="O815" i="40"/>
  <c r="N815" i="40"/>
  <c r="O814" i="40"/>
  <c r="N814" i="40"/>
  <c r="O813" i="40"/>
  <c r="N813" i="40"/>
  <c r="O812" i="40"/>
  <c r="N812" i="40"/>
  <c r="O811" i="40"/>
  <c r="N811" i="40"/>
  <c r="O810" i="40"/>
  <c r="N810" i="40"/>
  <c r="O809" i="40"/>
  <c r="N809" i="40"/>
  <c r="O808" i="40"/>
  <c r="N808" i="40"/>
  <c r="O807" i="40"/>
  <c r="N807" i="40"/>
  <c r="O806" i="40"/>
  <c r="N806" i="40"/>
  <c r="O805" i="40"/>
  <c r="N805" i="40"/>
  <c r="O804" i="40"/>
  <c r="N804" i="40"/>
  <c r="O803" i="40"/>
  <c r="N803" i="40"/>
  <c r="O802" i="40"/>
  <c r="N802" i="40"/>
  <c r="O801" i="40"/>
  <c r="N801" i="40"/>
  <c r="O800" i="40"/>
  <c r="N800" i="40"/>
  <c r="O799" i="40"/>
  <c r="N799" i="40"/>
  <c r="O798" i="40"/>
  <c r="N798" i="40"/>
  <c r="O797" i="40"/>
  <c r="N797" i="40"/>
  <c r="O796" i="40"/>
  <c r="N796" i="40"/>
  <c r="O795" i="40"/>
  <c r="N795" i="40"/>
  <c r="O794" i="40"/>
  <c r="N794" i="40"/>
  <c r="O793" i="40"/>
  <c r="N793" i="40"/>
  <c r="O792" i="40"/>
  <c r="N792" i="40"/>
  <c r="O791" i="40"/>
  <c r="N791" i="40"/>
  <c r="O790" i="40"/>
  <c r="N790" i="40"/>
  <c r="O789" i="40"/>
  <c r="N789" i="40"/>
  <c r="O788" i="40"/>
  <c r="N788" i="40"/>
  <c r="O787" i="40"/>
  <c r="N787" i="40"/>
  <c r="O786" i="40"/>
  <c r="N786" i="40"/>
  <c r="O785" i="40"/>
  <c r="N785" i="40"/>
  <c r="O784" i="40"/>
  <c r="N784" i="40"/>
  <c r="O783" i="40"/>
  <c r="N783" i="40"/>
  <c r="O782" i="40"/>
  <c r="N782" i="40"/>
  <c r="O781" i="40"/>
  <c r="N781" i="40"/>
  <c r="O780" i="40"/>
  <c r="N780" i="40"/>
  <c r="O779" i="40"/>
  <c r="N779" i="40"/>
  <c r="O778" i="40"/>
  <c r="N778" i="40"/>
  <c r="O777" i="40"/>
  <c r="N777" i="40"/>
  <c r="O776" i="40"/>
  <c r="N776" i="40"/>
  <c r="O775" i="40"/>
  <c r="N775" i="40"/>
  <c r="O774" i="40"/>
  <c r="N774" i="40"/>
  <c r="O773" i="40"/>
  <c r="N773" i="40"/>
  <c r="O772" i="40"/>
  <c r="N772" i="40"/>
  <c r="O771" i="40"/>
  <c r="N771" i="40"/>
  <c r="O770" i="40"/>
  <c r="N770" i="40"/>
  <c r="O769" i="40"/>
  <c r="N769" i="40"/>
  <c r="O768" i="40"/>
  <c r="N768" i="40"/>
  <c r="O767" i="40"/>
  <c r="N767" i="40"/>
  <c r="O766" i="40"/>
  <c r="N766" i="40"/>
  <c r="O765" i="40"/>
  <c r="N765" i="40"/>
  <c r="O764" i="40"/>
  <c r="N764" i="40"/>
  <c r="O763" i="40"/>
  <c r="N763" i="40"/>
  <c r="O762" i="40"/>
  <c r="N762" i="40"/>
  <c r="O761" i="40"/>
  <c r="N761" i="40"/>
  <c r="O760" i="40"/>
  <c r="N760" i="40"/>
  <c r="O759" i="40"/>
  <c r="N759" i="40"/>
  <c r="O758" i="40"/>
  <c r="N758" i="40"/>
  <c r="O757" i="40"/>
  <c r="N757" i="40"/>
  <c r="O756" i="40"/>
  <c r="N756" i="40"/>
  <c r="O755" i="40"/>
  <c r="N755" i="40"/>
  <c r="O754" i="40"/>
  <c r="N754" i="40"/>
  <c r="O753" i="40"/>
  <c r="N753" i="40"/>
  <c r="O752" i="40"/>
  <c r="N752" i="40"/>
  <c r="O751" i="40"/>
  <c r="N751" i="40"/>
  <c r="O750" i="40"/>
  <c r="N750" i="40"/>
  <c r="O749" i="40"/>
  <c r="N749" i="40"/>
  <c r="O748" i="40"/>
  <c r="N748" i="40"/>
  <c r="O747" i="40"/>
  <c r="N747" i="40"/>
  <c r="O746" i="40"/>
  <c r="N746" i="40"/>
  <c r="O745" i="40"/>
  <c r="N745" i="40"/>
  <c r="O744" i="40"/>
  <c r="N744" i="40"/>
  <c r="O743" i="40"/>
  <c r="N743" i="40"/>
  <c r="O742" i="40"/>
  <c r="N742" i="40"/>
  <c r="O741" i="40"/>
  <c r="N741" i="40"/>
  <c r="O740" i="40"/>
  <c r="N740" i="40"/>
  <c r="O739" i="40"/>
  <c r="N739" i="40"/>
  <c r="O738" i="40"/>
  <c r="N738" i="40"/>
  <c r="O737" i="40"/>
  <c r="N737" i="40"/>
  <c r="O736" i="40"/>
  <c r="N736" i="40"/>
  <c r="O735" i="40"/>
  <c r="N735" i="40"/>
  <c r="O734" i="40"/>
  <c r="N734" i="40"/>
  <c r="O733" i="40"/>
  <c r="N733" i="40"/>
  <c r="O732" i="40"/>
  <c r="N732" i="40"/>
  <c r="O731" i="40"/>
  <c r="N731" i="40"/>
  <c r="O730" i="40"/>
  <c r="N730" i="40"/>
  <c r="O729" i="40"/>
  <c r="N729" i="40"/>
  <c r="O728" i="40"/>
  <c r="N728" i="40"/>
  <c r="O727" i="40"/>
  <c r="N727" i="40"/>
  <c r="O726" i="40"/>
  <c r="N726" i="40"/>
  <c r="O725" i="40"/>
  <c r="N725" i="40"/>
  <c r="O724" i="40"/>
  <c r="N724" i="40"/>
  <c r="O723" i="40"/>
  <c r="N723" i="40"/>
  <c r="O722" i="40"/>
  <c r="N722" i="40"/>
  <c r="O721" i="40"/>
  <c r="N721" i="40"/>
  <c r="O720" i="40"/>
  <c r="N720" i="40"/>
  <c r="O719" i="40"/>
  <c r="N719" i="40"/>
  <c r="O718" i="40"/>
  <c r="N718" i="40"/>
  <c r="O717" i="40"/>
  <c r="N717" i="40"/>
  <c r="O716" i="40"/>
  <c r="N716" i="40"/>
  <c r="O715" i="40"/>
  <c r="N715" i="40"/>
  <c r="O714" i="40"/>
  <c r="N714" i="40"/>
  <c r="O713" i="40"/>
  <c r="N713" i="40"/>
  <c r="O712" i="40"/>
  <c r="N712" i="40"/>
  <c r="O711" i="40"/>
  <c r="N711" i="40"/>
  <c r="O710" i="40"/>
  <c r="N710" i="40"/>
  <c r="O709" i="40"/>
  <c r="N709" i="40"/>
  <c r="O708" i="40"/>
  <c r="N708" i="40"/>
  <c r="O707" i="40"/>
  <c r="N707" i="40"/>
  <c r="O706" i="40"/>
  <c r="N706" i="40"/>
  <c r="O705" i="40"/>
  <c r="N705" i="40"/>
  <c r="O704" i="40"/>
  <c r="N704" i="40"/>
  <c r="O703" i="40"/>
  <c r="N703" i="40"/>
  <c r="O702" i="40"/>
  <c r="N702" i="40"/>
  <c r="O701" i="40"/>
  <c r="N701" i="40"/>
  <c r="O700" i="40"/>
  <c r="N700" i="40"/>
  <c r="O699" i="40"/>
  <c r="N699" i="40"/>
  <c r="O698" i="40"/>
  <c r="N698" i="40"/>
  <c r="O697" i="40"/>
  <c r="N697" i="40"/>
  <c r="O696" i="40"/>
  <c r="N696" i="40"/>
  <c r="O695" i="40"/>
  <c r="N695" i="40"/>
  <c r="O694" i="40"/>
  <c r="N694" i="40"/>
  <c r="O693" i="40"/>
  <c r="N693" i="40"/>
  <c r="O692" i="40"/>
  <c r="N692" i="40"/>
  <c r="O691" i="40"/>
  <c r="N691" i="40"/>
  <c r="O690" i="40"/>
  <c r="N690" i="40"/>
  <c r="O689" i="40"/>
  <c r="N689" i="40"/>
  <c r="O688" i="40"/>
  <c r="N688" i="40"/>
  <c r="O687" i="40"/>
  <c r="N687" i="40"/>
  <c r="O686" i="40"/>
  <c r="N686" i="40"/>
  <c r="O685" i="40"/>
  <c r="N685" i="40"/>
  <c r="O684" i="40"/>
  <c r="N684" i="40"/>
  <c r="O683" i="40"/>
  <c r="N683" i="40"/>
  <c r="O682" i="40"/>
  <c r="N682" i="40"/>
  <c r="O681" i="40"/>
  <c r="N681" i="40"/>
  <c r="O680" i="40"/>
  <c r="N680" i="40"/>
  <c r="O679" i="40"/>
  <c r="N679" i="40"/>
  <c r="O678" i="40"/>
  <c r="N678" i="40"/>
  <c r="O677" i="40"/>
  <c r="N677" i="40"/>
  <c r="O676" i="40"/>
  <c r="N676" i="40"/>
  <c r="O675" i="40"/>
  <c r="N675" i="40"/>
  <c r="O674" i="40"/>
  <c r="N674" i="40"/>
  <c r="O673" i="40"/>
  <c r="N673" i="40"/>
  <c r="O672" i="40"/>
  <c r="N672" i="40"/>
  <c r="O671" i="40"/>
  <c r="N671" i="40"/>
  <c r="O670" i="40"/>
  <c r="N670" i="40"/>
  <c r="O669" i="40"/>
  <c r="N669" i="40"/>
  <c r="O668" i="40"/>
  <c r="N668" i="40"/>
  <c r="O667" i="40"/>
  <c r="N667" i="40"/>
  <c r="O666" i="40"/>
  <c r="N666" i="40"/>
  <c r="O665" i="40"/>
  <c r="N665" i="40"/>
  <c r="O664" i="40"/>
  <c r="N664" i="40"/>
  <c r="O663" i="40"/>
  <c r="N663" i="40"/>
  <c r="O662" i="40"/>
  <c r="N662" i="40"/>
  <c r="O661" i="40"/>
  <c r="N661" i="40"/>
  <c r="O660" i="40"/>
  <c r="N660" i="40"/>
  <c r="O659" i="40"/>
  <c r="N659" i="40"/>
  <c r="O658" i="40"/>
  <c r="N658" i="40"/>
  <c r="O657" i="40"/>
  <c r="N657" i="40"/>
  <c r="O656" i="40"/>
  <c r="N656" i="40"/>
  <c r="O655" i="40"/>
  <c r="N655" i="40"/>
  <c r="O654" i="40"/>
  <c r="N654" i="40"/>
  <c r="O653" i="40"/>
  <c r="N653" i="40"/>
  <c r="O652" i="40"/>
  <c r="N652" i="40"/>
  <c r="O651" i="40"/>
  <c r="N651" i="40"/>
  <c r="O650" i="40"/>
  <c r="N650" i="40"/>
  <c r="O649" i="40"/>
  <c r="N649" i="40"/>
  <c r="O648" i="40"/>
  <c r="N648" i="40"/>
  <c r="O647" i="40"/>
  <c r="N647" i="40"/>
  <c r="O646" i="40"/>
  <c r="N646" i="40"/>
  <c r="O645" i="40"/>
  <c r="N645" i="40"/>
  <c r="O644" i="40"/>
  <c r="N644" i="40"/>
  <c r="O643" i="40"/>
  <c r="N643" i="40"/>
  <c r="O642" i="40"/>
  <c r="N642" i="40"/>
  <c r="O641" i="40"/>
  <c r="N641" i="40"/>
  <c r="O640" i="40"/>
  <c r="N640" i="40"/>
  <c r="O639" i="40"/>
  <c r="N639" i="40"/>
  <c r="O638" i="40"/>
  <c r="N638" i="40"/>
  <c r="O637" i="40"/>
  <c r="N637" i="40"/>
  <c r="O636" i="40"/>
  <c r="N636" i="40"/>
  <c r="O635" i="40"/>
  <c r="N635" i="40"/>
  <c r="O634" i="40"/>
  <c r="N634" i="40"/>
  <c r="O633" i="40"/>
  <c r="N633" i="40"/>
  <c r="O632" i="40"/>
  <c r="N632" i="40"/>
  <c r="O631" i="40"/>
  <c r="N631" i="40"/>
  <c r="O630" i="40"/>
  <c r="N630" i="40"/>
  <c r="O629" i="40"/>
  <c r="N629" i="40"/>
  <c r="O628" i="40"/>
  <c r="N628" i="40"/>
  <c r="O627" i="40"/>
  <c r="N627" i="40"/>
  <c r="O626" i="40"/>
  <c r="N626" i="40"/>
  <c r="O625" i="40"/>
  <c r="N625" i="40"/>
  <c r="O624" i="40"/>
  <c r="N624" i="40"/>
  <c r="O623" i="40"/>
  <c r="N623" i="40"/>
  <c r="O622" i="40"/>
  <c r="N622" i="40"/>
  <c r="O621" i="40"/>
  <c r="N621" i="40"/>
  <c r="O620" i="40"/>
  <c r="N620" i="40"/>
  <c r="O619" i="40"/>
  <c r="N619" i="40"/>
  <c r="O618" i="40"/>
  <c r="N618" i="40"/>
  <c r="O617" i="40"/>
  <c r="N617" i="40"/>
  <c r="O616" i="40"/>
  <c r="N616" i="40"/>
  <c r="O615" i="40"/>
  <c r="N615" i="40"/>
  <c r="O614" i="40"/>
  <c r="N614" i="40"/>
  <c r="O613" i="40"/>
  <c r="N613" i="40"/>
  <c r="O612" i="40"/>
  <c r="N612" i="40"/>
  <c r="O611" i="40"/>
  <c r="N611" i="40"/>
  <c r="O610" i="40"/>
  <c r="N610" i="40"/>
  <c r="O609" i="40"/>
  <c r="N609" i="40"/>
  <c r="O608" i="40"/>
  <c r="N608" i="40"/>
  <c r="O607" i="40"/>
  <c r="N607" i="40"/>
  <c r="O606" i="40"/>
  <c r="N606" i="40"/>
  <c r="O605" i="40"/>
  <c r="N605" i="40"/>
  <c r="O604" i="40"/>
  <c r="N604" i="40"/>
  <c r="O603" i="40"/>
  <c r="N603" i="40"/>
  <c r="O602" i="40"/>
  <c r="N602" i="40"/>
  <c r="O601" i="40"/>
  <c r="N601" i="40"/>
  <c r="O600" i="40"/>
  <c r="N600" i="40"/>
  <c r="O599" i="40"/>
  <c r="N599" i="40"/>
  <c r="O598" i="40"/>
  <c r="N598" i="40"/>
  <c r="O597" i="40"/>
  <c r="N597" i="40"/>
  <c r="O596" i="40"/>
  <c r="N596" i="40"/>
  <c r="O595" i="40"/>
  <c r="N595" i="40"/>
  <c r="O594" i="40"/>
  <c r="N594" i="40"/>
  <c r="O593" i="40"/>
  <c r="N593" i="40"/>
  <c r="O592" i="40"/>
  <c r="N592" i="40"/>
  <c r="O591" i="40"/>
  <c r="N591" i="40"/>
  <c r="O590" i="40"/>
  <c r="N590" i="40"/>
  <c r="O589" i="40"/>
  <c r="N589" i="40"/>
  <c r="O588" i="40"/>
  <c r="N588" i="40"/>
  <c r="O587" i="40"/>
  <c r="N587" i="40"/>
  <c r="O586" i="40"/>
  <c r="N586" i="40"/>
  <c r="O585" i="40"/>
  <c r="N585" i="40"/>
  <c r="O584" i="40"/>
  <c r="N584" i="40"/>
  <c r="O583" i="40"/>
  <c r="N583" i="40"/>
  <c r="O582" i="40"/>
  <c r="N582" i="40"/>
  <c r="O581" i="40"/>
  <c r="N581" i="40"/>
  <c r="O580" i="40"/>
  <c r="N580" i="40"/>
  <c r="O579" i="40"/>
  <c r="N579" i="40"/>
  <c r="O578" i="40"/>
  <c r="N578" i="40"/>
  <c r="O577" i="40"/>
  <c r="N577" i="40"/>
  <c r="O576" i="40"/>
  <c r="N576" i="40"/>
  <c r="O575" i="40"/>
  <c r="N575" i="40"/>
  <c r="O574" i="40"/>
  <c r="N574" i="40"/>
  <c r="O573" i="40"/>
  <c r="N573" i="40"/>
  <c r="O572" i="40"/>
  <c r="N572" i="40"/>
  <c r="O571" i="40"/>
  <c r="N571" i="40"/>
  <c r="O570" i="40"/>
  <c r="N570" i="40"/>
  <c r="O569" i="40"/>
  <c r="N569" i="40"/>
  <c r="O568" i="40"/>
  <c r="N568" i="40"/>
  <c r="O567" i="40"/>
  <c r="N567" i="40"/>
  <c r="O566" i="40"/>
  <c r="N566" i="40"/>
  <c r="O565" i="40"/>
  <c r="N565" i="40"/>
  <c r="O564" i="40"/>
  <c r="N564" i="40"/>
  <c r="O563" i="40"/>
  <c r="N563" i="40"/>
  <c r="O562" i="40"/>
  <c r="N562" i="40"/>
  <c r="O561" i="40"/>
  <c r="N561" i="40"/>
  <c r="O560" i="40"/>
  <c r="N560" i="40"/>
  <c r="O559" i="40"/>
  <c r="N559" i="40"/>
  <c r="O558" i="40"/>
  <c r="N558" i="40"/>
  <c r="O557" i="40"/>
  <c r="N557" i="40"/>
  <c r="O556" i="40"/>
  <c r="N556" i="40"/>
  <c r="O555" i="40"/>
  <c r="N555" i="40"/>
  <c r="O554" i="40"/>
  <c r="N554" i="40"/>
  <c r="O553" i="40"/>
  <c r="N553" i="40"/>
  <c r="O552" i="40"/>
  <c r="N552" i="40"/>
  <c r="O551" i="40"/>
  <c r="N551" i="40"/>
  <c r="O550" i="40"/>
  <c r="N550" i="40"/>
  <c r="O549" i="40"/>
  <c r="N549" i="40"/>
  <c r="O548" i="40"/>
  <c r="N548" i="40"/>
  <c r="O547" i="40"/>
  <c r="N547" i="40"/>
  <c r="O546" i="40"/>
  <c r="N546" i="40"/>
  <c r="O545" i="40"/>
  <c r="N545" i="40"/>
  <c r="O544" i="40"/>
  <c r="N544" i="40"/>
  <c r="O543" i="40"/>
  <c r="N543" i="40"/>
  <c r="O542" i="40"/>
  <c r="N542" i="40"/>
  <c r="O541" i="40"/>
  <c r="N541" i="40"/>
  <c r="O540" i="40"/>
  <c r="N540" i="40"/>
  <c r="O539" i="40"/>
  <c r="N539" i="40"/>
  <c r="O538" i="40"/>
  <c r="N538" i="40"/>
  <c r="O537" i="40"/>
  <c r="N537" i="40"/>
  <c r="O536" i="40"/>
  <c r="N536" i="40"/>
  <c r="O535" i="40"/>
  <c r="N535" i="40"/>
  <c r="O534" i="40"/>
  <c r="N534" i="40"/>
  <c r="O533" i="40"/>
  <c r="N533" i="40"/>
  <c r="O532" i="40"/>
  <c r="N532" i="40"/>
  <c r="O531" i="40"/>
  <c r="N531" i="40"/>
  <c r="O530" i="40"/>
  <c r="N530" i="40"/>
  <c r="O529" i="40"/>
  <c r="N529" i="40"/>
  <c r="O528" i="40"/>
  <c r="N528" i="40"/>
  <c r="O527" i="40"/>
  <c r="N527" i="40"/>
  <c r="O526" i="40"/>
  <c r="N526" i="40"/>
  <c r="O525" i="40"/>
  <c r="N525" i="40"/>
  <c r="O524" i="40"/>
  <c r="N524" i="40"/>
  <c r="O523" i="40"/>
  <c r="N523" i="40"/>
  <c r="O522" i="40"/>
  <c r="N522" i="40"/>
  <c r="O521" i="40"/>
  <c r="N521" i="40"/>
  <c r="O520" i="40"/>
  <c r="N520" i="40"/>
  <c r="O519" i="40"/>
  <c r="N519" i="40"/>
  <c r="O518" i="40"/>
  <c r="N518" i="40"/>
  <c r="O517" i="40"/>
  <c r="N517" i="40"/>
  <c r="O516" i="40"/>
  <c r="N516" i="40"/>
  <c r="O515" i="40"/>
  <c r="N515" i="40"/>
  <c r="O514" i="40"/>
  <c r="N514" i="40"/>
  <c r="O513" i="40"/>
  <c r="N513" i="40"/>
  <c r="O512" i="40"/>
  <c r="N512" i="40"/>
  <c r="O511" i="40"/>
  <c r="N511" i="40"/>
  <c r="O510" i="40"/>
  <c r="N510" i="40"/>
  <c r="O509" i="40"/>
  <c r="N509" i="40"/>
  <c r="O508" i="40"/>
  <c r="N508" i="40"/>
  <c r="O507" i="40"/>
  <c r="N507" i="40"/>
  <c r="O506" i="40"/>
  <c r="N506" i="40"/>
  <c r="O505" i="40"/>
  <c r="N505" i="40"/>
  <c r="O504" i="40"/>
  <c r="N504" i="40"/>
  <c r="O503" i="40"/>
  <c r="N503" i="40"/>
  <c r="O502" i="40"/>
  <c r="N502" i="40"/>
  <c r="O501" i="40"/>
  <c r="N501" i="40"/>
  <c r="O500" i="40"/>
  <c r="N500" i="40"/>
  <c r="O499" i="40"/>
  <c r="N499" i="40"/>
  <c r="O498" i="40"/>
  <c r="N498" i="40"/>
  <c r="O497" i="40"/>
  <c r="N497" i="40"/>
  <c r="O496" i="40"/>
  <c r="N496" i="40"/>
  <c r="O495" i="40"/>
  <c r="N495" i="40"/>
  <c r="O494" i="40"/>
  <c r="N494" i="40"/>
  <c r="O493" i="40"/>
  <c r="N493" i="40"/>
  <c r="O492" i="40"/>
  <c r="N492" i="40"/>
  <c r="O491" i="40"/>
  <c r="N491" i="40"/>
  <c r="O490" i="40"/>
  <c r="N490" i="40"/>
  <c r="O489" i="40"/>
  <c r="N489" i="40"/>
  <c r="O488" i="40"/>
  <c r="N488" i="40"/>
  <c r="O487" i="40"/>
  <c r="N487" i="40"/>
  <c r="O486" i="40"/>
  <c r="N486" i="40"/>
  <c r="O485" i="40"/>
  <c r="N485" i="40"/>
  <c r="O484" i="40"/>
  <c r="N484" i="40"/>
  <c r="O483" i="40"/>
  <c r="N483" i="40"/>
  <c r="O482" i="40"/>
  <c r="N482" i="40"/>
  <c r="O481" i="40"/>
  <c r="N481" i="40"/>
  <c r="O480" i="40"/>
  <c r="N480" i="40"/>
  <c r="O479" i="40"/>
  <c r="N479" i="40"/>
  <c r="O478" i="40"/>
  <c r="N478" i="40"/>
  <c r="O477" i="40"/>
  <c r="N477" i="40"/>
  <c r="O476" i="40"/>
  <c r="N476" i="40"/>
  <c r="O475" i="40"/>
  <c r="N475" i="40"/>
  <c r="O474" i="40"/>
  <c r="N474" i="40"/>
  <c r="O473" i="40"/>
  <c r="N473" i="40"/>
  <c r="O472" i="40"/>
  <c r="N472" i="40"/>
  <c r="O471" i="40"/>
  <c r="N471" i="40"/>
  <c r="O470" i="40"/>
  <c r="N470" i="40"/>
  <c r="O469" i="40"/>
  <c r="N469" i="40"/>
  <c r="O468" i="40"/>
  <c r="N468" i="40"/>
  <c r="O467" i="40"/>
  <c r="N467" i="40"/>
  <c r="O466" i="40"/>
  <c r="N466" i="40"/>
  <c r="O465" i="40"/>
  <c r="N465" i="40"/>
  <c r="O464" i="40"/>
  <c r="N464" i="40"/>
  <c r="O463" i="40"/>
  <c r="N463" i="40"/>
  <c r="O462" i="40"/>
  <c r="N462" i="40"/>
  <c r="O461" i="40"/>
  <c r="N461" i="40"/>
  <c r="O460" i="40"/>
  <c r="N460" i="40"/>
  <c r="O459" i="40"/>
  <c r="N459" i="40"/>
  <c r="O458" i="40"/>
  <c r="N458" i="40"/>
  <c r="O457" i="40"/>
  <c r="N457" i="40"/>
  <c r="O456" i="40"/>
  <c r="N456" i="40"/>
  <c r="O455" i="40"/>
  <c r="N455" i="40"/>
  <c r="O454" i="40"/>
  <c r="N454" i="40"/>
  <c r="O453" i="40"/>
  <c r="N453" i="40"/>
  <c r="O452" i="40"/>
  <c r="N452" i="40"/>
  <c r="O451" i="40"/>
  <c r="N451" i="40"/>
  <c r="O450" i="40"/>
  <c r="N450" i="40"/>
  <c r="O449" i="40"/>
  <c r="N449" i="40"/>
  <c r="O448" i="40"/>
  <c r="N448" i="40"/>
  <c r="O447" i="40"/>
  <c r="N447" i="40"/>
  <c r="O446" i="40"/>
  <c r="N446" i="40"/>
  <c r="O445" i="40"/>
  <c r="N445" i="40"/>
  <c r="O444" i="40"/>
  <c r="N444" i="40"/>
  <c r="O443" i="40"/>
  <c r="N443" i="40"/>
  <c r="O442" i="40"/>
  <c r="N442" i="40"/>
  <c r="O441" i="40"/>
  <c r="N441" i="40"/>
  <c r="O440" i="40"/>
  <c r="N440" i="40"/>
  <c r="O439" i="40"/>
  <c r="N439" i="40"/>
  <c r="O438" i="40"/>
  <c r="N438" i="40"/>
  <c r="O437" i="40"/>
  <c r="N437" i="40"/>
  <c r="O436" i="40"/>
  <c r="N436" i="40"/>
  <c r="O435" i="40"/>
  <c r="N435" i="40"/>
  <c r="O434" i="40"/>
  <c r="N434" i="40"/>
  <c r="O433" i="40"/>
  <c r="N433" i="40"/>
  <c r="O432" i="40"/>
  <c r="N432" i="40"/>
  <c r="O431" i="40"/>
  <c r="N431" i="40"/>
  <c r="O430" i="40"/>
  <c r="N430" i="40"/>
  <c r="O429" i="40"/>
  <c r="N429" i="40"/>
  <c r="O428" i="40"/>
  <c r="N428" i="40"/>
  <c r="O427" i="40"/>
  <c r="N427" i="40"/>
  <c r="O426" i="40"/>
  <c r="N426" i="40"/>
  <c r="O425" i="40"/>
  <c r="N425" i="40"/>
  <c r="O424" i="40"/>
  <c r="N424" i="40"/>
  <c r="O423" i="40"/>
  <c r="N423" i="40"/>
  <c r="O422" i="40"/>
  <c r="N422" i="40"/>
  <c r="O421" i="40"/>
  <c r="N421" i="40"/>
  <c r="O420" i="40"/>
  <c r="N420" i="40"/>
  <c r="O419" i="40"/>
  <c r="N419" i="40"/>
  <c r="O418" i="40"/>
  <c r="N418" i="40"/>
  <c r="O417" i="40"/>
  <c r="N417" i="40"/>
  <c r="O416" i="40"/>
  <c r="N416" i="40"/>
  <c r="O415" i="40"/>
  <c r="N415" i="40"/>
  <c r="O414" i="40"/>
  <c r="N414" i="40"/>
  <c r="O413" i="40"/>
  <c r="N413" i="40"/>
  <c r="O412" i="40"/>
  <c r="N412" i="40"/>
  <c r="O411" i="40"/>
  <c r="N411" i="40"/>
  <c r="O410" i="40"/>
  <c r="N410" i="40"/>
  <c r="O409" i="40"/>
  <c r="N409" i="40"/>
  <c r="O408" i="40"/>
  <c r="N408" i="40"/>
  <c r="O407" i="40"/>
  <c r="N407" i="40"/>
  <c r="O406" i="40"/>
  <c r="N406" i="40"/>
  <c r="O405" i="40"/>
  <c r="N405" i="40"/>
  <c r="O404" i="40"/>
  <c r="N404" i="40"/>
  <c r="O403" i="40"/>
  <c r="N403" i="40"/>
  <c r="O402" i="40"/>
  <c r="N402" i="40"/>
  <c r="O401" i="40"/>
  <c r="N401" i="40"/>
  <c r="O400" i="40"/>
  <c r="N400" i="40"/>
  <c r="O399" i="40"/>
  <c r="N399" i="40"/>
  <c r="O398" i="40"/>
  <c r="N398" i="40"/>
  <c r="O397" i="40"/>
  <c r="N397" i="40"/>
  <c r="O396" i="40"/>
  <c r="N396" i="40"/>
  <c r="O395" i="40"/>
  <c r="N395" i="40"/>
  <c r="O394" i="40"/>
  <c r="N394" i="40"/>
  <c r="O393" i="40"/>
  <c r="N393" i="40"/>
  <c r="O392" i="40"/>
  <c r="N392" i="40"/>
  <c r="O391" i="40"/>
  <c r="N391" i="40"/>
  <c r="O390" i="40"/>
  <c r="N390" i="40"/>
  <c r="O389" i="40"/>
  <c r="N389" i="40"/>
  <c r="O388" i="40"/>
  <c r="N388" i="40"/>
  <c r="O387" i="40"/>
  <c r="N387" i="40"/>
  <c r="O386" i="40"/>
  <c r="N386" i="40"/>
  <c r="O385" i="40"/>
  <c r="N385" i="40"/>
  <c r="O384" i="40"/>
  <c r="N384" i="40"/>
  <c r="O383" i="40"/>
  <c r="N383" i="40"/>
  <c r="O382" i="40"/>
  <c r="N382" i="40"/>
  <c r="O381" i="40"/>
  <c r="N381" i="40"/>
  <c r="O380" i="40"/>
  <c r="N380" i="40"/>
  <c r="O379" i="40"/>
  <c r="N379" i="40"/>
  <c r="O378" i="40"/>
  <c r="N378" i="40"/>
  <c r="O377" i="40"/>
  <c r="N377" i="40"/>
  <c r="O376" i="40"/>
  <c r="N376" i="40"/>
  <c r="O375" i="40"/>
  <c r="N375" i="40"/>
  <c r="O374" i="40"/>
  <c r="N374" i="40"/>
  <c r="O373" i="40"/>
  <c r="N373" i="40"/>
  <c r="O372" i="40"/>
  <c r="N372" i="40"/>
  <c r="O371" i="40"/>
  <c r="N371" i="40"/>
  <c r="O370" i="40"/>
  <c r="N370" i="40"/>
  <c r="O369" i="40"/>
  <c r="N369" i="40"/>
  <c r="O368" i="40"/>
  <c r="N368" i="40"/>
  <c r="O367" i="40"/>
  <c r="N367" i="40"/>
  <c r="O366" i="40"/>
  <c r="N366" i="40"/>
  <c r="O365" i="40"/>
  <c r="N365" i="40"/>
  <c r="O364" i="40"/>
  <c r="N364" i="40"/>
  <c r="O363" i="40"/>
  <c r="N363" i="40"/>
  <c r="O362" i="40"/>
  <c r="N362" i="40"/>
  <c r="O361" i="40"/>
  <c r="N361" i="40"/>
  <c r="O360" i="40"/>
  <c r="N360" i="40"/>
  <c r="O359" i="40"/>
  <c r="N359" i="40"/>
  <c r="O358" i="40"/>
  <c r="N358" i="40"/>
  <c r="O357" i="40"/>
  <c r="N357" i="40"/>
  <c r="O356" i="40"/>
  <c r="N356" i="40"/>
  <c r="O355" i="40"/>
  <c r="N355" i="40"/>
  <c r="O354" i="40"/>
  <c r="N354" i="40"/>
  <c r="O353" i="40"/>
  <c r="N353" i="40"/>
  <c r="O352" i="40"/>
  <c r="N352" i="40"/>
  <c r="O351" i="40"/>
  <c r="N351" i="40"/>
  <c r="O350" i="40"/>
  <c r="N350" i="40"/>
  <c r="O349" i="40"/>
  <c r="N349" i="40"/>
  <c r="O348" i="40"/>
  <c r="N348" i="40"/>
  <c r="O347" i="40"/>
  <c r="N347" i="40"/>
  <c r="O346" i="40"/>
  <c r="N346" i="40"/>
  <c r="O345" i="40"/>
  <c r="N345" i="40"/>
  <c r="O344" i="40"/>
  <c r="N344" i="40"/>
  <c r="O343" i="40"/>
  <c r="N343" i="40"/>
  <c r="O342" i="40"/>
  <c r="N342" i="40"/>
  <c r="O341" i="40"/>
  <c r="N341" i="40"/>
  <c r="O340" i="40"/>
  <c r="N340" i="40"/>
  <c r="O339" i="40"/>
  <c r="N339" i="40"/>
  <c r="O338" i="40"/>
  <c r="N338" i="40"/>
  <c r="O337" i="40"/>
  <c r="N337" i="40"/>
  <c r="O336" i="40"/>
  <c r="N336" i="40"/>
  <c r="O335" i="40"/>
  <c r="N335" i="40"/>
  <c r="O334" i="40"/>
  <c r="N334" i="40"/>
  <c r="O333" i="40"/>
  <c r="N333" i="40"/>
  <c r="O332" i="40"/>
  <c r="N332" i="40"/>
  <c r="O331" i="40"/>
  <c r="N331" i="40"/>
  <c r="O330" i="40"/>
  <c r="N330" i="40"/>
  <c r="O329" i="40"/>
  <c r="N329" i="40"/>
  <c r="O328" i="40"/>
  <c r="N328" i="40"/>
  <c r="O327" i="40"/>
  <c r="N327" i="40"/>
  <c r="O326" i="40"/>
  <c r="N326" i="40"/>
  <c r="O325" i="40"/>
  <c r="N325" i="40"/>
  <c r="O324" i="40"/>
  <c r="N324" i="40"/>
  <c r="O323" i="40"/>
  <c r="N323" i="40"/>
  <c r="O322" i="40"/>
  <c r="N322" i="40"/>
  <c r="O321" i="40"/>
  <c r="N321" i="40"/>
  <c r="O320" i="40"/>
  <c r="N320" i="40"/>
  <c r="O319" i="40"/>
  <c r="N319" i="40"/>
  <c r="O318" i="40"/>
  <c r="N318" i="40"/>
  <c r="O317" i="40"/>
  <c r="N317" i="40"/>
  <c r="O316" i="40"/>
  <c r="N316" i="40"/>
  <c r="O315" i="40"/>
  <c r="N315" i="40"/>
  <c r="O314" i="40"/>
  <c r="N314" i="40"/>
  <c r="O313" i="40"/>
  <c r="N313" i="40"/>
  <c r="O312" i="40"/>
  <c r="N312" i="40"/>
  <c r="O311" i="40"/>
  <c r="N311" i="40"/>
  <c r="O310" i="40"/>
  <c r="N310" i="40"/>
  <c r="O309" i="40"/>
  <c r="N309" i="40"/>
  <c r="O308" i="40"/>
  <c r="N308" i="40"/>
  <c r="O307" i="40"/>
  <c r="N307" i="40"/>
  <c r="O306" i="40"/>
  <c r="N306" i="40"/>
  <c r="O305" i="40"/>
  <c r="N305" i="40"/>
  <c r="O304" i="40"/>
  <c r="N304" i="40"/>
  <c r="O303" i="40"/>
  <c r="N303" i="40"/>
  <c r="O302" i="40"/>
  <c r="N302" i="40"/>
  <c r="O301" i="40"/>
  <c r="N301" i="40"/>
  <c r="O300" i="40"/>
  <c r="N300" i="40"/>
  <c r="O299" i="40"/>
  <c r="N299" i="40"/>
  <c r="O298" i="40"/>
  <c r="N298" i="40"/>
  <c r="O297" i="40"/>
  <c r="N297" i="40"/>
  <c r="O296" i="40"/>
  <c r="N296" i="40"/>
  <c r="O295" i="40"/>
  <c r="N295" i="40"/>
  <c r="O294" i="40"/>
  <c r="N294" i="40"/>
  <c r="O293" i="40"/>
  <c r="N293" i="40"/>
  <c r="O292" i="40"/>
  <c r="N292" i="40"/>
  <c r="O291" i="40"/>
  <c r="N291" i="40"/>
  <c r="O290" i="40"/>
  <c r="N290" i="40"/>
  <c r="O289" i="40"/>
  <c r="N289" i="40"/>
  <c r="O288" i="40"/>
  <c r="N288" i="40"/>
  <c r="O287" i="40"/>
  <c r="N287" i="40"/>
  <c r="O286" i="40"/>
  <c r="N286" i="40"/>
  <c r="O285" i="40"/>
  <c r="N285" i="40"/>
  <c r="O284" i="40"/>
  <c r="N284" i="40"/>
  <c r="O283" i="40"/>
  <c r="N283" i="40"/>
  <c r="O282" i="40"/>
  <c r="N282" i="40"/>
  <c r="O281" i="40"/>
  <c r="N281" i="40"/>
  <c r="O280" i="40"/>
  <c r="N280" i="40"/>
  <c r="O279" i="40"/>
  <c r="N279" i="40"/>
  <c r="O278" i="40"/>
  <c r="N278" i="40"/>
  <c r="O277" i="40"/>
  <c r="N277" i="40"/>
  <c r="O276" i="40"/>
  <c r="N276" i="40"/>
  <c r="O275" i="40"/>
  <c r="N275" i="40"/>
  <c r="O274" i="40"/>
  <c r="N274" i="40"/>
  <c r="O273" i="40"/>
  <c r="N273" i="40"/>
  <c r="O272" i="40"/>
  <c r="N272" i="40"/>
  <c r="O271" i="40"/>
  <c r="N271" i="40"/>
  <c r="O270" i="40"/>
  <c r="N270" i="40"/>
  <c r="O269" i="40"/>
  <c r="N269" i="40"/>
  <c r="O268" i="40"/>
  <c r="N268" i="40"/>
  <c r="O267" i="40"/>
  <c r="N267" i="40"/>
  <c r="O266" i="40"/>
  <c r="N266" i="40"/>
  <c r="O265" i="40"/>
  <c r="N265" i="40"/>
  <c r="O264" i="40"/>
  <c r="N264" i="40"/>
  <c r="O263" i="40"/>
  <c r="N263" i="40"/>
  <c r="O262" i="40"/>
  <c r="N262" i="40"/>
  <c r="O261" i="40"/>
  <c r="N261" i="40"/>
  <c r="O260" i="40"/>
  <c r="N260" i="40"/>
  <c r="O259" i="40"/>
  <c r="N259" i="40"/>
  <c r="O258" i="40"/>
  <c r="N258" i="40"/>
  <c r="O257" i="40"/>
  <c r="N257" i="40"/>
  <c r="O256" i="40"/>
  <c r="N256" i="40"/>
  <c r="O255" i="40"/>
  <c r="N255" i="40"/>
  <c r="O254" i="40"/>
  <c r="N254" i="40"/>
  <c r="O253" i="40"/>
  <c r="N253" i="40"/>
  <c r="O252" i="40"/>
  <c r="N252" i="40"/>
  <c r="O251" i="40"/>
  <c r="N251" i="40"/>
  <c r="O250" i="40"/>
  <c r="N250" i="40"/>
  <c r="O249" i="40"/>
  <c r="N249" i="40"/>
  <c r="O248" i="40"/>
  <c r="N248" i="40"/>
  <c r="O247" i="40"/>
  <c r="N247" i="40"/>
  <c r="O246" i="40"/>
  <c r="N246" i="40"/>
  <c r="O245" i="40"/>
  <c r="N245" i="40"/>
  <c r="O244" i="40"/>
  <c r="N244" i="40"/>
  <c r="O243" i="40"/>
  <c r="N243" i="40"/>
  <c r="O242" i="40"/>
  <c r="N242" i="40"/>
  <c r="O241" i="40"/>
  <c r="N241" i="40"/>
  <c r="O240" i="40"/>
  <c r="N240" i="40"/>
  <c r="O239" i="40"/>
  <c r="N239" i="40"/>
  <c r="O238" i="40"/>
  <c r="N238" i="40"/>
  <c r="O237" i="40"/>
  <c r="N237" i="40"/>
  <c r="O236" i="40"/>
  <c r="N236" i="40"/>
  <c r="O235" i="40"/>
  <c r="N235" i="40"/>
  <c r="O234" i="40"/>
  <c r="N234" i="40"/>
  <c r="O233" i="40"/>
  <c r="N233" i="40"/>
  <c r="O232" i="40"/>
  <c r="N232" i="40"/>
  <c r="O231" i="40"/>
  <c r="N231" i="40"/>
  <c r="O230" i="40"/>
  <c r="N230" i="40"/>
  <c r="O229" i="40"/>
  <c r="N229" i="40"/>
  <c r="O228" i="40"/>
  <c r="N228" i="40"/>
  <c r="O227" i="40"/>
  <c r="N227" i="40"/>
  <c r="O226" i="40"/>
  <c r="N226" i="40"/>
  <c r="O225" i="40"/>
  <c r="N225" i="40"/>
  <c r="O224" i="40"/>
  <c r="N224" i="40"/>
  <c r="O223" i="40"/>
  <c r="N223" i="40"/>
  <c r="O222" i="40"/>
  <c r="N222" i="40"/>
  <c r="O221" i="40"/>
  <c r="N221" i="40"/>
  <c r="O220" i="40"/>
  <c r="N220" i="40"/>
  <c r="O219" i="40"/>
  <c r="N219" i="40"/>
  <c r="O218" i="40"/>
  <c r="N218" i="40"/>
  <c r="O217" i="40"/>
  <c r="N217" i="40"/>
  <c r="O216" i="40"/>
  <c r="N216" i="40"/>
  <c r="O215" i="40"/>
  <c r="N215" i="40"/>
  <c r="O214" i="40"/>
  <c r="N214" i="40"/>
  <c r="O213" i="40"/>
  <c r="N213" i="40"/>
  <c r="O212" i="40"/>
  <c r="N212" i="40"/>
  <c r="O211" i="40"/>
  <c r="N211" i="40"/>
  <c r="O210" i="40"/>
  <c r="N210" i="40"/>
  <c r="O209" i="40"/>
  <c r="N209" i="40"/>
  <c r="O208" i="40"/>
  <c r="N208" i="40"/>
  <c r="O207" i="40"/>
  <c r="N207" i="40"/>
  <c r="O206" i="40"/>
  <c r="N206" i="40"/>
  <c r="O205" i="40"/>
  <c r="N205" i="40"/>
  <c r="O204" i="40"/>
  <c r="N204" i="40"/>
  <c r="O203" i="40"/>
  <c r="N203" i="40"/>
  <c r="O202" i="40"/>
  <c r="N202" i="40"/>
  <c r="O201" i="40"/>
  <c r="N201" i="40"/>
  <c r="O200" i="40"/>
  <c r="N200" i="40"/>
  <c r="O199" i="40"/>
  <c r="N199" i="40"/>
  <c r="O198" i="40"/>
  <c r="N198" i="40"/>
  <c r="O197" i="40"/>
  <c r="N197" i="40"/>
  <c r="O196" i="40"/>
  <c r="N196" i="40"/>
  <c r="O195" i="40"/>
  <c r="N195" i="40"/>
  <c r="O194" i="40"/>
  <c r="N194" i="40"/>
  <c r="O193" i="40"/>
  <c r="N193" i="40"/>
  <c r="O192" i="40"/>
  <c r="N192" i="40"/>
  <c r="O191" i="40"/>
  <c r="N191" i="40"/>
  <c r="O190" i="40"/>
  <c r="N190" i="40"/>
  <c r="O189" i="40"/>
  <c r="N189" i="40"/>
  <c r="O188" i="40"/>
  <c r="N188" i="40"/>
  <c r="O187" i="40"/>
  <c r="N187" i="40"/>
  <c r="O186" i="40"/>
  <c r="N186" i="40"/>
  <c r="O185" i="40"/>
  <c r="N185" i="40"/>
  <c r="O184" i="40"/>
  <c r="N184" i="40"/>
  <c r="O183" i="40"/>
  <c r="N183" i="40"/>
  <c r="O182" i="40"/>
  <c r="N182" i="40"/>
  <c r="O181" i="40"/>
  <c r="N181" i="40"/>
  <c r="O180" i="40"/>
  <c r="N180" i="40"/>
  <c r="O179" i="40"/>
  <c r="N179" i="40"/>
  <c r="O178" i="40"/>
  <c r="N178" i="40"/>
  <c r="O177" i="40"/>
  <c r="N177" i="40"/>
  <c r="O176" i="40"/>
  <c r="N176" i="40"/>
  <c r="O175" i="40"/>
  <c r="N175" i="40"/>
  <c r="O174" i="40"/>
  <c r="N174" i="40"/>
  <c r="O173" i="40"/>
  <c r="N173" i="40"/>
  <c r="O172" i="40"/>
  <c r="N172" i="40"/>
  <c r="O171" i="40"/>
  <c r="N171" i="40"/>
  <c r="O170" i="40"/>
  <c r="N170" i="40"/>
  <c r="O169" i="40"/>
  <c r="N169" i="40"/>
  <c r="O168" i="40"/>
  <c r="N168" i="40"/>
  <c r="O167" i="40"/>
  <c r="N167" i="40"/>
  <c r="O166" i="40"/>
  <c r="N166" i="40"/>
  <c r="O165" i="40"/>
  <c r="N165" i="40"/>
  <c r="O164" i="40"/>
  <c r="N164" i="40"/>
  <c r="O163" i="40"/>
  <c r="N163" i="40"/>
  <c r="O162" i="40"/>
  <c r="N162" i="40"/>
  <c r="O161" i="40"/>
  <c r="N161" i="40"/>
  <c r="O160" i="40"/>
  <c r="N160" i="40"/>
  <c r="O159" i="40"/>
  <c r="N159" i="40"/>
  <c r="O158" i="40"/>
  <c r="N158" i="40"/>
  <c r="O157" i="40"/>
  <c r="N157" i="40"/>
  <c r="O156" i="40"/>
  <c r="N156" i="40"/>
  <c r="O155" i="40"/>
  <c r="N155" i="40"/>
  <c r="O154" i="40"/>
  <c r="N154" i="40"/>
  <c r="O153" i="40"/>
  <c r="N153" i="40"/>
  <c r="O152" i="40"/>
  <c r="N152" i="40"/>
  <c r="O151" i="40"/>
  <c r="N151" i="40"/>
  <c r="O150" i="40"/>
  <c r="N150" i="40"/>
  <c r="O149" i="40"/>
  <c r="N149" i="40"/>
  <c r="O148" i="40"/>
  <c r="N148" i="40"/>
  <c r="O147" i="40"/>
  <c r="N147" i="40"/>
  <c r="O146" i="40"/>
  <c r="N146" i="40"/>
  <c r="O145" i="40"/>
  <c r="N145" i="40"/>
  <c r="O144" i="40"/>
  <c r="N144" i="40"/>
  <c r="O143" i="40"/>
  <c r="N143" i="40"/>
  <c r="O142" i="40"/>
  <c r="N142" i="40"/>
  <c r="O141" i="40"/>
  <c r="N141" i="40"/>
  <c r="O140" i="40"/>
  <c r="N140" i="40"/>
  <c r="O139" i="40"/>
  <c r="N139" i="40"/>
  <c r="O138" i="40"/>
  <c r="N138" i="40"/>
  <c r="O137" i="40"/>
  <c r="N137" i="40"/>
  <c r="O136" i="40"/>
  <c r="N136" i="40"/>
  <c r="O135" i="40"/>
  <c r="N135" i="40"/>
  <c r="O134" i="40"/>
  <c r="N134" i="40"/>
  <c r="O133" i="40"/>
  <c r="N133" i="40"/>
  <c r="O132" i="40"/>
  <c r="N132" i="40"/>
  <c r="O131" i="40"/>
  <c r="N131" i="40"/>
  <c r="O130" i="40"/>
  <c r="N130" i="40"/>
  <c r="O129" i="40"/>
  <c r="N129" i="40"/>
  <c r="O128" i="40"/>
  <c r="N128" i="40"/>
  <c r="O127" i="40"/>
  <c r="N127" i="40"/>
  <c r="O126" i="40"/>
  <c r="N126" i="40"/>
  <c r="O125" i="40"/>
  <c r="N125" i="40"/>
  <c r="O124" i="40"/>
  <c r="N124" i="40"/>
  <c r="O123" i="40"/>
  <c r="N123" i="40"/>
  <c r="O122" i="40"/>
  <c r="N122" i="40"/>
  <c r="O121" i="40"/>
  <c r="N121" i="40"/>
  <c r="O120" i="40"/>
  <c r="N120" i="40"/>
  <c r="O119" i="40"/>
  <c r="N119" i="40"/>
  <c r="O118" i="40"/>
  <c r="N118" i="40"/>
  <c r="O117" i="40"/>
  <c r="N117" i="40"/>
  <c r="O116" i="40"/>
  <c r="N116" i="40"/>
  <c r="O115" i="40"/>
  <c r="N115" i="40"/>
  <c r="O114" i="40"/>
  <c r="N114" i="40"/>
  <c r="O113" i="40"/>
  <c r="N113" i="40"/>
  <c r="O112" i="40"/>
  <c r="N112" i="40"/>
  <c r="O111" i="40"/>
  <c r="N111" i="40"/>
  <c r="O110" i="40"/>
  <c r="N110" i="40"/>
  <c r="O109" i="40"/>
  <c r="N109" i="40"/>
  <c r="O108" i="40"/>
  <c r="N108" i="40"/>
  <c r="O107" i="40"/>
  <c r="N107" i="40"/>
  <c r="O106" i="40"/>
  <c r="N106" i="40"/>
  <c r="O105" i="40"/>
  <c r="N105" i="40"/>
  <c r="O104" i="40"/>
  <c r="N104" i="40"/>
  <c r="O103" i="40"/>
  <c r="N103" i="40"/>
  <c r="O102" i="40"/>
  <c r="N102" i="40"/>
  <c r="O101" i="40"/>
  <c r="N101" i="40"/>
  <c r="O100" i="40"/>
  <c r="N100" i="40"/>
  <c r="O99" i="40"/>
  <c r="N99" i="40"/>
  <c r="O98" i="40"/>
  <c r="N98" i="40"/>
  <c r="O97" i="40"/>
  <c r="N97" i="40"/>
  <c r="O96" i="40"/>
  <c r="N96" i="40"/>
  <c r="O95" i="40"/>
  <c r="N95" i="40"/>
  <c r="O94" i="40"/>
  <c r="N94" i="40"/>
  <c r="O93" i="40"/>
  <c r="N93" i="40"/>
  <c r="O92" i="40"/>
  <c r="N92" i="40"/>
  <c r="O91" i="40"/>
  <c r="N91" i="40"/>
  <c r="O90" i="40"/>
  <c r="N90" i="40"/>
  <c r="O89" i="40"/>
  <c r="N89" i="40"/>
  <c r="O88" i="40"/>
  <c r="N88" i="40"/>
  <c r="O87" i="40"/>
  <c r="N87" i="40"/>
  <c r="O86" i="40"/>
  <c r="N86" i="40"/>
  <c r="O85" i="40"/>
  <c r="N85" i="40"/>
  <c r="O84" i="40"/>
  <c r="N84" i="40"/>
  <c r="O83" i="40"/>
  <c r="N83" i="40"/>
  <c r="O82" i="40"/>
  <c r="N82" i="40"/>
  <c r="O81" i="40"/>
  <c r="N81" i="40"/>
  <c r="O80" i="40"/>
  <c r="N80" i="40"/>
  <c r="O79" i="40"/>
  <c r="N79" i="40"/>
  <c r="O78" i="40"/>
  <c r="N78" i="40"/>
  <c r="O77" i="40"/>
  <c r="N77" i="40"/>
  <c r="O76" i="40"/>
  <c r="N76" i="40"/>
  <c r="O75" i="40"/>
  <c r="N75" i="40"/>
  <c r="O74" i="40"/>
  <c r="N74" i="40"/>
  <c r="O73" i="40"/>
  <c r="N73" i="40"/>
  <c r="O72" i="40"/>
  <c r="N72" i="40"/>
  <c r="O71" i="40"/>
  <c r="N71" i="40"/>
  <c r="O70" i="40"/>
  <c r="N70" i="40"/>
  <c r="O69" i="40"/>
  <c r="N69" i="40"/>
  <c r="O68" i="40"/>
  <c r="N68" i="40"/>
  <c r="O67" i="40"/>
  <c r="N67" i="40"/>
  <c r="O66" i="40"/>
  <c r="N66" i="40"/>
  <c r="O65" i="40"/>
  <c r="N65" i="40"/>
  <c r="O64" i="40"/>
  <c r="N64" i="40"/>
  <c r="O63" i="40"/>
  <c r="N63" i="40"/>
  <c r="O62" i="40"/>
  <c r="N62" i="40"/>
  <c r="O61" i="40"/>
  <c r="N61" i="40"/>
  <c r="O60" i="40"/>
  <c r="N60" i="40"/>
  <c r="O59" i="40"/>
  <c r="N59" i="40"/>
  <c r="O58" i="40"/>
  <c r="N58" i="40"/>
  <c r="O57" i="40"/>
  <c r="N57" i="40"/>
  <c r="O56" i="40"/>
  <c r="N56" i="40"/>
  <c r="O55" i="40"/>
  <c r="N55" i="40"/>
  <c r="O54" i="40"/>
  <c r="N54" i="40"/>
  <c r="O53" i="40"/>
  <c r="N53" i="40"/>
  <c r="O52" i="40"/>
  <c r="N52" i="40"/>
  <c r="O51" i="40"/>
  <c r="N51" i="40"/>
  <c r="O50" i="40"/>
  <c r="N50" i="40"/>
  <c r="O49" i="40"/>
  <c r="N49" i="40"/>
  <c r="O48" i="40"/>
  <c r="N48" i="40"/>
  <c r="O47" i="40"/>
  <c r="N47" i="40"/>
  <c r="O46" i="40"/>
  <c r="N46" i="40"/>
  <c r="O45" i="40"/>
  <c r="N45" i="40"/>
  <c r="O44" i="40"/>
  <c r="N44" i="40"/>
  <c r="O43" i="40"/>
  <c r="N43" i="40"/>
  <c r="O42" i="40"/>
  <c r="N42" i="40"/>
  <c r="O41" i="40"/>
  <c r="N41" i="40"/>
  <c r="O40" i="40"/>
  <c r="N40" i="40"/>
  <c r="O39" i="40"/>
  <c r="N39" i="40"/>
  <c r="O38" i="40"/>
  <c r="N38" i="40"/>
  <c r="O37" i="40"/>
  <c r="N37" i="40"/>
  <c r="O36" i="40"/>
  <c r="N36" i="40"/>
  <c r="O35" i="40"/>
  <c r="N35" i="40"/>
  <c r="O34" i="40"/>
  <c r="N34" i="40"/>
  <c r="O33" i="40"/>
  <c r="N33" i="40"/>
  <c r="O32" i="40"/>
  <c r="N32" i="40"/>
  <c r="O31" i="40"/>
  <c r="N31" i="40"/>
  <c r="O30" i="40"/>
  <c r="N30" i="40"/>
  <c r="O29" i="40"/>
  <c r="N29" i="40"/>
  <c r="O28" i="40"/>
  <c r="N28" i="40"/>
  <c r="O27" i="40"/>
  <c r="N27" i="40"/>
  <c r="O26" i="40"/>
  <c r="N26" i="40"/>
  <c r="O25" i="40"/>
  <c r="N25" i="40"/>
  <c r="O24" i="40"/>
  <c r="N24" i="40"/>
  <c r="O23" i="40"/>
  <c r="N23" i="40"/>
  <c r="O22" i="40"/>
  <c r="N22" i="40"/>
  <c r="O21" i="40"/>
  <c r="N21" i="40"/>
  <c r="O20" i="40"/>
  <c r="N20" i="40"/>
  <c r="O19" i="40"/>
  <c r="N19" i="40"/>
  <c r="O18" i="40"/>
  <c r="N18" i="40"/>
  <c r="O17" i="40"/>
  <c r="N17" i="40"/>
  <c r="O16" i="40"/>
  <c r="N16" i="40"/>
  <c r="O15" i="40"/>
  <c r="N15" i="40"/>
  <c r="O14" i="40"/>
  <c r="N14" i="40"/>
  <c r="O13" i="40"/>
  <c r="N13" i="40"/>
  <c r="O12" i="40"/>
  <c r="N12" i="40"/>
  <c r="O11" i="40"/>
  <c r="N11" i="40"/>
  <c r="O10" i="40"/>
  <c r="N10" i="40"/>
  <c r="O9" i="40"/>
  <c r="N9" i="40"/>
  <c r="O8" i="40"/>
  <c r="N8" i="40"/>
  <c r="O7" i="40"/>
  <c r="N7" i="40"/>
  <c r="O6" i="40"/>
  <c r="N6" i="40"/>
  <c r="O5" i="40"/>
  <c r="N5" i="40"/>
  <c r="O4" i="40"/>
  <c r="N4" i="40"/>
  <c r="O3" i="40"/>
  <c r="N3" i="40"/>
  <c r="O2" i="40"/>
  <c r="N2" i="40"/>
  <c r="P9" i="40" l="1"/>
  <c r="P26" i="40"/>
  <c r="P210" i="40"/>
  <c r="P534" i="40"/>
  <c r="P19" i="40"/>
  <c r="P21" i="40"/>
  <c r="P28" i="40"/>
  <c r="P42" i="40"/>
  <c r="P51" i="40"/>
  <c r="P69" i="40"/>
  <c r="P76" i="40"/>
  <c r="P101" i="40"/>
  <c r="P108" i="40"/>
  <c r="P115" i="40"/>
  <c r="P122" i="40"/>
  <c r="P149" i="40"/>
  <c r="P156" i="40"/>
  <c r="P163" i="40"/>
  <c r="P170" i="40"/>
  <c r="P197" i="40"/>
  <c r="P204" i="40"/>
  <c r="P211" i="40"/>
  <c r="P220" i="40"/>
  <c r="P232" i="40"/>
  <c r="P244" i="40"/>
  <c r="P256" i="40"/>
  <c r="P268" i="40"/>
  <c r="P272" i="40"/>
  <c r="P280" i="40"/>
  <c r="P284" i="40"/>
  <c r="P288" i="40"/>
  <c r="P292" i="40"/>
  <c r="P300" i="40"/>
  <c r="P304" i="40"/>
  <c r="P308" i="40"/>
  <c r="P312" i="40"/>
  <c r="P316" i="40"/>
  <c r="P320" i="40"/>
  <c r="P324" i="40"/>
  <c r="P330" i="40"/>
  <c r="P334" i="40"/>
  <c r="P346" i="40"/>
  <c r="P350" i="40"/>
  <c r="P362" i="40"/>
  <c r="P366" i="40"/>
  <c r="P378" i="40"/>
  <c r="P382" i="40"/>
  <c r="P394" i="40"/>
  <c r="P398" i="40"/>
  <c r="P410" i="40"/>
  <c r="P414" i="40"/>
  <c r="P426" i="40"/>
  <c r="P430" i="40"/>
  <c r="P442" i="40"/>
  <c r="P446" i="40"/>
  <c r="P458" i="40"/>
  <c r="P462" i="40"/>
  <c r="P474" i="40"/>
  <c r="P478" i="40"/>
  <c r="P490" i="40"/>
  <c r="P494" i="40"/>
  <c r="P506" i="40"/>
  <c r="P510" i="40"/>
  <c r="P522" i="40"/>
  <c r="P526" i="40"/>
  <c r="P253" i="40"/>
  <c r="P6" i="40"/>
  <c r="P8" i="40"/>
  <c r="P11" i="40"/>
  <c r="P14" i="40"/>
  <c r="P16" i="40"/>
  <c r="P23" i="40"/>
  <c r="P25" i="40"/>
  <c r="P30" i="40"/>
  <c r="P32" i="40"/>
  <c r="P39" i="40"/>
  <c r="P41" i="40"/>
  <c r="P46" i="40"/>
  <c r="P48" i="40"/>
  <c r="P55" i="40"/>
  <c r="P57" i="40"/>
  <c r="P62" i="40"/>
  <c r="P64" i="40"/>
  <c r="P71" i="40"/>
  <c r="P73" i="40"/>
  <c r="P78" i="40"/>
  <c r="P80" i="40"/>
  <c r="P87" i="40"/>
  <c r="P89" i="40"/>
  <c r="P94" i="40"/>
  <c r="P96" i="40"/>
  <c r="P103" i="40"/>
  <c r="P105" i="40"/>
  <c r="P110" i="40"/>
  <c r="P112" i="40"/>
  <c r="P119" i="40"/>
  <c r="P121" i="40"/>
  <c r="P126" i="40"/>
  <c r="P128" i="40"/>
  <c r="P135" i="40"/>
  <c r="P137" i="40"/>
  <c r="P142" i="40"/>
  <c r="P144" i="40"/>
  <c r="P151" i="40"/>
  <c r="P153" i="40"/>
  <c r="P158" i="40"/>
  <c r="P160" i="40"/>
  <c r="P167" i="40"/>
  <c r="P169" i="40"/>
  <c r="P174" i="40"/>
  <c r="P176" i="40"/>
  <c r="P183" i="40"/>
  <c r="P185" i="40"/>
  <c r="P190" i="40"/>
  <c r="P192" i="40"/>
  <c r="P199" i="40"/>
  <c r="P201" i="40"/>
  <c r="P206" i="40"/>
  <c r="P208" i="40"/>
  <c r="P215" i="40"/>
  <c r="P217" i="40"/>
  <c r="P35" i="40"/>
  <c r="P53" i="40"/>
  <c r="P60" i="40"/>
  <c r="P85" i="40"/>
  <c r="P92" i="40"/>
  <c r="P117" i="40"/>
  <c r="P124" i="40"/>
  <c r="P131" i="40"/>
  <c r="P140" i="40"/>
  <c r="P165" i="40"/>
  <c r="P172" i="40"/>
  <c r="P179" i="40"/>
  <c r="P186" i="40"/>
  <c r="P188" i="40"/>
  <c r="P195" i="40"/>
  <c r="P202" i="40"/>
  <c r="P218" i="40"/>
  <c r="P224" i="40"/>
  <c r="P236" i="40"/>
  <c r="P248" i="40"/>
  <c r="P264" i="40"/>
  <c r="P296" i="40"/>
  <c r="P5" i="40"/>
  <c r="P18" i="40"/>
  <c r="P29" i="40"/>
  <c r="P34" i="40"/>
  <c r="P43" i="40"/>
  <c r="P50" i="40"/>
  <c r="P52" i="40"/>
  <c r="P59" i="40"/>
  <c r="P66" i="40"/>
  <c r="P77" i="40"/>
  <c r="P93" i="40"/>
  <c r="P109" i="40"/>
  <c r="P116" i="40"/>
  <c r="P123" i="40"/>
  <c r="P125" i="40"/>
  <c r="P130" i="40"/>
  <c r="P132" i="40"/>
  <c r="P139" i="40"/>
  <c r="P141" i="40"/>
  <c r="P146" i="40"/>
  <c r="P148" i="40"/>
  <c r="P155" i="40"/>
  <c r="P157" i="40"/>
  <c r="P162" i="40"/>
  <c r="P164" i="40"/>
  <c r="P171" i="40"/>
  <c r="P173" i="40"/>
  <c r="P178" i="40"/>
  <c r="P180" i="40"/>
  <c r="P187" i="40"/>
  <c r="P189" i="40"/>
  <c r="P194" i="40"/>
  <c r="P196" i="40"/>
  <c r="P203" i="40"/>
  <c r="P205" i="40"/>
  <c r="P212" i="40"/>
  <c r="P219" i="40"/>
  <c r="P221" i="40"/>
  <c r="P223" i="40"/>
  <c r="P227" i="40"/>
  <c r="P231" i="40"/>
  <c r="P235" i="40"/>
  <c r="P239" i="40"/>
  <c r="P243" i="40"/>
  <c r="P247" i="40"/>
  <c r="P251" i="40"/>
  <c r="P255" i="40"/>
  <c r="P259" i="40"/>
  <c r="P263" i="40"/>
  <c r="P267" i="40"/>
  <c r="P271" i="40"/>
  <c r="P275" i="40"/>
  <c r="P279" i="40"/>
  <c r="P283" i="40"/>
  <c r="P287" i="40"/>
  <c r="P291" i="40"/>
  <c r="P295" i="40"/>
  <c r="P299" i="40"/>
  <c r="P303" i="40"/>
  <c r="P307" i="40"/>
  <c r="P311" i="40"/>
  <c r="P315" i="40"/>
  <c r="P319" i="40"/>
  <c r="P323" i="40"/>
  <c r="P327" i="40"/>
  <c r="P333" i="40"/>
  <c r="P337" i="40"/>
  <c r="P349" i="40"/>
  <c r="P353" i="40"/>
  <c r="P365" i="40"/>
  <c r="P369" i="40"/>
  <c r="P381" i="40"/>
  <c r="P385" i="40"/>
  <c r="P397" i="40"/>
  <c r="P401" i="40"/>
  <c r="P413" i="40"/>
  <c r="P417" i="40"/>
  <c r="P429" i="40"/>
  <c r="P433" i="40"/>
  <c r="P445" i="40"/>
  <c r="P449" i="40"/>
  <c r="P461" i="40"/>
  <c r="P465" i="40"/>
  <c r="P477" i="40"/>
  <c r="P481" i="40"/>
  <c r="P493" i="40"/>
  <c r="P497" i="40"/>
  <c r="P509" i="40"/>
  <c r="P513" i="40"/>
  <c r="P525" i="40"/>
  <c r="P529" i="40"/>
  <c r="P37" i="40"/>
  <c r="P44" i="40"/>
  <c r="P58" i="40"/>
  <c r="P67" i="40"/>
  <c r="P74" i="40"/>
  <c r="P83" i="40"/>
  <c r="P90" i="40"/>
  <c r="P99" i="40"/>
  <c r="P106" i="40"/>
  <c r="P133" i="40"/>
  <c r="P138" i="40"/>
  <c r="P147" i="40"/>
  <c r="P154" i="40"/>
  <c r="P181" i="40"/>
  <c r="P213" i="40"/>
  <c r="P228" i="40"/>
  <c r="P240" i="40"/>
  <c r="P252" i="40"/>
  <c r="P260" i="40"/>
  <c r="P276" i="40"/>
  <c r="P622" i="40"/>
  <c r="P13" i="40"/>
  <c r="P20" i="40"/>
  <c r="P27" i="40"/>
  <c r="P36" i="40"/>
  <c r="P45" i="40"/>
  <c r="P61" i="40"/>
  <c r="P68" i="40"/>
  <c r="P75" i="40"/>
  <c r="P82" i="40"/>
  <c r="P84" i="40"/>
  <c r="P91" i="40"/>
  <c r="P98" i="40"/>
  <c r="P100" i="40"/>
  <c r="P107" i="40"/>
  <c r="P114" i="40"/>
  <c r="P2" i="40"/>
  <c r="P241" i="40"/>
  <c r="P225" i="40"/>
  <c r="P226" i="40"/>
  <c r="P222" i="40"/>
  <c r="P233" i="40"/>
  <c r="P229" i="40"/>
  <c r="P4" i="40"/>
  <c r="P237" i="40"/>
  <c r="P7" i="40"/>
  <c r="P10" i="40"/>
  <c r="P12" i="40"/>
  <c r="P15" i="40"/>
  <c r="P17" i="40"/>
  <c r="P22" i="40"/>
  <c r="P24" i="40"/>
  <c r="P31" i="40"/>
  <c r="P33" i="40"/>
  <c r="P38" i="40"/>
  <c r="P40" i="40"/>
  <c r="P47" i="40"/>
  <c r="P49" i="40"/>
  <c r="P54" i="40"/>
  <c r="P56" i="40"/>
  <c r="P63" i="40"/>
  <c r="P65" i="40"/>
  <c r="P70" i="40"/>
  <c r="P72" i="40"/>
  <c r="P79" i="40"/>
  <c r="P81" i="40"/>
  <c r="P86" i="40"/>
  <c r="P88" i="40"/>
  <c r="P95" i="40"/>
  <c r="P97" i="40"/>
  <c r="P102" i="40"/>
  <c r="P104" i="40"/>
  <c r="P111" i="40"/>
  <c r="P113" i="40"/>
  <c r="P118" i="40"/>
  <c r="P120" i="40"/>
  <c r="P127" i="40"/>
  <c r="P129" i="40"/>
  <c r="P134" i="40"/>
  <c r="P136" i="40"/>
  <c r="P143" i="40"/>
  <c r="P145" i="40"/>
  <c r="P150" i="40"/>
  <c r="P152" i="40"/>
  <c r="P159" i="40"/>
  <c r="P161" i="40"/>
  <c r="P166" i="40"/>
  <c r="P168" i="40"/>
  <c r="P175" i="40"/>
  <c r="P177" i="40"/>
  <c r="P182" i="40"/>
  <c r="P184" i="40"/>
  <c r="P191" i="40"/>
  <c r="P193" i="40"/>
  <c r="P198" i="40"/>
  <c r="P200" i="40"/>
  <c r="P207" i="40"/>
  <c r="P209" i="40"/>
  <c r="P214" i="40"/>
  <c r="P216" i="40"/>
  <c r="P542" i="40"/>
  <c r="P331" i="40"/>
  <c r="P340" i="40"/>
  <c r="P347" i="40"/>
  <c r="P356" i="40"/>
  <c r="P363" i="40"/>
  <c r="P372" i="40"/>
  <c r="P379" i="40"/>
  <c r="P388" i="40"/>
  <c r="P395" i="40"/>
  <c r="P404" i="40"/>
  <c r="P411" i="40"/>
  <c r="P420" i="40"/>
  <c r="P427" i="40"/>
  <c r="P436" i="40"/>
  <c r="P443" i="40"/>
  <c r="P452" i="40"/>
  <c r="P459" i="40"/>
  <c r="P468" i="40"/>
  <c r="P475" i="40"/>
  <c r="P484" i="40"/>
  <c r="P491" i="40"/>
  <c r="P500" i="40"/>
  <c r="P507" i="40"/>
  <c r="P516" i="40"/>
  <c r="P523" i="40"/>
  <c r="P532" i="40"/>
  <c r="P535" i="40"/>
  <c r="P537" i="40"/>
  <c r="P540" i="40"/>
  <c r="P543" i="40"/>
  <c r="P545" i="40"/>
  <c r="P548" i="40"/>
  <c r="P551" i="40"/>
  <c r="P553" i="40"/>
  <c r="P558" i="40"/>
  <c r="P560" i="40"/>
  <c r="P569" i="40"/>
  <c r="P574" i="40"/>
  <c r="P576" i="40"/>
  <c r="P585" i="40"/>
  <c r="P590" i="40"/>
  <c r="P592" i="40"/>
  <c r="P601" i="40"/>
  <c r="P606" i="40"/>
  <c r="P608" i="40"/>
  <c r="P617" i="40"/>
  <c r="P624" i="40"/>
  <c r="P633" i="40"/>
  <c r="P1787" i="40"/>
  <c r="P1783" i="40"/>
  <c r="P1779" i="40"/>
  <c r="P1775" i="40"/>
  <c r="P1771" i="40"/>
  <c r="P1767" i="40"/>
  <c r="P1763" i="40"/>
  <c r="P1759" i="40"/>
  <c r="P1755" i="40"/>
  <c r="P1751" i="40"/>
  <c r="P1747" i="40"/>
  <c r="P1743" i="40"/>
  <c r="P1739" i="40"/>
  <c r="P1735" i="40"/>
  <c r="P1731" i="40"/>
  <c r="P1727" i="40"/>
  <c r="P1723" i="40"/>
  <c r="P1719" i="40"/>
  <c r="P1715" i="40"/>
  <c r="P1711" i="40"/>
  <c r="P1707" i="40"/>
  <c r="P1703" i="40"/>
  <c r="P1699" i="40"/>
  <c r="P1695" i="40"/>
  <c r="P1781" i="40"/>
  <c r="P1769" i="40"/>
  <c r="P1753" i="40"/>
  <c r="P1737" i="40"/>
  <c r="P1721" i="40"/>
  <c r="P1705" i="40"/>
  <c r="P1691" i="40"/>
  <c r="P1683" i="40"/>
  <c r="P1675" i="40"/>
  <c r="P1667" i="40"/>
  <c r="P1659" i="40"/>
  <c r="P1651" i="40"/>
  <c r="P1643" i="40"/>
  <c r="P1635" i="40"/>
  <c r="P1627" i="40"/>
  <c r="P1619" i="40"/>
  <c r="P1611" i="40"/>
  <c r="P1603" i="40"/>
  <c r="P1595" i="40"/>
  <c r="P1587" i="40"/>
  <c r="P1579" i="40"/>
  <c r="P1571" i="40"/>
  <c r="P1563" i="40"/>
  <c r="P1555" i="40"/>
  <c r="P1547" i="40"/>
  <c r="P1539" i="40"/>
  <c r="P1531" i="40"/>
  <c r="P1523" i="40"/>
  <c r="P1515" i="40"/>
  <c r="P1507" i="40"/>
  <c r="P1499" i="40"/>
  <c r="P1491" i="40"/>
  <c r="P1483" i="40"/>
  <c r="P1475" i="40"/>
  <c r="P1467" i="40"/>
  <c r="P1461" i="40"/>
  <c r="P1458" i="40"/>
  <c r="P1455" i="40"/>
  <c r="P1765" i="40"/>
  <c r="P1749" i="40"/>
  <c r="P1733" i="40"/>
  <c r="P1717" i="40"/>
  <c r="P1701" i="40"/>
  <c r="P1689" i="40"/>
  <c r="P1681" i="40"/>
  <c r="P1673" i="40"/>
  <c r="P1665" i="40"/>
  <c r="P1657" i="40"/>
  <c r="P1649" i="40"/>
  <c r="P1641" i="40"/>
  <c r="P1633" i="40"/>
  <c r="P1625" i="40"/>
  <c r="P1617" i="40"/>
  <c r="P1609" i="40"/>
  <c r="P1601" i="40"/>
  <c r="P1593" i="40"/>
  <c r="P1585" i="40"/>
  <c r="P1577" i="40"/>
  <c r="P1569" i="40"/>
  <c r="P1561" i="40"/>
  <c r="P1553" i="40"/>
  <c r="P1545" i="40"/>
  <c r="P1537" i="40"/>
  <c r="P1529" i="40"/>
  <c r="P1521" i="40"/>
  <c r="P1513" i="40"/>
  <c r="P1505" i="40"/>
  <c r="P1497" i="40"/>
  <c r="P1489" i="40"/>
  <c r="P1481" i="40"/>
  <c r="P1473" i="40"/>
  <c r="P1465" i="40"/>
  <c r="P1459" i="40"/>
  <c r="P1777" i="40"/>
  <c r="P1761" i="40"/>
  <c r="P1745" i="40"/>
  <c r="P1729" i="40"/>
  <c r="P1713" i="40"/>
  <c r="P1697" i="40"/>
  <c r="P1687" i="40"/>
  <c r="P1679" i="40"/>
  <c r="P1671" i="40"/>
  <c r="P1663" i="40"/>
  <c r="P1655" i="40"/>
  <c r="P1647" i="40"/>
  <c r="P1639" i="40"/>
  <c r="P1631" i="40"/>
  <c r="P1623" i="40"/>
  <c r="P1615" i="40"/>
  <c r="P1607" i="40"/>
  <c r="P1599" i="40"/>
  <c r="P1591" i="40"/>
  <c r="P1583" i="40"/>
  <c r="P1575" i="40"/>
  <c r="P1567" i="40"/>
  <c r="P1559" i="40"/>
  <c r="P1551" i="40"/>
  <c r="P1543" i="40"/>
  <c r="P1535" i="40"/>
  <c r="P1527" i="40"/>
  <c r="P1519" i="40"/>
  <c r="P1511" i="40"/>
  <c r="P1503" i="40"/>
  <c r="P1495" i="40"/>
  <c r="P1487" i="40"/>
  <c r="P1479" i="40"/>
  <c r="P1773" i="40"/>
  <c r="P1757" i="40"/>
  <c r="P1741" i="40"/>
  <c r="P1725" i="40"/>
  <c r="P1709" i="40"/>
  <c r="P1693" i="40"/>
  <c r="P1685" i="40"/>
  <c r="P1677" i="40"/>
  <c r="P1669" i="40"/>
  <c r="P1645" i="40"/>
  <c r="P1613" i="40"/>
  <c r="P1581" i="40"/>
  <c r="P1549" i="40"/>
  <c r="P1517" i="40"/>
  <c r="P1485" i="40"/>
  <c r="P1463" i="40"/>
  <c r="P1454" i="40"/>
  <c r="P1451" i="40"/>
  <c r="P1447" i="40"/>
  <c r="P1443" i="40"/>
  <c r="P1439" i="40"/>
  <c r="P1435" i="40"/>
  <c r="P1431" i="40"/>
  <c r="P1427" i="40"/>
  <c r="P1423" i="40"/>
  <c r="P1419" i="40"/>
  <c r="P1415" i="40"/>
  <c r="P1411" i="40"/>
  <c r="P1407" i="40"/>
  <c r="P1403" i="40"/>
  <c r="P1399" i="40"/>
  <c r="P1395" i="40"/>
  <c r="P1391" i="40"/>
  <c r="P1387" i="40"/>
  <c r="P1383" i="40"/>
  <c r="P1379" i="40"/>
  <c r="P1375" i="40"/>
  <c r="P1371" i="40"/>
  <c r="P1367" i="40"/>
  <c r="P1363" i="40"/>
  <c r="P1359" i="40"/>
  <c r="P1355" i="40"/>
  <c r="P1351" i="40"/>
  <c r="P1347" i="40"/>
  <c r="P1343" i="40"/>
  <c r="P1339" i="40"/>
  <c r="P1335" i="40"/>
  <c r="P1331" i="40"/>
  <c r="P1327" i="40"/>
  <c r="P1323" i="40"/>
  <c r="P1319" i="40"/>
  <c r="P1315" i="40"/>
  <c r="P1311" i="40"/>
  <c r="P1307" i="40"/>
  <c r="P1303" i="40"/>
  <c r="P1299" i="40"/>
  <c r="P1295" i="40"/>
  <c r="P1291" i="40"/>
  <c r="P1287" i="40"/>
  <c r="P1283" i="40"/>
  <c r="P1279" i="40"/>
  <c r="P1275" i="40"/>
  <c r="P1271" i="40"/>
  <c r="P1267" i="40"/>
  <c r="P1263" i="40"/>
  <c r="P1259" i="40"/>
  <c r="P1255" i="40"/>
  <c r="P1251" i="40"/>
  <c r="P1247" i="40"/>
  <c r="P1243" i="40"/>
  <c r="P1239" i="40"/>
  <c r="P1235" i="40"/>
  <c r="P1231" i="40"/>
  <c r="P1227" i="40"/>
  <c r="P1637" i="40"/>
  <c r="P1605" i="40"/>
  <c r="P1573" i="40"/>
  <c r="P1541" i="40"/>
  <c r="P1509" i="40"/>
  <c r="P1477" i="40"/>
  <c r="P1457" i="40"/>
  <c r="P1661" i="40"/>
  <c r="P1629" i="40"/>
  <c r="P1597" i="40"/>
  <c r="P1565" i="40"/>
  <c r="P1533" i="40"/>
  <c r="P1501" i="40"/>
  <c r="P1471" i="40"/>
  <c r="P1653" i="40"/>
  <c r="P1621" i="40"/>
  <c r="P1589" i="40"/>
  <c r="P1557" i="40"/>
  <c r="P1525" i="40"/>
  <c r="P1493" i="40"/>
  <c r="P1469" i="40"/>
  <c r="P1453" i="40"/>
  <c r="P1450" i="40"/>
  <c r="P1446" i="40"/>
  <c r="P1442" i="40"/>
  <c r="P1438" i="40"/>
  <c r="P1434" i="40"/>
  <c r="P1430" i="40"/>
  <c r="P1426" i="40"/>
  <c r="P1422" i="40"/>
  <c r="P1418" i="40"/>
  <c r="P1414" i="40"/>
  <c r="P1410" i="40"/>
  <c r="P1406" i="40"/>
  <c r="P1402" i="40"/>
  <c r="P1398" i="40"/>
  <c r="P1394" i="40"/>
  <c r="P1390" i="40"/>
  <c r="P1386" i="40"/>
  <c r="P1382" i="40"/>
  <c r="P1378" i="40"/>
  <c r="P1374" i="40"/>
  <c r="P1370" i="40"/>
  <c r="P1366" i="40"/>
  <c r="P1362" i="40"/>
  <c r="P1358" i="40"/>
  <c r="P1354" i="40"/>
  <c r="P1350" i="40"/>
  <c r="P1346" i="40"/>
  <c r="P1342" i="40"/>
  <c r="P1338" i="40"/>
  <c r="P1334" i="40"/>
  <c r="P1330" i="40"/>
  <c r="P1326" i="40"/>
  <c r="P1322" i="40"/>
  <c r="P1318" i="40"/>
  <c r="P1314" i="40"/>
  <c r="P1310" i="40"/>
  <c r="P1306" i="40"/>
  <c r="P1302" i="40"/>
  <c r="P1298" i="40"/>
  <c r="P1294" i="40"/>
  <c r="P1290" i="40"/>
  <c r="P1286" i="40"/>
  <c r="P1282" i="40"/>
  <c r="P1278" i="40"/>
  <c r="P1274" i="40"/>
  <c r="P1270" i="40"/>
  <c r="P1254" i="40"/>
  <c r="P1238" i="40"/>
  <c r="P1219" i="40"/>
  <c r="P1211" i="40"/>
  <c r="P1203" i="40"/>
  <c r="P1195" i="40"/>
  <c r="P1187" i="40"/>
  <c r="P1177" i="40"/>
  <c r="P1174" i="40"/>
  <c r="P1171" i="40"/>
  <c r="P1161" i="40"/>
  <c r="P1157" i="40"/>
  <c r="P1153" i="40"/>
  <c r="P1149" i="40"/>
  <c r="P1145" i="40"/>
  <c r="P1141" i="40"/>
  <c r="P1137" i="40"/>
  <c r="P1133" i="40"/>
  <c r="P1129" i="40"/>
  <c r="P1125" i="40"/>
  <c r="P1121" i="40"/>
  <c r="P1117" i="40"/>
  <c r="P1113" i="40"/>
  <c r="P1109" i="40"/>
  <c r="P1105" i="40"/>
  <c r="P1101" i="40"/>
  <c r="P1097" i="40"/>
  <c r="P1093" i="40"/>
  <c r="P1089" i="40"/>
  <c r="P1085" i="40"/>
  <c r="P1081" i="40"/>
  <c r="P1077" i="40"/>
  <c r="P1073" i="40"/>
  <c r="P1069" i="40"/>
  <c r="P1065" i="40"/>
  <c r="P1061" i="40"/>
  <c r="P1057" i="40"/>
  <c r="P1053" i="40"/>
  <c r="P1049" i="40"/>
  <c r="P1045" i="40"/>
  <c r="P1041" i="40"/>
  <c r="P1037" i="40"/>
  <c r="P1033" i="40"/>
  <c r="P1029" i="40"/>
  <c r="P1025" i="40"/>
  <c r="P1021" i="40"/>
  <c r="P1017" i="40"/>
  <c r="P1013" i="40"/>
  <c r="P1009" i="40"/>
  <c r="P1005" i="40"/>
  <c r="P1001" i="40"/>
  <c r="P997" i="40"/>
  <c r="P993" i="40"/>
  <c r="P989" i="40"/>
  <c r="P985" i="40"/>
  <c r="P981" i="40"/>
  <c r="P977" i="40"/>
  <c r="P973" i="40"/>
  <c r="P969" i="40"/>
  <c r="P965" i="40"/>
  <c r="P961" i="40"/>
  <c r="P957" i="40"/>
  <c r="P953" i="40"/>
  <c r="P949" i="40"/>
  <c r="P945" i="40"/>
  <c r="P941" i="40"/>
  <c r="P937" i="40"/>
  <c r="P933" i="40"/>
  <c r="P929" i="40"/>
  <c r="P925" i="40"/>
  <c r="P921" i="40"/>
  <c r="P917" i="40"/>
  <c r="P913" i="40"/>
  <c r="P909" i="40"/>
  <c r="P905" i="40"/>
  <c r="P901" i="40"/>
  <c r="P897" i="40"/>
  <c r="P893" i="40"/>
  <c r="P889" i="40"/>
  <c r="P885" i="40"/>
  <c r="P881" i="40"/>
  <c r="P877" i="40"/>
  <c r="P873" i="40"/>
  <c r="P869" i="40"/>
  <c r="P865" i="40"/>
  <c r="P861" i="40"/>
  <c r="P857" i="40"/>
  <c r="P1266" i="40"/>
  <c r="P1250" i="40"/>
  <c r="P1234" i="40"/>
  <c r="P1175" i="40"/>
  <c r="P1262" i="40"/>
  <c r="P1246" i="40"/>
  <c r="P1230" i="40"/>
  <c r="P1223" i="40"/>
  <c r="P1215" i="40"/>
  <c r="P1207" i="40"/>
  <c r="P1199" i="40"/>
  <c r="P1191" i="40"/>
  <c r="P1185" i="40"/>
  <c r="P1182" i="40"/>
  <c r="P1179" i="40"/>
  <c r="P1169" i="40"/>
  <c r="P1166" i="40"/>
  <c r="P1163" i="40"/>
  <c r="P1159" i="40"/>
  <c r="P1155" i="40"/>
  <c r="P1151" i="40"/>
  <c r="P1147" i="40"/>
  <c r="P1143" i="40"/>
  <c r="P1139" i="40"/>
  <c r="P1135" i="40"/>
  <c r="P1131" i="40"/>
  <c r="P1127" i="40"/>
  <c r="P1123" i="40"/>
  <c r="P1119" i="40"/>
  <c r="P1115" i="40"/>
  <c r="P1111" i="40"/>
  <c r="P1107" i="40"/>
  <c r="P1103" i="40"/>
  <c r="P1099" i="40"/>
  <c r="P1095" i="40"/>
  <c r="P1091" i="40"/>
  <c r="P1087" i="40"/>
  <c r="P1083" i="40"/>
  <c r="P1079" i="40"/>
  <c r="P1075" i="40"/>
  <c r="P1071" i="40"/>
  <c r="P1067" i="40"/>
  <c r="P1063" i="40"/>
  <c r="P1059" i="40"/>
  <c r="P1055" i="40"/>
  <c r="P1051" i="40"/>
  <c r="P1047" i="40"/>
  <c r="P1043" i="40"/>
  <c r="P1039" i="40"/>
  <c r="P1035" i="40"/>
  <c r="P1258" i="40"/>
  <c r="P1242" i="40"/>
  <c r="P1226" i="40"/>
  <c r="P1183" i="40"/>
  <c r="P1167" i="40"/>
  <c r="P1028" i="40"/>
  <c r="P1024" i="40"/>
  <c r="P1020" i="40"/>
  <c r="P1016" i="40"/>
  <c r="P1012" i="40"/>
  <c r="P1008" i="40"/>
  <c r="P1004" i="40"/>
  <c r="P1000" i="40"/>
  <c r="P996" i="40"/>
  <c r="P992" i="40"/>
  <c r="P988" i="40"/>
  <c r="P984" i="40"/>
  <c r="P980" i="40"/>
  <c r="P976" i="40"/>
  <c r="P972" i="40"/>
  <c r="P968" i="40"/>
  <c r="P964" i="40"/>
  <c r="P960" i="40"/>
  <c r="P956" i="40"/>
  <c r="P952" i="40"/>
  <c r="P948" i="40"/>
  <c r="P944" i="40"/>
  <c r="P940" i="40"/>
  <c r="P936" i="40"/>
  <c r="P932" i="40"/>
  <c r="P928" i="40"/>
  <c r="P924" i="40"/>
  <c r="P920" i="40"/>
  <c r="P916" i="40"/>
  <c r="P912" i="40"/>
  <c r="P908" i="40"/>
  <c r="P904" i="40"/>
  <c r="P900" i="40"/>
  <c r="P896" i="40"/>
  <c r="P880" i="40"/>
  <c r="P864" i="40"/>
  <c r="P852" i="40"/>
  <c r="P844" i="40"/>
  <c r="P836" i="40"/>
  <c r="P828" i="40"/>
  <c r="P820" i="40"/>
  <c r="P812" i="40"/>
  <c r="P789" i="40"/>
  <c r="P773" i="40"/>
  <c r="P757" i="40"/>
  <c r="P741" i="40"/>
  <c r="P725" i="40"/>
  <c r="P709" i="40"/>
  <c r="P658" i="40"/>
  <c r="P654" i="40"/>
  <c r="P650" i="40"/>
  <c r="P646" i="40"/>
  <c r="P642" i="40"/>
  <c r="P638" i="40"/>
  <c r="P892" i="40"/>
  <c r="P876" i="40"/>
  <c r="P860" i="40"/>
  <c r="P853" i="40"/>
  <c r="P845" i="40"/>
  <c r="P837" i="40"/>
  <c r="P829" i="40"/>
  <c r="P821" i="40"/>
  <c r="P813" i="40"/>
  <c r="P805" i="40"/>
  <c r="P799" i="40"/>
  <c r="P796" i="40"/>
  <c r="P793" i="40"/>
  <c r="P783" i="40"/>
  <c r="P780" i="40"/>
  <c r="P777" i="40"/>
  <c r="P767" i="40"/>
  <c r="P764" i="40"/>
  <c r="P761" i="40"/>
  <c r="P751" i="40"/>
  <c r="P748" i="40"/>
  <c r="P745" i="40"/>
  <c r="P735" i="40"/>
  <c r="P732" i="40"/>
  <c r="P729" i="40"/>
  <c r="P719" i="40"/>
  <c r="P716" i="40"/>
  <c r="P713" i="40"/>
  <c r="P703" i="40"/>
  <c r="P699" i="40"/>
  <c r="P695" i="40"/>
  <c r="P691" i="40"/>
  <c r="P687" i="40"/>
  <c r="P683" i="40"/>
  <c r="P679" i="40"/>
  <c r="P675" i="40"/>
  <c r="P671" i="40"/>
  <c r="P667" i="40"/>
  <c r="P663" i="40"/>
  <c r="P659" i="40"/>
  <c r="P655" i="40"/>
  <c r="P651" i="40"/>
  <c r="P647" i="40"/>
  <c r="P643" i="40"/>
  <c r="P639" i="40"/>
  <c r="P635" i="40"/>
  <c r="P631" i="40"/>
  <c r="P627" i="40"/>
  <c r="P623" i="40"/>
  <c r="P619" i="40"/>
  <c r="P615" i="40"/>
  <c r="P611" i="40"/>
  <c r="P607" i="40"/>
  <c r="P603" i="40"/>
  <c r="P599" i="40"/>
  <c r="P595" i="40"/>
  <c r="P591" i="40"/>
  <c r="P587" i="40"/>
  <c r="P583" i="40"/>
  <c r="P579" i="40"/>
  <c r="P575" i="40"/>
  <c r="P571" i="40"/>
  <c r="P567" i="40"/>
  <c r="P563" i="40"/>
  <c r="P559" i="40"/>
  <c r="P555" i="40"/>
  <c r="P888" i="40"/>
  <c r="P872" i="40"/>
  <c r="P856" i="40"/>
  <c r="P797" i="40"/>
  <c r="P781" i="40"/>
  <c r="P765" i="40"/>
  <c r="P749" i="40"/>
  <c r="P733" i="40"/>
  <c r="P717" i="40"/>
  <c r="P884" i="40"/>
  <c r="P868" i="40"/>
  <c r="P849" i="40"/>
  <c r="P841" i="40"/>
  <c r="P833" i="40"/>
  <c r="P825" i="40"/>
  <c r="P817" i="40"/>
  <c r="P809" i="40"/>
  <c r="P801" i="40"/>
  <c r="P791" i="40"/>
  <c r="P788" i="40"/>
  <c r="P785" i="40"/>
  <c r="P775" i="40"/>
  <c r="P772" i="40"/>
  <c r="P769" i="40"/>
  <c r="P759" i="40"/>
  <c r="P756" i="40"/>
  <c r="P753" i="40"/>
  <c r="P743" i="40"/>
  <c r="P740" i="40"/>
  <c r="P737" i="40"/>
  <c r="P727" i="40"/>
  <c r="P724" i="40"/>
  <c r="P721" i="40"/>
  <c r="P711" i="40"/>
  <c r="P708" i="40"/>
  <c r="P705" i="40"/>
  <c r="P701" i="40"/>
  <c r="P697" i="40"/>
  <c r="P693" i="40"/>
  <c r="P689" i="40"/>
  <c r="P685" i="40"/>
  <c r="P681" i="40"/>
  <c r="P677" i="40"/>
  <c r="P673" i="40"/>
  <c r="P669" i="40"/>
  <c r="P665" i="40"/>
  <c r="P3" i="40"/>
  <c r="P336" i="40"/>
  <c r="P343" i="40"/>
  <c r="P352" i="40"/>
  <c r="P359" i="40"/>
  <c r="P368" i="40"/>
  <c r="P375" i="40"/>
  <c r="P384" i="40"/>
  <c r="P391" i="40"/>
  <c r="P400" i="40"/>
  <c r="P407" i="40"/>
  <c r="P416" i="40"/>
  <c r="P423" i="40"/>
  <c r="P432" i="40"/>
  <c r="P439" i="40"/>
  <c r="P448" i="40"/>
  <c r="P455" i="40"/>
  <c r="P464" i="40"/>
  <c r="P471" i="40"/>
  <c r="P480" i="40"/>
  <c r="P487" i="40"/>
  <c r="P496" i="40"/>
  <c r="P503" i="40"/>
  <c r="P512" i="40"/>
  <c r="P519" i="40"/>
  <c r="P528" i="40"/>
  <c r="P550" i="40"/>
  <c r="P557" i="40"/>
  <c r="P562" i="40"/>
  <c r="P564" i="40"/>
  <c r="P573" i="40"/>
  <c r="P578" i="40"/>
  <c r="P580" i="40"/>
  <c r="P589" i="40"/>
  <c r="P594" i="40"/>
  <c r="P596" i="40"/>
  <c r="P605" i="40"/>
  <c r="P610" i="40"/>
  <c r="P612" i="40"/>
  <c r="P621" i="40"/>
  <c r="P626" i="40"/>
  <c r="P628" i="40"/>
  <c r="P637" i="40"/>
  <c r="P641" i="40"/>
  <c r="P645" i="40"/>
  <c r="P649" i="40"/>
  <c r="P653" i="40"/>
  <c r="P657" i="40"/>
  <c r="P661" i="40"/>
  <c r="P707" i="40"/>
  <c r="P715" i="40"/>
  <c r="P723" i="40"/>
  <c r="P731" i="40"/>
  <c r="P739" i="40"/>
  <c r="P747" i="40"/>
  <c r="P755" i="40"/>
  <c r="P763" i="40"/>
  <c r="P771" i="40"/>
  <c r="P779" i="40"/>
  <c r="P787" i="40"/>
  <c r="P795" i="40"/>
  <c r="P230" i="40"/>
  <c r="P234" i="40"/>
  <c r="P238" i="40"/>
  <c r="P242" i="40"/>
  <c r="P246" i="40"/>
  <c r="P250" i="40"/>
  <c r="P254" i="40"/>
  <c r="P258" i="40"/>
  <c r="P262" i="40"/>
  <c r="P266" i="40"/>
  <c r="P270" i="40"/>
  <c r="P274" i="40"/>
  <c r="P278" i="40"/>
  <c r="P282" i="40"/>
  <c r="P286" i="40"/>
  <c r="P290" i="40"/>
  <c r="P294" i="40"/>
  <c r="P298" i="40"/>
  <c r="P302" i="40"/>
  <c r="P306" i="40"/>
  <c r="P310" i="40"/>
  <c r="P314" i="40"/>
  <c r="P318" i="40"/>
  <c r="P322" i="40"/>
  <c r="P326" i="40"/>
  <c r="P329" i="40"/>
  <c r="P332" i="40"/>
  <c r="P339" i="40"/>
  <c r="P342" i="40"/>
  <c r="P345" i="40"/>
  <c r="P348" i="40"/>
  <c r="P355" i="40"/>
  <c r="P358" i="40"/>
  <c r="P361" i="40"/>
  <c r="P364" i="40"/>
  <c r="P371" i="40"/>
  <c r="P374" i="40"/>
  <c r="P377" i="40"/>
  <c r="P380" i="40"/>
  <c r="P387" i="40"/>
  <c r="P390" i="40"/>
  <c r="P393" i="40"/>
  <c r="P396" i="40"/>
  <c r="P403" i="40"/>
  <c r="P406" i="40"/>
  <c r="P409" i="40"/>
  <c r="P412" i="40"/>
  <c r="P419" i="40"/>
  <c r="P422" i="40"/>
  <c r="P425" i="40"/>
  <c r="P428" i="40"/>
  <c r="P435" i="40"/>
  <c r="P438" i="40"/>
  <c r="P441" i="40"/>
  <c r="P444" i="40"/>
  <c r="P451" i="40"/>
  <c r="P454" i="40"/>
  <c r="P457" i="40"/>
  <c r="P460" i="40"/>
  <c r="P467" i="40"/>
  <c r="P470" i="40"/>
  <c r="P473" i="40"/>
  <c r="P476" i="40"/>
  <c r="P483" i="40"/>
  <c r="P486" i="40"/>
  <c r="P489" i="40"/>
  <c r="P492" i="40"/>
  <c r="P499" i="40"/>
  <c r="P502" i="40"/>
  <c r="P505" i="40"/>
  <c r="P508" i="40"/>
  <c r="P515" i="40"/>
  <c r="P518" i="40"/>
  <c r="P521" i="40"/>
  <c r="P524" i="40"/>
  <c r="P531" i="40"/>
  <c r="P533" i="40"/>
  <c r="P536" i="40"/>
  <c r="P539" i="40"/>
  <c r="P541" i="40"/>
  <c r="P544" i="40"/>
  <c r="P547" i="40"/>
  <c r="P549" i="40"/>
  <c r="P552" i="40"/>
  <c r="P561" i="40"/>
  <c r="P566" i="40"/>
  <c r="P568" i="40"/>
  <c r="P577" i="40"/>
  <c r="P582" i="40"/>
  <c r="P584" i="40"/>
  <c r="P593" i="40"/>
  <c r="P598" i="40"/>
  <c r="P600" i="40"/>
  <c r="P609" i="40"/>
  <c r="P614" i="40"/>
  <c r="P616" i="40"/>
  <c r="P625" i="40"/>
  <c r="P630" i="40"/>
  <c r="P632" i="40"/>
  <c r="P245" i="40"/>
  <c r="P249" i="40"/>
  <c r="P257" i="40"/>
  <c r="P261" i="40"/>
  <c r="P265" i="40"/>
  <c r="P269" i="40"/>
  <c r="P273" i="40"/>
  <c r="P277" i="40"/>
  <c r="P281" i="40"/>
  <c r="P285" i="40"/>
  <c r="P289" i="40"/>
  <c r="P293" i="40"/>
  <c r="P297" i="40"/>
  <c r="P301" i="40"/>
  <c r="P305" i="40"/>
  <c r="P309" i="40"/>
  <c r="P313" i="40"/>
  <c r="P317" i="40"/>
  <c r="P321" i="40"/>
  <c r="P325" i="40"/>
  <c r="P328" i="40"/>
  <c r="P335" i="40"/>
  <c r="P338" i="40"/>
  <c r="P341" i="40"/>
  <c r="P344" i="40"/>
  <c r="P351" i="40"/>
  <c r="P354" i="40"/>
  <c r="P357" i="40"/>
  <c r="P360" i="40"/>
  <c r="P367" i="40"/>
  <c r="P370" i="40"/>
  <c r="P373" i="40"/>
  <c r="P376" i="40"/>
  <c r="P383" i="40"/>
  <c r="P386" i="40"/>
  <c r="P389" i="40"/>
  <c r="P392" i="40"/>
  <c r="P399" i="40"/>
  <c r="P402" i="40"/>
  <c r="P405" i="40"/>
  <c r="P408" i="40"/>
  <c r="P415" i="40"/>
  <c r="P418" i="40"/>
  <c r="P421" i="40"/>
  <c r="P424" i="40"/>
  <c r="P431" i="40"/>
  <c r="P434" i="40"/>
  <c r="P437" i="40"/>
  <c r="P440" i="40"/>
  <c r="P447" i="40"/>
  <c r="P450" i="40"/>
  <c r="P453" i="40"/>
  <c r="P456" i="40"/>
  <c r="P463" i="40"/>
  <c r="P466" i="40"/>
  <c r="P469" i="40"/>
  <c r="P472" i="40"/>
  <c r="P479" i="40"/>
  <c r="P482" i="40"/>
  <c r="P485" i="40"/>
  <c r="P488" i="40"/>
  <c r="P495" i="40"/>
  <c r="P498" i="40"/>
  <c r="P501" i="40"/>
  <c r="P504" i="40"/>
  <c r="P511" i="40"/>
  <c r="P514" i="40"/>
  <c r="P517" i="40"/>
  <c r="P520" i="40"/>
  <c r="P527" i="40"/>
  <c r="P530" i="40"/>
  <c r="P538" i="40"/>
  <c r="P546" i="40"/>
  <c r="P554" i="40"/>
  <c r="P556" i="40"/>
  <c r="P565" i="40"/>
  <c r="P570" i="40"/>
  <c r="P572" i="40"/>
  <c r="P581" i="40"/>
  <c r="P586" i="40"/>
  <c r="P588" i="40"/>
  <c r="P597" i="40"/>
  <c r="P602" i="40"/>
  <c r="P604" i="40"/>
  <c r="P613" i="40"/>
  <c r="P618" i="40"/>
  <c r="P620" i="40"/>
  <c r="P629" i="40"/>
  <c r="P634" i="40"/>
  <c r="P636" i="40"/>
  <c r="P640" i="40"/>
  <c r="P644" i="40"/>
  <c r="P648" i="40"/>
  <c r="P652" i="40"/>
  <c r="P656" i="40"/>
  <c r="P660" i="40"/>
  <c r="P662" i="40"/>
  <c r="P664" i="40"/>
  <c r="P666" i="40"/>
  <c r="P668" i="40"/>
  <c r="P670" i="40"/>
  <c r="P672" i="40"/>
  <c r="P674" i="40"/>
  <c r="P676" i="40"/>
  <c r="P678" i="40"/>
  <c r="P680" i="40"/>
  <c r="P682" i="40"/>
  <c r="P684" i="40"/>
  <c r="P686" i="40"/>
  <c r="P688" i="40"/>
  <c r="P690" i="40"/>
  <c r="P692" i="40"/>
  <c r="P694" i="40"/>
  <c r="P696" i="40"/>
  <c r="P698" i="40"/>
  <c r="P700" i="40"/>
  <c r="P702" i="40"/>
  <c r="P704" i="40"/>
  <c r="P712" i="40"/>
  <c r="P720" i="40"/>
  <c r="P728" i="40"/>
  <c r="P736" i="40"/>
  <c r="P744" i="40"/>
  <c r="P752" i="40"/>
  <c r="P760" i="40"/>
  <c r="P768" i="40"/>
  <c r="P776" i="40"/>
  <c r="P784" i="40"/>
  <c r="P792" i="40"/>
  <c r="P800" i="40"/>
  <c r="P804" i="40"/>
  <c r="P808" i="40"/>
  <c r="P816" i="40"/>
  <c r="P824" i="40"/>
  <c r="P832" i="40"/>
  <c r="P840" i="40"/>
  <c r="P848" i="40"/>
  <c r="P714" i="40"/>
  <c r="P730" i="40"/>
  <c r="P746" i="40"/>
  <c r="P762" i="40"/>
  <c r="P778" i="40"/>
  <c r="P794" i="40"/>
  <c r="P803" i="40"/>
  <c r="P806" i="40"/>
  <c r="P811" i="40"/>
  <c r="P814" i="40"/>
  <c r="P819" i="40"/>
  <c r="P822" i="40"/>
  <c r="P827" i="40"/>
  <c r="P830" i="40"/>
  <c r="P835" i="40"/>
  <c r="P838" i="40"/>
  <c r="P843" i="40"/>
  <c r="P846" i="40"/>
  <c r="P851" i="40"/>
  <c r="P854" i="40"/>
  <c r="P863" i="40"/>
  <c r="P870" i="40"/>
  <c r="P879" i="40"/>
  <c r="P886" i="40"/>
  <c r="P895" i="40"/>
  <c r="P710" i="40"/>
  <c r="P726" i="40"/>
  <c r="P742" i="40"/>
  <c r="P758" i="40"/>
  <c r="P774" i="40"/>
  <c r="P790" i="40"/>
  <c r="P858" i="40"/>
  <c r="P867" i="40"/>
  <c r="P874" i="40"/>
  <c r="P883" i="40"/>
  <c r="P890" i="40"/>
  <c r="P899" i="40"/>
  <c r="P903" i="40"/>
  <c r="P907" i="40"/>
  <c r="P911" i="40"/>
  <c r="P915" i="40"/>
  <c r="P919" i="40"/>
  <c r="P923" i="40"/>
  <c r="P927" i="40"/>
  <c r="P931" i="40"/>
  <c r="P935" i="40"/>
  <c r="P939" i="40"/>
  <c r="P943" i="40"/>
  <c r="P947" i="40"/>
  <c r="P951" i="40"/>
  <c r="P955" i="40"/>
  <c r="P959" i="40"/>
  <c r="P963" i="40"/>
  <c r="P967" i="40"/>
  <c r="P971" i="40"/>
  <c r="P975" i="40"/>
  <c r="P979" i="40"/>
  <c r="P983" i="40"/>
  <c r="P987" i="40"/>
  <c r="P991" i="40"/>
  <c r="P995" i="40"/>
  <c r="P999" i="40"/>
  <c r="P1003" i="40"/>
  <c r="P1007" i="40"/>
  <c r="P1011" i="40"/>
  <c r="P1015" i="40"/>
  <c r="P1019" i="40"/>
  <c r="P1023" i="40"/>
  <c r="P1027" i="40"/>
  <c r="P1031" i="40"/>
  <c r="P1165" i="40"/>
  <c r="P1173" i="40"/>
  <c r="P1181" i="40"/>
  <c r="P706" i="40"/>
  <c r="P722" i="40"/>
  <c r="P738" i="40"/>
  <c r="P754" i="40"/>
  <c r="P770" i="40"/>
  <c r="P786" i="40"/>
  <c r="P802" i="40"/>
  <c r="P807" i="40"/>
  <c r="P810" i="40"/>
  <c r="P815" i="40"/>
  <c r="P818" i="40"/>
  <c r="P823" i="40"/>
  <c r="P826" i="40"/>
  <c r="P831" i="40"/>
  <c r="P834" i="40"/>
  <c r="P839" i="40"/>
  <c r="P842" i="40"/>
  <c r="P847" i="40"/>
  <c r="P850" i="40"/>
  <c r="P855" i="40"/>
  <c r="P862" i="40"/>
  <c r="P871" i="40"/>
  <c r="P878" i="40"/>
  <c r="P887" i="40"/>
  <c r="P894" i="40"/>
  <c r="P718" i="40"/>
  <c r="P734" i="40"/>
  <c r="P750" i="40"/>
  <c r="P766" i="40"/>
  <c r="P782" i="40"/>
  <c r="P798" i="40"/>
  <c r="P859" i="40"/>
  <c r="P866" i="40"/>
  <c r="P875" i="40"/>
  <c r="P882" i="40"/>
  <c r="P891" i="40"/>
  <c r="P898" i="40"/>
  <c r="P902" i="40"/>
  <c r="P906" i="40"/>
  <c r="P910" i="40"/>
  <c r="P914" i="40"/>
  <c r="P918" i="40"/>
  <c r="P922" i="40"/>
  <c r="P926" i="40"/>
  <c r="P930" i="40"/>
  <c r="P934" i="40"/>
  <c r="P938" i="40"/>
  <c r="P942" i="40"/>
  <c r="P946" i="40"/>
  <c r="P950" i="40"/>
  <c r="P954" i="40"/>
  <c r="P958" i="40"/>
  <c r="P962" i="40"/>
  <c r="P966" i="40"/>
  <c r="P970" i="40"/>
  <c r="P974" i="40"/>
  <c r="P978" i="40"/>
  <c r="P982" i="40"/>
  <c r="P986" i="40"/>
  <c r="P990" i="40"/>
  <c r="P994" i="40"/>
  <c r="P998" i="40"/>
  <c r="P1002" i="40"/>
  <c r="P1006" i="40"/>
  <c r="P1010" i="40"/>
  <c r="P1014" i="40"/>
  <c r="P1018" i="40"/>
  <c r="P1022" i="40"/>
  <c r="P1026" i="40"/>
  <c r="P1030" i="40"/>
  <c r="P1032" i="40"/>
  <c r="P1034" i="40"/>
  <c r="P1036" i="40"/>
  <c r="P1038" i="40"/>
  <c r="P1040" i="40"/>
  <c r="P1042" i="40"/>
  <c r="P1044" i="40"/>
  <c r="P1046" i="40"/>
  <c r="P1048" i="40"/>
  <c r="P1050" i="40"/>
  <c r="P1052" i="40"/>
  <c r="P1054" i="40"/>
  <c r="P1056" i="40"/>
  <c r="P1058" i="40"/>
  <c r="P1060" i="40"/>
  <c r="P1062" i="40"/>
  <c r="P1064" i="40"/>
  <c r="P1066" i="40"/>
  <c r="P1068" i="40"/>
  <c r="P1070" i="40"/>
  <c r="P1072" i="40"/>
  <c r="P1074" i="40"/>
  <c r="P1076" i="40"/>
  <c r="P1078" i="40"/>
  <c r="P1080" i="40"/>
  <c r="P1082" i="40"/>
  <c r="P1084" i="40"/>
  <c r="P1086" i="40"/>
  <c r="P1088" i="40"/>
  <c r="P1090" i="40"/>
  <c r="P1092" i="40"/>
  <c r="P1094" i="40"/>
  <c r="P1096" i="40"/>
  <c r="P1098" i="40"/>
  <c r="P1100" i="40"/>
  <c r="P1102" i="40"/>
  <c r="P1104" i="40"/>
  <c r="P1106" i="40"/>
  <c r="P1108" i="40"/>
  <c r="P1110" i="40"/>
  <c r="P1112" i="40"/>
  <c r="P1114" i="40"/>
  <c r="P1116" i="40"/>
  <c r="P1118" i="40"/>
  <c r="P1120" i="40"/>
  <c r="P1122" i="40"/>
  <c r="P1124" i="40"/>
  <c r="P1126" i="40"/>
  <c r="P1128" i="40"/>
  <c r="P1130" i="40"/>
  <c r="P1132" i="40"/>
  <c r="P1134" i="40"/>
  <c r="P1136" i="40"/>
  <c r="P1138" i="40"/>
  <c r="P1140" i="40"/>
  <c r="P1142" i="40"/>
  <c r="P1144" i="40"/>
  <c r="P1146" i="40"/>
  <c r="P1148" i="40"/>
  <c r="P1150" i="40"/>
  <c r="P1152" i="40"/>
  <c r="P1154" i="40"/>
  <c r="P1156" i="40"/>
  <c r="P1158" i="40"/>
  <c r="P1160" i="40"/>
  <c r="P1162" i="40"/>
  <c r="P1170" i="40"/>
  <c r="P1178" i="40"/>
  <c r="P1186" i="40"/>
  <c r="P1190" i="40"/>
  <c r="P1194" i="40"/>
  <c r="P1198" i="40"/>
  <c r="P1202" i="40"/>
  <c r="P1206" i="40"/>
  <c r="P1210" i="40"/>
  <c r="P1214" i="40"/>
  <c r="P1218" i="40"/>
  <c r="P1222" i="40"/>
  <c r="P1176" i="40"/>
  <c r="P1228" i="40"/>
  <c r="P1237" i="40"/>
  <c r="P1244" i="40"/>
  <c r="P1253" i="40"/>
  <c r="P1260" i="40"/>
  <c r="P1269" i="40"/>
  <c r="P1172" i="40"/>
  <c r="P1188" i="40"/>
  <c r="P1193" i="40"/>
  <c r="P1196" i="40"/>
  <c r="P1201" i="40"/>
  <c r="P1204" i="40"/>
  <c r="P1209" i="40"/>
  <c r="P1212" i="40"/>
  <c r="P1217" i="40"/>
  <c r="P1220" i="40"/>
  <c r="P1225" i="40"/>
  <c r="P1232" i="40"/>
  <c r="P1241" i="40"/>
  <c r="P1248" i="40"/>
  <c r="P1257" i="40"/>
  <c r="P1264" i="40"/>
  <c r="P1273" i="40"/>
  <c r="P1277" i="40"/>
  <c r="P1281" i="40"/>
  <c r="P1285" i="40"/>
  <c r="P1289" i="40"/>
  <c r="P1293" i="40"/>
  <c r="P1297" i="40"/>
  <c r="P1301" i="40"/>
  <c r="P1305" i="40"/>
  <c r="P1309" i="40"/>
  <c r="P1313" i="40"/>
  <c r="P1317" i="40"/>
  <c r="P1321" i="40"/>
  <c r="P1325" i="40"/>
  <c r="P1329" i="40"/>
  <c r="P1333" i="40"/>
  <c r="P1337" i="40"/>
  <c r="P1341" i="40"/>
  <c r="P1345" i="40"/>
  <c r="P1349" i="40"/>
  <c r="P1353" i="40"/>
  <c r="P1357" i="40"/>
  <c r="P1361" i="40"/>
  <c r="P1365" i="40"/>
  <c r="P1369" i="40"/>
  <c r="P1373" i="40"/>
  <c r="P1377" i="40"/>
  <c r="P1381" i="40"/>
  <c r="P1385" i="40"/>
  <c r="P1389" i="40"/>
  <c r="P1393" i="40"/>
  <c r="P1397" i="40"/>
  <c r="P1401" i="40"/>
  <c r="P1405" i="40"/>
  <c r="P1409" i="40"/>
  <c r="P1413" i="40"/>
  <c r="P1417" i="40"/>
  <c r="P1421" i="40"/>
  <c r="P1425" i="40"/>
  <c r="P1429" i="40"/>
  <c r="P1433" i="40"/>
  <c r="P1437" i="40"/>
  <c r="P1441" i="40"/>
  <c r="P1445" i="40"/>
  <c r="P1449" i="40"/>
  <c r="P1168" i="40"/>
  <c r="P1184" i="40"/>
  <c r="P1229" i="40"/>
  <c r="P1236" i="40"/>
  <c r="P1245" i="40"/>
  <c r="P1252" i="40"/>
  <c r="P1261" i="40"/>
  <c r="P1268" i="40"/>
  <c r="P1164" i="40"/>
  <c r="P1180" i="40"/>
  <c r="P1189" i="40"/>
  <c r="P1192" i="40"/>
  <c r="P1197" i="40"/>
  <c r="P1200" i="40"/>
  <c r="P1205" i="40"/>
  <c r="P1208" i="40"/>
  <c r="P1213" i="40"/>
  <c r="P1216" i="40"/>
  <c r="P1221" i="40"/>
  <c r="P1224" i="40"/>
  <c r="P1233" i="40"/>
  <c r="P1240" i="40"/>
  <c r="P1249" i="40"/>
  <c r="P1256" i="40"/>
  <c r="P1265" i="40"/>
  <c r="P1272" i="40"/>
  <c r="P1276" i="40"/>
  <c r="P1280" i="40"/>
  <c r="P1284" i="40"/>
  <c r="P1288" i="40"/>
  <c r="P1292" i="40"/>
  <c r="P1296" i="40"/>
  <c r="P1300" i="40"/>
  <c r="P1304" i="40"/>
  <c r="P1308" i="40"/>
  <c r="P1312" i="40"/>
  <c r="P1316" i="40"/>
  <c r="P1320" i="40"/>
  <c r="P1324" i="40"/>
  <c r="P1328" i="40"/>
  <c r="P1332" i="40"/>
  <c r="P1336" i="40"/>
  <c r="P1340" i="40"/>
  <c r="P1344" i="40"/>
  <c r="P1348" i="40"/>
  <c r="P1352" i="40"/>
  <c r="P1356" i="40"/>
  <c r="P1360" i="40"/>
  <c r="P1364" i="40"/>
  <c r="P1368" i="40"/>
  <c r="P1372" i="40"/>
  <c r="P1376" i="40"/>
  <c r="P1380" i="40"/>
  <c r="P1384" i="40"/>
  <c r="P1388" i="40"/>
  <c r="P1392" i="40"/>
  <c r="P1396" i="40"/>
  <c r="P1400" i="40"/>
  <c r="P1404" i="40"/>
  <c r="P1408" i="40"/>
  <c r="P1412" i="40"/>
  <c r="P1416" i="40"/>
  <c r="P1420" i="40"/>
  <c r="P1424" i="40"/>
  <c r="P1428" i="40"/>
  <c r="P1432" i="40"/>
  <c r="P1436" i="40"/>
  <c r="P1440" i="40"/>
  <c r="P1444" i="40"/>
  <c r="P1448" i="40"/>
  <c r="P1460" i="40"/>
  <c r="P1462" i="40"/>
  <c r="P1482" i="40"/>
  <c r="P1514" i="40"/>
  <c r="P1546" i="40"/>
  <c r="P1578" i="40"/>
  <c r="P1610" i="40"/>
  <c r="P1642" i="40"/>
  <c r="P1452" i="40"/>
  <c r="P1466" i="40"/>
  <c r="P1468" i="40"/>
  <c r="P1490" i="40"/>
  <c r="P1522" i="40"/>
  <c r="P1554" i="40"/>
  <c r="P1586" i="40"/>
  <c r="P1618" i="40"/>
  <c r="P1650" i="40"/>
  <c r="P1498" i="40"/>
  <c r="P1530" i="40"/>
  <c r="P1562" i="40"/>
  <c r="P1594" i="40"/>
  <c r="P1626" i="40"/>
  <c r="P1658" i="40"/>
  <c r="P1456" i="40"/>
  <c r="P1474" i="40"/>
  <c r="P1476" i="40"/>
  <c r="P1506" i="40"/>
  <c r="P1538" i="40"/>
  <c r="P1570" i="40"/>
  <c r="P1602" i="40"/>
  <c r="P1634" i="40"/>
  <c r="P1666" i="40"/>
  <c r="P1674" i="40"/>
  <c r="P1682" i="40"/>
  <c r="P1690" i="40"/>
  <c r="P1702" i="40"/>
  <c r="P1704" i="40"/>
  <c r="P1718" i="40"/>
  <c r="P1720" i="40"/>
  <c r="P1734" i="40"/>
  <c r="P1736" i="40"/>
  <c r="P1750" i="40"/>
  <c r="P1752" i="40"/>
  <c r="P1766" i="40"/>
  <c r="P1768" i="40"/>
  <c r="P1484" i="40"/>
  <c r="P1492" i="40"/>
  <c r="P1500" i="40"/>
  <c r="P1508" i="40"/>
  <c r="P1516" i="40"/>
  <c r="P1524" i="40"/>
  <c r="P1532" i="40"/>
  <c r="P1540" i="40"/>
  <c r="P1548" i="40"/>
  <c r="P1556" i="40"/>
  <c r="P1564" i="40"/>
  <c r="P1572" i="40"/>
  <c r="P1580" i="40"/>
  <c r="P1588" i="40"/>
  <c r="P1596" i="40"/>
  <c r="P1604" i="40"/>
  <c r="P1612" i="40"/>
  <c r="P1620" i="40"/>
  <c r="P1628" i="40"/>
  <c r="P1636" i="40"/>
  <c r="P1644" i="40"/>
  <c r="P1652" i="40"/>
  <c r="P1660" i="40"/>
  <c r="P1668" i="40"/>
  <c r="P1676" i="40"/>
  <c r="P1684" i="40"/>
  <c r="P1692" i="40"/>
  <c r="P1706" i="40"/>
  <c r="P1708" i="40"/>
  <c r="P1722" i="40"/>
  <c r="P1724" i="40"/>
  <c r="P1738" i="40"/>
  <c r="P1740" i="40"/>
  <c r="P1754" i="40"/>
  <c r="P1756" i="40"/>
  <c r="P1770" i="40"/>
  <c r="P1772" i="40"/>
  <c r="P1785" i="40"/>
  <c r="P1789" i="40"/>
  <c r="P1791" i="40"/>
  <c r="P1793" i="40"/>
  <c r="P1470" i="40"/>
  <c r="P1478" i="40"/>
  <c r="P1486" i="40"/>
  <c r="P1494" i="40"/>
  <c r="P1502" i="40"/>
  <c r="P1510" i="40"/>
  <c r="P1518" i="40"/>
  <c r="P1526" i="40"/>
  <c r="P1534" i="40"/>
  <c r="P1542" i="40"/>
  <c r="P1550" i="40"/>
  <c r="P1558" i="40"/>
  <c r="P1566" i="40"/>
  <c r="P1574" i="40"/>
  <c r="P1582" i="40"/>
  <c r="P1590" i="40"/>
  <c r="P1598" i="40"/>
  <c r="P1606" i="40"/>
  <c r="P1614" i="40"/>
  <c r="P1622" i="40"/>
  <c r="P1630" i="40"/>
  <c r="P1638" i="40"/>
  <c r="P1646" i="40"/>
  <c r="P1654" i="40"/>
  <c r="P1662" i="40"/>
  <c r="P1670" i="40"/>
  <c r="P1678" i="40"/>
  <c r="P1686" i="40"/>
  <c r="P1694" i="40"/>
  <c r="P1696" i="40"/>
  <c r="P1710" i="40"/>
  <c r="P1712" i="40"/>
  <c r="P1726" i="40"/>
  <c r="P1728" i="40"/>
  <c r="P1742" i="40"/>
  <c r="P1744" i="40"/>
  <c r="P1758" i="40"/>
  <c r="P1760" i="40"/>
  <c r="P1774" i="40"/>
  <c r="P1776" i="40"/>
  <c r="P1464" i="40"/>
  <c r="P1472" i="40"/>
  <c r="P1480" i="40"/>
  <c r="P1488" i="40"/>
  <c r="P1496" i="40"/>
  <c r="P1504" i="40"/>
  <c r="P1512" i="40"/>
  <c r="P1520" i="40"/>
  <c r="P1528" i="40"/>
  <c r="P1536" i="40"/>
  <c r="P1544" i="40"/>
  <c r="P1552" i="40"/>
  <c r="P1560" i="40"/>
  <c r="P1568" i="40"/>
  <c r="P1576" i="40"/>
  <c r="P1584" i="40"/>
  <c r="P1592" i="40"/>
  <c r="P1600" i="40"/>
  <c r="P1608" i="40"/>
  <c r="P1616" i="40"/>
  <c r="P1624" i="40"/>
  <c r="P1632" i="40"/>
  <c r="P1640" i="40"/>
  <c r="P1648" i="40"/>
  <c r="P1656" i="40"/>
  <c r="P1664" i="40"/>
  <c r="P1672" i="40"/>
  <c r="P1680" i="40"/>
  <c r="P1688" i="40"/>
  <c r="P1698" i="40"/>
  <c r="P1700" i="40"/>
  <c r="P1714" i="40"/>
  <c r="P1716" i="40"/>
  <c r="P1730" i="40"/>
  <c r="P1732" i="40"/>
  <c r="P1746" i="40"/>
  <c r="P1748" i="40"/>
  <c r="P1762" i="40"/>
  <c r="P1764" i="40"/>
  <c r="P1778" i="40"/>
  <c r="P1780" i="40"/>
  <c r="P1782" i="40"/>
  <c r="P1784" i="40"/>
  <c r="P1786" i="40"/>
  <c r="P1788" i="40"/>
  <c r="P1790" i="40"/>
  <c r="P1792" i="40"/>
  <c r="P1794" i="40"/>
  <c r="E1807" i="36"/>
  <c r="C5" i="36" s="1"/>
  <c r="E5" i="36" s="1"/>
  <c r="J221" i="36"/>
  <c r="C6" i="36" s="1"/>
  <c r="E6" i="36" s="1"/>
  <c r="J221" i="34" l="1"/>
  <c r="C6" i="34" s="1"/>
  <c r="E6" i="34" s="1"/>
  <c r="E1807" i="34"/>
  <c r="C5" i="34" s="1"/>
  <c r="E5" i="34" s="1"/>
  <c r="D1796" i="33"/>
  <c r="I41" i="1"/>
  <c r="I38" i="1"/>
  <c r="I28" i="1"/>
  <c r="I27" i="1"/>
  <c r="I26" i="1"/>
  <c r="I24" i="1"/>
  <c r="I23" i="1"/>
  <c r="I35" i="1" s="1"/>
  <c r="I22" i="1"/>
  <c r="I21" i="1"/>
  <c r="I20" i="1"/>
  <c r="I19" i="1"/>
  <c r="I16" i="1"/>
  <c r="I15" i="1"/>
  <c r="I14" i="1"/>
  <c r="I13" i="1"/>
  <c r="I12" i="1"/>
  <c r="I11" i="1"/>
  <c r="I10" i="1"/>
  <c r="I9" i="1"/>
  <c r="I8" i="1"/>
  <c r="I7" i="1"/>
  <c r="I6" i="1"/>
  <c r="I3" i="1"/>
  <c r="I2" i="1"/>
  <c r="H41" i="1"/>
  <c r="H38" i="1"/>
  <c r="H28" i="1"/>
  <c r="H27" i="1"/>
  <c r="H26" i="1"/>
  <c r="H24" i="1"/>
  <c r="H23" i="1"/>
  <c r="H35" i="1" s="1"/>
  <c r="H22" i="1"/>
  <c r="H21" i="1"/>
  <c r="H20" i="1"/>
  <c r="H19" i="1"/>
  <c r="H16" i="1"/>
  <c r="H15" i="1"/>
  <c r="H14" i="1"/>
  <c r="H13" i="1"/>
  <c r="H12" i="1"/>
  <c r="H11" i="1"/>
  <c r="H10" i="1"/>
  <c r="H9" i="1"/>
  <c r="H8" i="1"/>
  <c r="H7" i="1"/>
  <c r="H6" i="1"/>
  <c r="H3" i="1"/>
  <c r="H2" i="1"/>
  <c r="G41" i="1"/>
  <c r="G38" i="1"/>
  <c r="G28" i="1"/>
  <c r="G27" i="1"/>
  <c r="G26" i="1"/>
  <c r="G24" i="1"/>
  <c r="G23" i="1"/>
  <c r="G35" i="1" s="1"/>
  <c r="G22" i="1"/>
  <c r="G21" i="1"/>
  <c r="G20" i="1"/>
  <c r="G19" i="1"/>
  <c r="G16" i="1"/>
  <c r="G15" i="1"/>
  <c r="G14" i="1"/>
  <c r="G13" i="1"/>
  <c r="G12" i="1"/>
  <c r="G11" i="1"/>
  <c r="G10" i="1"/>
  <c r="G9" i="1"/>
  <c r="G8" i="1"/>
  <c r="G7" i="1"/>
  <c r="G6" i="1"/>
  <c r="G3" i="1"/>
  <c r="G2" i="1"/>
  <c r="O227" i="32"/>
  <c r="B227" i="32"/>
  <c r="O206" i="32"/>
  <c r="B206" i="32"/>
  <c r="A165" i="32"/>
  <c r="A161" i="32"/>
  <c r="A157" i="32"/>
  <c r="A147" i="32"/>
  <c r="A138" i="32"/>
  <c r="A132" i="32"/>
  <c r="A116" i="32"/>
  <c r="B107" i="32"/>
  <c r="B94" i="32"/>
  <c r="A89" i="32"/>
  <c r="B83" i="32"/>
  <c r="B51" i="32"/>
  <c r="A37" i="32"/>
  <c r="A25" i="32"/>
  <c r="A16" i="32"/>
  <c r="A10" i="32"/>
  <c r="O227" i="31"/>
  <c r="B227" i="31"/>
  <c r="O206" i="31"/>
  <c r="B206" i="31"/>
  <c r="A165" i="31"/>
  <c r="A161" i="31"/>
  <c r="A157" i="31"/>
  <c r="A147" i="31"/>
  <c r="A138" i="31"/>
  <c r="A132" i="31"/>
  <c r="A116" i="31"/>
  <c r="B107" i="31"/>
  <c r="B94" i="31"/>
  <c r="A89" i="31"/>
  <c r="B83" i="31"/>
  <c r="B51" i="31"/>
  <c r="A37" i="31"/>
  <c r="A25" i="31"/>
  <c r="A16" i="31"/>
  <c r="A10" i="31"/>
  <c r="O227" i="30"/>
  <c r="B227" i="30"/>
  <c r="O206" i="30"/>
  <c r="B206" i="30"/>
  <c r="A165" i="30"/>
  <c r="A161" i="30"/>
  <c r="A157" i="30"/>
  <c r="A147" i="30"/>
  <c r="A138" i="30"/>
  <c r="A132" i="30"/>
  <c r="A116" i="30"/>
  <c r="B107" i="30"/>
  <c r="B94" i="30"/>
  <c r="A89" i="30"/>
  <c r="B83" i="30"/>
  <c r="B51" i="30"/>
  <c r="A37" i="30"/>
  <c r="A25" i="30"/>
  <c r="A16" i="30"/>
  <c r="A10" i="30"/>
  <c r="O227" i="29"/>
  <c r="B227" i="29"/>
  <c r="O206" i="29"/>
  <c r="B206" i="29"/>
  <c r="A165" i="29"/>
  <c r="A161" i="29"/>
  <c r="A157" i="29"/>
  <c r="A147" i="29"/>
  <c r="A138" i="29"/>
  <c r="A132" i="29"/>
  <c r="A116" i="29"/>
  <c r="B107" i="29"/>
  <c r="B94" i="29"/>
  <c r="A89" i="29"/>
  <c r="B83" i="29"/>
  <c r="B51" i="29"/>
  <c r="A37" i="29"/>
  <c r="A25" i="29"/>
  <c r="A16" i="29"/>
  <c r="A10" i="29"/>
  <c r="E15" i="1"/>
  <c r="E14" i="1"/>
  <c r="E13" i="1"/>
  <c r="E12" i="1"/>
  <c r="E11" i="1"/>
  <c r="E10" i="1"/>
  <c r="E9" i="1"/>
  <c r="E8" i="1"/>
  <c r="E7" i="1"/>
  <c r="E6" i="1"/>
  <c r="E3" i="1"/>
  <c r="I32" i="1" l="1"/>
  <c r="H30" i="1"/>
  <c r="H32" i="1"/>
  <c r="I36" i="1"/>
  <c r="G32" i="1"/>
  <c r="H34" i="1"/>
  <c r="G36" i="1"/>
  <c r="H36" i="1"/>
  <c r="I37" i="1"/>
  <c r="I30" i="1"/>
  <c r="I34" i="1"/>
  <c r="I33" i="1"/>
  <c r="I31" i="1"/>
  <c r="H33" i="1"/>
  <c r="H37" i="1"/>
  <c r="H31" i="1"/>
  <c r="G33" i="1"/>
  <c r="G37" i="1"/>
  <c r="G30" i="1"/>
  <c r="G34" i="1"/>
  <c r="G31" i="1"/>
  <c r="E38" i="1" l="1"/>
  <c r="E28" i="1"/>
  <c r="E41" i="1" l="1"/>
  <c r="E24" i="1"/>
  <c r="E23" i="1"/>
  <c r="E27" i="1"/>
  <c r="E26" i="1"/>
  <c r="E30" i="1" l="1"/>
  <c r="E32" i="1"/>
  <c r="E37" i="1"/>
  <c r="E33" i="1"/>
  <c r="E36" i="1"/>
  <c r="E34" i="1"/>
  <c r="E31" i="1"/>
  <c r="E35" i="1"/>
  <c r="E22" i="1" l="1"/>
  <c r="E21" i="1"/>
  <c r="E20" i="1"/>
  <c r="E19" i="1"/>
  <c r="E2" i="1" l="1"/>
  <c r="E16" i="1" l="1"/>
</calcChain>
</file>

<file path=xl/sharedStrings.xml><?xml version="1.0" encoding="utf-8"?>
<sst xmlns="http://schemas.openxmlformats.org/spreadsheetml/2006/main" count="44350" uniqueCount="2214">
  <si>
    <t>FORM 4120S, CONTROL TESTING TEMPLATE (EXCEL VERSION)</t>
  </si>
  <si>
    <t>(9-17)</t>
  </si>
  <si>
    <t>GENERAL INSTRUCTIONS</t>
  </si>
  <si>
    <t>Utilizing this Form</t>
  </si>
  <si>
    <t xml:space="preserve">                                          </t>
  </si>
  <si>
    <t xml:space="preserve">2) The Control tabs are pre-formatted for up to five controls.  If you have more than five controls to include in this workbook, the instructions for inserting additional tabs are as follows:
</t>
  </si>
  <si>
    <t>a) Copy the "Template" tab for as many additional tabs as will be needed in the workbook.</t>
  </si>
  <si>
    <t>- Use an identifier to label the tabs for each control (e.g., client control number).</t>
  </si>
  <si>
    <t>b) Update the formatting of the Executive Summary tab to capture information from each tab.</t>
  </si>
  <si>
    <t>- Highlight and copy the area from row 2 to row 33 in column E.</t>
  </si>
  <si>
    <t>- Select the first empty column in row 2 to the right of the  last control in the "Internal Control Dashboard" and paste the information copied in the previous step (be sure to paste formulas and formatting).</t>
  </si>
  <si>
    <t>- Repeat these procedures until enough columns exist where each control identified in step 1 has its own column.</t>
  </si>
  <si>
    <t>c) Update the formulas in the Executive Summary tab to capture the appropriate information within the Internal Control Dashboard.</t>
  </si>
  <si>
    <t>- Update the "Control ID" in row 4 of each individual control tab to reflect the unique control identifier (e.g., the identifier used in client process flow descriptions, client narratives, and/or risk of material misstatement templates).</t>
  </si>
  <si>
    <t xml:space="preserve">- For any new columns added to the right of the Internal Control Dashboard on the Executive Summary tab, select that column from row 2 to row 33, and find and replace the existing tab name (e.g., 'Control 1') with the name of the corresponding tab added in step 2.  
Note: The find/replace function works well for finding all instances within a column of an old tab name and replacing it with a new tab name. Be sure to select the area you want to perform changes on prior to deciding to "replace all." </t>
  </si>
  <si>
    <t>Internal Control Dashboard</t>
  </si>
  <si>
    <t>Control ID</t>
  </si>
  <si>
    <t>RS-2</t>
  </si>
  <si>
    <t>Risk of Material Misstatement / Risk Associated with the Control</t>
  </si>
  <si>
    <t>Testing Approach</t>
  </si>
  <si>
    <t>Test and Evaluation of Control Design</t>
  </si>
  <si>
    <t>Nature</t>
  </si>
  <si>
    <t>Approach</t>
  </si>
  <si>
    <t>Type</t>
  </si>
  <si>
    <t>Design Effectiveness Testing Conclusion</t>
  </si>
  <si>
    <t>Test of Operating Effectiveness</t>
  </si>
  <si>
    <t>Nature of Procedures:</t>
  </si>
  <si>
    <t>Timing of Procedures</t>
  </si>
  <si>
    <t>Extent of Procedures: Number of Testing Selections</t>
  </si>
  <si>
    <t>Number of Times the Control Operates per Year</t>
  </si>
  <si>
    <t>Use of Work of Others (UWOO)</t>
  </si>
  <si>
    <t>Approach to Testing Work Performed by Others</t>
  </si>
  <si>
    <r>
      <t xml:space="preserve">Rollforward </t>
    </r>
    <r>
      <rPr>
        <i/>
        <sz val="9"/>
        <color theme="1"/>
        <rFont val="Calibri"/>
        <family val="2"/>
      </rPr>
      <t>(applicable when testing and concluding as of an interim date)</t>
    </r>
  </si>
  <si>
    <t>Length of Rollforward Period</t>
  </si>
  <si>
    <t>Nature of Procedures</t>
  </si>
  <si>
    <t>Conclusion</t>
  </si>
  <si>
    <t>Control Summary</t>
  </si>
  <si>
    <t>RS-1</t>
  </si>
  <si>
    <t>Control Activity —</t>
  </si>
  <si>
    <t>Summary Description</t>
  </si>
  <si>
    <t xml:space="preserve">Control Description — 
Detailed Description of How the Control Is Expected to Be Performed </t>
  </si>
  <si>
    <t>Nature, Approach, and Type</t>
  </si>
  <si>
    <t>Manual</t>
  </si>
  <si>
    <t>X</t>
  </si>
  <si>
    <t>Automated</t>
  </si>
  <si>
    <t>Preventive</t>
  </si>
  <si>
    <t>Detective</t>
  </si>
  <si>
    <t>Verifications</t>
  </si>
  <si>
    <t>Controls over IUC</t>
  </si>
  <si>
    <t>Physical Controls and Counts</t>
  </si>
  <si>
    <t>Reconciliations</t>
  </si>
  <si>
    <t>Authorizations and Approvals</t>
  </si>
  <si>
    <t>Controls with a Review Element</t>
  </si>
  <si>
    <t>Risk(s) of Material Misstatement Addressed, including risk classification</t>
  </si>
  <si>
    <t>Revenue may be accounted for before issuing commercial invoice and receiving Bill of Lading to show a better performance by the management of the company.</t>
  </si>
  <si>
    <t>RoMM Classification</t>
  </si>
  <si>
    <t>Significant</t>
  </si>
  <si>
    <t>Significant Account(s) and Related Assertion(s) Addressed</t>
  </si>
  <si>
    <t>Occurrence</t>
  </si>
  <si>
    <t>Procedures Performed to Test the Design of the Control</t>
  </si>
  <si>
    <t>Check the following design factors to verify the design appropriateness of the Control:
We shall obtain and review  bill of lading and commercial invoice based of the sales entry.</t>
  </si>
  <si>
    <t>Design Factor 1:</t>
  </si>
  <si>
    <t>Appropriateness of the Purpose of the Control and Its Correlation to the Risk/Assertion</t>
  </si>
  <si>
    <t xml:space="preserve">Document considerations of the appropriateness of the purpose of the control and correlation to the risk/assertion identified in the ROMM </t>
  </si>
  <si>
    <t>Design Factor 2:</t>
  </si>
  <si>
    <t>Competence and Authority of the Person(s) Performing the Control</t>
  </si>
  <si>
    <t>Control Owner(s)</t>
  </si>
  <si>
    <t>Document considerations of the appropriateness of the competence and authority of the person(s) performing the control</t>
  </si>
  <si>
    <t xml:space="preserve">Design Factor 3: </t>
  </si>
  <si>
    <t>Frequency and Consistency with Which the Control Is Performed</t>
  </si>
  <si>
    <t>Document considerations of how the frequency and consistency of operation of the control are appropriate</t>
  </si>
  <si>
    <t>Design Factor 4:</t>
  </si>
  <si>
    <t>Level of Aggregation and Predictability</t>
  </si>
  <si>
    <t xml:space="preserve">Document considerations of the appropriateness of the levels of aggregation and/or predictability </t>
  </si>
  <si>
    <t>Design Factor 5:</t>
  </si>
  <si>
    <t>Criteria for Investigation (i.e., threshold) and Process for Follow-up</t>
  </si>
  <si>
    <t>Document considerations of the appropriateness of the criteria used for investigation (i.e., threshold) and the process for follow-up</t>
  </si>
  <si>
    <t>Investigation threshold is not applicable. Because, the control owner critically examines the  Bill of lading, gate pass, packing list and commercial invoice for each sales.</t>
  </si>
  <si>
    <t>Dependency on Other Control(s) or Information</t>
  </si>
  <si>
    <t>Is the control dependent upon other controls?</t>
  </si>
  <si>
    <t>No</t>
  </si>
  <si>
    <t>Indicate which control(s), where the other control(s) is tested, and the conclusion on its design and operating effectiveness</t>
  </si>
  <si>
    <t>Is the effectiveness of the control dependent upon information used in the control (IUC)?</t>
  </si>
  <si>
    <t>Identify the controls that address the accuracy and completeness of the IUC, where the IUC is tested, and the conclusions reached as a result of that testing</t>
  </si>
  <si>
    <t>Name of Report</t>
  </si>
  <si>
    <t>Sales ledger and Sales report</t>
  </si>
  <si>
    <t>Description of How the IUC Is Generated</t>
  </si>
  <si>
    <t>If Report is System-Generated, complete the Source Document, User-Entered Parameters, and Report Logic boxes below:</t>
  </si>
  <si>
    <t>Refe-work</t>
  </si>
  <si>
    <t>Reference to Where Control(s) Is Tested</t>
  </si>
  <si>
    <t>1. Source Data</t>
  </si>
  <si>
    <t xml:space="preserve">Control(s) Addressing Completeness </t>
  </si>
  <si>
    <t>Is Control(s) Designed and Operating Effectively?</t>
  </si>
  <si>
    <t>Yes</t>
  </si>
  <si>
    <t>Control(s) Addressing Accuracy</t>
  </si>
  <si>
    <t>2. Evidence Obtained to Address Completeness and Accuracy of User-Entered Parameters</t>
  </si>
  <si>
    <t>3. Report Logic</t>
  </si>
  <si>
    <t>Control(s) Addressing the Report Logic</t>
  </si>
  <si>
    <t>If Report is Non-System-Generated, document our testing of the controls that address the completeness and accuracy of the Non-System-Generated Report in the box below:</t>
  </si>
  <si>
    <t>Check the following design factors to verify the design appropriateness of the Control:
We shall obtain and review some specific bill of lading and commercial invoice based on ledger entries.</t>
  </si>
  <si>
    <t>Design Effectiveness Conclusion</t>
  </si>
  <si>
    <t>Effective</t>
  </si>
  <si>
    <t>If Design Effectiveness Conclusion is Ineffective, document the basis for this conclusion</t>
  </si>
  <si>
    <t>Risk Associated With the Control</t>
  </si>
  <si>
    <t>Based on consideration of the factors in PCAOB AAM 23001.21, conclude on the risk associated with the control.</t>
  </si>
  <si>
    <t>Higher</t>
  </si>
  <si>
    <t>Document the basis for the conclusion on the risk associated with the control</t>
  </si>
  <si>
    <t>Planned Nature, Timing, and Extent of Operating Effectiveness Testing</t>
  </si>
  <si>
    <r>
      <t xml:space="preserve">Interim </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</si>
  <si>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t>No Reperformance</t>
  </si>
  <si>
    <t>Reperform Other's Testing</t>
  </si>
  <si>
    <t>Inquiry</t>
  </si>
  <si>
    <t>Observation</t>
  </si>
  <si>
    <t xml:space="preserve"> </t>
  </si>
  <si>
    <t>Inspection</t>
  </si>
  <si>
    <t>Reperformance</t>
  </si>
  <si>
    <t>Apportion</t>
  </si>
  <si>
    <t>Interim/Rollforward</t>
  </si>
  <si>
    <t>Extent of Procedures</t>
  </si>
  <si>
    <t>Significant Risk of Material Misstatement - Higher Risk Associated with the Control</t>
  </si>
  <si>
    <t>Times the Control Operates</t>
  </si>
  <si>
    <t>Number of Interim or Apportion Testing Selections</t>
  </si>
  <si>
    <t>Lower Risk of Material Misstatement - Not Higher Risk Associated with the Control</t>
  </si>
  <si>
    <t>Lower Risk of Material Misstatement - Higher Risk Associated with the Control</t>
  </si>
  <si>
    <t>Higher Risk of Material Misstatement - Not Higher Risk Associated with the Control</t>
  </si>
  <si>
    <t>Higher Risk of Material Misstatement - Higher Risk Associated with the Control</t>
  </si>
  <si>
    <t>Significant Risk of Material Misstatement - Not Higher Risk Associated with the Control</t>
  </si>
  <si>
    <t xml:space="preserve">Is Information Produced by the Entity (IPE) (that is not already evaluated as IUC above) used to determine the sample for testing the control? </t>
  </si>
  <si>
    <t>Either (1) identify the controls that address the accuracy and completeness of the IPE or (2) identify where the IPE is directly tested and document the conclusion reached as a result of the testing</t>
  </si>
  <si>
    <t>Use the Work of Others (UWOO)</t>
  </si>
  <si>
    <t>N/A</t>
  </si>
  <si>
    <t>Selected for reperformance</t>
  </si>
  <si>
    <t>Not selected for reperformance</t>
  </si>
  <si>
    <r>
      <t xml:space="preserve">Rollforward </t>
    </r>
    <r>
      <rPr>
        <i/>
        <sz val="9"/>
        <color theme="1"/>
        <rFont val="Calibri"/>
        <family val="2"/>
      </rPr>
      <t>(</t>
    </r>
    <r>
      <rPr>
        <i/>
        <sz val="9"/>
        <color theme="1"/>
        <rFont val="Verdana"/>
        <family val="2"/>
      </rPr>
      <t>applicable when testing and concluding as of an interim date)</t>
    </r>
  </si>
  <si>
    <t>Inspect IA's Test Plan/Reperform Other's Testing</t>
  </si>
  <si>
    <t>Number of Rollforward Testing Selections</t>
  </si>
  <si>
    <t xml:space="preserve">Is Information Produced by the Entity (IPE) (that is not already evaluated as IUC  above) used to determine the sample for testing the control? </t>
  </si>
  <si>
    <t>Perform Tests of Operating Effectiveness of Controls (Interim/Apportion)</t>
  </si>
  <si>
    <t>CONTROL ACTIVITY TESTING:</t>
  </si>
  <si>
    <t>Procedure performed:</t>
  </si>
  <si>
    <t>1.Obtain the  bill of lading, commercial invoice and packing list information;</t>
  </si>
  <si>
    <t>2. Selected samples from the sales report that we have obtained till 30 Jun 2021;</t>
  </si>
  <si>
    <t xml:space="preserve">3. Checked whether the entry is posted in line with Bill of lading, commercial invoice and  other documents, i.e. packing list and gate pass. </t>
  </si>
  <si>
    <t>Samples Testing:</t>
  </si>
  <si>
    <t>Sl#</t>
  </si>
  <si>
    <t>Document number</t>
  </si>
  <si>
    <t>Posting date</t>
  </si>
  <si>
    <t>Commercial invoice</t>
  </si>
  <si>
    <t>Bill of lading no</t>
  </si>
  <si>
    <t>Ultimate Customer</t>
  </si>
  <si>
    <t>Invoice QTY Cartoon</t>
  </si>
  <si>
    <t>In Commercial invoice (USD)</t>
  </si>
  <si>
    <t>[a]</t>
  </si>
  <si>
    <t>[b]</t>
  </si>
  <si>
    <t>[c]</t>
  </si>
  <si>
    <t>[d]</t>
  </si>
  <si>
    <t>[e]</t>
  </si>
  <si>
    <t>Exception or Deviation?</t>
  </si>
  <si>
    <t>x</t>
  </si>
  <si>
    <t>2018000322</t>
  </si>
  <si>
    <t>2018000659</t>
  </si>
  <si>
    <t>Tickmark:</t>
  </si>
  <si>
    <t>Perform Tests of Operating Effectiveness of Controls (Rollforward)</t>
  </si>
  <si>
    <t>Selection #</t>
  </si>
  <si>
    <t>Selection Date</t>
  </si>
  <si>
    <t>Operating Effectiveness Testing Conclusion</t>
  </si>
  <si>
    <t>If Operating Effectiveness Conclusion is Ineffective, document the basis for this conclusion</t>
  </si>
  <si>
    <t>Nurul Faruk Hasan &amp; Co</t>
  </si>
  <si>
    <t>Chartered Accountants</t>
  </si>
  <si>
    <r>
      <rPr>
        <b/>
        <sz val="11"/>
        <color theme="1"/>
        <rFont val="Calibri"/>
        <family val="2"/>
      </rPr>
      <t>Name of the Client:</t>
    </r>
    <r>
      <rPr>
        <sz val="11"/>
        <color theme="1"/>
        <rFont val="Calibri"/>
        <family val="2"/>
      </rPr>
      <t xml:space="preserve"> Pearl Garments Company Limited (PGCL)</t>
    </r>
  </si>
  <si>
    <t>Ref:</t>
  </si>
  <si>
    <t xml:space="preserve"> Control-1-OE-Selected sample</t>
  </si>
  <si>
    <r>
      <rPr>
        <b/>
        <sz val="11"/>
        <color theme="1"/>
        <rFont val="Calibri"/>
        <family val="2"/>
      </rPr>
      <t>Accounting Period:</t>
    </r>
    <r>
      <rPr>
        <sz val="11"/>
        <color theme="1"/>
        <rFont val="Calibri"/>
        <family val="2"/>
      </rPr>
      <t xml:space="preserve"> 01 July 2020 to 30 June 2021</t>
    </r>
  </si>
  <si>
    <r>
      <rPr>
        <b/>
        <sz val="11"/>
        <color theme="1"/>
        <rFont val="Calibri"/>
        <family val="2"/>
      </rPr>
      <t>Prepared by:</t>
    </r>
    <r>
      <rPr>
        <sz val="11"/>
        <color theme="1"/>
        <rFont val="Calibri"/>
        <family val="2"/>
      </rPr>
      <t xml:space="preserve"> Nahin Munkar Niloy</t>
    </r>
  </si>
  <si>
    <t xml:space="preserve">Date: </t>
  </si>
  <si>
    <r>
      <t>Reviewed by:</t>
    </r>
    <r>
      <rPr>
        <sz val="11"/>
        <color theme="1"/>
        <rFont val="Calibri"/>
        <family val="2"/>
      </rPr>
      <t xml:space="preserve"> </t>
    </r>
  </si>
  <si>
    <t xml:space="preserve">Further Reviewed by: </t>
  </si>
  <si>
    <r>
      <rPr>
        <b/>
        <sz val="11"/>
        <color theme="1"/>
        <rFont val="Calibri"/>
        <family val="2"/>
      </rPr>
      <t>Subject:</t>
    </r>
    <r>
      <rPr>
        <sz val="11"/>
        <color theme="1"/>
        <rFont val="Calibri"/>
        <family val="2"/>
      </rPr>
      <t xml:space="preserve"> Selected samples for Operating Effectiveness</t>
    </r>
  </si>
  <si>
    <t>GL Accounts</t>
  </si>
  <si>
    <t>Posting Date</t>
  </si>
  <si>
    <t>Document No.</t>
  </si>
  <si>
    <t>Credit</t>
  </si>
  <si>
    <t>40101001</t>
  </si>
  <si>
    <t>2018000000</t>
  </si>
  <si>
    <t>2018000009</t>
  </si>
  <si>
    <t>2018000029</t>
  </si>
  <si>
    <t>2018000030</t>
  </si>
  <si>
    <t>2018000033</t>
  </si>
  <si>
    <t>2018000036</t>
  </si>
  <si>
    <t>2018000056</t>
  </si>
  <si>
    <t>2018000063</t>
  </si>
  <si>
    <t>2018000071</t>
  </si>
  <si>
    <t>2018000076</t>
  </si>
  <si>
    <t>2018000074</t>
  </si>
  <si>
    <t>2018000080</t>
  </si>
  <si>
    <t>2018000082</t>
  </si>
  <si>
    <t>2018000083</t>
  </si>
  <si>
    <t>2018000092</t>
  </si>
  <si>
    <t>2018000100</t>
  </si>
  <si>
    <t>2018000102</t>
  </si>
  <si>
    <t>2018000113</t>
  </si>
  <si>
    <t>2018000129</t>
  </si>
  <si>
    <t>2018000121</t>
  </si>
  <si>
    <t>2018000139</t>
  </si>
  <si>
    <t>2018000148</t>
  </si>
  <si>
    <t>2018000154</t>
  </si>
  <si>
    <t>2018000172</t>
  </si>
  <si>
    <t>2018000174</t>
  </si>
  <si>
    <t>2018000180</t>
  </si>
  <si>
    <t>2018000194</t>
  </si>
  <si>
    <t>2018000199</t>
  </si>
  <si>
    <t>2018000209</t>
  </si>
  <si>
    <t>2018000213</t>
  </si>
  <si>
    <t>2018000215</t>
  </si>
  <si>
    <t>2018000221</t>
  </si>
  <si>
    <t>2018000228</t>
  </si>
  <si>
    <t>2018000227</t>
  </si>
  <si>
    <t>2018000233</t>
  </si>
  <si>
    <t>2018000269</t>
  </si>
  <si>
    <t>2018000261</t>
  </si>
  <si>
    <t>2018000286</t>
  </si>
  <si>
    <t>2018000262</t>
  </si>
  <si>
    <t>2018000299</t>
  </si>
  <si>
    <t>2018000326</t>
  </si>
  <si>
    <t>2018000330</t>
  </si>
  <si>
    <t>2018000354</t>
  </si>
  <si>
    <t>2018000332</t>
  </si>
  <si>
    <t>2018000336</t>
  </si>
  <si>
    <t>2018000367</t>
  </si>
  <si>
    <t>2018000350</t>
  </si>
  <si>
    <t>2018000364</t>
  </si>
  <si>
    <t>2018000388</t>
  </si>
  <si>
    <t>2018000390</t>
  </si>
  <si>
    <t>2018000395</t>
  </si>
  <si>
    <t>2018000411</t>
  </si>
  <si>
    <t>2018000417</t>
  </si>
  <si>
    <t>2018000425</t>
  </si>
  <si>
    <t>2018000422</t>
  </si>
  <si>
    <t>2018000442</t>
  </si>
  <si>
    <t>2018000433</t>
  </si>
  <si>
    <t>2018000469</t>
  </si>
  <si>
    <t>2018000473</t>
  </si>
  <si>
    <t>2018000486</t>
  </si>
  <si>
    <t>2018000505</t>
  </si>
  <si>
    <t>2018000515</t>
  </si>
  <si>
    <t>2018000524</t>
  </si>
  <si>
    <t>2018000538</t>
  </si>
  <si>
    <t>2018000561</t>
  </si>
  <si>
    <t>2018000557</t>
  </si>
  <si>
    <t>2018000587</t>
  </si>
  <si>
    <t>2018000593</t>
  </si>
  <si>
    <t>2018000613</t>
  </si>
  <si>
    <t>2018000595</t>
  </si>
  <si>
    <t>2018000600</t>
  </si>
  <si>
    <t>2018000622</t>
  </si>
  <si>
    <t>2018000634</t>
  </si>
  <si>
    <t>2018000637</t>
  </si>
  <si>
    <t>2018000640</t>
  </si>
  <si>
    <t>2018000648</t>
  </si>
  <si>
    <t>2018000655</t>
  </si>
  <si>
    <t>2018000657</t>
  </si>
  <si>
    <t>2018000663</t>
  </si>
  <si>
    <t>2018000680</t>
  </si>
  <si>
    <t>2018000689</t>
  </si>
  <si>
    <t>2018000696</t>
  </si>
  <si>
    <t xml:space="preserve">Ref: </t>
  </si>
  <si>
    <t>Control-1-OE-Frequency Testing</t>
  </si>
  <si>
    <r>
      <t xml:space="preserve">Further Reviewed by: </t>
    </r>
    <r>
      <rPr>
        <sz val="11"/>
        <color theme="1"/>
        <rFont val="Calibri"/>
        <family val="2"/>
      </rPr>
      <t>Humaun Ahamed</t>
    </r>
  </si>
  <si>
    <r>
      <t xml:space="preserve">Final Reviewed by: </t>
    </r>
    <r>
      <rPr>
        <sz val="11"/>
        <color theme="1"/>
        <rFont val="Calibri"/>
        <family val="2"/>
      </rPr>
      <t>Faruk Uddin Ahammed, FCA</t>
    </r>
  </si>
  <si>
    <r>
      <rPr>
        <b/>
        <sz val="11"/>
        <color theme="1"/>
        <rFont val="Calibri"/>
        <family val="2"/>
      </rPr>
      <t>Subject:</t>
    </r>
    <r>
      <rPr>
        <sz val="11"/>
        <color theme="1"/>
        <rFont val="Calibri"/>
        <family val="2"/>
      </rPr>
      <t xml:space="preserve"> Control-1-OE-Frequency Testing</t>
    </r>
  </si>
  <si>
    <t>Particulars</t>
  </si>
  <si>
    <t>No. of controls</t>
  </si>
  <si>
    <t>No. of days in the period (as on 30-Jun-21)</t>
  </si>
  <si>
    <t xml:space="preserve">Daily Controls frequency </t>
  </si>
  <si>
    <t>Total controls in the 12 Months</t>
  </si>
  <si>
    <r>
      <t xml:space="preserve">Based on the above summary, we can assume that the control is performed </t>
    </r>
    <r>
      <rPr>
        <b/>
        <sz val="11"/>
        <color theme="1"/>
        <rFont val="Calibri"/>
        <family val="2"/>
      </rPr>
      <t>"Many times per day"</t>
    </r>
    <r>
      <rPr>
        <sz val="11"/>
        <color theme="1"/>
        <rFont val="Calibri"/>
        <family val="2"/>
      </rPr>
      <t xml:space="preserve"> and since the risk is significant with control reliance; risk associated with control is higher, our </t>
    </r>
    <r>
      <rPr>
        <b/>
        <sz val="11"/>
        <color theme="1"/>
        <rFont val="Calibri"/>
        <family val="2"/>
      </rPr>
      <t>samples for control testing is 60</t>
    </r>
    <r>
      <rPr>
        <sz val="11"/>
        <color theme="1"/>
        <rFont val="Calibri"/>
        <family val="2"/>
      </rPr>
      <t xml:space="preserve"> as per </t>
    </r>
    <r>
      <rPr>
        <b/>
        <sz val="11"/>
        <color theme="1"/>
        <rFont val="Calibri"/>
        <family val="2"/>
      </rPr>
      <t>Figure 23001.2—Suggested sample sizes for inspection of documentation to support our inquiries for the purpose of testing the operating effectiveness of controls – Significant risks of material misstatement</t>
    </r>
  </si>
  <si>
    <t>Removed duplicate document no.</t>
  </si>
  <si>
    <t>Posting 
Date</t>
  </si>
  <si>
    <t>Document 
Number</t>
  </si>
  <si>
    <t>Amount in USD</t>
  </si>
  <si>
    <t>Control tested</t>
  </si>
  <si>
    <t>2018000001</t>
  </si>
  <si>
    <t>2018000002</t>
  </si>
  <si>
    <t>2018000005</t>
  </si>
  <si>
    <t>2018000006</t>
  </si>
  <si>
    <t>2018000007</t>
  </si>
  <si>
    <t>2018000012</t>
  </si>
  <si>
    <t>2018000013</t>
  </si>
  <si>
    <t>2018000014</t>
  </si>
  <si>
    <t>2018000049</t>
  </si>
  <si>
    <t>2018000050</t>
  </si>
  <si>
    <t>2018000053</t>
  </si>
  <si>
    <t>2018000054</t>
  </si>
  <si>
    <t>2018000003</t>
  </si>
  <si>
    <t>2018000011</t>
  </si>
  <si>
    <t>2018000015</t>
  </si>
  <si>
    <t>2018000016</t>
  </si>
  <si>
    <t>2018000019</t>
  </si>
  <si>
    <t>2018000051</t>
  </si>
  <si>
    <t>2018000052</t>
  </si>
  <si>
    <t>2018000055</t>
  </si>
  <si>
    <t>2018000004</t>
  </si>
  <si>
    <t>2018000008</t>
  </si>
  <si>
    <t>2018000010</t>
  </si>
  <si>
    <t>2008000000</t>
  </si>
  <si>
    <t>2018000017</t>
  </si>
  <si>
    <t>2018000018</t>
  </si>
  <si>
    <t>2018000032</t>
  </si>
  <si>
    <t>2018000020</t>
  </si>
  <si>
    <t>2018000021</t>
  </si>
  <si>
    <t>2018000022</t>
  </si>
  <si>
    <t>2018000023</t>
  </si>
  <si>
    <t>2018000024</t>
  </si>
  <si>
    <t>2018000025</t>
  </si>
  <si>
    <t>2018000026</t>
  </si>
  <si>
    <t>2018000028</t>
  </si>
  <si>
    <t>2018000031</t>
  </si>
  <si>
    <t>2018000034</t>
  </si>
  <si>
    <t>2018000045</t>
  </si>
  <si>
    <t>2018000027</t>
  </si>
  <si>
    <t>2018000035</t>
  </si>
  <si>
    <t>2018000037</t>
  </si>
  <si>
    <t>2018000057</t>
  </si>
  <si>
    <t>2018000059</t>
  </si>
  <si>
    <t>2018000077</t>
  </si>
  <si>
    <t>2018000078</t>
  </si>
  <si>
    <t>2018000079</t>
  </si>
  <si>
    <t>2018000084</t>
  </si>
  <si>
    <t>2018000085</t>
  </si>
  <si>
    <t>2018000109</t>
  </si>
  <si>
    <t>2018000038</t>
  </si>
  <si>
    <t>2018000039</t>
  </si>
  <si>
    <t>2018000046</t>
  </si>
  <si>
    <t>2018000047</t>
  </si>
  <si>
    <t>2018000048</t>
  </si>
  <si>
    <t>2018000119</t>
  </si>
  <si>
    <t>2018000120</t>
  </si>
  <si>
    <t>2018000058</t>
  </si>
  <si>
    <t>2018000060</t>
  </si>
  <si>
    <t>2018000061</t>
  </si>
  <si>
    <t>2018000062</t>
  </si>
  <si>
    <t>2018000064</t>
  </si>
  <si>
    <t>2018000065</t>
  </si>
  <si>
    <t>2018000066</t>
  </si>
  <si>
    <t>2018000068</t>
  </si>
  <si>
    <t>2018000081</t>
  </si>
  <si>
    <t>2018000086</t>
  </si>
  <si>
    <t>2018000127</t>
  </si>
  <si>
    <t>2018000040</t>
  </si>
  <si>
    <t>2018000041</t>
  </si>
  <si>
    <t>2018000042</t>
  </si>
  <si>
    <t>2018000043</t>
  </si>
  <si>
    <t>2018000044</t>
  </si>
  <si>
    <t>2018000067</t>
  </si>
  <si>
    <t>2018000070</t>
  </si>
  <si>
    <t>2018000069</t>
  </si>
  <si>
    <t>2018000072</t>
  </si>
  <si>
    <t>2018000073</t>
  </si>
  <si>
    <t>2018000075</t>
  </si>
  <si>
    <t>2018000087</t>
  </si>
  <si>
    <t>2018000088</t>
  </si>
  <si>
    <t>2018000089</t>
  </si>
  <si>
    <t>2018000091</t>
  </si>
  <si>
    <t>2018000093</t>
  </si>
  <si>
    <t>2018000090</t>
  </si>
  <si>
    <t>2018000103</t>
  </si>
  <si>
    <t>2018000094</t>
  </si>
  <si>
    <t>2018000095</t>
  </si>
  <si>
    <t>2018000096</t>
  </si>
  <si>
    <t>2018000097</t>
  </si>
  <si>
    <t>2018000099</t>
  </si>
  <si>
    <t>2018000101</t>
  </si>
  <si>
    <t>2018000104</t>
  </si>
  <si>
    <t>2008000003</t>
  </si>
  <si>
    <t>2018000098</t>
  </si>
  <si>
    <t>2018000106</t>
  </si>
  <si>
    <t>2018000108</t>
  </si>
  <si>
    <t>2018000112</t>
  </si>
  <si>
    <t>2018000114</t>
  </si>
  <si>
    <t>2018000126</t>
  </si>
  <si>
    <t>2018000105</t>
  </si>
  <si>
    <t>2018000107</t>
  </si>
  <si>
    <t>2018000111</t>
  </si>
  <si>
    <t>2018000110</t>
  </si>
  <si>
    <t>2018000122</t>
  </si>
  <si>
    <t>2018000124</t>
  </si>
  <si>
    <t>2018000131</t>
  </si>
  <si>
    <t>2018000132</t>
  </si>
  <si>
    <t>2018000115</t>
  </si>
  <si>
    <t>2018000116</t>
  </si>
  <si>
    <t>2018000117</t>
  </si>
  <si>
    <t>2018000118</t>
  </si>
  <si>
    <t>2018000123</t>
  </si>
  <si>
    <t>2018000125</t>
  </si>
  <si>
    <t>2018000133</t>
  </si>
  <si>
    <t>2018000128</t>
  </si>
  <si>
    <t>2018000130</t>
  </si>
  <si>
    <t>2018000134</t>
  </si>
  <si>
    <t>2018000135</t>
  </si>
  <si>
    <t>2018000141</t>
  </si>
  <si>
    <t>2018000142</t>
  </si>
  <si>
    <t>2018000143</t>
  </si>
  <si>
    <t>2018000144</t>
  </si>
  <si>
    <t>2018000149</t>
  </si>
  <si>
    <t>2018000150</t>
  </si>
  <si>
    <t>2018000160</t>
  </si>
  <si>
    <t>2018000138</t>
  </si>
  <si>
    <t>2018000145</t>
  </si>
  <si>
    <t>2018000146</t>
  </si>
  <si>
    <t>2018000147</t>
  </si>
  <si>
    <t>2018000164</t>
  </si>
  <si>
    <t>2008000004</t>
  </si>
  <si>
    <t>2008000005</t>
  </si>
  <si>
    <t>2008000006</t>
  </si>
  <si>
    <t>2008000007</t>
  </si>
  <si>
    <t>2018000163</t>
  </si>
  <si>
    <t>2018000136</t>
  </si>
  <si>
    <t>2018000137</t>
  </si>
  <si>
    <t>2018000140</t>
  </si>
  <si>
    <t>2018000151</t>
  </si>
  <si>
    <t>2018000152</t>
  </si>
  <si>
    <t>2018000153</t>
  </si>
  <si>
    <t>2018000155</t>
  </si>
  <si>
    <t>2018000156</t>
  </si>
  <si>
    <t>2018000157</t>
  </si>
  <si>
    <t>2018000158</t>
  </si>
  <si>
    <t>2018000159</t>
  </si>
  <si>
    <t>2018000161</t>
  </si>
  <si>
    <t>2018000267</t>
  </si>
  <si>
    <t>2008000015</t>
  </si>
  <si>
    <t>2018000311</t>
  </si>
  <si>
    <t>2018000162</t>
  </si>
  <si>
    <t>2018000177</t>
  </si>
  <si>
    <t>2018000169</t>
  </si>
  <si>
    <t>2018000170</t>
  </si>
  <si>
    <t>2018000175</t>
  </si>
  <si>
    <t>2018000176</t>
  </si>
  <si>
    <t>2018000178</t>
  </si>
  <si>
    <t>2018000179</t>
  </si>
  <si>
    <t>2018000184</t>
  </si>
  <si>
    <t>2018000165</t>
  </si>
  <si>
    <t>2018000166</t>
  </si>
  <si>
    <t>2018000167</t>
  </si>
  <si>
    <t>2018000168</t>
  </si>
  <si>
    <t>2018000171</t>
  </si>
  <si>
    <t>2018000173</t>
  </si>
  <si>
    <t>2018000181</t>
  </si>
  <si>
    <t>2018000186</t>
  </si>
  <si>
    <t>2018000189</t>
  </si>
  <si>
    <t>2018000190</t>
  </si>
  <si>
    <t>2018000191</t>
  </si>
  <si>
    <t>2018000192</t>
  </si>
  <si>
    <t>2018000193</t>
  </si>
  <si>
    <t>2018000182</t>
  </si>
  <si>
    <t>2018000183</t>
  </si>
  <si>
    <t>2018000185</t>
  </si>
  <si>
    <t>2018000187</t>
  </si>
  <si>
    <t>2018000188</t>
  </si>
  <si>
    <t>2018000195</t>
  </si>
  <si>
    <t>2018000196</t>
  </si>
  <si>
    <t>2018000197</t>
  </si>
  <si>
    <t>2018000198</t>
  </si>
  <si>
    <t>2018000200</t>
  </si>
  <si>
    <t>2018000201</t>
  </si>
  <si>
    <t>2018000204</t>
  </si>
  <si>
    <t>2018000205</t>
  </si>
  <si>
    <t>2018000206</t>
  </si>
  <si>
    <t>2018000207</t>
  </si>
  <si>
    <t>2018000208</t>
  </si>
  <si>
    <t>2018000210</t>
  </si>
  <si>
    <t>2018000211</t>
  </si>
  <si>
    <t>2018000212</t>
  </si>
  <si>
    <t>2018000214</t>
  </si>
  <si>
    <t>2018000202</t>
  </si>
  <si>
    <t>2018000203</t>
  </si>
  <si>
    <t>2018000216</t>
  </si>
  <si>
    <t>2018000217</t>
  </si>
  <si>
    <t>2018000218</t>
  </si>
  <si>
    <t>2018000222</t>
  </si>
  <si>
    <t>2018000223</t>
  </si>
  <si>
    <t>2018000219</t>
  </si>
  <si>
    <t>2018000220</t>
  </si>
  <si>
    <t>2018000224</t>
  </si>
  <si>
    <t>2018000225</t>
  </si>
  <si>
    <t>2018000226</t>
  </si>
  <si>
    <t>2018000229</t>
  </si>
  <si>
    <t>2018000230</t>
  </si>
  <si>
    <t>2018000231</t>
  </si>
  <si>
    <t>2018000232</t>
  </si>
  <si>
    <t>2018000234</t>
  </si>
  <si>
    <t>2018000235</t>
  </si>
  <si>
    <t>2018000236</t>
  </si>
  <si>
    <t>2018000237</t>
  </si>
  <si>
    <t>2018000284</t>
  </si>
  <si>
    <t>2018000285</t>
  </si>
  <si>
    <t>2018000302</t>
  </si>
  <si>
    <t>2018000303</t>
  </si>
  <si>
    <t>2018000246</t>
  </si>
  <si>
    <t>2018000247</t>
  </si>
  <si>
    <t>2018000283</t>
  </si>
  <si>
    <t>2018000304</t>
  </si>
  <si>
    <t>2018000305</t>
  </si>
  <si>
    <t>2018000238</t>
  </si>
  <si>
    <t>2018000239</t>
  </si>
  <si>
    <t>2018000240</t>
  </si>
  <si>
    <t>2018000241</t>
  </si>
  <si>
    <t>2018000242</t>
  </si>
  <si>
    <t>2018000243</t>
  </si>
  <si>
    <t>2018000244</t>
  </si>
  <si>
    <t>2018000245</t>
  </si>
  <si>
    <t>2018000259</t>
  </si>
  <si>
    <t>2018000268</t>
  </si>
  <si>
    <t>2018000282</t>
  </si>
  <si>
    <t>2018000248</t>
  </si>
  <si>
    <t>2018000249</t>
  </si>
  <si>
    <t>2018000250</t>
  </si>
  <si>
    <t>2018000251</t>
  </si>
  <si>
    <t>2018000252</t>
  </si>
  <si>
    <t>2018000253</t>
  </si>
  <si>
    <t>2018000254</t>
  </si>
  <si>
    <t>2018000255</t>
  </si>
  <si>
    <t>2018000256</t>
  </si>
  <si>
    <t>2018000257</t>
  </si>
  <si>
    <t>2018000258</t>
  </si>
  <si>
    <t>2018000265</t>
  </si>
  <si>
    <t>2018000266</t>
  </si>
  <si>
    <t>2018000260</t>
  </si>
  <si>
    <t>2018000263</t>
  </si>
  <si>
    <t>2008000011</t>
  </si>
  <si>
    <t>2008000013</t>
  </si>
  <si>
    <t>2018000264</t>
  </si>
  <si>
    <t>2018000306</t>
  </si>
  <si>
    <t>2018000307</t>
  </si>
  <si>
    <t>2018000270</t>
  </si>
  <si>
    <t>2018000275</t>
  </si>
  <si>
    <t>2018000276</t>
  </si>
  <si>
    <t>2018000277</t>
  </si>
  <si>
    <t>2008000014</t>
  </si>
  <si>
    <t>2018000308</t>
  </si>
  <si>
    <t>2018000287</t>
  </si>
  <si>
    <t>2018000309</t>
  </si>
  <si>
    <t>2018000278</t>
  </si>
  <si>
    <t>2018000281</t>
  </si>
  <si>
    <t>2018000310</t>
  </si>
  <si>
    <t>2018000271</t>
  </si>
  <si>
    <t>2018000272</t>
  </si>
  <si>
    <t>2018000273</t>
  </si>
  <si>
    <t>2018000274</t>
  </si>
  <si>
    <t>2018000279</t>
  </si>
  <si>
    <t>2018000280</t>
  </si>
  <si>
    <t>2018000291</t>
  </si>
  <si>
    <t>2018000292</t>
  </si>
  <si>
    <t>2018000293</t>
  </si>
  <si>
    <t>2018000288</t>
  </si>
  <si>
    <t>2018000289</t>
  </si>
  <si>
    <t>2018000290</t>
  </si>
  <si>
    <t>2018000297</t>
  </si>
  <si>
    <t>2018000298</t>
  </si>
  <si>
    <t>2018000295</t>
  </si>
  <si>
    <t>2018000296</t>
  </si>
  <si>
    <t>2018000300</t>
  </si>
  <si>
    <t>2018000301</t>
  </si>
  <si>
    <t>2018000315</t>
  </si>
  <si>
    <t>2018000333</t>
  </si>
  <si>
    <t>2018000294</t>
  </si>
  <si>
    <t>2018000312</t>
  </si>
  <si>
    <t>2018000313</t>
  </si>
  <si>
    <t>2018000314</t>
  </si>
  <si>
    <t>2018000327</t>
  </si>
  <si>
    <t>2018000328</t>
  </si>
  <si>
    <t>2018000329</t>
  </si>
  <si>
    <t>2018000334</t>
  </si>
  <si>
    <t>2018000335</t>
  </si>
  <si>
    <t>2018000337</t>
  </si>
  <si>
    <t>2018000418</t>
  </si>
  <si>
    <t>2018000419</t>
  </si>
  <si>
    <t>2018000316</t>
  </si>
  <si>
    <t>2018000317</t>
  </si>
  <si>
    <t>2018000318</t>
  </si>
  <si>
    <t>2018000331</t>
  </si>
  <si>
    <t>2018000338</t>
  </si>
  <si>
    <t>2018000339</t>
  </si>
  <si>
    <t>2018000340</t>
  </si>
  <si>
    <t>2018000342</t>
  </si>
  <si>
    <t>2018000319</t>
  </si>
  <si>
    <t>2018000320</t>
  </si>
  <si>
    <t>2018000321</t>
  </si>
  <si>
    <t>2018000323</t>
  </si>
  <si>
    <t>2018000324</t>
  </si>
  <si>
    <t>2018000325</t>
  </si>
  <si>
    <t>2018000341</t>
  </si>
  <si>
    <t>2018000343</t>
  </si>
  <si>
    <t>2018000345</t>
  </si>
  <si>
    <t>2018000347</t>
  </si>
  <si>
    <t>2018000348</t>
  </si>
  <si>
    <t>2018000344</t>
  </si>
  <si>
    <t>2018000346</t>
  </si>
  <si>
    <t>2018000349</t>
  </si>
  <si>
    <t>2018000351</t>
  </si>
  <si>
    <t>2018000352</t>
  </si>
  <si>
    <t>2018000353</t>
  </si>
  <si>
    <t>2018000363</t>
  </si>
  <si>
    <t>2018000365</t>
  </si>
  <si>
    <t>2018000371</t>
  </si>
  <si>
    <t>2018000355</t>
  </si>
  <si>
    <t>2018000356</t>
  </si>
  <si>
    <t>2018000357</t>
  </si>
  <si>
    <t>2018000358</t>
  </si>
  <si>
    <t>2018000359</t>
  </si>
  <si>
    <t>2018000362</t>
  </si>
  <si>
    <t>2018000377</t>
  </si>
  <si>
    <t>2018000360</t>
  </si>
  <si>
    <t>2018000361</t>
  </si>
  <si>
    <t>2018000372</t>
  </si>
  <si>
    <t>2018000373</t>
  </si>
  <si>
    <t>2008000016</t>
  </si>
  <si>
    <t>2008000017</t>
  </si>
  <si>
    <t>2018000366</t>
  </si>
  <si>
    <t>2018000368</t>
  </si>
  <si>
    <t>2018000369</t>
  </si>
  <si>
    <t>2018000370</t>
  </si>
  <si>
    <t>2018000398</t>
  </si>
  <si>
    <t>2018000374</t>
  </si>
  <si>
    <t>2018000375</t>
  </si>
  <si>
    <t>2018000376</t>
  </si>
  <si>
    <t>2018000379</t>
  </si>
  <si>
    <t>2018000380</t>
  </si>
  <si>
    <t>2018000378</t>
  </si>
  <si>
    <t>2018000386</t>
  </si>
  <si>
    <t>2018000393</t>
  </si>
  <si>
    <t>2018000412</t>
  </si>
  <si>
    <t>2018000413</t>
  </si>
  <si>
    <t>2018000381</t>
  </si>
  <si>
    <t>2018000382</t>
  </si>
  <si>
    <t>2018000384</t>
  </si>
  <si>
    <t>2018000383</t>
  </si>
  <si>
    <t>2018000385</t>
  </si>
  <si>
    <t>2018000387</t>
  </si>
  <si>
    <t>2018000389</t>
  </si>
  <si>
    <t>2018000391</t>
  </si>
  <si>
    <t>2018000392</t>
  </si>
  <si>
    <t>2018000399</t>
  </si>
  <si>
    <t>2018000401</t>
  </si>
  <si>
    <t>2018000402</t>
  </si>
  <si>
    <t>2018000403</t>
  </si>
  <si>
    <t>2018000404</t>
  </si>
  <si>
    <t>2018000405</t>
  </si>
  <si>
    <t>2018000406</t>
  </si>
  <si>
    <t>2018000407</t>
  </si>
  <si>
    <t>2018000394</t>
  </si>
  <si>
    <t>2018000396</t>
  </si>
  <si>
    <t>2018000397</t>
  </si>
  <si>
    <t>2018000408</t>
  </si>
  <si>
    <t>2018000400</t>
  </si>
  <si>
    <t>2018000409</t>
  </si>
  <si>
    <t>2018000415</t>
  </si>
  <si>
    <t>2018000416</t>
  </si>
  <si>
    <t>2018000410</t>
  </si>
  <si>
    <t>2018000414</t>
  </si>
  <si>
    <t>2018000420</t>
  </si>
  <si>
    <t>2018000423</t>
  </si>
  <si>
    <t>2018000424</t>
  </si>
  <si>
    <t>2018000421</t>
  </si>
  <si>
    <t>2018000428</t>
  </si>
  <si>
    <t>2018000426</t>
  </si>
  <si>
    <t>2018000427</t>
  </si>
  <si>
    <t>2018000429</t>
  </si>
  <si>
    <t>2018000431</t>
  </si>
  <si>
    <t>2018000432</t>
  </si>
  <si>
    <t>2018000434</t>
  </si>
  <si>
    <t>2018000435</t>
  </si>
  <si>
    <t>2018000430</t>
  </si>
  <si>
    <t>2018000436</t>
  </si>
  <si>
    <t>2018000437</t>
  </si>
  <si>
    <t>2018000438</t>
  </si>
  <si>
    <t>2018000439</t>
  </si>
  <si>
    <t>2018000440</t>
  </si>
  <si>
    <t>2018000441</t>
  </si>
  <si>
    <t>2018000445</t>
  </si>
  <si>
    <t>2018000446</t>
  </si>
  <si>
    <t>2018000447</t>
  </si>
  <si>
    <t>2018000448</t>
  </si>
  <si>
    <t>2018000457</t>
  </si>
  <si>
    <t>2018000458</t>
  </si>
  <si>
    <t>2018000459</t>
  </si>
  <si>
    <t>2018000443</t>
  </si>
  <si>
    <t>2018000444</t>
  </si>
  <si>
    <t>2018000449</t>
  </si>
  <si>
    <t>2018000450</t>
  </si>
  <si>
    <t>2018000451</t>
  </si>
  <si>
    <t>2018000455</t>
  </si>
  <si>
    <t>2018000452</t>
  </si>
  <si>
    <t>2018000453</t>
  </si>
  <si>
    <t>2018000454</t>
  </si>
  <si>
    <t>2018000456</t>
  </si>
  <si>
    <t>2018000461</t>
  </si>
  <si>
    <t>2018000468</t>
  </si>
  <si>
    <t>2018000460</t>
  </si>
  <si>
    <t>2018000462</t>
  </si>
  <si>
    <t>2018000464</t>
  </si>
  <si>
    <t>2018000463</t>
  </si>
  <si>
    <t>2018000465</t>
  </si>
  <si>
    <t>2018000466</t>
  </si>
  <si>
    <t>2018000467</t>
  </si>
  <si>
    <t>2018000470</t>
  </si>
  <si>
    <t>2018000471</t>
  </si>
  <si>
    <t>2018000472</t>
  </si>
  <si>
    <t>2018000477</t>
  </si>
  <si>
    <t>2018000478</t>
  </si>
  <si>
    <t>2018000479</t>
  </si>
  <si>
    <t>2018000474</t>
  </si>
  <si>
    <t>2018000475</t>
  </si>
  <si>
    <t>2018000476</t>
  </si>
  <si>
    <t>2018000480</t>
  </si>
  <si>
    <t>2018000487</t>
  </si>
  <si>
    <t>2018000489</t>
  </si>
  <si>
    <t>2018000490</t>
  </si>
  <si>
    <t>2018000491</t>
  </si>
  <si>
    <t>2018000481</t>
  </si>
  <si>
    <t>2018000482</t>
  </si>
  <si>
    <t>2018000483</t>
  </si>
  <si>
    <t>2018000484</t>
  </si>
  <si>
    <t>2018000492</t>
  </si>
  <si>
    <t>2018000494</t>
  </si>
  <si>
    <t>2018000507</t>
  </si>
  <si>
    <t>2018000514</t>
  </si>
  <si>
    <t>2018000485</t>
  </si>
  <si>
    <t>2018000493</t>
  </si>
  <si>
    <t>2018000506</t>
  </si>
  <si>
    <t>2018000488</t>
  </si>
  <si>
    <t>2018000495</t>
  </si>
  <si>
    <t>2018000496</t>
  </si>
  <si>
    <t>2018000497</t>
  </si>
  <si>
    <t>2018000498</t>
  </si>
  <si>
    <t>2018000499</t>
  </si>
  <si>
    <t>2018000500</t>
  </si>
  <si>
    <t>2018000501</t>
  </si>
  <si>
    <t>2018000502</t>
  </si>
  <si>
    <t>2018000503</t>
  </si>
  <si>
    <t>2018000504</t>
  </si>
  <si>
    <t>2018000508</t>
  </si>
  <si>
    <t>2018000512</t>
  </si>
  <si>
    <t>2018000513</t>
  </si>
  <si>
    <t>2018000516</t>
  </si>
  <si>
    <t>2018000509</t>
  </si>
  <si>
    <t>2018000510</t>
  </si>
  <si>
    <t>2018000511</t>
  </si>
  <si>
    <t>2018000517</t>
  </si>
  <si>
    <t>2018000518</t>
  </si>
  <si>
    <t>2018000536</t>
  </si>
  <si>
    <t>2018000540</t>
  </si>
  <si>
    <t>2018000556</t>
  </si>
  <si>
    <t>2018000519</t>
  </si>
  <si>
    <t>2018000520</t>
  </si>
  <si>
    <t>2018000521</t>
  </si>
  <si>
    <t>2018000541</t>
  </si>
  <si>
    <t>2018000522</t>
  </si>
  <si>
    <t>2018000523</t>
  </si>
  <si>
    <t>2018000525</t>
  </si>
  <si>
    <t>2018000526</t>
  </si>
  <si>
    <t>2018000527</t>
  </si>
  <si>
    <t>2018000528</t>
  </si>
  <si>
    <t>2018000529</t>
  </si>
  <si>
    <t>2018000532</t>
  </si>
  <si>
    <t>2018000533</t>
  </si>
  <si>
    <t>2018000535</t>
  </si>
  <si>
    <t>2018000537</t>
  </si>
  <si>
    <t>2018000539</t>
  </si>
  <si>
    <t>2018000542</t>
  </si>
  <si>
    <t>2018000531</t>
  </si>
  <si>
    <t>2018000545</t>
  </si>
  <si>
    <t>2018000530</t>
  </si>
  <si>
    <t>2018000534</t>
  </si>
  <si>
    <t>2018000543</t>
  </si>
  <si>
    <t>2018000544</t>
  </si>
  <si>
    <t>2018000547</t>
  </si>
  <si>
    <t>2018000548</t>
  </si>
  <si>
    <t>2018000546</t>
  </si>
  <si>
    <t>2018000549</t>
  </si>
  <si>
    <t>2018000565</t>
  </si>
  <si>
    <t>2018000550</t>
  </si>
  <si>
    <t>2018000563</t>
  </si>
  <si>
    <t>2018000551</t>
  </si>
  <si>
    <t>2018000553</t>
  </si>
  <si>
    <t>2018000554</t>
  </si>
  <si>
    <t>2018000558</t>
  </si>
  <si>
    <t>2018000559</t>
  </si>
  <si>
    <t>2018000560</t>
  </si>
  <si>
    <t>2018000562</t>
  </si>
  <si>
    <t>2018000552</t>
  </si>
  <si>
    <t>2018000555</t>
  </si>
  <si>
    <t>2018000578</t>
  </si>
  <si>
    <t>2018000579</t>
  </si>
  <si>
    <t>2018000564</t>
  </si>
  <si>
    <t>2018000568</t>
  </si>
  <si>
    <t>2018000571</t>
  </si>
  <si>
    <t>2018000572</t>
  </si>
  <si>
    <t>2018000573</t>
  </si>
  <si>
    <t>2018000574</t>
  </si>
  <si>
    <t>2018000575</t>
  </si>
  <si>
    <t>2018000566</t>
  </si>
  <si>
    <t>2018000567</t>
  </si>
  <si>
    <t>2018000569</t>
  </si>
  <si>
    <t>2018000570</t>
  </si>
  <si>
    <t>2018000589</t>
  </si>
  <si>
    <t>2018000591</t>
  </si>
  <si>
    <t>2018000592</t>
  </si>
  <si>
    <t>2018000576</t>
  </si>
  <si>
    <t>2018000577</t>
  </si>
  <si>
    <t>2018000580</t>
  </si>
  <si>
    <t>2018000581</t>
  </si>
  <si>
    <t>2018000582</t>
  </si>
  <si>
    <t>2018000584</t>
  </si>
  <si>
    <t>2018000585</t>
  </si>
  <si>
    <t>2018000586</t>
  </si>
  <si>
    <t>2018000594</t>
  </si>
  <si>
    <t>2018000588</t>
  </si>
  <si>
    <t>2018000596</t>
  </si>
  <si>
    <t>2018000597</t>
  </si>
  <si>
    <t>2018000598</t>
  </si>
  <si>
    <t>2018000599</t>
  </si>
  <si>
    <t>2018000624</t>
  </si>
  <si>
    <t>2018000625</t>
  </si>
  <si>
    <t>2018000601</t>
  </si>
  <si>
    <t>2018000590</t>
  </si>
  <si>
    <t>2018000610</t>
  </si>
  <si>
    <t>2018000602</t>
  </si>
  <si>
    <t>2018000605</t>
  </si>
  <si>
    <t>2018000608</t>
  </si>
  <si>
    <t>2018000609</t>
  </si>
  <si>
    <t>2018000612</t>
  </si>
  <si>
    <t>2018000618</t>
  </si>
  <si>
    <t>2018000626</t>
  </si>
  <si>
    <t>2018000603</t>
  </si>
  <si>
    <t>2018000604</t>
  </si>
  <si>
    <t>2018000611</t>
  </si>
  <si>
    <t>2018000627</t>
  </si>
  <si>
    <t>2018000606</t>
  </si>
  <si>
    <t>2018000607</t>
  </si>
  <si>
    <t>2018000617</t>
  </si>
  <si>
    <t>2018000628</t>
  </si>
  <si>
    <t>2018000629</t>
  </si>
  <si>
    <t>2018000614</t>
  </si>
  <si>
    <t>2018000619</t>
  </si>
  <si>
    <t>2018000620</t>
  </si>
  <si>
    <t>2018000621</t>
  </si>
  <si>
    <t>2018000616</t>
  </si>
  <si>
    <t>2018000615</t>
  </si>
  <si>
    <t>2018000631</t>
  </si>
  <si>
    <t>2018000632</t>
  </si>
  <si>
    <t>2018000633</t>
  </si>
  <si>
    <t>2018000630</t>
  </si>
  <si>
    <t>2018000635</t>
  </si>
  <si>
    <t>2018000668</t>
  </si>
  <si>
    <t>2018000674</t>
  </si>
  <si>
    <t>2018000636</t>
  </si>
  <si>
    <t>2018000638</t>
  </si>
  <si>
    <t>2018000639</t>
  </si>
  <si>
    <t>2018000641</t>
  </si>
  <si>
    <t>2018000642</t>
  </si>
  <si>
    <t>2018000643</t>
  </si>
  <si>
    <t>2018000644</t>
  </si>
  <si>
    <t>2018000645</t>
  </si>
  <si>
    <t>2018000646</t>
  </si>
  <si>
    <t>2018000647</t>
  </si>
  <si>
    <t>2018000649</t>
  </si>
  <si>
    <t>2018000650</t>
  </si>
  <si>
    <t>2018000660</t>
  </si>
  <si>
    <t>2018000667</t>
  </si>
  <si>
    <t>2018000623</t>
  </si>
  <si>
    <t>2018000669</t>
  </si>
  <si>
    <t>2018000670</t>
  </si>
  <si>
    <t>2018000671</t>
  </si>
  <si>
    <t>2018000672</t>
  </si>
  <si>
    <t>2018000701</t>
  </si>
  <si>
    <t>2018000651</t>
  </si>
  <si>
    <t>2018000652</t>
  </si>
  <si>
    <t>2018000653</t>
  </si>
  <si>
    <t>2018000654</t>
  </si>
  <si>
    <t>2018000656</t>
  </si>
  <si>
    <t>2018000661</t>
  </si>
  <si>
    <t>2018000665</t>
  </si>
  <si>
    <t>2018000658</t>
  </si>
  <si>
    <t>2018000662</t>
  </si>
  <si>
    <t>2018000664</t>
  </si>
  <si>
    <t>2018000666</t>
  </si>
  <si>
    <t>2018000673</t>
  </si>
  <si>
    <t>2018000675</t>
  </si>
  <si>
    <t>2018000676</t>
  </si>
  <si>
    <t>2018000677</t>
  </si>
  <si>
    <t>2018000678</t>
  </si>
  <si>
    <t>2018000679</t>
  </si>
  <si>
    <t>2018000681</t>
  </si>
  <si>
    <t>2018000682</t>
  </si>
  <si>
    <t>2018000683</t>
  </si>
  <si>
    <t>2018000684</t>
  </si>
  <si>
    <t>2018000685</t>
  </si>
  <si>
    <t>2018000686</t>
  </si>
  <si>
    <t>2018000687</t>
  </si>
  <si>
    <t>2018000688</t>
  </si>
  <si>
    <t>2018000690</t>
  </si>
  <si>
    <t>2018000691</t>
  </si>
  <si>
    <t>2018000692</t>
  </si>
  <si>
    <t>2018000693</t>
  </si>
  <si>
    <t>2018000694</t>
  </si>
  <si>
    <t>2018000695</t>
  </si>
  <si>
    <t>2018000697</t>
  </si>
  <si>
    <t>2018000698</t>
  </si>
  <si>
    <t>2018000699</t>
  </si>
  <si>
    <t>2018000700</t>
  </si>
  <si>
    <t>2018000702</t>
  </si>
  <si>
    <t>2018000703</t>
  </si>
  <si>
    <t>2018000753</t>
  </si>
  <si>
    <t>2018000816</t>
  </si>
  <si>
    <t>2018000811</t>
  </si>
  <si>
    <t>2018000878</t>
  </si>
  <si>
    <t>2018000899</t>
  </si>
  <si>
    <t>2018000944</t>
  </si>
  <si>
    <t>2018000975</t>
  </si>
  <si>
    <t>2018000981</t>
  </si>
  <si>
    <t>2018000988</t>
  </si>
  <si>
    <t>2018001001</t>
  </si>
  <si>
    <t>2018001015</t>
  </si>
  <si>
    <t>2018001047</t>
  </si>
  <si>
    <t>2018001089</t>
  </si>
  <si>
    <t>2018001130</t>
  </si>
  <si>
    <t>2018001138</t>
  </si>
  <si>
    <t>2018001178</t>
  </si>
  <si>
    <t>2018001185</t>
  </si>
  <si>
    <t>2018001236</t>
  </si>
  <si>
    <t>2018001221</t>
  </si>
  <si>
    <t>2018001286</t>
  </si>
  <si>
    <t>No. of days in the period (as on 30-Apr-21</t>
  </si>
  <si>
    <t>Total controls in the 10 Months</t>
  </si>
  <si>
    <t>Total controls in unique days within 10 Months</t>
  </si>
  <si>
    <r>
      <t xml:space="preserve">Based on the above summary, we can assume that the control is performed </t>
    </r>
    <r>
      <rPr>
        <b/>
        <sz val="11"/>
        <color theme="1"/>
        <rFont val="Verdana"/>
        <family val="2"/>
        <scheme val="minor"/>
      </rPr>
      <t>"Many times per day"</t>
    </r>
    <r>
      <rPr>
        <sz val="11"/>
        <color theme="1"/>
        <rFont val="Verdana"/>
        <family val="2"/>
        <scheme val="minor"/>
      </rPr>
      <t xml:space="preserve"> and since the risk is significant with control reliance; risk associated with control is higher, our </t>
    </r>
    <r>
      <rPr>
        <b/>
        <sz val="11"/>
        <color theme="1"/>
        <rFont val="Verdana"/>
        <family val="2"/>
        <scheme val="minor"/>
      </rPr>
      <t>samples for control testing is 60</t>
    </r>
    <r>
      <rPr>
        <sz val="11"/>
        <color theme="1"/>
        <rFont val="Verdana"/>
        <family val="2"/>
        <scheme val="minor"/>
      </rPr>
      <t xml:space="preserve"> as per </t>
    </r>
    <r>
      <rPr>
        <b/>
        <sz val="11"/>
        <color theme="1"/>
        <rFont val="Verdana"/>
        <family val="2"/>
        <scheme val="minor"/>
      </rPr>
      <t>Figure 23001.2—Suggested sample sizes for inspection of documentation to support our inquiries for the purpose of testing the operating effectiveness of controls – Significant risks of material misstatement</t>
    </r>
  </si>
  <si>
    <t>Total population for OE</t>
  </si>
  <si>
    <t>Removed duplicates date</t>
  </si>
  <si>
    <t>Amount in 
loc.curr.2</t>
  </si>
  <si>
    <t>Control tested at unique date</t>
  </si>
  <si>
    <t>Total unique days</t>
  </si>
  <si>
    <t>Total control tested</t>
  </si>
  <si>
    <t>Control 2</t>
  </si>
  <si>
    <t>Sales ledger</t>
  </si>
  <si>
    <t>Risk Associated with the Control</t>
  </si>
  <si>
    <r>
      <t xml:space="preserve">Interim </t>
    </r>
    <r>
      <rPr>
        <i/>
        <sz val="9"/>
        <color theme="1"/>
        <rFont val="Calibri"/>
        <family val="2"/>
      </rPr>
      <t>(</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</si>
  <si>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t xml:space="preserve"> Control-2-OE-Selected sample</t>
  </si>
  <si>
    <t>Control-2-OE-Frequency Testing</t>
  </si>
  <si>
    <r>
      <rPr>
        <b/>
        <sz val="11"/>
        <color theme="1"/>
        <rFont val="Calibri"/>
        <family val="2"/>
      </rPr>
      <t>Subject:</t>
    </r>
    <r>
      <rPr>
        <sz val="11"/>
        <color theme="1"/>
        <rFont val="Calibri"/>
        <family val="2"/>
      </rPr>
      <t xml:space="preserve"> Control-2-OE-Frequency Testing</t>
    </r>
  </si>
  <si>
    <t>Cleared/open items symbol</t>
  </si>
  <si>
    <t>G/L Account</t>
  </si>
  <si>
    <t>Document Number</t>
  </si>
  <si>
    <t>Document Date</t>
  </si>
  <si>
    <t>Entry Date</t>
  </si>
  <si>
    <t>Document Type</t>
  </si>
  <si>
    <t>Document currency</t>
  </si>
  <si>
    <t>Amount in doc. curr.</t>
  </si>
  <si>
    <t>Eff.exchange rate</t>
  </si>
  <si>
    <t>Local Currency</t>
  </si>
  <si>
    <t>Amount in local currency</t>
  </si>
  <si>
    <t>Amount in loc.curr.2</t>
  </si>
  <si>
    <t>Amount in USD (Absolute values)</t>
  </si>
  <si>
    <t xml:space="preserve">Formula </t>
  </si>
  <si>
    <t>Results</t>
  </si>
  <si>
    <t>Reference</t>
  </si>
  <si>
    <t>Assignment</t>
  </si>
  <si>
    <t>Text/CI No</t>
  </si>
  <si>
    <t>Purchasing Document</t>
  </si>
  <si>
    <t>Item</t>
  </si>
  <si>
    <t>Document Header Text</t>
  </si>
  <si>
    <t>File Number</t>
  </si>
  <si>
    <t>Buyer Name</t>
  </si>
  <si>
    <t>LC Number</t>
  </si>
  <si>
    <t>Profit Center</t>
  </si>
  <si>
    <t>Clearing Document</t>
  </si>
  <si>
    <t>Clearing date</t>
  </si>
  <si>
    <t>Billing Document</t>
  </si>
  <si>
    <t>Buyer Description</t>
  </si>
  <si>
    <t>Sales document</t>
  </si>
  <si>
    <t>Withholding tax amnt</t>
  </si>
  <si>
    <t/>
  </si>
  <si>
    <t>RV</t>
  </si>
  <si>
    <t>USD</t>
  </si>
  <si>
    <t>83.95000</t>
  </si>
  <si>
    <t>BDT</t>
  </si>
  <si>
    <t>P01625LVJP036920</t>
  </si>
  <si>
    <t>20200701</t>
  </si>
  <si>
    <t>0</t>
  </si>
  <si>
    <t>2030100001</t>
  </si>
  <si>
    <t>P01653LVUS038220</t>
  </si>
  <si>
    <t>20200702</t>
  </si>
  <si>
    <t>P01633LVGR038320</t>
  </si>
  <si>
    <t>P01625LVID035320</t>
  </si>
  <si>
    <t>20200703</t>
  </si>
  <si>
    <t>P01644LVSG038520</t>
  </si>
  <si>
    <t>P01645LVJP037320</t>
  </si>
  <si>
    <t>P1610LVCZ038420</t>
  </si>
  <si>
    <t>P1625LVCOL036320</t>
  </si>
  <si>
    <t>P1642VF20US0387</t>
  </si>
  <si>
    <t>83.94999</t>
  </si>
  <si>
    <t>P1646VF20US0386</t>
  </si>
  <si>
    <t>83.95003</t>
  </si>
  <si>
    <t>P01638US20-0388</t>
  </si>
  <si>
    <t>20200705</t>
  </si>
  <si>
    <t>83.95005</t>
  </si>
  <si>
    <t>83.94995</t>
  </si>
  <si>
    <t>83.94998</t>
  </si>
  <si>
    <t>P01648US20-0377</t>
  </si>
  <si>
    <t>P01648US20-0378</t>
  </si>
  <si>
    <t>P1644LVPAN034720</t>
  </si>
  <si>
    <t>P01654US20-0389</t>
  </si>
  <si>
    <t>20200706</t>
  </si>
  <si>
    <t>P01648US20-0376</t>
  </si>
  <si>
    <t>20200708</t>
  </si>
  <si>
    <t>P1625LVMX039820</t>
  </si>
  <si>
    <t>P01625LVGR039420</t>
  </si>
  <si>
    <t>P01625LVMY039520</t>
  </si>
  <si>
    <t>P01625LVPH040220</t>
  </si>
  <si>
    <t>P01625LVTR040320</t>
  </si>
  <si>
    <t>P01625LVVN040020</t>
  </si>
  <si>
    <t>P01657WM20JP0359</t>
  </si>
  <si>
    <t>40101002</t>
  </si>
  <si>
    <t>P1611LVBR036020</t>
  </si>
  <si>
    <t>P01625LVSA039720</t>
  </si>
  <si>
    <t>20200709</t>
  </si>
  <si>
    <t>P01611LVUK040120</t>
  </si>
  <si>
    <t>20200711</t>
  </si>
  <si>
    <t>P01625LVCA039620</t>
  </si>
  <si>
    <t>P01637US20-0374</t>
  </si>
  <si>
    <t>83.95002</t>
  </si>
  <si>
    <t>P01654US20-0390</t>
  </si>
  <si>
    <t>P1626LVCZ042120</t>
  </si>
  <si>
    <t>20200712</t>
  </si>
  <si>
    <t>P01638US20-0375</t>
  </si>
  <si>
    <t>83.95001</t>
  </si>
  <si>
    <t>P01643LVGR041820</t>
  </si>
  <si>
    <t>20200713</t>
  </si>
  <si>
    <t>P01641US20-0392</t>
  </si>
  <si>
    <t>P01654US20-0391</t>
  </si>
  <si>
    <t>P1646VF20US0406</t>
  </si>
  <si>
    <t>P1642VF20US0371</t>
  </si>
  <si>
    <t>20200714</t>
  </si>
  <si>
    <t>P01645LVUS041620</t>
  </si>
  <si>
    <t>P01628LVCA041520</t>
  </si>
  <si>
    <t>20200715</t>
  </si>
  <si>
    <t>P1628LVMX041420</t>
  </si>
  <si>
    <t>P01645LVMY042420</t>
  </si>
  <si>
    <t>20200716</t>
  </si>
  <si>
    <t>P01644LVVN041920</t>
  </si>
  <si>
    <t>P01625LVSG042520</t>
  </si>
  <si>
    <t>P01625LVPH042320</t>
  </si>
  <si>
    <t>P1642VF20US0405</t>
  </si>
  <si>
    <t>P1646VF20US0407</t>
  </si>
  <si>
    <t>P01644LVGR041720</t>
  </si>
  <si>
    <t>20200717</t>
  </si>
  <si>
    <t>P01636US20-0427</t>
  </si>
  <si>
    <t>20200718</t>
  </si>
  <si>
    <t>P01643LVGR043820</t>
  </si>
  <si>
    <t>20200719</t>
  </si>
  <si>
    <t>P01648US20-0410</t>
  </si>
  <si>
    <t>P01648US20-0409</t>
  </si>
  <si>
    <t>20200720</t>
  </si>
  <si>
    <t>P01648US20-0412</t>
  </si>
  <si>
    <t>P1652LVMX043320</t>
  </si>
  <si>
    <t>P01644LVUK042220</t>
  </si>
  <si>
    <t>P01653LVUS043220</t>
  </si>
  <si>
    <t>20200722</t>
  </si>
  <si>
    <t>P01648US20-0411</t>
  </si>
  <si>
    <t>P01644LVTW043420</t>
  </si>
  <si>
    <t>20200724</t>
  </si>
  <si>
    <t>P01653LVVN043920</t>
  </si>
  <si>
    <t>P1611LVIRQ044120</t>
  </si>
  <si>
    <t>P1611LVSAU044220</t>
  </si>
  <si>
    <t>P1611LVUAE044020</t>
  </si>
  <si>
    <t>P1634LVQTR044320</t>
  </si>
  <si>
    <t>P1646VF20US0428</t>
  </si>
  <si>
    <t>P1611LVBR024820</t>
  </si>
  <si>
    <t>P1625LVBR039320</t>
  </si>
  <si>
    <t>DR</t>
  </si>
  <si>
    <t>SP1629LVBR001620</t>
  </si>
  <si>
    <t>Sample sales to EDL HK</t>
  </si>
  <si>
    <t>Sample Sales to EDL HK</t>
  </si>
  <si>
    <t>P01644LVGR043720</t>
  </si>
  <si>
    <t>20200725</t>
  </si>
  <si>
    <t>P1610LVCZ042020</t>
  </si>
  <si>
    <t>20200726</t>
  </si>
  <si>
    <t>P01634LVUK043620</t>
  </si>
  <si>
    <t>P1662VF20US0404</t>
  </si>
  <si>
    <t>P01638US20-0426</t>
  </si>
  <si>
    <t>20200727</t>
  </si>
  <si>
    <t>P1630VD20US0408</t>
  </si>
  <si>
    <t>P01634LVGR044820</t>
  </si>
  <si>
    <t>20200728</t>
  </si>
  <si>
    <t>P01634LVUS044620</t>
  </si>
  <si>
    <t>P1610LVCZ045020</t>
  </si>
  <si>
    <t>P01636US20-0413</t>
  </si>
  <si>
    <t>P01645LVCA044720</t>
  </si>
  <si>
    <t>P1610LVCZ043520</t>
  </si>
  <si>
    <t>20200729</t>
  </si>
  <si>
    <t>P1646VF20US0429</t>
  </si>
  <si>
    <t>20200803</t>
  </si>
  <si>
    <t>P01652LVTR045120</t>
  </si>
  <si>
    <t>P01645LVUK044920</t>
  </si>
  <si>
    <t>P01643LVUK045820</t>
  </si>
  <si>
    <t>20200807</t>
  </si>
  <si>
    <t>P01638US20-0445</t>
  </si>
  <si>
    <t>P01634LVGR045920</t>
  </si>
  <si>
    <t>P01641US20-0444</t>
  </si>
  <si>
    <t>P01647US20-0452</t>
  </si>
  <si>
    <t>P1652LVCZ045620</t>
  </si>
  <si>
    <t>P01618LVCL038120</t>
  </si>
  <si>
    <t>20200809</t>
  </si>
  <si>
    <t>83.94996</t>
  </si>
  <si>
    <t>P01648US20-0453</t>
  </si>
  <si>
    <t>20200810</t>
  </si>
  <si>
    <t>P1643LVMX045720</t>
  </si>
  <si>
    <t>20200811</t>
  </si>
  <si>
    <t>P01649WM20JP0431</t>
  </si>
  <si>
    <t>20200816</t>
  </si>
  <si>
    <t>P1646VF20US0461</t>
  </si>
  <si>
    <t>20200817</t>
  </si>
  <si>
    <t>P01648US20-0454</t>
  </si>
  <si>
    <t>20200818</t>
  </si>
  <si>
    <t>P01652LVTR046920</t>
  </si>
  <si>
    <t>P01644LVGR046620</t>
  </si>
  <si>
    <t>20200819</t>
  </si>
  <si>
    <t>P01644LVUS046320</t>
  </si>
  <si>
    <t>P01648US20-0455</t>
  </si>
  <si>
    <t>20200820</t>
  </si>
  <si>
    <t>P01634LVUK046720</t>
  </si>
  <si>
    <t>20200821</t>
  </si>
  <si>
    <t>P1652LVCZ046820</t>
  </si>
  <si>
    <t>P01652LVCA046420</t>
  </si>
  <si>
    <t>P1628LVMX046520</t>
  </si>
  <si>
    <t>P01643LVSG047220</t>
  </si>
  <si>
    <t>20200823</t>
  </si>
  <si>
    <t>P01644LVJP047020</t>
  </si>
  <si>
    <t>P1633LVPK047120</t>
  </si>
  <si>
    <t>P1652LVMX047720</t>
  </si>
  <si>
    <t>20200825</t>
  </si>
  <si>
    <t>P01634LVUS047620</t>
  </si>
  <si>
    <t>P1652LVCZ047920</t>
  </si>
  <si>
    <t>P01643LVUK048020</t>
  </si>
  <si>
    <t>P1625LVARG014020</t>
  </si>
  <si>
    <t>20200826</t>
  </si>
  <si>
    <t>P1661VF20US0473</t>
  </si>
  <si>
    <t>20200827</t>
  </si>
  <si>
    <t>P1661VF20US0474</t>
  </si>
  <si>
    <t>P01645LVGR047820</t>
  </si>
  <si>
    <t>P01653LVGR048520</t>
  </si>
  <si>
    <t>20200830</t>
  </si>
  <si>
    <t>P1653LVMX049220</t>
  </si>
  <si>
    <t>20200831</t>
  </si>
  <si>
    <t>P01652LVTR048920</t>
  </si>
  <si>
    <t>P01652LVCA049020</t>
  </si>
  <si>
    <t>20200901</t>
  </si>
  <si>
    <t>P1661VF20US0483</t>
  </si>
  <si>
    <t>20200902</t>
  </si>
  <si>
    <t>P01653LVGR048620</t>
  </si>
  <si>
    <t>20200903</t>
  </si>
  <si>
    <t>P01634LVUS049120</t>
  </si>
  <si>
    <t>P1652LVCZ048820</t>
  </si>
  <si>
    <t>20200905</t>
  </si>
  <si>
    <t>P01653LVAU049420</t>
  </si>
  <si>
    <t>P1652LVUK048720</t>
  </si>
  <si>
    <t>P01653LVPH049320</t>
  </si>
  <si>
    <t>P01650US20-0482</t>
  </si>
  <si>
    <t>20200906</t>
  </si>
  <si>
    <t>P01645LVTR050720</t>
  </si>
  <si>
    <t>20200907</t>
  </si>
  <si>
    <t>P01638US20-0481</t>
  </si>
  <si>
    <t>P01643LVTR050220</t>
  </si>
  <si>
    <t>P01634LVUK050320</t>
  </si>
  <si>
    <t>20200911</t>
  </si>
  <si>
    <t>P01643LVID048420</t>
  </si>
  <si>
    <t>P01643LVSG050620</t>
  </si>
  <si>
    <t>P01653LVID047520</t>
  </si>
  <si>
    <t>P01653LVMY049520</t>
  </si>
  <si>
    <t>P1668VF20US0496</t>
  </si>
  <si>
    <t>P1643LVPK050420</t>
  </si>
  <si>
    <t>P01645LVGR050120</t>
  </si>
  <si>
    <t>20200913</t>
  </si>
  <si>
    <t>83.95008</t>
  </si>
  <si>
    <t>SP1629LVIN002220</t>
  </si>
  <si>
    <t>83.95010</t>
  </si>
  <si>
    <t>SP1629LVUS007820</t>
  </si>
  <si>
    <t>P01645LVCA051120</t>
  </si>
  <si>
    <t>20200915</t>
  </si>
  <si>
    <t>P01653LVAU049920</t>
  </si>
  <si>
    <t>20200916</t>
  </si>
  <si>
    <t>P01653LVPH049820</t>
  </si>
  <si>
    <t>P1643LVMY050520</t>
  </si>
  <si>
    <t>P01645LVUS051220</t>
  </si>
  <si>
    <t>P1653LVMX051020</t>
  </si>
  <si>
    <t>20200917</t>
  </si>
  <si>
    <t>P1645LVMX050020</t>
  </si>
  <si>
    <t>P1646VF20US0509</t>
  </si>
  <si>
    <t>20200918</t>
  </si>
  <si>
    <t>P1668VF20US0508</t>
  </si>
  <si>
    <t>P01645LVGR051520</t>
  </si>
  <si>
    <t>20200919</t>
  </si>
  <si>
    <t>P1659LVCZ051420</t>
  </si>
  <si>
    <t>P01634LVUK051320</t>
  </si>
  <si>
    <t>P01645LVUS051820</t>
  </si>
  <si>
    <t>20200922</t>
  </si>
  <si>
    <t>P01645LVGR052120</t>
  </si>
  <si>
    <t>20200923</t>
  </si>
  <si>
    <t>P01650US20-0516</t>
  </si>
  <si>
    <t>P01652LVCA052020</t>
  </si>
  <si>
    <t>SP1629LVUS007720</t>
  </si>
  <si>
    <t>P01645LVUK052520</t>
  </si>
  <si>
    <t>20200924</t>
  </si>
  <si>
    <t>P1645LVCZ052220</t>
  </si>
  <si>
    <t>P01653LVPH052420</t>
  </si>
  <si>
    <t>P01653LVID049720</t>
  </si>
  <si>
    <t>P01652LVMY052320</t>
  </si>
  <si>
    <t>P1625LVMX052720</t>
  </si>
  <si>
    <t>20200930</t>
  </si>
  <si>
    <t>P1644LVMX051920</t>
  </si>
  <si>
    <t>P1663VF20US0526</t>
  </si>
  <si>
    <t>20201002</t>
  </si>
  <si>
    <t>P2NDQULVCZ053120</t>
  </si>
  <si>
    <t>Secondry  Sales to EDL HK</t>
  </si>
  <si>
    <t>Secondry sales to EDL HK</t>
  </si>
  <si>
    <t>P2NDQULVGR052920</t>
  </si>
  <si>
    <t>P01664LVUS053320</t>
  </si>
  <si>
    <t>20201005</t>
  </si>
  <si>
    <t>P01652LVJP053620</t>
  </si>
  <si>
    <t>20201007</t>
  </si>
  <si>
    <t>P01634LVMY053720</t>
  </si>
  <si>
    <t>P1687LVJOR054220</t>
  </si>
  <si>
    <t>P1687LVSAU054120</t>
  </si>
  <si>
    <t>P1687LVUAE054020</t>
  </si>
  <si>
    <t>P1687LVEGT053920</t>
  </si>
  <si>
    <t>P01645LVUK052820</t>
  </si>
  <si>
    <t>P1659LVBR051720</t>
  </si>
  <si>
    <t>P01659LVGR053820</t>
  </si>
  <si>
    <t>20201010</t>
  </si>
  <si>
    <t>P1659LVCZ053020</t>
  </si>
  <si>
    <t>P01664LVGR055220</t>
  </si>
  <si>
    <t>20201011</t>
  </si>
  <si>
    <t>P1666VF20US0543</t>
  </si>
  <si>
    <t>20201012</t>
  </si>
  <si>
    <t>P01660LVUS054720</t>
  </si>
  <si>
    <t>20201013</t>
  </si>
  <si>
    <t>P1660LVMX053420</t>
  </si>
  <si>
    <t>P01634LVPH053520</t>
  </si>
  <si>
    <t>20201015</t>
  </si>
  <si>
    <t>P01664LVGR055120</t>
  </si>
  <si>
    <t>P1659LVCZ054920</t>
  </si>
  <si>
    <t>P1667VF20US0546</t>
  </si>
  <si>
    <t>20201016</t>
  </si>
  <si>
    <t>P1625LVUR024920</t>
  </si>
  <si>
    <t>20201017</t>
  </si>
  <si>
    <t>P01690US20-0545</t>
  </si>
  <si>
    <t>20201018</t>
  </si>
  <si>
    <t>P01664LVGR056420</t>
  </si>
  <si>
    <t>P01645LVUK055020</t>
  </si>
  <si>
    <t>20201019</t>
  </si>
  <si>
    <t>P01660LVTR056220</t>
  </si>
  <si>
    <t>P01652LVUK056120</t>
  </si>
  <si>
    <t>20201021</t>
  </si>
  <si>
    <t>P01660LVUS056520</t>
  </si>
  <si>
    <t>P01664LVGR056320</t>
  </si>
  <si>
    <t>P1706VF20US0554</t>
  </si>
  <si>
    <t>20201023</t>
  </si>
  <si>
    <t>P1625LVARG046020</t>
  </si>
  <si>
    <t>20201024</t>
  </si>
  <si>
    <t>P01660LVTR057420</t>
  </si>
  <si>
    <t>20201026</t>
  </si>
  <si>
    <t>P01634LVID053220</t>
  </si>
  <si>
    <t>P01702US20-0557</t>
  </si>
  <si>
    <t>20201027</t>
  </si>
  <si>
    <t>P01687LVCA057020</t>
  </si>
  <si>
    <t>P01664LVUS056820</t>
  </si>
  <si>
    <t>20201028</t>
  </si>
  <si>
    <t>P1707VF20US0555</t>
  </si>
  <si>
    <t>P1668VF20US0553</t>
  </si>
  <si>
    <t>20201029</t>
  </si>
  <si>
    <t>SP1665VF20US0462</t>
  </si>
  <si>
    <t>Sample sales to DWC</t>
  </si>
  <si>
    <t>P01634LVMY056020</t>
  </si>
  <si>
    <t>20201030</t>
  </si>
  <si>
    <t>P1687LVBR054420</t>
  </si>
  <si>
    <t>P01660LVUK057320</t>
  </si>
  <si>
    <t>20201102</t>
  </si>
  <si>
    <t>P01690US20-0559</t>
  </si>
  <si>
    <t>P01690US20-0566</t>
  </si>
  <si>
    <t>P01650US20-0583</t>
  </si>
  <si>
    <t>P01664LVGR058920</t>
  </si>
  <si>
    <t>P01702US20-0556</t>
  </si>
  <si>
    <t>20201104</t>
  </si>
  <si>
    <t>P01690US20-0567</t>
  </si>
  <si>
    <t>P01690US20-0585</t>
  </si>
  <si>
    <t>P01664LVMX057120</t>
  </si>
  <si>
    <t>P01650US20-0581</t>
  </si>
  <si>
    <t>P01664LVUS059020</t>
  </si>
  <si>
    <t>20201105</t>
  </si>
  <si>
    <t>P01690US20-0594</t>
  </si>
  <si>
    <t>P01702US20-0558</t>
  </si>
  <si>
    <t>P01650US20-0582</t>
  </si>
  <si>
    <t>P01650US20-0584</t>
  </si>
  <si>
    <t>P01685LVPH058620</t>
  </si>
  <si>
    <t>P1695VF20US0578</t>
  </si>
  <si>
    <t>20201106</t>
  </si>
  <si>
    <t>P01659LVMY057220</t>
  </si>
  <si>
    <t>20201108</t>
  </si>
  <si>
    <t>P01660LVUK058720</t>
  </si>
  <si>
    <t>P01660LVGR058820</t>
  </si>
  <si>
    <t>P1707VF20US0617</t>
  </si>
  <si>
    <t>20201109</t>
  </si>
  <si>
    <t>P01690US20-0593</t>
  </si>
  <si>
    <t>P01690US20-0596</t>
  </si>
  <si>
    <t>20201110</t>
  </si>
  <si>
    <t>P01686LVTW060620</t>
  </si>
  <si>
    <t>20201111</t>
  </si>
  <si>
    <t>P1686LVAU060320</t>
  </si>
  <si>
    <t>P01660LVTR059220</t>
  </si>
  <si>
    <t>P01686LVVN061220</t>
  </si>
  <si>
    <t>P1686LVSA060420</t>
  </si>
  <si>
    <t>P01664LVCZ061120</t>
  </si>
  <si>
    <t>20201112</t>
  </si>
  <si>
    <t>P01664LVUS061520</t>
  </si>
  <si>
    <t>P01686LVCA060120</t>
  </si>
  <si>
    <t>P1695VF20US0616</t>
  </si>
  <si>
    <t>20201113</t>
  </si>
  <si>
    <t>P1695VF20US0579</t>
  </si>
  <si>
    <t>P1669AMZ20JP0598</t>
  </si>
  <si>
    <t>P01652LVUK061020</t>
  </si>
  <si>
    <t>20201115</t>
  </si>
  <si>
    <t>P01686LVGR060820</t>
  </si>
  <si>
    <t>P01690US20-0595</t>
  </si>
  <si>
    <t>20201117</t>
  </si>
  <si>
    <t>P01686LVGR062620</t>
  </si>
  <si>
    <t>20201118</t>
  </si>
  <si>
    <t>P01686LVUK062820</t>
  </si>
  <si>
    <t>P1652LVCZ063220</t>
  </si>
  <si>
    <t>P01686LVCA062420</t>
  </si>
  <si>
    <t>P01685LVSA063420</t>
  </si>
  <si>
    <t>20201119</t>
  </si>
  <si>
    <t>P01686LVHK063520</t>
  </si>
  <si>
    <t>P01686LVUS062320</t>
  </si>
  <si>
    <t>P1686LVAU062720</t>
  </si>
  <si>
    <t>P01685LVPH063320</t>
  </si>
  <si>
    <t>P01686LVCN060920</t>
  </si>
  <si>
    <t>P01686LVJP060220</t>
  </si>
  <si>
    <t>P01686LVTW063120</t>
  </si>
  <si>
    <t>P01686LVVN062020</t>
  </si>
  <si>
    <t>P06186LVID058020</t>
  </si>
  <si>
    <t>P1669AMZ20PL0600</t>
  </si>
  <si>
    <t>P1669AMZ20US0599</t>
  </si>
  <si>
    <t>P01671US20-0621</t>
  </si>
  <si>
    <t>P01678US20-0618</t>
  </si>
  <si>
    <t>P01681US20-0619</t>
  </si>
  <si>
    <t>P01686LVCH063720</t>
  </si>
  <si>
    <t>20201120</t>
  </si>
  <si>
    <t>P01686LVMY060520</t>
  </si>
  <si>
    <t>P1686LVKOR060720</t>
  </si>
  <si>
    <t>P01685LVMY059120</t>
  </si>
  <si>
    <t>20201121</t>
  </si>
  <si>
    <t>P01709LVUK065920</t>
  </si>
  <si>
    <t>20201122</t>
  </si>
  <si>
    <t>P01664LVCZ066020</t>
  </si>
  <si>
    <t>P01686LVPE061320</t>
  </si>
  <si>
    <t>20201123</t>
  </si>
  <si>
    <t>P1686LVAU065820</t>
  </si>
  <si>
    <t>20201125</t>
  </si>
  <si>
    <t>P01686LVTR063620</t>
  </si>
  <si>
    <t>P01634LVID059720</t>
  </si>
  <si>
    <t>P01685LVPH065320</t>
  </si>
  <si>
    <t>P01685LVGR065520</t>
  </si>
  <si>
    <t>P1692VF20US0622</t>
  </si>
  <si>
    <t>P1698VF20US0661</t>
  </si>
  <si>
    <t>P01686LVCA065020</t>
  </si>
  <si>
    <t>P01694LVTR065720</t>
  </si>
  <si>
    <t>P01671US20-0638</t>
  </si>
  <si>
    <t>P01686LVMX062520</t>
  </si>
  <si>
    <t>20201126</t>
  </si>
  <si>
    <t>P01671US20-0643</t>
  </si>
  <si>
    <t>P01672US20-0641</t>
  </si>
  <si>
    <t>P01678US20-0647</t>
  </si>
  <si>
    <t>P01681US20-0648</t>
  </si>
  <si>
    <t>P01686LVCN062920</t>
  </si>
  <si>
    <t>20201127</t>
  </si>
  <si>
    <t>P01685LVUS065220</t>
  </si>
  <si>
    <t>20201128</t>
  </si>
  <si>
    <t>P01660LVUK065620</t>
  </si>
  <si>
    <t>P01671US20-0644</t>
  </si>
  <si>
    <t>P01683US20-0647</t>
  </si>
  <si>
    <t>P1692VF20US0639</t>
  </si>
  <si>
    <t>P01709LVGR073320</t>
  </si>
  <si>
    <t>20201129</t>
  </si>
  <si>
    <t>P01673US20-0687</t>
  </si>
  <si>
    <t>20201130</t>
  </si>
  <si>
    <t>P01674US20-0711</t>
  </si>
  <si>
    <t>P01676US20-0707</t>
  </si>
  <si>
    <t>P01679US20-0667</t>
  </si>
  <si>
    <t>P01681US20-0671</t>
  </si>
  <si>
    <t>P01682US20-0675</t>
  </si>
  <si>
    <t>P01687LVCA072420</t>
  </si>
  <si>
    <t>P01685LVUS072320</t>
  </si>
  <si>
    <t>P01678US20-0699</t>
  </si>
  <si>
    <t>40101013</t>
  </si>
  <si>
    <t>P-EDL-05-20/21.</t>
  </si>
  <si>
    <t>P-EDL-05-20/21</t>
  </si>
  <si>
    <t>Debit note to EDL for exc</t>
  </si>
  <si>
    <t>P01685LVGR073220</t>
  </si>
  <si>
    <t>20201203</t>
  </si>
  <si>
    <t>P01671US20-0716</t>
  </si>
  <si>
    <t>P01671US20-0720</t>
  </si>
  <si>
    <t>P01674US20-0710</t>
  </si>
  <si>
    <t>P01678US20-0705</t>
  </si>
  <si>
    <t>P01686LVCN065420</t>
  </si>
  <si>
    <t>P1698VF20US0722</t>
  </si>
  <si>
    <t>P1686LVKOR073020</t>
  </si>
  <si>
    <t>20201204</t>
  </si>
  <si>
    <t>P01686LVCZ073120</t>
  </si>
  <si>
    <t>P01686LVVN073720</t>
  </si>
  <si>
    <t>P06185LVID064020</t>
  </si>
  <si>
    <t>P01671US20-0718</t>
  </si>
  <si>
    <t>P01671US20-0743</t>
  </si>
  <si>
    <t>P01678US20-0702</t>
  </si>
  <si>
    <t>P01678US20-0704</t>
  </si>
  <si>
    <t>P01671US20-0721</t>
  </si>
  <si>
    <t>P01685LVTW072920</t>
  </si>
  <si>
    <t>P06186LVID072720</t>
  </si>
  <si>
    <t>P1685LVBR064920</t>
  </si>
  <si>
    <t>P01694LVMY075220</t>
  </si>
  <si>
    <t>20201206</t>
  </si>
  <si>
    <t>P01686LVMY063020</t>
  </si>
  <si>
    <t>P01671US20-0717</t>
  </si>
  <si>
    <t>20201207</t>
  </si>
  <si>
    <t>P01678US20-0701</t>
  </si>
  <si>
    <t>P01679US20-0669</t>
  </si>
  <si>
    <t>P01684US20-0685</t>
  </si>
  <si>
    <t>P01673US20-0689</t>
  </si>
  <si>
    <t>P01678US20-0703</t>
  </si>
  <si>
    <t>P01681US20-0673</t>
  </si>
  <si>
    <t>P01710LVUS074420</t>
  </si>
  <si>
    <t>20201208</t>
  </si>
  <si>
    <t>P01686LVMX065120</t>
  </si>
  <si>
    <t>P01710LVUS074520</t>
  </si>
  <si>
    <t>P1709LVAU074820</t>
  </si>
  <si>
    <t>20201209</t>
  </si>
  <si>
    <t>P01685LVJP072820</t>
  </si>
  <si>
    <t>P1696VF20US0741</t>
  </si>
  <si>
    <t>P1696VF20US0740</t>
  </si>
  <si>
    <t>P01686LVMY072520</t>
  </si>
  <si>
    <t>20201210</t>
  </si>
  <si>
    <t>P01671US20-0645</t>
  </si>
  <si>
    <t>20201211</t>
  </si>
  <si>
    <t>P01673US20-0688</t>
  </si>
  <si>
    <t>P01676US20-0708</t>
  </si>
  <si>
    <t>P01674US20-0712</t>
  </si>
  <si>
    <t>P01683US20-0664</t>
  </si>
  <si>
    <t>P01679US20-0668</t>
  </si>
  <si>
    <t>P01682US20-0676</t>
  </si>
  <si>
    <t>P01681US20-0672</t>
  </si>
  <si>
    <t>P01678US20-0700</t>
  </si>
  <si>
    <t>P1709LVKOR075120</t>
  </si>
  <si>
    <t>20201212</t>
  </si>
  <si>
    <t>P01687LVCN075320</t>
  </si>
  <si>
    <t>P1688AMZ20US0761</t>
  </si>
  <si>
    <t>PGMAL20STK0739HK</t>
  </si>
  <si>
    <t>Stocklot sales to EDL HK</t>
  </si>
  <si>
    <t>P1686LVISR073820</t>
  </si>
  <si>
    <t>20201213</t>
  </si>
  <si>
    <t>P01671US20-0758</t>
  </si>
  <si>
    <t>P01690US20-0742</t>
  </si>
  <si>
    <t>P01686LVPH074620</t>
  </si>
  <si>
    <t>P01686LVHK075020</t>
  </si>
  <si>
    <t>P1686LVEGT073420</t>
  </si>
  <si>
    <t>P1686LVUAE073520</t>
  </si>
  <si>
    <t>P1686LVSAU073620</t>
  </si>
  <si>
    <t>P01694LVVN074720</t>
  </si>
  <si>
    <t>P01710LVUS077720</t>
  </si>
  <si>
    <t>P01709LVGR077520</t>
  </si>
  <si>
    <t>P01671US20-0757</t>
  </si>
  <si>
    <t>P01710LVUK077620</t>
  </si>
  <si>
    <t>P1685LVBR061420</t>
  </si>
  <si>
    <t>P1669AMZ20PL0768</t>
  </si>
  <si>
    <t>20201215</t>
  </si>
  <si>
    <t>P01685LVGR077420</t>
  </si>
  <si>
    <t>20201216</t>
  </si>
  <si>
    <t>P01710LVUS078320</t>
  </si>
  <si>
    <t>20201217</t>
  </si>
  <si>
    <t>P01694LVCA078120</t>
  </si>
  <si>
    <t>P01694LVUS078220</t>
  </si>
  <si>
    <t>20201218</t>
  </si>
  <si>
    <t>P1698VF20US0763</t>
  </si>
  <si>
    <t>P1715VF20US0762</t>
  </si>
  <si>
    <t>P1713VF20US0764</t>
  </si>
  <si>
    <t>83.95004</t>
  </si>
  <si>
    <t>P1722VF20US0765</t>
  </si>
  <si>
    <t>P1705AMZ20US0769</t>
  </si>
  <si>
    <t>P1705AMZ20US0771</t>
  </si>
  <si>
    <t>P01685LVPH077220</t>
  </si>
  <si>
    <t>P1699AMZ20US0767</t>
  </si>
  <si>
    <t>P01686LVCZ077820</t>
  </si>
  <si>
    <t>20201219</t>
  </si>
  <si>
    <t>P01709LVGR080820</t>
  </si>
  <si>
    <t>20201220</t>
  </si>
  <si>
    <t>P01710LVUK077920</t>
  </si>
  <si>
    <t>P01694LVUS080020</t>
  </si>
  <si>
    <t>P01687LVCA080920</t>
  </si>
  <si>
    <t>20201222</t>
  </si>
  <si>
    <t>P01686LVMY074920</t>
  </si>
  <si>
    <t>P1705AMZ20US0770</t>
  </si>
  <si>
    <t>P01710LVCA080120</t>
  </si>
  <si>
    <t>P01710LVGR080620</t>
  </si>
  <si>
    <t>20201223</t>
  </si>
  <si>
    <t>P01710LVUK080520</t>
  </si>
  <si>
    <t>P01709LVUS079820</t>
  </si>
  <si>
    <t>P01685LVTR078020</t>
  </si>
  <si>
    <t>20201224</t>
  </si>
  <si>
    <t>P01694LVUS079920</t>
  </si>
  <si>
    <t>P01685LVID076620</t>
  </si>
  <si>
    <t>20201225</t>
  </si>
  <si>
    <t>P01686LVPH080720</t>
  </si>
  <si>
    <t>P01709LVID076020</t>
  </si>
  <si>
    <t>P1686LVBR075420</t>
  </si>
  <si>
    <t>P1700AMZ20US0811</t>
  </si>
  <si>
    <t>20201227</t>
  </si>
  <si>
    <t>P01671US20-0759</t>
  </si>
  <si>
    <t>P01681US20-0786</t>
  </si>
  <si>
    <t>P01678US20-0785</t>
  </si>
  <si>
    <t>P01678US20-0790</t>
  </si>
  <si>
    <t>20201228</t>
  </si>
  <si>
    <t>P01681US20-0797</t>
  </si>
  <si>
    <t>P01694LVMY077320</t>
  </si>
  <si>
    <t>20201229</t>
  </si>
  <si>
    <t>P01710LVTR082420</t>
  </si>
  <si>
    <t>P1699AMZ20JP0810</t>
  </si>
  <si>
    <t>P01671US20-0794</t>
  </si>
  <si>
    <t>P01686LVSG082520</t>
  </si>
  <si>
    <t>20201230</t>
  </si>
  <si>
    <t>P01720LVVN082620</t>
  </si>
  <si>
    <t>P1709LVTW0827A20</t>
  </si>
  <si>
    <t>P01710LVGR082220</t>
  </si>
  <si>
    <t>P1686LVBR078420</t>
  </si>
  <si>
    <t>P1700AMZ20JP0832</t>
  </si>
  <si>
    <t>20201231</t>
  </si>
  <si>
    <t>SP1629LVUS003420</t>
  </si>
  <si>
    <t>SAMPLE SALES TO EDL HK</t>
  </si>
  <si>
    <t>P1713VF20US0787</t>
  </si>
  <si>
    <t>20210101</t>
  </si>
  <si>
    <t>P1713VF20US0788</t>
  </si>
  <si>
    <t>P1699AMZ20PL0812</t>
  </si>
  <si>
    <t>P01686LVUS082920</t>
  </si>
  <si>
    <t>P01671US20-0792</t>
  </si>
  <si>
    <t>P01686LVUS083020</t>
  </si>
  <si>
    <t>P01709LVGR084320</t>
  </si>
  <si>
    <t>20210103</t>
  </si>
  <si>
    <t>P01671US20-0793</t>
  </si>
  <si>
    <t>20210104</t>
  </si>
  <si>
    <t>P01710LVUK082320</t>
  </si>
  <si>
    <t>P01671US20-0791</t>
  </si>
  <si>
    <t>P01671US20-0795</t>
  </si>
  <si>
    <t>P01720LVTR084520</t>
  </si>
  <si>
    <t>20210105</t>
  </si>
  <si>
    <t>P01681US20-0838</t>
  </si>
  <si>
    <t>20210106</t>
  </si>
  <si>
    <t>P01681US20-0837</t>
  </si>
  <si>
    <t>P01720LVUS084720</t>
  </si>
  <si>
    <t>20210107</t>
  </si>
  <si>
    <t>P1686LVCOL080320</t>
  </si>
  <si>
    <t>83.94997</t>
  </si>
  <si>
    <t>P01708LVMY082720</t>
  </si>
  <si>
    <t>20210108</t>
  </si>
  <si>
    <t>P01709LVGR080420</t>
  </si>
  <si>
    <t>20210109</t>
  </si>
  <si>
    <t>P01720LVCZ084620</t>
  </si>
  <si>
    <t>P01720LVUK084420</t>
  </si>
  <si>
    <t>P01720LVGR001321</t>
  </si>
  <si>
    <t>20210110</t>
  </si>
  <si>
    <t>P01690US20-0834</t>
  </si>
  <si>
    <t>P01678US20-0842</t>
  </si>
  <si>
    <t>P01678US20-0841</t>
  </si>
  <si>
    <t>20210111</t>
  </si>
  <si>
    <t>P01671US20-0796</t>
  </si>
  <si>
    <t>P01685LVPH001121</t>
  </si>
  <si>
    <t>20210112</t>
  </si>
  <si>
    <t>P01672US20-0815</t>
  </si>
  <si>
    <t>P01681US20-0680</t>
  </si>
  <si>
    <t>P01681US20-0818</t>
  </si>
  <si>
    <t>P01671US20-0755</t>
  </si>
  <si>
    <t>P1720LVBR084820</t>
  </si>
  <si>
    <t>P1720LVBR085020</t>
  </si>
  <si>
    <t>P01681US20-0835</t>
  </si>
  <si>
    <t>20210113</t>
  </si>
  <si>
    <t>P01678US20-0839</t>
  </si>
  <si>
    <t>P01720LVGR001221</t>
  </si>
  <si>
    <t>P01720LVUK001421</t>
  </si>
  <si>
    <t>P01719LVMX001621</t>
  </si>
  <si>
    <t>P01686LVMX080220</t>
  </si>
  <si>
    <t>P01708LVMX082820</t>
  </si>
  <si>
    <t>P1695KB21US0001</t>
  </si>
  <si>
    <t>20210114</t>
  </si>
  <si>
    <t>P1714KB21US0003</t>
  </si>
  <si>
    <t>P01683US20-0816</t>
  </si>
  <si>
    <t>P01671US20-0813</t>
  </si>
  <si>
    <t>P01677US20-0693</t>
  </si>
  <si>
    <t>P01676US20-0821</t>
  </si>
  <si>
    <t>P01674US20-0713</t>
  </si>
  <si>
    <t>P01680US20-0697</t>
  </si>
  <si>
    <t>P01682US20-0817</t>
  </si>
  <si>
    <t>P1717KB21US0002</t>
  </si>
  <si>
    <t>P1713KB21US0004</t>
  </si>
  <si>
    <t>P01679US20-0666</t>
  </si>
  <si>
    <t>20210115</t>
  </si>
  <si>
    <t>P01684US20-0683</t>
  </si>
  <si>
    <t>P01673US20-0686</t>
  </si>
  <si>
    <t>P01677US20-0690</t>
  </si>
  <si>
    <t>P01676US20-0706</t>
  </si>
  <si>
    <t>P01680US20-0694</t>
  </si>
  <si>
    <t>P01681US20-0820</t>
  </si>
  <si>
    <t>P01672US20-0714</t>
  </si>
  <si>
    <t>P01681US20-0670</t>
  </si>
  <si>
    <t>P01678US20-0698</t>
  </si>
  <si>
    <t>P01677US20-0692</t>
  </si>
  <si>
    <t>P01672US20-0814</t>
  </si>
  <si>
    <t>P01684US20-0684</t>
  </si>
  <si>
    <t>P01680US21-0017</t>
  </si>
  <si>
    <t>P01682US20-0674</t>
  </si>
  <si>
    <t>P01683US20-0663</t>
  </si>
  <si>
    <t>P01681US20-0819</t>
  </si>
  <si>
    <t>P01684US20-0682</t>
  </si>
  <si>
    <t>P01677US20-0691</t>
  </si>
  <si>
    <t>P01680US20-0695</t>
  </si>
  <si>
    <t>P01681US20-0836</t>
  </si>
  <si>
    <t>20210116</t>
  </si>
  <si>
    <t>P01678US20-0840</t>
  </si>
  <si>
    <t>P01671US20-0756</t>
  </si>
  <si>
    <t>20210119</t>
  </si>
  <si>
    <t>P01720LVUS002821</t>
  </si>
  <si>
    <t>P01709LVID000921</t>
  </si>
  <si>
    <t>20210120</t>
  </si>
  <si>
    <t>P01685LVID001021</t>
  </si>
  <si>
    <t>P01685LVPH002721</t>
  </si>
  <si>
    <t>P01701AC21CK0005</t>
  </si>
  <si>
    <t>20210122</t>
  </si>
  <si>
    <t>P01701AC21JF0007</t>
  </si>
  <si>
    <t>P01709LVUK002121</t>
  </si>
  <si>
    <t>P01720LVGR002021</t>
  </si>
  <si>
    <t>P01671US21-0008</t>
  </si>
  <si>
    <t>P1718KB21US0018</t>
  </si>
  <si>
    <t>P1718KB21US0019</t>
  </si>
  <si>
    <t>P01701AC21KT0006</t>
  </si>
  <si>
    <t>P01720LVMX002921</t>
  </si>
  <si>
    <t>P01720LVGR004421</t>
  </si>
  <si>
    <t>20210124</t>
  </si>
  <si>
    <t>P01671US21-0031</t>
  </si>
  <si>
    <t>20210125</t>
  </si>
  <si>
    <t>P01671US21-0033</t>
  </si>
  <si>
    <t>P01671US21-0032</t>
  </si>
  <si>
    <t>P01671US21-0030</t>
  </si>
  <si>
    <t>P01686LVMY004121</t>
  </si>
  <si>
    <t>20210128</t>
  </si>
  <si>
    <t>P01708LVVN003921</t>
  </si>
  <si>
    <t>P01720LVHK004221</t>
  </si>
  <si>
    <t>P01720LVUK004521</t>
  </si>
  <si>
    <t>P01720LVUS002321</t>
  </si>
  <si>
    <t>P01720LVUS002221</t>
  </si>
  <si>
    <t>P1720LVKOR001521</t>
  </si>
  <si>
    <t>P01709LVJP002421</t>
  </si>
  <si>
    <t>P1709LVKOR002521</t>
  </si>
  <si>
    <t>P01721LVCA003821</t>
  </si>
  <si>
    <t>83.94994</t>
  </si>
  <si>
    <t>P1717KB21US0036</t>
  </si>
  <si>
    <t>P1724KB21US0037</t>
  </si>
  <si>
    <t>P01686LVCN002621</t>
  </si>
  <si>
    <t>P1708LVPK004021</t>
  </si>
  <si>
    <t>P01720LVGR004321</t>
  </si>
  <si>
    <t>20210129</t>
  </si>
  <si>
    <t>P1732AMZ21JP0058</t>
  </si>
  <si>
    <t>20210131</t>
  </si>
  <si>
    <t>P1720LVGR0056-21</t>
  </si>
  <si>
    <t>P1714KB21US0050</t>
  </si>
  <si>
    <t>P1714KB21US0048</t>
  </si>
  <si>
    <t>40101014</t>
  </si>
  <si>
    <t>PGCL-DNA-01-21</t>
  </si>
  <si>
    <t>Others sales to DEBONAIR LIMITED</t>
  </si>
  <si>
    <t>Others saless to DEBONAIR</t>
  </si>
  <si>
    <t>PGCL-DNA-02-21</t>
  </si>
  <si>
    <t>P1737KB21US0046</t>
  </si>
  <si>
    <t>20210202</t>
  </si>
  <si>
    <t>P1720LVUS0050-21</t>
  </si>
  <si>
    <t>20210203</t>
  </si>
  <si>
    <t>P1721LVUS0049-21</t>
  </si>
  <si>
    <t>P1720LVHK0055-21</t>
  </si>
  <si>
    <t>20210204</t>
  </si>
  <si>
    <t>P1720LVSG0054-21</t>
  </si>
  <si>
    <t>P1717KB21US0035</t>
  </si>
  <si>
    <t>P1724KB21US0047</t>
  </si>
  <si>
    <t>P1686LVBR001721</t>
  </si>
  <si>
    <t>P1708LVMY0053-21</t>
  </si>
  <si>
    <t>20210205</t>
  </si>
  <si>
    <t>P1709LVGR0051-21</t>
  </si>
  <si>
    <t>P1720LVUK0052-21</t>
  </si>
  <si>
    <t>P01690US21-0034</t>
  </si>
  <si>
    <t>20210206</t>
  </si>
  <si>
    <t>P01727US21-0073</t>
  </si>
  <si>
    <t>P01728US21-0064</t>
  </si>
  <si>
    <t>P01729US21-0065</t>
  </si>
  <si>
    <t>P01729US21-0066</t>
  </si>
  <si>
    <t>P01729US21-0067</t>
  </si>
  <si>
    <t>P01730US21-0072</t>
  </si>
  <si>
    <t>P01731US21-0063</t>
  </si>
  <si>
    <t>P1732AMZ21US0059</t>
  </si>
  <si>
    <t>20210207</t>
  </si>
  <si>
    <t>P1732AMZ21US0060</t>
  </si>
  <si>
    <t>P1732AMZ21US0061</t>
  </si>
  <si>
    <t>P1732AMZ21US0062</t>
  </si>
  <si>
    <t>P1739LVGR0090-21</t>
  </si>
  <si>
    <t>P1739LVGR0091-21</t>
  </si>
  <si>
    <t>P1718KB21US0068</t>
  </si>
  <si>
    <t>P1669AMZ21JP0075</t>
  </si>
  <si>
    <t>20210208</t>
  </si>
  <si>
    <t>P1738AMZ21US0077</t>
  </si>
  <si>
    <t>20210209</t>
  </si>
  <si>
    <t>P1739LVMX0093-21</t>
  </si>
  <si>
    <t>P1699AMZ20PL0833</t>
  </si>
  <si>
    <t>P1738AMZ21PL0094</t>
  </si>
  <si>
    <t>P1699AMZ21PL0095</t>
  </si>
  <si>
    <t>P1738AMZ21US0078</t>
  </si>
  <si>
    <t>20210210</t>
  </si>
  <si>
    <t>P1699AMZ21US0076</t>
  </si>
  <si>
    <t>P1738AMZ21US0079</t>
  </si>
  <si>
    <t>P1718KB21US0069</t>
  </si>
  <si>
    <t>20210211</t>
  </si>
  <si>
    <t>P1726KB21US0070</t>
  </si>
  <si>
    <t>P1739LVUK0092-21</t>
  </si>
  <si>
    <t>20210213</t>
  </si>
  <si>
    <t>P1739LVGR0131-21</t>
  </si>
  <si>
    <t>20210214</t>
  </si>
  <si>
    <t>P1742KB21US0116</t>
  </si>
  <si>
    <t>P1742KB21US0097</t>
  </si>
  <si>
    <t>P01727US21-0110</t>
  </si>
  <si>
    <t>P01727US21-0109</t>
  </si>
  <si>
    <t>P01731US21-0101</t>
  </si>
  <si>
    <t>P01728US21-0103</t>
  </si>
  <si>
    <t>P01730US21-0114</t>
  </si>
  <si>
    <t>P01728US21-0102</t>
  </si>
  <si>
    <t>P1686LVUR083120</t>
  </si>
  <si>
    <t>P01731US21-0083</t>
  </si>
  <si>
    <t>P01729US21-0115</t>
  </si>
  <si>
    <t>P1739LVUS0127-21</t>
  </si>
  <si>
    <t>20210216</t>
  </si>
  <si>
    <t>P01727US21-0080</t>
  </si>
  <si>
    <t>P1733AMZ21US0118</t>
  </si>
  <si>
    <t>P1733AMZ21US0117</t>
  </si>
  <si>
    <t>P01727US21-0081</t>
  </si>
  <si>
    <t>P1739LVMX0126-21</t>
  </si>
  <si>
    <t>P1733AMZ21PL0120</t>
  </si>
  <si>
    <t>P1733AMZ21US0119</t>
  </si>
  <si>
    <t>P01728US21-0087</t>
  </si>
  <si>
    <t>P01729US21-0084</t>
  </si>
  <si>
    <t>P01729US21-0085</t>
  </si>
  <si>
    <t>P01729US21-0088</t>
  </si>
  <si>
    <t>P01730US21-0086</t>
  </si>
  <si>
    <t>P01731US21-0082</t>
  </si>
  <si>
    <t>P1739LVVN0128-21</t>
  </si>
  <si>
    <t>20210218</t>
  </si>
  <si>
    <t>P1739LVKR0130-21</t>
  </si>
  <si>
    <t>P1685LVPH0129-21</t>
  </si>
  <si>
    <t>P1739LVTW0125-21</t>
  </si>
  <si>
    <t>P01727US21-0112</t>
  </si>
  <si>
    <t>P01729US21-0100</t>
  </si>
  <si>
    <t>P1741KB21US0096</t>
  </si>
  <si>
    <t>20210219</t>
  </si>
  <si>
    <t>P1724KB21US0071</t>
  </si>
  <si>
    <t>P1739LVCZ0122-21</t>
  </si>
  <si>
    <t>P1739LVUK0123-21</t>
  </si>
  <si>
    <t>P1739LVGR0121-21</t>
  </si>
  <si>
    <t>P1739LVJP0124-21</t>
  </si>
  <si>
    <t>20210220</t>
  </si>
  <si>
    <t>P1739LVGR0152-21</t>
  </si>
  <si>
    <t>20210221</t>
  </si>
  <si>
    <t>P1742KB21US0104</t>
  </si>
  <si>
    <t>20210222</t>
  </si>
  <si>
    <t>P1750KB21US0141</t>
  </si>
  <si>
    <t>P1742KB21US0105</t>
  </si>
  <si>
    <t>P01703AC21KT0136</t>
  </si>
  <si>
    <t>P01735AC21KT0139</t>
  </si>
  <si>
    <t>P01703AC21JF0137</t>
  </si>
  <si>
    <t>P1721LVPE0057-21</t>
  </si>
  <si>
    <t>P01734AC21CK0132</t>
  </si>
  <si>
    <t>P01735AC21JF0140</t>
  </si>
  <si>
    <t>P01734AC21KT0133</t>
  </si>
  <si>
    <t>P01734AC21JF0134</t>
  </si>
  <si>
    <t>P01729US21-0099</t>
  </si>
  <si>
    <t>P01729US21-0108</t>
  </si>
  <si>
    <t>P01730US21-0113</t>
  </si>
  <si>
    <t>P01727US21-0111</t>
  </si>
  <si>
    <t>P01729US21-0106</t>
  </si>
  <si>
    <t>P01729US21-0107</t>
  </si>
  <si>
    <t>P01729US21-0146</t>
  </si>
  <si>
    <t>P1720LVJP0154-21</t>
  </si>
  <si>
    <t>20210224</t>
  </si>
  <si>
    <t>P1739LVGR0151-21</t>
  </si>
  <si>
    <t>20210225</t>
  </si>
  <si>
    <t>P1750KB21US0148</t>
  </si>
  <si>
    <t>20210226</t>
  </si>
  <si>
    <t>P1744KB21US0149</t>
  </si>
  <si>
    <t>P1741KB21US0147</t>
  </si>
  <si>
    <t>P1744KB21US0200</t>
  </si>
  <si>
    <t>P1720LVMX0156-21</t>
  </si>
  <si>
    <t>P01729US21-0098</t>
  </si>
  <si>
    <t>P1708LVPK0153-21</t>
  </si>
  <si>
    <t>P1733AMZ21PL0145</t>
  </si>
  <si>
    <t>20210227</t>
  </si>
  <si>
    <t>P1733AMZ21US0142</t>
  </si>
  <si>
    <t>20210228</t>
  </si>
  <si>
    <t>P1745AMZ21US0160</t>
  </si>
  <si>
    <t>P1745AMZ21US0158</t>
  </si>
  <si>
    <t>P1733AMZ21US0144</t>
  </si>
  <si>
    <t>P01703AC21CK0135</t>
  </si>
  <si>
    <t>P01735AC21CK0138</t>
  </si>
  <si>
    <t>P1742KB21US0150</t>
  </si>
  <si>
    <t>20210301</t>
  </si>
  <si>
    <t>P1733AMZ21US0143</t>
  </si>
  <si>
    <t>20210302</t>
  </si>
  <si>
    <t>P1745AMZ21US0159</t>
  </si>
  <si>
    <t>P1748KB21US0161</t>
  </si>
  <si>
    <t>P1739LVMX0172-21</t>
  </si>
  <si>
    <t>P1740KB21US0173</t>
  </si>
  <si>
    <t>20210303</t>
  </si>
  <si>
    <t>P1709LVID0074-21</t>
  </si>
  <si>
    <t>20210304</t>
  </si>
  <si>
    <t>P1720LVJP0169-21</t>
  </si>
  <si>
    <t>P1720LVMY0168-21</t>
  </si>
  <si>
    <t>P1739LVMY0155-21</t>
  </si>
  <si>
    <t>P1725KB21US0151</t>
  </si>
  <si>
    <t>P1742KB21US0152</t>
  </si>
  <si>
    <t>P1694LVCH0157-21</t>
  </si>
  <si>
    <t>20210305</t>
  </si>
  <si>
    <t>P1721LVUS0170-21</t>
  </si>
  <si>
    <t>P1721LVUS0171-21</t>
  </si>
  <si>
    <t>P1720LVGR0166-21</t>
  </si>
  <si>
    <t>20210307</t>
  </si>
  <si>
    <t>P1739LVGR0167-21</t>
  </si>
  <si>
    <t>P1745AMZ21JP0177</t>
  </si>
  <si>
    <t>P01727US21-0163</t>
  </si>
  <si>
    <t>P01729US21-0162</t>
  </si>
  <si>
    <t>P01729US21-0165</t>
  </si>
  <si>
    <t>20210308</t>
  </si>
  <si>
    <t>P01729US21-0164</t>
  </si>
  <si>
    <t>20210309</t>
  </si>
  <si>
    <t>P1745AMZ21US0178</t>
  </si>
  <si>
    <t>20210310</t>
  </si>
  <si>
    <t>P1746LVMX0185-21</t>
  </si>
  <si>
    <t>P1709LVGR0181-21</t>
  </si>
  <si>
    <t>20210311</t>
  </si>
  <si>
    <t>P1739LVUK0183-21</t>
  </si>
  <si>
    <t>P1746LVCA0184-21</t>
  </si>
  <si>
    <t>P1742KB21US0174</t>
  </si>
  <si>
    <t>P1719LVMY0182-21</t>
  </si>
  <si>
    <t>20210312</t>
  </si>
  <si>
    <t>P1720LVUS0187-21</t>
  </si>
  <si>
    <t>P1746LVMY0202-21</t>
  </si>
  <si>
    <t>20210316</t>
  </si>
  <si>
    <t>P1739LVSG0199-21</t>
  </si>
  <si>
    <t>P1746LVAU0201-21</t>
  </si>
  <si>
    <t>P1709LVGR0196-21</t>
  </si>
  <si>
    <t>20210317</t>
  </si>
  <si>
    <t>P1746LVGR0197-21</t>
  </si>
  <si>
    <t>P1749KB21US0189</t>
  </si>
  <si>
    <t>20210318</t>
  </si>
  <si>
    <t>P1759KB21US0190</t>
  </si>
  <si>
    <t>P1760KB21US0192</t>
  </si>
  <si>
    <t>P1759KB21US0191</t>
  </si>
  <si>
    <t>P1749KB21US0194</t>
  </si>
  <si>
    <t>P1748KB21US0188</t>
  </si>
  <si>
    <t>P1759KB21US0193</t>
  </si>
  <si>
    <t>P01734AC21CK0205</t>
  </si>
  <si>
    <t>20210320</t>
  </si>
  <si>
    <t>P1710LVUK0198-21</t>
  </si>
  <si>
    <t>20210321</t>
  </si>
  <si>
    <t>P1720LVGR0219-21</t>
  </si>
  <si>
    <t>P1754KB21US0195</t>
  </si>
  <si>
    <t>P1749KB21US2303</t>
  </si>
  <si>
    <t>P1746LVID0186-21</t>
  </si>
  <si>
    <t>20210323</t>
  </si>
  <si>
    <t>P01735AC21CK0208</t>
  </si>
  <si>
    <t>P01735AC21JF0210</t>
  </si>
  <si>
    <t>P1746LVCA0214-21</t>
  </si>
  <si>
    <t>P01734AC21JF0207</t>
  </si>
  <si>
    <t>P1745AMZ21US0179</t>
  </si>
  <si>
    <t>20210324</t>
  </si>
  <si>
    <t>P1745AMZ21US0176</t>
  </si>
  <si>
    <t>P1746LVMX0215-21</t>
  </si>
  <si>
    <t>P1710LVGR0218-21</t>
  </si>
  <si>
    <t>20210325</t>
  </si>
  <si>
    <t>P1746LVGR0217-21</t>
  </si>
  <si>
    <t>P1746LVUS0213-21</t>
  </si>
  <si>
    <t>P1740KB21US0211</t>
  </si>
  <si>
    <t>P1686LVPH0216-21</t>
  </si>
  <si>
    <t>20210326</t>
  </si>
  <si>
    <t>P1746LVID0180-21</t>
  </si>
  <si>
    <t>P01734AC21KT0206</t>
  </si>
  <si>
    <t>20210329</t>
  </si>
  <si>
    <t>P01735AC21KT0209</t>
  </si>
  <si>
    <t>P1746LVID0204-21</t>
  </si>
  <si>
    <t>20210401</t>
  </si>
  <si>
    <t>P1720LVSG0223-21</t>
  </si>
  <si>
    <t>P1748KB21US0212</t>
  </si>
  <si>
    <t>P1710LVARG140320</t>
  </si>
  <si>
    <t>20210404</t>
  </si>
  <si>
    <t>P1686LVARG066220</t>
  </si>
  <si>
    <t>P1746LVMY0224-21</t>
  </si>
  <si>
    <t>20210405</t>
  </si>
  <si>
    <t>P01747US21-0222</t>
  </si>
  <si>
    <t>20210407</t>
  </si>
  <si>
    <t>P1746LVBR0220-21</t>
  </si>
  <si>
    <t>P1762KB21US0229</t>
  </si>
  <si>
    <t>20210411</t>
  </si>
  <si>
    <t>P1751KB21US0225</t>
  </si>
  <si>
    <t>P1708LVPE0226-21</t>
  </si>
  <si>
    <t>20210413</t>
  </si>
  <si>
    <t>P01727US21-0234</t>
  </si>
  <si>
    <t>20210415</t>
  </si>
  <si>
    <t>P1759KB21US0231</t>
  </si>
  <si>
    <t>20210417</t>
  </si>
  <si>
    <t>P1718KB21US0230</t>
  </si>
  <si>
    <t>P1759KB21US0232</t>
  </si>
  <si>
    <t>P1762KB21US0233</t>
  </si>
  <si>
    <t>P1746LVGR0235-21</t>
  </si>
  <si>
    <t>P1746LVMX0244-21</t>
  </si>
  <si>
    <t>20210421</t>
  </si>
  <si>
    <t>P1746LVMY0245-21</t>
  </si>
  <si>
    <t>20210422</t>
  </si>
  <si>
    <t>P1780KB21US0243</t>
  </si>
  <si>
    <t>20210423</t>
  </si>
  <si>
    <t>P1756AMZ21PL0239</t>
  </si>
  <si>
    <t>P1763KB21US0240</t>
  </si>
  <si>
    <t>Control 3</t>
  </si>
  <si>
    <t xml:space="preserve">Control Description —
Detailed Description of How the Control Is Expected to Be Performed </t>
  </si>
  <si>
    <t>Lower</t>
  </si>
  <si>
    <t>Not Higher</t>
  </si>
  <si>
    <r>
      <t xml:space="preserve">Rollforward </t>
    </r>
    <r>
      <rPr>
        <i/>
        <sz val="9"/>
        <color theme="1"/>
        <rFont val="Verdana"/>
        <family val="2"/>
      </rPr>
      <t>(applicable when testing and concluding as of an interim date)</t>
    </r>
  </si>
  <si>
    <t>Control 4</t>
  </si>
  <si>
    <t>Control 5</t>
  </si>
  <si>
    <t>NOTES</t>
  </si>
  <si>
    <t>Note 1</t>
  </si>
  <si>
    <t xml:space="preserve">      </t>
  </si>
  <si>
    <t>Note 2</t>
  </si>
  <si>
    <t>Note 3</t>
  </si>
  <si>
    <t>Note 4</t>
  </si>
  <si>
    <t>Note 5</t>
  </si>
  <si>
    <t>Note 6</t>
  </si>
  <si>
    <t>Note 7</t>
  </si>
  <si>
    <t>Note 8</t>
  </si>
  <si>
    <t>Note 9</t>
  </si>
  <si>
    <t>Note 10</t>
  </si>
  <si>
    <t>Note 11</t>
  </si>
  <si>
    <t>Note 12</t>
  </si>
  <si>
    <t>Note 13</t>
  </si>
  <si>
    <t>Note 14</t>
  </si>
  <si>
    <t>Note 15</t>
  </si>
  <si>
    <t>Note 16</t>
  </si>
  <si>
    <t>Note 17</t>
  </si>
  <si>
    <t>Note 18</t>
  </si>
  <si>
    <t>RS-01-Significant</t>
  </si>
  <si>
    <t xml:space="preserve"> The Company is taking confirmation from the Parent to confirm the balance at the end of first week of the following next  month.</t>
  </si>
  <si>
    <t>Check the following design factors to verify the design appropriateness of the Control:
We shall take 2 monthly sales confirmation to confirm that balance confirmations were obtained from parent companies and the balance reconciled at the first week of every following month.</t>
  </si>
  <si>
    <t xml:space="preserve"> Accounts and Finance Executive, Mr. Rifat Ahmed</t>
  </si>
  <si>
    <t>1. Authority  of Executive- Finance and Accounts is the appropriate level of authority as per the Entity's  policy.
2. Mr Rifat Ahmed is competent and has the appropriate level of authority to perform the control effectively. Mr Rifat Ahmed has completed MBA in finance and have been working in the respective industry for the past 2 years.
3. Manual control.</t>
  </si>
  <si>
    <t>The control is performed at the first week of every month (12 times a year). Frequency and consistency of the control is appropriate.</t>
  </si>
  <si>
    <t>1. Level of aggregation is low, control is performed once every month.
2. Predictability is high as the control owner is aware about the potential misstatement that may occur</t>
  </si>
  <si>
    <t>Investigation threshold is not applicable. Because, the control owner critically examines the commercial documents in CIMS and entries posted on SAP to prepared the balance confirmation for the parent companies.</t>
  </si>
  <si>
    <t xml:space="preserve">1. The nature and materiality of misstatements that the control is intended to prevent or detect-Revenue may be accounted for before issuing commercial invoice and receiving bill of lading to show a better performance by the management of the company.
2. The inherent risk associated with the risk of material misstatement - Significant risk
3. Whether there have been changes in the volume or nature of transactions that might adversely affect the control's design or operating effectiveness - No such issues 
4. Whether the account has a history of errors - no such issues
5. The effectiveness of entity (level controls, especially controls that monitor other controls) - Effective
6. The nature of the control and the frequency with which it operates - The control is performed at the first week of every month (12 times a year). Frequency and consistency of the control is appropriate.
7.  The degree to which the control relies on the effectiveness of other controls (e.g., the control environment or general it controls) - Not much dependent on other controls
8. The competence of the personnel who perform the control or monitor its performance and whether there have been changes in key personnel who perform the control or monitor its performance - Competent
9. Whether the control relies on performance by an individual or is automated - By an individual 
10. The complexity of the control and the significance of the judgments that must be made in connection with its operation - Not complex and judgment based
Final Conclusion based on the above answers (Higher/Not Higher): Higher
</t>
  </si>
  <si>
    <t>Nature of the control is manual.The control is performed at the first week of every month (12 times a year). Frequency and consistency of the control is appropriate.</t>
  </si>
  <si>
    <t>1.Obtain the monthly sales balance confirmation communication;</t>
  </si>
  <si>
    <t xml:space="preserve">3. Checked whether the monthly balance confirmation is sent by the reponsible person </t>
  </si>
  <si>
    <t>4. Checked whether the confirmation has been provided in the appropriate date</t>
  </si>
  <si>
    <t>For the month of</t>
  </si>
  <si>
    <t>Date of communication</t>
  </si>
  <si>
    <t>Balance as per confirmation</t>
  </si>
  <si>
    <t>Shipper</t>
  </si>
  <si>
    <t>Trading partner</t>
  </si>
  <si>
    <t>Sum of invoiced value</t>
  </si>
  <si>
    <t>a</t>
  </si>
  <si>
    <t>b</t>
  </si>
  <si>
    <t>c</t>
  </si>
  <si>
    <t>Mail communication</t>
  </si>
  <si>
    <t>May'21</t>
  </si>
  <si>
    <t>Mar'21</t>
  </si>
  <si>
    <t>Jan'21</t>
  </si>
  <si>
    <t>Oct'20</t>
  </si>
  <si>
    <t>No. of month in the period (as on 30-Jun-21)</t>
  </si>
  <si>
    <t>Name of month</t>
  </si>
  <si>
    <t>Way of communication</t>
  </si>
  <si>
    <t>Jul'20</t>
  </si>
  <si>
    <t>Aug'20</t>
  </si>
  <si>
    <t>Sep'20</t>
  </si>
  <si>
    <t>Nov'20</t>
  </si>
  <si>
    <t>Dec'20</t>
  </si>
  <si>
    <t>Feb'21</t>
  </si>
  <si>
    <t>Apr'21</t>
  </si>
  <si>
    <t>Jun'21</t>
  </si>
  <si>
    <r>
      <t xml:space="preserve">Based on the above summary, we can assume that the control is performed </t>
    </r>
    <r>
      <rPr>
        <b/>
        <sz val="11"/>
        <color theme="1"/>
        <rFont val="Calibri"/>
        <family val="2"/>
      </rPr>
      <t>"One time per month"</t>
    </r>
    <r>
      <rPr>
        <sz val="11"/>
        <color theme="1"/>
        <rFont val="Calibri"/>
        <family val="2"/>
      </rPr>
      <t xml:space="preserve"> and since the risk is significant with control reliance; risk associated with control is higher, our </t>
    </r>
    <r>
      <rPr>
        <b/>
        <sz val="11"/>
        <color theme="1"/>
        <rFont val="Calibri"/>
        <family val="2"/>
      </rPr>
      <t>samples for control testing is 1</t>
    </r>
    <r>
      <rPr>
        <sz val="11"/>
        <color theme="1"/>
        <rFont val="Calibri"/>
        <family val="2"/>
      </rPr>
      <t xml:space="preserve"> as per </t>
    </r>
    <r>
      <rPr>
        <b/>
        <sz val="11"/>
        <color theme="1"/>
        <rFont val="Calibri"/>
        <family val="2"/>
      </rPr>
      <t>Figure 23001.2—Suggested sample sizes for inspection of documentation to support our inquiries for the purpose of testing the operating effectiveness of controls – Significant risks of material misstatement</t>
    </r>
  </si>
  <si>
    <t>We have checked that whether confirmation was sent at appropriate date of the following month</t>
  </si>
  <si>
    <t>We have checked that whether confirmation mail was sent by responsible person</t>
  </si>
  <si>
    <t>We have checked that whether confirmation was sent to parent company and their resposible personnels</t>
  </si>
  <si>
    <r>
      <t xml:space="preserve">Interim </t>
    </r>
    <r>
      <rPr>
        <i/>
        <sz val="9"/>
        <color theme="1"/>
        <rFont val="Calibri"/>
        <family val="2"/>
      </rPr>
      <t>(test all selections and conclude as of an interim date)</t>
    </r>
    <r>
      <rPr>
        <b/>
        <i/>
        <sz val="9"/>
        <color theme="1"/>
        <rFont val="Calibri"/>
        <family val="2"/>
      </rPr>
      <t xml:space="preserve"> or Apportion </t>
    </r>
    <r>
      <rPr>
        <i/>
        <sz val="9"/>
        <color theme="1"/>
        <rFont val="Calibri"/>
        <family val="2"/>
      </rPr>
      <t>(spread the total number of selections throughout the year)</t>
    </r>
  </si>
  <si>
    <r>
      <rPr>
        <b/>
        <u/>
        <sz val="9"/>
        <rFont val="Calibri"/>
        <family val="2"/>
      </rPr>
      <t>Detailed Description of the Control</t>
    </r>
    <r>
      <rPr>
        <sz val="9"/>
        <rFont val="Calibri"/>
        <family val="2"/>
      </rPr>
      <t xml:space="preserve">
</t>
    </r>
    <r>
      <rPr>
        <u/>
        <sz val="9"/>
        <rFont val="Calibri"/>
        <family val="2"/>
      </rPr>
      <t>Depending on the nature and complexity of the control, consider documenting the following:
Inputs Used by the Control Performer:</t>
    </r>
    <r>
      <rPr>
        <sz val="9"/>
        <rFont val="Calibri"/>
        <family val="2"/>
      </rPr>
      <t xml:space="preserve">
We understand and assess the information or reports (which we refer to as IUC) that are used in the performance of the control, including the process by which the information is generated. (Refer to Internal Control Guide Section 9.3.1.)
</t>
    </r>
    <r>
      <rPr>
        <u/>
        <sz val="9"/>
        <rFont val="Calibri"/>
        <family val="2"/>
      </rPr>
      <t xml:space="preserve">
Specific Activities the Control Performer Is Performing:
</t>
    </r>
    <r>
      <rPr>
        <sz val="9"/>
        <rFont val="Calibri"/>
        <family val="2"/>
      </rPr>
      <t>We document each relevant step of the control performer's activities to perform the control separately. (Refer to Internal Control Guide Section 9.3.2.)</t>
    </r>
    <r>
      <rPr>
        <u/>
        <sz val="9"/>
        <rFont val="Calibri"/>
        <family val="2"/>
      </rPr>
      <t xml:space="preserve">
Outputs of the Control: 
</t>
    </r>
    <r>
      <rPr>
        <sz val="9"/>
        <rFont val="Calibri"/>
        <family val="2"/>
      </rPr>
      <t>We also understand the outputs of the control, which includes understanding the specific evidence that supports that the control activity actually occurred. (Refer to Internal Control Guide Section 9.3.3.)</t>
    </r>
    <r>
      <rPr>
        <u/>
        <sz val="9"/>
        <rFont val="Calibri"/>
        <family val="2"/>
      </rPr>
      <t xml:space="preserve">
</t>
    </r>
  </si>
  <si>
    <r>
      <rPr>
        <b/>
        <u/>
        <sz val="9"/>
        <rFont val="Calibri"/>
        <family val="2"/>
      </rPr>
      <t>Nature, Approach, and Type</t>
    </r>
    <r>
      <rPr>
        <sz val="9"/>
        <rFont val="Calibri"/>
        <family val="2"/>
      </rPr>
      <t xml:space="preserve">
Controls may vary due to the nature, approach, and type of the control implemented by the entity to address a risk of material misstatement. Differences in the nature, approach, and type of a control result in an individual control being more or less reliable, and affect: 
• Procedures performed and timing of testing necessary to support our test and evaluation of design of a control.
• Our determination of the risk associated with the control (see Note 10 for guidance on risk associated with the control).
We consider the following characteristics when identifying relevant controls:
• Nature: The nature of how the control is performed
     • Manual: Controls performed manually, not through technology.
     • Automated: Control activities wholly performed through technology (e.g., automated control functions programmed into computer software).
• Approach:  The approach management implemented to address the assessed risks
     • Preventive: Controls that have the objective of preventing errors or fraud that could result in a misstatement of the financial statements from occurring.
     • Detective: Controls that have the objective of detecting errors or fraud that has already occurred that could result in a misstatement of the financial statements.
• Type: The type of control activity being performed
     • Verifications: Compare two or more items with each other or compare an item with a policy, and perform a follow-up action when the two items do not match or the item is not consistent with policy.
     • Authorization and Approvals: An authorization affirms that a transaction is valid (i.e., it represents an actual economic event or is within an entity’s policy).
        An authorization typically takes the form of an approval by higher level management or a determination that the transaction is valid.
     • Physical Controls and Counts: Equipment, inventories, securities, cash, and other assets are secured physically (e.g., locked or guarded storage 
        areas with physical access restricted to authorized personnel) and are periodically counted and compared with amounts shown on control records.
     • Controls over IUC: Control activities over the processes to populate, update, and maintain the accuracy, completeness, and validity of IUC so that it is sufficiently reliable for its purpose.
     • Reconciliations: Compare two or more data elements and, if differences are identified, take action to bring data into agreement.
     • Controls with a Review Element (CREs): Controls with a review element are the controls management has over the reviews conducted by management or  
        others of estimates and other kinds of financial information for reasonableness. They require judgment, knowledge, and experience. 
        These reviews typically involve comparing recorded amounts with expectations of the reviewers based on their knowledge and experience. 
        The reviewer’s knowledge is, in part, based on history and, in part, may depend upon examining reports and underlying documents.
Consider if the control represents a series of controls; if so, clearly identify the nature, approach, and type of the control by selecting the nature, approach, and type in the checkboxes provided.
(Refer to Internal Control Guide Section 2.4.)
</t>
    </r>
  </si>
  <si>
    <r>
      <t xml:space="preserve">Risk(s) of Material Misstatement Addressed
</t>
    </r>
    <r>
      <rPr>
        <sz val="9"/>
        <rFont val="Calibri"/>
        <family val="2"/>
      </rPr>
      <t xml:space="preserve">Document each risk of material misstatement that the control addresses. Engagement teams may add/delete rows based on number of risks of material misstatement addressed by the control. Engagement teams should document the full risk of material misstatement text here and not just the risk of material misstatement reference number. 
</t>
    </r>
  </si>
  <si>
    <r>
      <rPr>
        <b/>
        <u/>
        <sz val="9"/>
        <rFont val="Calibri"/>
        <family val="2"/>
      </rPr>
      <t>Test and Evaluation of Control Design</t>
    </r>
    <r>
      <rPr>
        <sz val="9"/>
        <rFont val="Calibri"/>
        <family val="2"/>
      </rPr>
      <t xml:space="preserve">
Utilize this section to document the nature of the procedures performed (e.g., inquiry, observation, inspection of documentation, or some combination thereof) and use the free text section to describe the procedures performed. (Refer to Internal Control Guide Sections 2.5.2 and 9.4.)
For the applicable Design Factors, document our considerations and evaluation of the precision of the control to effectively address the risks of material misstatement identified (refer to Internal Control Guide Sections 2.5.1 and 9.4).
</t>
    </r>
  </si>
  <si>
    <r>
      <rPr>
        <b/>
        <u/>
        <sz val="9"/>
        <rFont val="Calibri"/>
        <family val="2"/>
      </rPr>
      <t>Design Factor 1:  Appropriateness of the Purpose of the Control and Its Correlation to the Risk/Assertion</t>
    </r>
    <r>
      <rPr>
        <sz val="9"/>
        <rFont val="Calibri"/>
        <family val="2"/>
      </rPr>
      <t xml:space="preserve">
For each risk of material misstatement documented in the “Risk(s) of Material Misstatement Addressed” documentation boxes, we document how the control addresses each of the risks of material misstatement as well as the related assertion(s). If the control addresses more than one risk of material misstatement, add additional rows for each risk of material misstatement identified. If this control alone does not address the risk of material misstatement and related assertion(s), document which other control(s) in combination with this control addresses the risk of material misstatement and related assertion(s), where that control(s) is tested as well as the conclusion on the design and operating effectiveness of that control(s).
For example, “As indicated within 1820.XX, this control operates in concert with other controls [</t>
    </r>
    <r>
      <rPr>
        <i/>
        <sz val="9"/>
        <rFont val="Calibri"/>
        <family val="2"/>
      </rPr>
      <t>indicate specific controls</t>
    </r>
    <r>
      <rPr>
        <sz val="9"/>
        <rFont val="Calibri"/>
        <family val="2"/>
      </rPr>
      <t xml:space="preserve">] to address the identified risk of material misstatement and assertions noted above. See tests of design and operating effectiveness of these controls at work paper XXX. Based on our testing of these controls we concluded they are designed and operating effectively.”
</t>
    </r>
  </si>
  <si>
    <r>
      <rPr>
        <b/>
        <u/>
        <sz val="9"/>
        <rFont val="Calibri"/>
        <family val="2"/>
      </rPr>
      <t xml:space="preserve">Design Factor 5: Criteria for Investigation (i.e., threshold) and Process for Follow-up </t>
    </r>
    <r>
      <rPr>
        <sz val="9"/>
        <rFont val="Calibri"/>
        <family val="2"/>
      </rPr>
      <t xml:space="preserve">
The threshold for investigating deviations or differences and its relationship to materiality is an important but subjective determination of a control’s precision. It is equally important that there is an appropriate process to follow up on any exceptions or unusual items noted from the review, including tracking open items for timely resolution and determining that responses are appropriate and supported as necessary (e.g., further review and challenge by others). (Refer to Internal Control Guide Section 2.5.1.)
The threshold for investigating deviations or differences from expectations relative to materiality is an indication of a control's precision. For example, a control that investigates items that are near the threshold for financial statement materiality has less precision and a greater risk of failing to prevent or detect misstatements that could be material than a control with a lower threshold for investigation. [PCAOB Staff Practice Alert No. 11]
The documentation of the criteria for investigation for follow-up may be documented within the control description for the applicable step or in the space provided for design factor 5.
</t>
    </r>
  </si>
  <si>
    <r>
      <rPr>
        <b/>
        <u/>
        <sz val="9"/>
        <rFont val="Calibri"/>
        <family val="2"/>
      </rPr>
      <t xml:space="preserve">Dependency of the Control on IUC </t>
    </r>
    <r>
      <rPr>
        <sz val="9"/>
        <rFont val="Calibri"/>
        <family val="2"/>
      </rPr>
      <t xml:space="preserve">
When the effectiveness of a control is dependent upon IUC (and the effectiveness of the control is therefore dependent on the accuracy and completeness of such information), utilize this section to reference where the controls that address the accuracy and completeness are tested (including the source data, report logic, and parameters). In addition, utilize this space to document the conclusions reached as a result of the testing referenced. See PCAOB AAM 13300.22 for the requirements related to testing the accuracy and completeness of IUC. See also Internal Control Guide Sections 2.5.1, 9.4, and 10.4.1 for further detail.
</t>
    </r>
  </si>
  <si>
    <r>
      <rPr>
        <b/>
        <u/>
        <sz val="9"/>
        <rFont val="Calibri"/>
        <family val="2"/>
      </rPr>
      <t>System-Generated IUC</t>
    </r>
    <r>
      <rPr>
        <sz val="9"/>
        <rFont val="Calibri"/>
        <family val="2"/>
      </rPr>
      <t xml:space="preserve">
Utilize the space provided to document our testing over the completeness and accuracy of the IUC for System-Generated reports considering the guidance in the Internal Control Guide Section 10.4.1, as well as related Internal Control (IC) — Deloitte Guidance Q&amp;As 10-6, 10-9, 10-11, and 10-12.</t>
    </r>
  </si>
  <si>
    <r>
      <rPr>
        <b/>
        <u/>
        <sz val="9"/>
        <rFont val="Calibri"/>
        <family val="2"/>
      </rPr>
      <t>Non-System-Generated IUC</t>
    </r>
    <r>
      <rPr>
        <sz val="9"/>
        <rFont val="Calibri"/>
        <family val="2"/>
      </rPr>
      <t xml:space="preserve">
Utilize the space provided to document our testing over the completeness and accuracy of the IUC for Non-System-Generated reports considering the guidance in the Internal Control Guide Section 10.4.1, as well as related Internal Control (IC) — Deloitte Guidance Q&amp;As 10-7, 10-8, and 10-10.</t>
    </r>
  </si>
  <si>
    <r>
      <rPr>
        <b/>
        <u/>
        <sz val="9"/>
        <rFont val="Calibri"/>
        <family val="2"/>
      </rPr>
      <t xml:space="preserve">Risk Associated with the Control </t>
    </r>
    <r>
      <rPr>
        <sz val="9"/>
        <rFont val="Calibri"/>
        <family val="2"/>
      </rPr>
      <t xml:space="preserve">
Utilize the space provided to document those considerations relevant to the conclusion reached (refer to Internal Control Guide Section 3.3).  
</t>
    </r>
  </si>
  <si>
    <r>
      <rPr>
        <b/>
        <u/>
        <sz val="9"/>
        <rFont val="Calibri"/>
        <family val="2"/>
      </rPr>
      <t xml:space="preserve">Planned Nature of Operating Effectiveness Testing </t>
    </r>
    <r>
      <rPr>
        <sz val="9"/>
        <rFont val="Calibri"/>
        <family val="2"/>
      </rPr>
      <t xml:space="preserve">
Utilize this section to document the nature of the procedures (regardless of whether we are performing the testing ourselves or using the work of others) that will be performed (e.g., inquiry, observation, inspection of documentation, reperformance, or some combination thereof) in the checkboxes provided, and use the free text section to describe the procedures to be performed. We typically perform a combination of procedures to obtain evidence of whether a control that addresses a significant risk is operating effectively, as more persuasive evidence is often needed (refer to Internal Control Guide Sections 3.4.1 and 9.5).</t>
    </r>
  </si>
  <si>
    <r>
      <rPr>
        <b/>
        <u/>
        <sz val="9"/>
        <rFont val="Calibri"/>
        <family val="2"/>
      </rPr>
      <t xml:space="preserve">Planned Timing of Operating Effectiveness Testing </t>
    </r>
    <r>
      <rPr>
        <sz val="9"/>
        <rFont val="Calibri"/>
        <family val="2"/>
      </rPr>
      <t xml:space="preserve">
Utilize this section to document the period to be covered by the testing (regardless of whether we are performing the testing ourselves or using the work of others) by using the dropdown box (i.e., whether the sample will be apportioned over the full year or the full sample will be tested at an interim period), and use the free text box to document any other relevant considerations (refer to Internal Control Guide Section 3.4.2).</t>
    </r>
  </si>
  <si>
    <r>
      <rPr>
        <b/>
        <u/>
        <sz val="9"/>
        <rFont val="Calibri"/>
        <family val="2"/>
      </rPr>
      <t xml:space="preserve">Planned Extent of Operating Effectiveness Testing </t>
    </r>
    <r>
      <rPr>
        <sz val="9"/>
        <rFont val="Calibri"/>
        <family val="2"/>
      </rPr>
      <t xml:space="preserve">
Utilize this section to document the sample size (regardless of whether we are performing the testing ourselves or using the work of others), and use the free text box to document any other relevant considerations. In addition, see suggested sample sizes at PCAOB AAM Figures 23001.1 and 23001.2.
The sampling tables are labeled as if the control operates only once for each period indicated. However, in many circumstances the same control may operate multiple times each period when it is applied. Accordingly, to determine an appropriate sample size in these circumstances we consider the number of times the control is applied to determine the frequency of performance of the control (refer to IC 3-9, Determining the Frequency of a Control (Q&amp;A)).</t>
    </r>
  </si>
  <si>
    <r>
      <rPr>
        <b/>
        <u/>
        <sz val="9"/>
        <rFont val="Calibri"/>
        <family val="2"/>
      </rPr>
      <t xml:space="preserve">Planned Extent of IPE Testing </t>
    </r>
    <r>
      <rPr>
        <sz val="9"/>
        <rFont val="Calibri"/>
        <family val="2"/>
      </rPr>
      <t xml:space="preserve">
IPE in the context of our internal control testing is IPE that we use as audit evidence to perform our tests of controls and, therefore, we need to perform procedures to determine if the information is sufficient and appropriate for our purposes. When we use a report (IPE) to identify the population of items of interest from which to draw our sample for testing, our tests of the items selected from the report typically address the accuracy of the report; however, such procedures often do not address the completeness of the report. We may test the IPE by either: 
1. Performing “direct testing” procedures to address the accuracy and completeness of IPE. For discussion and examples when performing procedures to directly test the accuracy and completeness of IPE, refer to the Information Produced by the Entity Guide, Chapter 6, “Plan and Perform Direct Testing Procedures That Address the Accuracy and Completeness of IPE.”
2. Performing procedures to test controls that address the accuracy and completeness of the IPE. For discussion and examples for testing controls that address the accuracy and completeness of IPE, refer to the Internal Control Guide, Chapter 10, “Testing Controls That Address the Accuracy and Completeness of Information Used in a Relevant Control.” 
</t>
    </r>
  </si>
  <si>
    <r>
      <rPr>
        <b/>
        <u/>
        <sz val="9"/>
        <rFont val="Calibri"/>
        <family val="2"/>
      </rPr>
      <t>Using the Work of Others (UWOO)</t>
    </r>
    <r>
      <rPr>
        <sz val="9"/>
        <rFont val="Calibri"/>
        <family val="2"/>
      </rPr>
      <t xml:space="preserve">
When we decide that it is appropriate to use the work of others for controls, we (1) consider whether to perform more extensive reperformance testing or supplement the evidence obtained from the use of the others’ testing with additional independent testing of our own based on the risk associated with the control and the risk of material misstatement and (2) document the basis for our judgments (refer to Internal Control Guide Section 8.4.2).</t>
    </r>
  </si>
  <si>
    <r>
      <rPr>
        <b/>
        <u/>
        <sz val="9"/>
        <rFont val="Calibri"/>
        <family val="2"/>
      </rPr>
      <t xml:space="preserve">Planned Rollforward Procedures </t>
    </r>
    <r>
      <rPr>
        <sz val="9"/>
        <rFont val="Calibri"/>
        <family val="2"/>
      </rPr>
      <t xml:space="preserve">
Similar to notes 11-13, utilize this section to document the nature, timing, and extent of rollforward procedures to be performed (regardless of whether we are performing the testing ourselves or using the work of others) for any control that was tested and concluded upon at an interim date, and use the free text space to document any relevant considerations, such as the factors in PCAOB AS 2201.56 (refer to Internal Control Guide Sections 4.3 and 4.4).</t>
    </r>
  </si>
  <si>
    <r>
      <rPr>
        <b/>
        <u/>
        <sz val="9"/>
        <rFont val="Calibri"/>
        <family val="2"/>
      </rPr>
      <t>Operating Effectiveness Testing Documentation</t>
    </r>
    <r>
      <rPr>
        <sz val="9"/>
        <rFont val="Calibri"/>
        <family val="2"/>
      </rPr>
      <t xml:space="preserve">
Utilize this section to document the procedures performed and the evidence of operating effectiveness obtained for each selection to meet the documentation requirements prescribed by PCAOB AS 1215. 
</t>
    </r>
  </si>
  <si>
    <r>
      <rPr>
        <b/>
        <u/>
        <sz val="9"/>
        <rFont val="Calibri"/>
        <family val="2"/>
      </rPr>
      <t xml:space="preserve">Exception or Deviation </t>
    </r>
    <r>
      <rPr>
        <sz val="9"/>
        <rFont val="Calibri"/>
        <family val="2"/>
      </rPr>
      <t xml:space="preserve">
Utilize this section to document whether any deviations were identified (refer to Internal Control Guide Section 3.6).
</t>
    </r>
  </si>
  <si>
    <r>
      <t>Document:  Commercial invoice, Bill of lading, gate pass, packing list
Assertion: Occurrence
Correlation to the risk/assertion: According to CBD requirement production is made and the finished goods is transferred to the warehouse for delivery. Based on the information provided, Senior Manager (Store and warehouse) and  his team with presence of a representative from C&amp;F agent, merchandizer team and logistics team loads the product into the truck. Senior Manager (Store and warehouse) provides Challan and packing list with the truck. Sales ledger is posted in the system after cross checking the information provided in Bill of lading and commercial invoice.</t>
    </r>
    <r>
      <rPr>
        <b/>
        <sz val="9"/>
        <color theme="1"/>
        <rFont val="Calibri"/>
        <family val="2"/>
      </rPr>
      <t xml:space="preserve"> (Assertion: Occurrence)</t>
    </r>
  </si>
  <si>
    <r>
      <rPr>
        <b/>
        <u/>
        <sz val="9"/>
        <rFont val="Calibri"/>
        <family val="2"/>
      </rPr>
      <t>Purpose</t>
    </r>
    <r>
      <rPr>
        <sz val="9"/>
        <rFont val="Calibri"/>
        <family val="2"/>
      </rPr>
      <t xml:space="preserve">
This form facilitates our documentation of the following objectives for PCAOB integrated and nonintegrated audits:</t>
    </r>
  </si>
  <si>
    <r>
      <t xml:space="preserve">This Form may be used to document our tests and evaluation of the design and operating effectiveness of the controls identified as relevant within a process to address risks of material misstatement. This Form is applicable for audits performed in accordance with the standards of the PCAOB.  
</t>
    </r>
    <r>
      <rPr>
        <b/>
        <sz val="9"/>
        <rFont val="Calibri"/>
        <family val="2"/>
      </rPr>
      <t>Note — If the control addresses a significant risk and the risk associated with the control is assessed as higher, the engagement team is required to document the tests and evaluation of the design and operating effectiveness of the control using Form 4120SR.
Note – For controls with a review element that address an accounting estimate, when the control addresses a higher risk and the risk associated with the control is higher, the engagement team is required to document the tests and evaluation of the design and operating effectiveness of the control using either Form 4120S-CRE or Form 4120SR.</t>
    </r>
    <r>
      <rPr>
        <sz val="9"/>
        <rFont val="Calibri"/>
        <family val="2"/>
      </rPr>
      <t xml:space="preserve">
</t>
    </r>
  </si>
  <si>
    <r>
      <t xml:space="preserve">1) The Executive Summary tab is populated automatically by the separate Control tabs; </t>
    </r>
    <r>
      <rPr>
        <b/>
        <sz val="9"/>
        <rFont val="Calibri"/>
        <family val="2"/>
      </rPr>
      <t>thus, there are no direct inputs necessary to populate the Executive Summary tab.</t>
    </r>
  </si>
  <si>
    <t xml:space="preserve">1. Revenue is recognized based on Commercial Invoice, Bill of Lading and other documents, i.e. packing list and gate pass. Commercial invoice and Bill of Lading are confirmed by Mr. Sayed Ali Anwar, Senior Manager-Commercial Department. After confirmation from Mr. Sayed Ali Anwar, Mr. Rifat, Executive of Accounts and Finance records revenue in SAP. </t>
  </si>
  <si>
    <t>4. Checked whether the entry is posted only after approval from Senior Manager-commercial department,  Mr. Sayed Ali Anwar.</t>
  </si>
  <si>
    <t>WALMART INC.</t>
  </si>
  <si>
    <t>TESCO STORES LIMITED</t>
  </si>
  <si>
    <t>We have checked commercial invoice and Bill of Lading are confirmed by Mr. Alauddin Chowdhury, Manager-Commercial Department. After confirmation from Mr. Alauddin, Mr. Rifat, Executive of Accounts and Finance records revenue in SAP</t>
  </si>
  <si>
    <t>We obtained bill of leading and checked that amount of the revenue in line with commerical invoice</t>
  </si>
  <si>
    <t>We have matched quantity and description  with the packing list and gate pass</t>
  </si>
  <si>
    <t xml:space="preserve">Documents are checked and reviwed by Mr. Alauddin Chowdhury, Manager-Commercial and then </t>
  </si>
  <si>
    <t xml:space="preserve">Entry is posted after confirmation by Mr. Rifat, Executive, Accounts executive </t>
  </si>
  <si>
    <t xml:space="preserve">Monthly Controls frequency </t>
  </si>
  <si>
    <t>EGMCL</t>
  </si>
  <si>
    <t>Check the following design factors to verify the design appropriateness of the Control:
We shall take 4 monthly sales confirmation to confirm that balance confirmations were obtained from parent companies and the balance match at the first week of every following month.</t>
  </si>
  <si>
    <t>1. Authority  of Manager- commercial department and Executive- Finance and Accounts is the appropriate level of authority as per the Entity's  policy.
2.  Mr. Sayed Ali Anwar and Mr Rifat Ahmed are competent and has the appropriate level of authority to perform the control effectively. Mr. Sayed Ali Anwar has complete MBA and have been working in the compamy for the past 30 years. Mr Rifat Ahmed has completed MBA in finance and have been working in the respective industry for the past 2 years.
3. Manual control.</t>
  </si>
  <si>
    <r>
      <rPr>
        <b/>
        <sz val="11"/>
        <color theme="1"/>
        <rFont val="Calibri"/>
        <family val="2"/>
      </rPr>
      <t>Name of the Client:</t>
    </r>
    <r>
      <rPr>
        <sz val="11"/>
        <color theme="1"/>
        <rFont val="Calibri"/>
        <family val="2"/>
      </rPr>
      <t xml:space="preserve"> Cosmopolitan Industries Private Limited (CIPL)</t>
    </r>
  </si>
  <si>
    <r>
      <rPr>
        <b/>
        <sz val="11"/>
        <color theme="1"/>
        <rFont val="Calibri"/>
        <family val="2"/>
      </rPr>
      <t>Prepared by:</t>
    </r>
    <r>
      <rPr>
        <sz val="11"/>
        <color theme="1"/>
        <rFont val="Calibri"/>
        <family val="2"/>
      </rPr>
      <t xml:space="preserve"> : Syed Muhammad Ali </t>
    </r>
  </si>
  <si>
    <r>
      <t>Reviewed by:</t>
    </r>
    <r>
      <rPr>
        <sz val="11"/>
        <color theme="1"/>
        <rFont val="Calibri"/>
        <family val="2"/>
      </rPr>
      <t xml:space="preserve"> Mahdi Mohammad Mehrab</t>
    </r>
  </si>
  <si>
    <t>1. Level of aggregation is low, control is performed many times (approximately 9 times) per day 
2. Predictability is high as the control owner is aware about the potential misstatement that may occur</t>
  </si>
  <si>
    <t>1. The Nature and Materiality of Misstatements That the Control Is Intended to Prevent or Detect-Revenue may be overstated because invoices issued and recorded may not relate to valid sales/ shipments for showing better performance.
2. The Inherent Risk Associated with the Risk of Material Misstatement - Significant risk
3. Whether There Have Been Changes in the Volume or Nature of Transactions That Might Adversely Affect the Control's Design or Operating Effectiveness - No such issues 
4. Whether the Account Has a History of Errors - No such issues
5. The Effectiveness of Entity (Level Controls, Especially Controls That Monitor Other Controls) - Effective
6. The Nature of the Control and the Frequency with Which It Operates - The control is performed many times(approximately 09 times) per day. Frequency and consistency of the control is appropriate.
7.  The Degree to Which the Control Relies on the Effectiveness of Other Controls (e.g., the Control Environment or General IT Controls) - Not much dependent on other controls
8. The Competence of the Personnel Who Perform the Control or Monitor Its Performance and Whether There Have Been Changes in Key Personnel Who Perform the Control or Monitor Its Performance - Competent
9. Whether the Control Relies on Performance by an Individual or Is Automated - by an Individual 
10. The Complexity of the Control and the Significance of the Judgments That Must Be Made in Connection with Its Operation - Not complex and judgement based
Final Conclusion based on the above answers (Higher/Not Higher): Higher</t>
  </si>
  <si>
    <t>C3093UQ20TOK0589</t>
  </si>
  <si>
    <t>DAC0026369</t>
  </si>
  <si>
    <t>UNIQLO CO., LTD.</t>
  </si>
  <si>
    <t>C3128UQ20TOK0721</t>
  </si>
  <si>
    <t>DAC0027329</t>
  </si>
  <si>
    <t>C3121UQ20TOK0630</t>
  </si>
  <si>
    <t>DAC0026939</t>
  </si>
  <si>
    <t>C3215UQ20TOK1131</t>
  </si>
  <si>
    <t>DAC0030398</t>
  </si>
  <si>
    <t>UNIQLO LTD</t>
  </si>
  <si>
    <t>C3254UQ21TOK0276</t>
  </si>
  <si>
    <t>DAC0034481</t>
  </si>
  <si>
    <t>UNIQLO O LTD.</t>
  </si>
  <si>
    <t>C03170US20-0960</t>
  </si>
  <si>
    <t>MAEU-240652867</t>
  </si>
  <si>
    <t>C3234UQ20TOK1324</t>
  </si>
  <si>
    <t>DAC0031557</t>
  </si>
  <si>
    <t>C03170US20-0926</t>
  </si>
  <si>
    <t>MEDUKA524264</t>
  </si>
  <si>
    <t>Walmart In.</t>
  </si>
  <si>
    <t>C3168UQ20TOK1177</t>
  </si>
  <si>
    <t>DAC0030516</t>
  </si>
  <si>
    <t>UNIQLO CO. LTD</t>
  </si>
  <si>
    <t>C3234UQ20OSA1330</t>
  </si>
  <si>
    <t>DAC0031347</t>
  </si>
  <si>
    <t>2008000061</t>
  </si>
  <si>
    <t>PGCL</t>
  </si>
  <si>
    <t>C3168UQ20TOK1291</t>
  </si>
  <si>
    <t>DAC0031220</t>
  </si>
  <si>
    <t>C3233UQ20OSA1218</t>
  </si>
  <si>
    <t>DAC0030818</t>
  </si>
  <si>
    <t>C3254UQ21TOK0224</t>
  </si>
  <si>
    <t>DAC0033910</t>
  </si>
  <si>
    <t>C3085LVCA075320</t>
  </si>
  <si>
    <t>HLCUDA1200814576</t>
  </si>
  <si>
    <t>LEVI STRAUSS &amp; CO (CANADA) INC.</t>
  </si>
  <si>
    <t>C03170US20-0892</t>
  </si>
  <si>
    <t>DAC0024197</t>
  </si>
  <si>
    <t>C3093UQ20TOK0823</t>
  </si>
  <si>
    <t>DAC0028467</t>
  </si>
  <si>
    <t>LEVI STRAUSS &amp; CO.</t>
  </si>
  <si>
    <t>C3272UQ21TOK0162</t>
  </si>
  <si>
    <t>DAC0033417</t>
  </si>
  <si>
    <t>C3233UQ20OSA1251</t>
  </si>
  <si>
    <t>DAC0031011</t>
  </si>
  <si>
    <t>C03170US20-1041</t>
  </si>
  <si>
    <t>MEDUKA571513</t>
  </si>
  <si>
    <t>WALMART IN</t>
  </si>
  <si>
    <t>C3095QTUS095920</t>
  </si>
  <si>
    <t>AGL-001359</t>
  </si>
  <si>
    <t>QUETICO LLC</t>
  </si>
  <si>
    <t>C3242LVUS008921</t>
  </si>
  <si>
    <t>MAEUA08249694</t>
  </si>
  <si>
    <t>C3169UQ20SG1077</t>
  </si>
  <si>
    <t>DACAVT60493</t>
  </si>
  <si>
    <t>UNIQLO SINGAPORE CO LTD.</t>
  </si>
  <si>
    <t>2008000065</t>
  </si>
  <si>
    <t>C3169UQ20TOK1030</t>
  </si>
  <si>
    <t>DAC0029647</t>
  </si>
  <si>
    <t>UNIQLO Ltd.</t>
  </si>
  <si>
    <t>C3272UQ21OSA0318</t>
  </si>
  <si>
    <t>DAC0034821</t>
  </si>
  <si>
    <t>C3253UQ21TH0036</t>
  </si>
  <si>
    <t>DAC0032442</t>
  </si>
  <si>
    <t>UNIQLO THAILAND CO LTD</t>
  </si>
  <si>
    <t>C3261C&amp;A21GR0353</t>
  </si>
  <si>
    <t>HLCUDA1210318676</t>
  </si>
  <si>
    <t>UNIQLO SDN BHD</t>
  </si>
  <si>
    <t>C3121UQ20OSA0647</t>
  </si>
  <si>
    <t>DAC0026772</t>
  </si>
  <si>
    <t>UNIQLO Co Ltd.</t>
  </si>
  <si>
    <t>C3140LVUS098720</t>
  </si>
  <si>
    <t>C3290UQ21YOK0413</t>
  </si>
  <si>
    <t>DAC0035206</t>
  </si>
  <si>
    <t>UNIQLO LTD.</t>
  </si>
  <si>
    <t>C3234UQ20HAK1329</t>
  </si>
  <si>
    <t>DAC0031389</t>
  </si>
  <si>
    <t>C3207UQ20NAG1080</t>
  </si>
  <si>
    <t>DAC0030033</t>
  </si>
  <si>
    <t>C3151UQ20OSA0792</t>
  </si>
  <si>
    <t>DAC0028394</t>
  </si>
  <si>
    <t>C3344UQ21OSA0448</t>
  </si>
  <si>
    <t>DAC0035484</t>
  </si>
  <si>
    <t>C3237LVUS0443-21</t>
  </si>
  <si>
    <t>MAEUII8383176</t>
  </si>
  <si>
    <t>LEVI STARUSS  CO. LTD</t>
  </si>
  <si>
    <t>C3246UQ21TOK0117</t>
  </si>
  <si>
    <t>NBG43361780</t>
  </si>
  <si>
    <t>UNIQLO Co. Ltd</t>
  </si>
  <si>
    <t>C3235UQ20MEL1400</t>
  </si>
  <si>
    <t>DAC0031979</t>
  </si>
  <si>
    <t>UNIQLO AUSTRALIA PTY INC.</t>
  </si>
  <si>
    <t>C3074UQ20PH0463</t>
  </si>
  <si>
    <t>DACASA15162</t>
  </si>
  <si>
    <t>FAST RETAILING PHILIPPINES, INC.</t>
  </si>
  <si>
    <t>C3290UQ21OSA0417</t>
  </si>
  <si>
    <t>DAC0035207</t>
  </si>
  <si>
    <t>C3261C&amp;A21GR0381</t>
  </si>
  <si>
    <t>MAEDUKA768986</t>
  </si>
  <si>
    <t>C3272UQ21HAK0115</t>
  </si>
  <si>
    <t>DAC0033182</t>
  </si>
  <si>
    <t>C3205UQ20YAN1006</t>
  </si>
  <si>
    <t>DACAVJ37575</t>
  </si>
  <si>
    <t>FAST RETAILING CHINA, INC.</t>
  </si>
  <si>
    <t>C3271UQ21VN0226</t>
  </si>
  <si>
    <t>DACAYC38450</t>
  </si>
  <si>
    <t>UNIQLO VIETNAM</t>
  </si>
  <si>
    <t>C3309UQ21HAK0521</t>
  </si>
  <si>
    <t>DAC0036020</t>
  </si>
  <si>
    <t>UNIQLO CO. LTD.</t>
  </si>
  <si>
    <t>C3159UQ20NAG0880</t>
  </si>
  <si>
    <t>DAC-0028780</t>
  </si>
  <si>
    <t>UNIQLO Q. CO.Ltd</t>
  </si>
  <si>
    <t>C3134SB20UK0920</t>
  </si>
  <si>
    <t>ACSBD0385448</t>
  </si>
  <si>
    <t>SAINSBURRY SUPER MARKET</t>
  </si>
  <si>
    <t>C3232UQ21HAK0030</t>
  </si>
  <si>
    <t>DAC0032454</t>
  </si>
  <si>
    <t>UNIQLO  CO. LTD</t>
  </si>
  <si>
    <t>C3152TS20UK0849</t>
  </si>
  <si>
    <t>MAEU-CG5249538</t>
  </si>
  <si>
    <t>C3167UQ20TW0829</t>
  </si>
  <si>
    <t>HAWB-YBD00025620</t>
  </si>
  <si>
    <t>UNIQLO TAIWAN., LTD.</t>
  </si>
  <si>
    <t>C3207UQ20TOM1047</t>
  </si>
  <si>
    <t>DAC0029759</t>
  </si>
  <si>
    <t>C3242LVUS0203-21</t>
  </si>
  <si>
    <t>MAEU08284325</t>
  </si>
  <si>
    <t>LEVI STRAUSS &amp; Co</t>
  </si>
  <si>
    <t>C3205UQ20SHA1005</t>
  </si>
  <si>
    <t>DACAVJ37306</t>
  </si>
  <si>
    <t>FAST RETAILING CHINA TRADING CO.</t>
  </si>
  <si>
    <t>C3101LVUS080920</t>
  </si>
  <si>
    <t>MAEU-A04736773</t>
  </si>
  <si>
    <t>C3133SB20UK0843</t>
  </si>
  <si>
    <t>ACSBD0383453</t>
  </si>
  <si>
    <t>C3099LVUS082720</t>
  </si>
  <si>
    <t>A04933110</t>
  </si>
  <si>
    <t>Levi strauss &amp; Co</t>
  </si>
  <si>
    <t>C3205UQ20EU0976</t>
  </si>
  <si>
    <t>DMCQCGP5302662</t>
  </si>
  <si>
    <t>UNIQLO EUROPE LTD</t>
  </si>
  <si>
    <t>C3148LVCL116920</t>
  </si>
  <si>
    <t>DAC8072754</t>
  </si>
  <si>
    <t>LEVI STRAUSS CHILLE LIMITADA</t>
  </si>
  <si>
    <t>C3290UQ21YOK0217</t>
  </si>
  <si>
    <t>DAC0033817</t>
  </si>
  <si>
    <t>At the first week of the every following month Rifat Ahmed, executive,  sends Export ETD  mail to the parents company, DWC and EDL, to confirm the balance. The mail confirmation is sent to Finance Officer of EDL, Winnie chenng  and Genaral Manager Finance of DWC, Navin Bangera,  who respectively provides reconciliation sheet.  Following receiving the response the controller team prepares reconcilialtion by obtaining proper evidence of the gap, and H M Zahidul Islam on behalf of CIPL, sends an intercompany reconciliation balance back with comments and remarks against any devience that may exist.</t>
  </si>
  <si>
    <r>
      <t xml:space="preserve">Document: </t>
    </r>
    <r>
      <rPr>
        <b/>
        <sz val="9"/>
        <rFont val="Calibri"/>
        <family val="2"/>
      </rPr>
      <t xml:space="preserve">  Commercial invoice, Bill of lading, gate pass, packing list.</t>
    </r>
    <r>
      <rPr>
        <sz val="9"/>
        <rFont val="Calibri"/>
        <family val="2"/>
      </rPr>
      <t xml:space="preserve">
Assertion: Occourance
Correlation to the risk/assertion: After loading the product,Senior Manager (Store and warehouse) provides Challan, gate pass and packing list with the truck. C&amp;F agent provides Bill of lading to representative of CIPL. After bill of lading is received, information is posted in the system by the accounts department by cross checking information provided by commercial invoice and bill of lading date.All commercial documents are uploaded in CIMS &amp; all entries are posted in SAP </t>
    </r>
    <r>
      <rPr>
        <b/>
        <sz val="9"/>
        <rFont val="Calibri"/>
        <family val="2"/>
      </rPr>
      <t>(Assertion: Occurance)</t>
    </r>
  </si>
  <si>
    <r>
      <rPr>
        <b/>
        <sz val="11"/>
        <color theme="1"/>
        <rFont val="Calibri"/>
        <family val="2"/>
      </rPr>
      <t>Prepared by:</t>
    </r>
    <r>
      <rPr>
        <sz val="11"/>
        <color theme="1"/>
        <rFont val="Calibri"/>
        <family val="2"/>
      </rPr>
      <t xml:space="preserve"> Syed Muhammad Ali </t>
    </r>
  </si>
  <si>
    <r>
      <rPr>
        <b/>
        <sz val="11"/>
        <color theme="1"/>
        <rFont val="Calibri"/>
        <family val="2"/>
      </rPr>
      <t>Name of the Client:</t>
    </r>
    <r>
      <rPr>
        <sz val="11"/>
        <color theme="1"/>
        <rFont val="Calibri"/>
        <family val="2"/>
      </rPr>
      <t xml:space="preserve"> Cosmopolitan Industries Pvt Ltd (CIPL)</t>
    </r>
  </si>
  <si>
    <t>Nature of the control is manual. Frequency of the controls is many times (approximately 9 times) per day.</t>
  </si>
  <si>
    <t>The control is performed many times (approximately 9 times) per day. Frequency and consistency of the control is appropriate.</t>
  </si>
  <si>
    <t xml:space="preserve">Revenue is recognized based on Commercial Invoice, Bill of Lading and other documents, i.e. packing list and gate pass. </t>
  </si>
  <si>
    <t xml:space="preserve">1. Gate pass: Commercial invoice is prepared and approved by authorized personnel of CIPL
2. Bill of lading: After loading the product, C&amp;F agent provides Bill of lading and other export related documents to representative of the CIPL
3. Confirmation is sent to  AVP (Head of Logistics) by the merchandizer to select a C&amp;F agent for delivery trucks. He also provides a gate pass for the truck to enter into the factory.
4. Packing list: It is prepared by warehouse team and approved by Merchandise department and verified by port authority. </t>
  </si>
  <si>
    <t>1. Commercial invoice: Commercial invoice is prepared and approved by authorized personnel of CIPL.
2. gate pass and packing list: Senior Manager (Store and warehouse) provides Challan, gate pass and packing list with the truck.
3. Bill of lading: After loading the product, C&amp;F agent provides Bill of lading and other export related documents to representative of the CIPL
4. Finally, All commercial documents are uploaded in CIMS &amp; all entries are posted in SAP.</t>
  </si>
  <si>
    <t>Customer</t>
  </si>
  <si>
    <t>EPIC DESIGNERS LIMITED</t>
  </si>
  <si>
    <t>EPIC DESIGNERS LTD.</t>
  </si>
  <si>
    <t xml:space="preserve">EPIC DESIGNERS LIMITED, </t>
  </si>
  <si>
    <t>EPIC DESIGNERS LTD&gt;</t>
  </si>
  <si>
    <t>EPI DESIGNERS LTD</t>
  </si>
  <si>
    <t xml:space="preserve">EPIC GARMENTS DWC-LLC </t>
  </si>
  <si>
    <t>EPIC GARMENTS DWC-LLC</t>
  </si>
  <si>
    <t>2. Selected samples from the CIPL Export ETD that we have obtained till 30 Jun 2021;</t>
  </si>
  <si>
    <t>CIPL</t>
  </si>
  <si>
    <t>Mr. Sayed  Ali  Anwar , Senior Manager-commercial department and Accounts and Mr. Rifat Ahmed, Finance Executive</t>
  </si>
  <si>
    <t>Bill of lading date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</si>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</sst>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409]d\-mmm\-yy;@"/>
    <numFmt numFmtId="165" formatCode="_(* #,##0_);_(* \(#,##0\);_(* &quot;-&quot;??_);_(@_)"/>
  </numFmts>
  <fonts count="62" x14ac:knownFonts="1">
    <font>
      <sz val="11"/>
      <color theme="1"/>
      <name val="Verdana"/>
      <family val="2"/>
      <scheme val="minor"/>
    </font>
    <font>
      <sz val="10"/>
      <name val="Arial"/>
      <family val="2"/>
    </font>
    <font>
      <u/>
      <sz val="10"/>
      <color indexed="12"/>
      <name val="Arial"/>
      <family val="2"/>
    </font>
    <font>
      <b/>
      <u/>
      <sz val="9"/>
      <color indexed="12"/>
      <name val="Arial"/>
      <family val="2"/>
    </font>
    <font>
      <b/>
      <sz val="9"/>
      <color theme="1"/>
      <name val="Verdana"/>
      <family val="2"/>
      <scheme val="minor"/>
    </font>
    <font>
      <sz val="9"/>
      <color theme="1"/>
      <name val="Verdana"/>
      <family val="2"/>
      <scheme val="minor"/>
    </font>
    <font>
      <sz val="9"/>
      <color theme="0"/>
      <name val="Verdana"/>
      <family val="2"/>
      <scheme val="minor"/>
    </font>
    <font>
      <sz val="9"/>
      <color rgb="FF0000FF"/>
      <name val="Verdana"/>
      <family val="2"/>
      <scheme val="minor"/>
    </font>
    <font>
      <b/>
      <i/>
      <sz val="9"/>
      <color theme="1"/>
      <name val="Verdana"/>
      <family val="2"/>
      <scheme val="minor"/>
    </font>
    <font>
      <i/>
      <sz val="9"/>
      <color theme="1"/>
      <name val="Calibri"/>
      <family val="2"/>
    </font>
    <font>
      <sz val="9"/>
      <name val="Verdana"/>
      <family val="2"/>
      <scheme val="minor"/>
    </font>
    <font>
      <b/>
      <sz val="9"/>
      <color rgb="FF0033CC"/>
      <name val="Verdana"/>
      <family val="2"/>
      <scheme val="minor"/>
    </font>
    <font>
      <b/>
      <i/>
      <sz val="9"/>
      <color theme="0"/>
      <name val="Verdana"/>
      <family val="2"/>
      <scheme val="minor"/>
    </font>
    <font>
      <i/>
      <sz val="9"/>
      <color theme="0"/>
      <name val="Verdana"/>
      <family val="2"/>
      <scheme val="minor"/>
    </font>
    <font>
      <b/>
      <i/>
      <sz val="9"/>
      <color rgb="FF000000"/>
      <name val="Verdana"/>
      <family val="2"/>
      <scheme val="minor"/>
    </font>
    <font>
      <b/>
      <sz val="9"/>
      <color indexed="10"/>
      <name val="Verdana"/>
      <family val="2"/>
      <scheme val="minor"/>
    </font>
    <font>
      <i/>
      <sz val="9"/>
      <color theme="1"/>
      <name val="Verdana"/>
      <family val="2"/>
      <scheme val="minor"/>
    </font>
    <font>
      <b/>
      <sz val="9"/>
      <color indexed="9"/>
      <name val="Verdana"/>
      <family val="2"/>
      <scheme val="minor"/>
    </font>
    <font>
      <b/>
      <sz val="9"/>
      <name val="Verdana"/>
      <family val="2"/>
      <scheme val="minor"/>
    </font>
    <font>
      <b/>
      <i/>
      <sz val="9"/>
      <name val="Verdana"/>
      <family val="2"/>
      <scheme val="minor"/>
    </font>
    <font>
      <i/>
      <sz val="9"/>
      <color theme="1"/>
      <name val="Verdana"/>
      <family val="2"/>
    </font>
    <font>
      <b/>
      <sz val="11"/>
      <color theme="1"/>
      <name val="Verdana"/>
      <family val="2"/>
      <scheme val="minor"/>
    </font>
    <font>
      <sz val="11"/>
      <color theme="1"/>
      <name val="Verdana"/>
      <family val="2"/>
      <scheme val="minor"/>
    </font>
    <font>
      <b/>
      <sz val="12"/>
      <color theme="1"/>
      <name val="Calibri"/>
      <family val="2"/>
    </font>
    <font>
      <sz val="11"/>
      <color theme="1"/>
      <name val="Calibri"/>
      <family val="2"/>
    </font>
    <font>
      <b/>
      <sz val="11"/>
      <color theme="1"/>
      <name val="Calibri"/>
      <family val="2"/>
    </font>
    <font>
      <b/>
      <sz val="11"/>
      <color rgb="FFFF0000"/>
      <name val="Calibri"/>
      <family val="2"/>
    </font>
    <font>
      <b/>
      <sz val="11"/>
      <color theme="0"/>
      <name val="Calibri"/>
      <family val="2"/>
    </font>
    <font>
      <sz val="11"/>
      <color theme="0"/>
      <name val="Calibri"/>
      <family val="2"/>
    </font>
    <font>
      <sz val="12"/>
      <color theme="1"/>
      <name val="Verdana"/>
      <family val="2"/>
      <scheme val="minor"/>
    </font>
    <font>
      <sz val="8"/>
      <name val="Verdana"/>
      <family val="2"/>
      <scheme val="minor"/>
    </font>
    <font>
      <b/>
      <sz val="9"/>
      <color rgb="FF0033CC"/>
      <name val="Calibri"/>
      <family val="2"/>
    </font>
    <font>
      <sz val="9"/>
      <color theme="1"/>
      <name val="Calibri"/>
      <family val="2"/>
    </font>
    <font>
      <sz val="9"/>
      <name val="Calibri"/>
      <family val="2"/>
    </font>
    <font>
      <b/>
      <i/>
      <sz val="9"/>
      <color theme="0"/>
      <name val="Calibri"/>
      <family val="2"/>
    </font>
    <font>
      <b/>
      <i/>
      <sz val="9"/>
      <name val="Calibri"/>
      <family val="2"/>
    </font>
    <font>
      <sz val="9"/>
      <color theme="0"/>
      <name val="Calibri"/>
      <family val="2"/>
    </font>
    <font>
      <sz val="9"/>
      <color rgb="FF0000FF"/>
      <name val="Calibri"/>
      <family val="2"/>
    </font>
    <font>
      <b/>
      <sz val="9"/>
      <name val="Calibri"/>
      <family val="2"/>
    </font>
    <font>
      <b/>
      <sz val="9"/>
      <color theme="1"/>
      <name val="Calibri"/>
      <family val="2"/>
    </font>
    <font>
      <i/>
      <sz val="9"/>
      <color theme="0"/>
      <name val="Calibri"/>
      <family val="2"/>
    </font>
    <font>
      <b/>
      <i/>
      <sz val="9"/>
      <color rgb="FF000000"/>
      <name val="Calibri"/>
      <family val="2"/>
    </font>
    <font>
      <b/>
      <sz val="9"/>
      <color indexed="10"/>
      <name val="Calibri"/>
      <family val="2"/>
    </font>
    <font>
      <b/>
      <i/>
      <sz val="9"/>
      <color theme="1"/>
      <name val="Calibri"/>
      <family val="2"/>
    </font>
    <font>
      <b/>
      <sz val="9"/>
      <color indexed="9"/>
      <name val="Calibri"/>
      <family val="2"/>
    </font>
    <font>
      <b/>
      <sz val="10"/>
      <color theme="1"/>
      <name val="Calibri"/>
      <family val="2"/>
    </font>
    <font>
      <b/>
      <sz val="10"/>
      <color theme="0"/>
      <name val="Calibri"/>
      <family val="2"/>
    </font>
    <font>
      <b/>
      <sz val="9"/>
      <color rgb="FFFF0000"/>
      <name val="Calibri"/>
      <family val="2"/>
    </font>
    <font>
      <sz val="11"/>
      <color rgb="FFFF0000"/>
      <name val="Calibri"/>
      <family val="2"/>
    </font>
    <font>
      <sz val="9"/>
      <color rgb="FF0033CC"/>
      <name val="Calibri"/>
      <family val="2"/>
    </font>
    <font>
      <b/>
      <sz val="9"/>
      <color indexed="18"/>
      <name val="Calibri"/>
      <family val="2"/>
    </font>
    <font>
      <b/>
      <u/>
      <sz val="9"/>
      <color indexed="9"/>
      <name val="Calibri"/>
      <family val="2"/>
    </font>
    <font>
      <b/>
      <u/>
      <sz val="9"/>
      <color rgb="FFFF0000"/>
      <name val="Calibri"/>
      <family val="2"/>
    </font>
    <font>
      <sz val="9"/>
      <color rgb="FFFF0000"/>
      <name val="Calibri"/>
      <family val="2"/>
    </font>
    <font>
      <b/>
      <u/>
      <sz val="9"/>
      <name val="Calibri"/>
      <family val="2"/>
    </font>
    <font>
      <b/>
      <u/>
      <sz val="9"/>
      <color indexed="12"/>
      <name val="Calibri"/>
      <family val="2"/>
    </font>
    <font>
      <u/>
      <sz val="9"/>
      <name val="Calibri"/>
      <family val="2"/>
    </font>
    <font>
      <i/>
      <sz val="9"/>
      <name val="Calibri"/>
      <family val="2"/>
    </font>
    <font>
      <sz val="10"/>
      <name val="Calibri"/>
      <family val="2"/>
    </font>
    <font>
      <sz val="11"/>
      <name val="Calibri"/>
      <family val="2"/>
    </font>
    <font>
      <b/>
      <sz val="10"/>
      <name val="Calibri"/>
      <family val="2"/>
    </font>
    <font>
      <sz val="11"/>
      <name val="Open Sans"/>
      <family val="2"/>
    </font>
  </fonts>
  <fills count="2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54"/>
        <bgColor indexed="64"/>
      </patternFill>
    </fill>
    <fill>
      <patternFill patternType="solid">
        <fgColor rgb="FF00800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rgb="FFFFFF00"/>
        <bgColor indexed="64"/>
      </patternFill>
    </fill>
    <fill>
      <patternFill patternType="solid">
        <fgColor indexed="22"/>
        <bgColor indexed="64"/>
      </patternFill>
    </fill>
    <fill>
      <patternFill patternType="solid">
        <fgColor indexed="9"/>
        <bgColor indexed="0"/>
      </patternFill>
    </fill>
    <fill>
      <patternFill patternType="solid">
        <fgColor indexed="9"/>
        <bgColor indexed="64"/>
      </patternFill>
    </fill>
    <fill>
      <patternFill patternType="solid">
        <fgColor theme="2" tint="-0.249977111117893"/>
        <bgColor indexed="64"/>
      </patternFill>
    </fill>
    <fill>
      <patternFill patternType="solid">
        <fgColor theme="1"/>
        <bgColor indexed="64"/>
      </patternFill>
    </fill>
    <fill>
      <patternFill patternType="solid">
        <fgColor theme="2"/>
        <bgColor indexed="64"/>
      </patternFill>
    </fill>
    <fill>
      <patternFill patternType="solid">
        <fgColor rgb="FF00B050"/>
        <bgColor indexed="64"/>
      </patternFill>
    </fill>
    <fill>
      <patternFill patternType="solid">
        <fgColor indexed="13"/>
        <bgColor indexed="64"/>
      </patternFill>
    </fill>
    <fill>
      <patternFill patternType="solid">
        <fgColor theme="5"/>
        <bgColor indexed="64"/>
      </patternFill>
    </fill>
  </fills>
  <borders count="39">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right/>
      <top style="medium">
        <color indexed="64"/>
      </top>
      <bottom/>
      <diagonal/>
    </border>
  </borders>
  <cellStyleXfs count="15">
    <xf numFmtId="0" fontId="0" fillId="0" borderId="0"/>
    <xf numFmtId="0" fontId="1" fillId="0" borderId="0"/>
    <xf numFmtId="0" fontId="1" fillId="0" borderId="0"/>
    <xf numFmtId="0" fontId="1" fillId="0" borderId="0"/>
    <xf numFmtId="0" fontId="2" fillId="0" borderId="0" applyNumberFormat="0" applyFill="0" applyBorder="0" applyAlignment="0" applyProtection="0">
      <alignment vertical="top"/>
      <protection locked="0"/>
    </xf>
    <xf numFmtId="0" fontId="3" fillId="0" borderId="0">
      <alignment vertical="top"/>
    </xf>
    <xf numFmtId="0" fontId="1" fillId="0" borderId="0"/>
    <xf numFmtId="43" fontId="22" fillId="0" borderId="0" applyFont="0" applyFill="0" applyBorder="0" applyAlignment="0" applyProtection="0"/>
    <xf numFmtId="0" fontId="29" fillId="0" borderId="0"/>
    <xf numFmtId="0" fontId="1" fillId="0" borderId="0"/>
    <xf numFmtId="43" fontId="29"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cellStyleXfs>
  <cellXfs count="769">
    <xf numFmtId="0" fontId="0" fillId="0" borderId="0" xfId="0"/>
    <xf numFmtId="0" fontId="5" fillId="2" borderId="0" xfId="0" applyFont="1" applyFill="1" applyBorder="1" applyAlignment="1">
      <alignment horizontal="left" vertical="top"/>
    </xf>
    <xf numFmtId="0" fontId="11" fillId="6" borderId="0" xfId="0" applyFont="1" applyFill="1" applyAlignment="1">
      <alignment horizontal="left" vertical="center"/>
    </xf>
    <xf numFmtId="0" fontId="5" fillId="6" borderId="0" xfId="0" applyFont="1" applyFill="1"/>
    <xf numFmtId="0" fontId="12" fillId="5" borderId="8" xfId="0" applyFont="1" applyFill="1" applyBorder="1"/>
    <xf numFmtId="0" fontId="5" fillId="6" borderId="0" xfId="0" applyFont="1" applyFill="1" applyAlignment="1">
      <alignment vertical="top"/>
    </xf>
    <xf numFmtId="0" fontId="5" fillId="2" borderId="2" xfId="0" applyFont="1" applyFill="1" applyBorder="1" applyAlignment="1">
      <alignment horizontal="left" vertical="top" wrapText="1"/>
    </xf>
    <xf numFmtId="0" fontId="11" fillId="6" borderId="32" xfId="0" applyFont="1" applyFill="1" applyBorder="1" applyAlignment="1">
      <alignment vertical="top"/>
    </xf>
    <xf numFmtId="0" fontId="5" fillId="2" borderId="4" xfId="0" applyFont="1" applyFill="1" applyBorder="1" applyAlignment="1">
      <alignment horizontal="left" vertical="top" wrapText="1"/>
    </xf>
    <xf numFmtId="0" fontId="5" fillId="2" borderId="5" xfId="0" applyFont="1" applyFill="1" applyBorder="1" applyAlignment="1">
      <alignment horizontal="left" vertical="top" wrapText="1"/>
    </xf>
    <xf numFmtId="0" fontId="11" fillId="6" borderId="32" xfId="0" applyFont="1" applyFill="1" applyBorder="1" applyAlignment="1">
      <alignment vertical="center"/>
    </xf>
    <xf numFmtId="0" fontId="11" fillId="6" borderId="32" xfId="0" applyFont="1" applyFill="1" applyBorder="1" applyAlignment="1">
      <alignment horizontal="left" vertical="center"/>
    </xf>
    <xf numFmtId="0" fontId="5" fillId="2" borderId="2" xfId="0" applyFont="1" applyFill="1" applyBorder="1" applyAlignment="1">
      <alignment horizontal="left" vertical="center" wrapText="1"/>
    </xf>
    <xf numFmtId="0" fontId="5" fillId="6" borderId="0" xfId="0" applyFont="1" applyFill="1" applyAlignment="1">
      <alignment vertical="center"/>
    </xf>
    <xf numFmtId="0" fontId="13" fillId="6" borderId="0" xfId="0" applyFont="1" applyFill="1" applyBorder="1" applyAlignment="1">
      <alignment vertical="top" wrapText="1"/>
    </xf>
    <xf numFmtId="0" fontId="11" fillId="6" borderId="1" xfId="0" applyFont="1" applyFill="1" applyBorder="1" applyAlignment="1">
      <alignment vertical="top" wrapText="1"/>
    </xf>
    <xf numFmtId="0" fontId="11" fillId="6" borderId="33" xfId="0" applyFont="1" applyFill="1" applyBorder="1" applyAlignment="1">
      <alignment vertical="top"/>
    </xf>
    <xf numFmtId="0" fontId="5" fillId="2" borderId="5" xfId="0" applyFont="1" applyFill="1" applyBorder="1" applyAlignment="1">
      <alignment vertical="top"/>
    </xf>
    <xf numFmtId="0" fontId="14" fillId="2" borderId="1" xfId="0" applyNumberFormat="1" applyFont="1" applyFill="1" applyBorder="1" applyAlignment="1">
      <alignment horizontal="left" vertical="top"/>
    </xf>
    <xf numFmtId="0" fontId="15" fillId="2" borderId="2" xfId="0" applyFont="1" applyFill="1" applyBorder="1" applyAlignment="1">
      <alignment horizontal="left" vertical="top" wrapText="1"/>
    </xf>
    <xf numFmtId="0" fontId="11" fillId="6" borderId="0" xfId="0" applyFont="1" applyFill="1" applyBorder="1" applyAlignment="1">
      <alignment horizontal="left" vertical="center"/>
    </xf>
    <xf numFmtId="0" fontId="5" fillId="6" borderId="0" xfId="0" applyFont="1" applyFill="1" applyBorder="1" applyAlignment="1">
      <alignment horizontal="left" vertical="top" wrapText="1"/>
    </xf>
    <xf numFmtId="0" fontId="5" fillId="6" borderId="0" xfId="0" applyFont="1" applyFill="1" applyBorder="1" applyAlignment="1">
      <alignment vertical="top"/>
    </xf>
    <xf numFmtId="0" fontId="11" fillId="6" borderId="2" xfId="0" applyFont="1" applyFill="1" applyBorder="1" applyAlignment="1">
      <alignment vertical="center"/>
    </xf>
    <xf numFmtId="0" fontId="10" fillId="2" borderId="0" xfId="0" applyFont="1" applyFill="1" applyBorder="1" applyAlignment="1">
      <alignment vertical="top" wrapText="1"/>
    </xf>
    <xf numFmtId="0" fontId="12" fillId="5" borderId="8" xfId="0" applyFont="1" applyFill="1" applyBorder="1" applyAlignment="1"/>
    <xf numFmtId="0" fontId="5" fillId="2" borderId="2" xfId="0" applyFont="1" applyFill="1" applyBorder="1"/>
    <xf numFmtId="0" fontId="10" fillId="0" borderId="0" xfId="2" applyNumberFormat="1" applyFont="1" applyFill="1" applyBorder="1" applyAlignment="1">
      <alignment vertical="top" wrapText="1"/>
    </xf>
    <xf numFmtId="0" fontId="10" fillId="0" borderId="4" xfId="2" applyFont="1" applyBorder="1"/>
    <xf numFmtId="0" fontId="5" fillId="2" borderId="5" xfId="0" applyFont="1" applyFill="1" applyBorder="1"/>
    <xf numFmtId="0" fontId="5" fillId="6" borderId="0" xfId="0" applyFont="1" applyFill="1" applyBorder="1" applyAlignment="1">
      <alignment vertical="top" wrapText="1"/>
    </xf>
    <xf numFmtId="0" fontId="5" fillId="6" borderId="0" xfId="0" applyFont="1" applyFill="1" applyAlignment="1">
      <alignment horizontal="left"/>
    </xf>
    <xf numFmtId="0" fontId="12" fillId="5" borderId="6" xfId="0" applyFont="1" applyFill="1" applyBorder="1" applyAlignment="1">
      <alignment horizontal="left"/>
    </xf>
    <xf numFmtId="0" fontId="5" fillId="2" borderId="1" xfId="0" applyFont="1" applyFill="1" applyBorder="1" applyAlignment="1">
      <alignment horizontal="left" vertical="top"/>
    </xf>
    <xf numFmtId="0" fontId="6" fillId="7" borderId="11" xfId="0" applyFont="1" applyFill="1" applyBorder="1" applyAlignment="1">
      <alignment horizontal="left" vertical="top"/>
    </xf>
    <xf numFmtId="0" fontId="7" fillId="2" borderId="1" xfId="0" applyFont="1" applyFill="1" applyBorder="1" applyAlignment="1">
      <alignment horizontal="left" vertical="top"/>
    </xf>
    <xf numFmtId="0" fontId="6" fillId="7" borderId="14" xfId="0" applyFont="1" applyFill="1" applyBorder="1" applyAlignment="1">
      <alignment horizontal="left" vertical="top"/>
    </xf>
    <xf numFmtId="0" fontId="6" fillId="7" borderId="15" xfId="0" applyFont="1" applyFill="1" applyBorder="1" applyAlignment="1">
      <alignment horizontal="left" vertical="top"/>
    </xf>
    <xf numFmtId="0" fontId="6" fillId="7" borderId="16" xfId="0" applyFont="1" applyFill="1" applyBorder="1" applyAlignment="1">
      <alignment horizontal="left" vertical="top"/>
    </xf>
    <xf numFmtId="0" fontId="5" fillId="2" borderId="3" xfId="0" applyFont="1" applyFill="1" applyBorder="1" applyAlignment="1">
      <alignment horizontal="left" vertical="top"/>
    </xf>
    <xf numFmtId="0" fontId="4" fillId="2" borderId="1" xfId="0" applyFont="1" applyFill="1" applyBorder="1" applyAlignment="1">
      <alignment horizontal="left" vertical="center"/>
    </xf>
    <xf numFmtId="0" fontId="11" fillId="8" borderId="15" xfId="0" applyFont="1" applyFill="1" applyBorder="1" applyAlignment="1">
      <alignment horizontal="left" vertical="top" wrapText="1"/>
    </xf>
    <xf numFmtId="0" fontId="4" fillId="2" borderId="1" xfId="0" applyFont="1" applyFill="1" applyBorder="1" applyAlignment="1">
      <alignment horizontal="left" vertical="top"/>
    </xf>
    <xf numFmtId="0" fontId="11" fillId="7" borderId="16" xfId="0" applyFont="1" applyFill="1" applyBorder="1" applyAlignment="1">
      <alignment horizontal="left" vertical="top" wrapText="1"/>
    </xf>
    <xf numFmtId="0" fontId="5" fillId="2" borderId="1" xfId="0" applyFont="1" applyFill="1" applyBorder="1" applyAlignment="1">
      <alignment horizontal="left" vertical="top" wrapText="1"/>
    </xf>
    <xf numFmtId="0" fontId="6" fillId="7" borderId="11" xfId="0" applyFont="1" applyFill="1" applyBorder="1" applyAlignment="1">
      <alignment horizontal="left" vertical="top" wrapText="1"/>
    </xf>
    <xf numFmtId="0" fontId="6" fillId="7" borderId="24" xfId="0" applyFont="1" applyFill="1" applyBorder="1" applyAlignment="1">
      <alignment horizontal="left" vertical="top" wrapText="1"/>
    </xf>
    <xf numFmtId="0" fontId="5" fillId="6" borderId="0" xfId="0" applyFont="1" applyFill="1" applyAlignment="1">
      <alignment horizontal="left" vertical="top"/>
    </xf>
    <xf numFmtId="0" fontId="5" fillId="2" borderId="3" xfId="0" applyFont="1" applyFill="1" applyBorder="1" applyAlignment="1">
      <alignment horizontal="left" vertical="top" wrapText="1"/>
    </xf>
    <xf numFmtId="0" fontId="6" fillId="6" borderId="0" xfId="0" applyFont="1" applyFill="1" applyBorder="1" applyAlignment="1">
      <alignment horizontal="left" vertical="top" wrapText="1"/>
    </xf>
    <xf numFmtId="0" fontId="6" fillId="7" borderId="19" xfId="0" applyFont="1" applyFill="1" applyBorder="1" applyAlignment="1">
      <alignment horizontal="left" vertical="top" wrapText="1"/>
    </xf>
    <xf numFmtId="0" fontId="5" fillId="2" borderId="34" xfId="0" applyFont="1" applyFill="1" applyBorder="1" applyAlignment="1">
      <alignment horizontal="left" vertical="top" wrapText="1"/>
    </xf>
    <xf numFmtId="0" fontId="5" fillId="2" borderId="1" xfId="0" applyFont="1" applyFill="1" applyBorder="1" applyAlignment="1">
      <alignment horizontal="left"/>
    </xf>
    <xf numFmtId="0" fontId="17" fillId="4" borderId="6" xfId="2" applyFont="1" applyFill="1" applyBorder="1" applyAlignment="1">
      <alignment horizontal="left"/>
    </xf>
    <xf numFmtId="0" fontId="10" fillId="0" borderId="1" xfId="2" applyNumberFormat="1" applyFont="1" applyFill="1" applyBorder="1" applyAlignment="1">
      <alignment horizontal="left" wrapText="1"/>
    </xf>
    <xf numFmtId="0" fontId="10" fillId="0" borderId="1" xfId="2" applyNumberFormat="1" applyFont="1" applyFill="1" applyBorder="1" applyAlignment="1">
      <alignment horizontal="left" vertical="top" wrapText="1"/>
    </xf>
    <xf numFmtId="0" fontId="10" fillId="0" borderId="3" xfId="2" applyFont="1" applyBorder="1" applyAlignment="1">
      <alignment horizontal="left"/>
    </xf>
    <xf numFmtId="0" fontId="6" fillId="2" borderId="1" xfId="0" applyFont="1" applyFill="1" applyBorder="1" applyAlignment="1">
      <alignment horizontal="left" vertical="top"/>
    </xf>
    <xf numFmtId="0" fontId="6" fillId="2" borderId="0" xfId="0" applyFont="1" applyFill="1" applyBorder="1" applyAlignment="1">
      <alignment horizontal="left" vertical="top" wrapText="1"/>
    </xf>
    <xf numFmtId="0" fontId="5" fillId="2" borderId="0" xfId="0" applyFont="1" applyFill="1" applyBorder="1" applyAlignment="1">
      <alignment horizontal="left" vertical="top" wrapText="1"/>
    </xf>
    <xf numFmtId="0" fontId="5" fillId="0" borderId="0" xfId="0" applyFont="1" applyFill="1"/>
    <xf numFmtId="0" fontId="5" fillId="0" borderId="0" xfId="0" applyFont="1" applyFill="1" applyAlignment="1">
      <alignment vertical="top"/>
    </xf>
    <xf numFmtId="0" fontId="5" fillId="0" borderId="0" xfId="0" applyFont="1" applyFill="1" applyAlignment="1">
      <alignment vertical="center"/>
    </xf>
    <xf numFmtId="0" fontId="13" fillId="0" borderId="0" xfId="0" applyFont="1" applyFill="1" applyBorder="1" applyAlignment="1">
      <alignment vertical="top" wrapText="1"/>
    </xf>
    <xf numFmtId="0" fontId="5" fillId="0" borderId="0" xfId="0" applyFont="1" applyFill="1" applyBorder="1" applyAlignment="1">
      <alignment vertical="top"/>
    </xf>
    <xf numFmtId="0" fontId="11" fillId="0" borderId="0" xfId="0" applyFont="1" applyFill="1" applyAlignment="1">
      <alignment horizontal="left" vertical="center"/>
    </xf>
    <xf numFmtId="0" fontId="5" fillId="0" borderId="0" xfId="0" applyFont="1" applyFill="1" applyAlignment="1">
      <alignment horizontal="left"/>
    </xf>
    <xf numFmtId="0" fontId="10" fillId="2" borderId="18" xfId="0" applyFont="1" applyFill="1" applyBorder="1" applyAlignment="1">
      <alignment horizontal="left" vertical="top" wrapText="1"/>
    </xf>
    <xf numFmtId="0" fontId="18" fillId="2" borderId="21" xfId="0" applyFont="1" applyFill="1" applyBorder="1" applyAlignment="1">
      <alignment horizontal="left" vertical="top" wrapText="1"/>
    </xf>
    <xf numFmtId="0" fontId="10" fillId="2" borderId="21" xfId="0" applyFont="1" applyFill="1" applyBorder="1" applyAlignment="1">
      <alignment horizontal="left" vertical="top" wrapText="1"/>
    </xf>
    <xf numFmtId="0" fontId="10" fillId="2" borderId="17" xfId="0" applyFont="1" applyFill="1" applyBorder="1" applyAlignment="1">
      <alignment horizontal="left" vertical="top" wrapText="1"/>
    </xf>
    <xf numFmtId="0" fontId="10" fillId="6" borderId="0" xfId="0" applyFont="1" applyFill="1"/>
    <xf numFmtId="0" fontId="19" fillId="5" borderId="7" xfId="0" applyFont="1" applyFill="1" applyBorder="1"/>
    <xf numFmtId="0" fontId="10" fillId="2" borderId="4" xfId="0" applyFont="1" applyFill="1" applyBorder="1" applyAlignment="1">
      <alignment horizontal="left" vertical="top" wrapText="1"/>
    </xf>
    <xf numFmtId="0" fontId="18" fillId="2" borderId="0" xfId="0" applyFont="1" applyFill="1" applyBorder="1" applyAlignment="1">
      <alignment vertical="center"/>
    </xf>
    <xf numFmtId="0" fontId="18" fillId="2" borderId="0" xfId="0" applyFont="1" applyFill="1" applyBorder="1" applyAlignment="1">
      <alignment vertical="top"/>
    </xf>
    <xf numFmtId="0" fontId="10" fillId="2" borderId="4" xfId="0" applyFont="1" applyFill="1" applyBorder="1" applyAlignment="1">
      <alignment vertical="top"/>
    </xf>
    <xf numFmtId="0" fontId="10" fillId="6" borderId="0" xfId="0" applyFont="1" applyFill="1" applyAlignment="1">
      <alignment vertical="top"/>
    </xf>
    <xf numFmtId="0" fontId="18" fillId="0" borderId="0" xfId="0" applyFont="1" applyFill="1" applyBorder="1" applyAlignment="1">
      <alignment horizontal="center" vertical="top" wrapText="1"/>
    </xf>
    <xf numFmtId="0" fontId="10" fillId="2" borderId="0" xfId="0" applyFont="1" applyFill="1" applyBorder="1" applyAlignment="1">
      <alignment vertical="top"/>
    </xf>
    <xf numFmtId="0" fontId="10" fillId="6" borderId="0" xfId="0" applyFont="1" applyFill="1" applyBorder="1" applyAlignment="1">
      <alignment horizontal="left" vertical="top" wrapText="1"/>
    </xf>
    <xf numFmtId="0" fontId="10" fillId="8" borderId="24" xfId="0" applyFont="1" applyFill="1" applyBorder="1" applyAlignment="1">
      <alignment horizontal="center" vertical="top" wrapText="1"/>
    </xf>
    <xf numFmtId="0" fontId="10" fillId="3" borderId="12" xfId="0" applyFont="1" applyFill="1" applyBorder="1" applyAlignment="1">
      <alignment vertical="top" wrapText="1"/>
    </xf>
    <xf numFmtId="0" fontId="10" fillId="3" borderId="0" xfId="0" applyFont="1" applyFill="1" applyBorder="1" applyAlignment="1">
      <alignment vertical="top" wrapText="1"/>
    </xf>
    <xf numFmtId="0" fontId="18" fillId="2" borderId="0" xfId="0" applyFont="1" applyFill="1" applyBorder="1" applyAlignment="1">
      <alignment horizontal="left" vertical="top"/>
    </xf>
    <xf numFmtId="0" fontId="19" fillId="5" borderId="7" xfId="0" applyFont="1" applyFill="1" applyBorder="1" applyAlignment="1"/>
    <xf numFmtId="0" fontId="10" fillId="2" borderId="0" xfId="0" applyFont="1" applyFill="1" applyBorder="1"/>
    <xf numFmtId="37" fontId="10" fillId="4" borderId="7" xfId="0" applyNumberFormat="1" applyFont="1" applyFill="1" applyBorder="1" applyAlignment="1"/>
    <xf numFmtId="37" fontId="10" fillId="4" borderId="8" xfId="0" applyNumberFormat="1" applyFont="1" applyFill="1" applyBorder="1" applyAlignment="1"/>
    <xf numFmtId="37" fontId="18" fillId="3" borderId="25" xfId="0" applyNumberFormat="1" applyFont="1" applyFill="1" applyBorder="1" applyAlignment="1">
      <alignment horizontal="center"/>
    </xf>
    <xf numFmtId="0" fontId="10" fillId="2" borderId="0" xfId="0" applyFont="1" applyFill="1" applyBorder="1" applyAlignment="1">
      <alignment horizontal="left" vertical="top"/>
    </xf>
    <xf numFmtId="0" fontId="10" fillId="2" borderId="0" xfId="0" applyFont="1" applyFill="1" applyBorder="1" applyAlignment="1">
      <alignment horizontal="center" vertical="top"/>
    </xf>
    <xf numFmtId="0" fontId="10" fillId="0" borderId="0" xfId="0" applyFont="1" applyFill="1"/>
    <xf numFmtId="0" fontId="6" fillId="7" borderId="27" xfId="0" applyFont="1" applyFill="1" applyBorder="1" applyAlignment="1">
      <alignment horizontal="left" vertical="top" wrapText="1"/>
    </xf>
    <xf numFmtId="0" fontId="11" fillId="6" borderId="31" xfId="0" applyFont="1" applyFill="1" applyBorder="1" applyAlignment="1">
      <alignment horizontal="left" vertical="center"/>
    </xf>
    <xf numFmtId="0" fontId="11" fillId="6" borderId="33" xfId="0" applyFont="1" applyFill="1" applyBorder="1" applyAlignment="1">
      <alignment horizontal="left" vertical="center"/>
    </xf>
    <xf numFmtId="0" fontId="10" fillId="3" borderId="23" xfId="0" applyFont="1" applyFill="1" applyBorder="1" applyAlignment="1">
      <alignment horizontal="left" vertical="top" wrapText="1"/>
    </xf>
    <xf numFmtId="0" fontId="10" fillId="3" borderId="19" xfId="0" applyFont="1" applyFill="1" applyBorder="1" applyAlignment="1">
      <alignment horizontal="left" vertical="top" wrapText="1"/>
    </xf>
    <xf numFmtId="0" fontId="0" fillId="0" borderId="0" xfId="0"/>
    <xf numFmtId="0" fontId="21" fillId="0" borderId="24" xfId="0" applyFont="1" applyBorder="1"/>
    <xf numFmtId="0" fontId="0" fillId="0" borderId="24" xfId="0" applyBorder="1" applyAlignment="1">
      <alignment vertical="top"/>
    </xf>
    <xf numFmtId="164" fontId="0" fillId="12" borderId="24" xfId="0" applyNumberFormat="1" applyFill="1" applyBorder="1" applyAlignment="1">
      <alignment vertical="top" wrapText="1"/>
    </xf>
    <xf numFmtId="0" fontId="0" fillId="12" borderId="24" xfId="0" applyFill="1" applyBorder="1" applyAlignment="1">
      <alignment vertical="top" wrapText="1"/>
    </xf>
    <xf numFmtId="164" fontId="0" fillId="0" borderId="24" xfId="0" applyNumberFormat="1" applyBorder="1" applyAlignment="1">
      <alignment horizontal="right" vertical="top"/>
    </xf>
    <xf numFmtId="4" fontId="0" fillId="0" borderId="24" xfId="0" applyNumberFormat="1" applyBorder="1" applyAlignment="1">
      <alignment horizontal="right" vertical="top"/>
    </xf>
    <xf numFmtId="164" fontId="0" fillId="0" borderId="24" xfId="0" applyNumberFormat="1" applyBorder="1"/>
    <xf numFmtId="0" fontId="0" fillId="0" borderId="24" xfId="0" applyBorder="1"/>
    <xf numFmtId="4" fontId="0" fillId="11" borderId="24" xfId="0" applyNumberFormat="1" applyFill="1" applyBorder="1"/>
    <xf numFmtId="164" fontId="21" fillId="0" borderId="24" xfId="0" applyNumberFormat="1" applyFont="1" applyBorder="1"/>
    <xf numFmtId="4" fontId="21" fillId="0" borderId="24" xfId="0" applyNumberFormat="1" applyFont="1" applyFill="1" applyBorder="1"/>
    <xf numFmtId="0" fontId="21" fillId="0" borderId="0" xfId="0" applyFont="1"/>
    <xf numFmtId="0" fontId="0" fillId="0" borderId="24" xfId="0" applyFont="1" applyBorder="1"/>
    <xf numFmtId="1" fontId="0" fillId="0" borderId="24" xfId="0" applyNumberFormat="1" applyFont="1" applyBorder="1"/>
    <xf numFmtId="0" fontId="21" fillId="0" borderId="24" xfId="0" applyFont="1" applyBorder="1" applyAlignment="1">
      <alignment wrapText="1"/>
    </xf>
    <xf numFmtId="0" fontId="24" fillId="0" borderId="0" xfId="0" applyFont="1"/>
    <xf numFmtId="165" fontId="24" fillId="0" borderId="0" xfId="7" applyNumberFormat="1" applyFont="1"/>
    <xf numFmtId="0" fontId="25" fillId="0" borderId="0" xfId="0" applyFont="1" applyAlignment="1">
      <alignment horizontal="right"/>
    </xf>
    <xf numFmtId="0" fontId="26" fillId="0" borderId="0" xfId="0" applyFont="1" applyAlignment="1">
      <alignment wrapText="1"/>
    </xf>
    <xf numFmtId="15" fontId="24" fillId="0" borderId="0" xfId="0" applyNumberFormat="1" applyFont="1" applyAlignment="1">
      <alignment horizontal="left"/>
    </xf>
    <xf numFmtId="0" fontId="25" fillId="0" borderId="0" xfId="0" applyFont="1"/>
    <xf numFmtId="0" fontId="27" fillId="16" borderId="24" xfId="0" applyFont="1" applyFill="1" applyBorder="1" applyAlignment="1">
      <alignment horizontal="left"/>
    </xf>
    <xf numFmtId="0" fontId="27" fillId="16" borderId="13" xfId="0" applyFont="1" applyFill="1" applyBorder="1" applyAlignment="1">
      <alignment horizontal="left"/>
    </xf>
    <xf numFmtId="0" fontId="24" fillId="0" borderId="24" xfId="0" applyFont="1" applyBorder="1" applyAlignment="1">
      <alignment horizontal="left" vertical="center"/>
    </xf>
    <xf numFmtId="164" fontId="24" fillId="13" borderId="24" xfId="0" applyNumberFormat="1" applyFont="1" applyFill="1" applyBorder="1" applyAlignment="1" applyProtection="1">
      <alignment horizontal="left" vertical="top" wrapText="1"/>
      <protection locked="0"/>
    </xf>
    <xf numFmtId="0" fontId="24" fillId="14" borderId="24" xfId="0" applyFont="1" applyFill="1" applyBorder="1" applyAlignment="1">
      <alignment horizontal="left" vertical="top"/>
    </xf>
    <xf numFmtId="165" fontId="24" fillId="0" borderId="24" xfId="7" applyNumberFormat="1" applyFont="1" applyBorder="1"/>
    <xf numFmtId="164" fontId="24" fillId="0" borderId="24" xfId="0" applyNumberFormat="1" applyFont="1" applyBorder="1" applyAlignment="1">
      <alignment horizontal="left"/>
    </xf>
    <xf numFmtId="0" fontId="24" fillId="0" borderId="24" xfId="0" applyFont="1" applyBorder="1"/>
    <xf numFmtId="1" fontId="24" fillId="0" borderId="24" xfId="0" applyNumberFormat="1" applyFont="1" applyBorder="1"/>
    <xf numFmtId="15" fontId="24" fillId="0" borderId="0" xfId="0" applyNumberFormat="1" applyFont="1"/>
    <xf numFmtId="0" fontId="27" fillId="15" borderId="0" xfId="0" applyFont="1" applyFill="1"/>
    <xf numFmtId="0" fontId="28" fillId="15" borderId="0" xfId="0" applyFont="1" applyFill="1"/>
    <xf numFmtId="0" fontId="0" fillId="12" borderId="24" xfId="0" applyFill="1" applyBorder="1" applyAlignment="1">
      <alignment vertical="top"/>
    </xf>
    <xf numFmtId="0" fontId="1" fillId="17" borderId="24" xfId="0" applyFont="1" applyFill="1" applyBorder="1" applyAlignment="1">
      <alignment vertical="top" wrapText="1"/>
    </xf>
    <xf numFmtId="0" fontId="1" fillId="12" borderId="24" xfId="0" applyFont="1" applyFill="1" applyBorder="1" applyAlignment="1">
      <alignment vertical="top"/>
    </xf>
    <xf numFmtId="0" fontId="0" fillId="0" borderId="0" xfId="0" applyAlignment="1">
      <alignment vertical="top" indent="2"/>
    </xf>
    <xf numFmtId="0" fontId="0" fillId="0" borderId="0" xfId="0" applyAlignment="1">
      <alignment vertical="top"/>
    </xf>
    <xf numFmtId="14" fontId="0" fillId="0" borderId="0" xfId="0" applyNumberFormat="1" applyAlignment="1">
      <alignment horizontal="right" vertical="top"/>
    </xf>
    <xf numFmtId="4" fontId="0" fillId="0" borderId="0" xfId="0" applyNumberFormat="1" applyAlignment="1">
      <alignment horizontal="right" vertical="top"/>
    </xf>
    <xf numFmtId="4" fontId="0" fillId="17" borderId="0" xfId="0" applyNumberFormat="1" applyFill="1" applyAlignment="1">
      <alignment horizontal="right" vertical="top"/>
    </xf>
    <xf numFmtId="0" fontId="0" fillId="18" borderId="0" xfId="0" applyFill="1"/>
    <xf numFmtId="0" fontId="0" fillId="19" borderId="24" xfId="0" applyFill="1" applyBorder="1" applyAlignment="1">
      <alignment vertical="top"/>
    </xf>
    <xf numFmtId="14" fontId="0" fillId="19" borderId="24" xfId="0" applyNumberFormat="1" applyFill="1" applyBorder="1" applyAlignment="1">
      <alignment horizontal="right" vertical="top"/>
    </xf>
    <xf numFmtId="4" fontId="0" fillId="19" borderId="24" xfId="0" applyNumberFormat="1" applyFill="1" applyBorder="1" applyAlignment="1">
      <alignment horizontal="right" vertical="top"/>
    </xf>
    <xf numFmtId="3" fontId="0" fillId="19" borderId="24" xfId="0" applyNumberFormat="1" applyFill="1" applyBorder="1" applyAlignment="1">
      <alignment horizontal="right" vertical="top"/>
    </xf>
    <xf numFmtId="0" fontId="24" fillId="0" borderId="0" xfId="0" applyFont="1" applyFill="1" applyBorder="1" applyAlignment="1">
      <alignment vertical="top" wrapText="1"/>
    </xf>
    <xf numFmtId="0" fontId="25" fillId="0" borderId="0" xfId="0" applyFont="1" applyAlignment="1"/>
    <xf numFmtId="165" fontId="24" fillId="0" borderId="0" xfId="7" applyNumberFormat="1" applyFont="1" applyAlignment="1"/>
    <xf numFmtId="0" fontId="27" fillId="16" borderId="24" xfId="0" applyFont="1" applyFill="1" applyBorder="1" applyAlignment="1">
      <alignment horizontal="center" vertical="center" wrapText="1"/>
    </xf>
    <xf numFmtId="0" fontId="27" fillId="16" borderId="24" xfId="0" applyFont="1" applyFill="1" applyBorder="1" applyAlignment="1">
      <alignment horizontal="center" vertical="center"/>
    </xf>
    <xf numFmtId="164" fontId="25" fillId="12" borderId="24" xfId="0" applyNumberFormat="1" applyFont="1" applyFill="1" applyBorder="1" applyAlignment="1">
      <alignment horizontal="center" vertical="top" wrapText="1"/>
    </xf>
    <xf numFmtId="0" fontId="25" fillId="12" borderId="24" xfId="0" applyFont="1" applyFill="1" applyBorder="1" applyAlignment="1">
      <alignment horizontal="center" vertical="top" wrapText="1"/>
    </xf>
    <xf numFmtId="0" fontId="10" fillId="2" borderId="0" xfId="0" applyFont="1" applyFill="1" applyBorder="1" applyAlignment="1">
      <alignment horizontal="center" vertical="top" wrapText="1"/>
    </xf>
    <xf numFmtId="0" fontId="10" fillId="2" borderId="0" xfId="0" applyFont="1" applyFill="1" applyBorder="1" applyAlignment="1">
      <alignment horizontal="left" vertical="top" wrapText="1"/>
    </xf>
    <xf numFmtId="0" fontId="10" fillId="3" borderId="24" xfId="0" applyFont="1" applyFill="1" applyBorder="1" applyAlignment="1">
      <alignment horizontal="center" vertical="top" wrapText="1"/>
    </xf>
    <xf numFmtId="0" fontId="10" fillId="3" borderId="12" xfId="0" applyFont="1" applyFill="1" applyBorder="1" applyAlignment="1">
      <alignment horizontal="center" vertical="top" wrapText="1"/>
    </xf>
    <xf numFmtId="0" fontId="10" fillId="3" borderId="0" xfId="0" applyFont="1" applyFill="1" applyBorder="1" applyAlignment="1">
      <alignment horizontal="center" vertical="top" wrapText="1"/>
    </xf>
    <xf numFmtId="0" fontId="6" fillId="7" borderId="14" xfId="0" applyFont="1" applyFill="1" applyBorder="1" applyAlignment="1">
      <alignment horizontal="left" vertical="top" wrapText="1"/>
    </xf>
    <xf numFmtId="0" fontId="6" fillId="7" borderId="15" xfId="0" applyFont="1" applyFill="1" applyBorder="1" applyAlignment="1">
      <alignment horizontal="left" vertical="top" wrapText="1"/>
    </xf>
    <xf numFmtId="0" fontId="6" fillId="7" borderId="16" xfId="0" applyFont="1" applyFill="1" applyBorder="1" applyAlignment="1">
      <alignment horizontal="left" vertical="top" wrapText="1"/>
    </xf>
    <xf numFmtId="0" fontId="10" fillId="8" borderId="23" xfId="0" applyFont="1" applyFill="1" applyBorder="1" applyAlignment="1">
      <alignment horizontal="center" vertical="top" wrapText="1"/>
    </xf>
    <xf numFmtId="0" fontId="10" fillId="8" borderId="19" xfId="0" applyFont="1" applyFill="1" applyBorder="1" applyAlignment="1">
      <alignment horizontal="center" vertical="top" wrapText="1"/>
    </xf>
    <xf numFmtId="0" fontId="6" fillId="8" borderId="15" xfId="0" applyFont="1" applyFill="1" applyBorder="1" applyAlignment="1">
      <alignment horizontal="left" vertical="top" wrapText="1"/>
    </xf>
    <xf numFmtId="0" fontId="6" fillId="8" borderId="16" xfId="0" applyFont="1" applyFill="1" applyBorder="1" applyAlignment="1">
      <alignment horizontal="left" vertical="top" wrapText="1"/>
    </xf>
    <xf numFmtId="0" fontId="10" fillId="0" borderId="0" xfId="2" applyNumberFormat="1" applyFont="1" applyFill="1" applyBorder="1" applyAlignment="1">
      <alignment horizontal="center" vertical="top" wrapText="1"/>
    </xf>
    <xf numFmtId="0" fontId="11" fillId="6" borderId="32" xfId="0" applyFont="1" applyFill="1" applyBorder="1" applyAlignment="1">
      <alignment horizontal="center" vertical="center"/>
    </xf>
    <xf numFmtId="0" fontId="6" fillId="8" borderId="24" xfId="0" applyFont="1" applyFill="1" applyBorder="1" applyAlignment="1">
      <alignment horizontal="left" vertical="top" wrapText="1"/>
    </xf>
    <xf numFmtId="0" fontId="6" fillId="7" borderId="26" xfId="0" applyFont="1" applyFill="1" applyBorder="1" applyAlignment="1">
      <alignment horizontal="left" vertical="top" wrapText="1"/>
    </xf>
    <xf numFmtId="0" fontId="6" fillId="7" borderId="13" xfId="0" applyFont="1" applyFill="1" applyBorder="1" applyAlignment="1">
      <alignment horizontal="left" vertical="top" wrapText="1"/>
    </xf>
    <xf numFmtId="0" fontId="18" fillId="2" borderId="18" xfId="0" applyFont="1" applyFill="1" applyBorder="1" applyAlignment="1">
      <alignment horizontal="left" vertical="top" wrapText="1"/>
    </xf>
    <xf numFmtId="0" fontId="10" fillId="0" borderId="0" xfId="2" applyNumberFormat="1" applyFont="1" applyFill="1" applyBorder="1" applyAlignment="1">
      <alignment horizontal="center" wrapText="1"/>
    </xf>
    <xf numFmtId="0" fontId="31" fillId="6" borderId="0" xfId="0" applyFont="1" applyFill="1" applyAlignment="1">
      <alignment horizontal="left" vertical="center"/>
    </xf>
    <xf numFmtId="0" fontId="32" fillId="6" borderId="0" xfId="0" applyFont="1" applyFill="1" applyAlignment="1">
      <alignment horizontal="left"/>
    </xf>
    <xf numFmtId="0" fontId="33" fillId="6" borderId="0" xfId="0" applyFont="1" applyFill="1"/>
    <xf numFmtId="0" fontId="32" fillId="6" borderId="0" xfId="0" applyFont="1" applyFill="1"/>
    <xf numFmtId="0" fontId="32" fillId="0" borderId="0" xfId="0" applyFont="1"/>
    <xf numFmtId="0" fontId="34" fillId="5" borderId="6" xfId="0" applyFont="1" applyFill="1" applyBorder="1" applyAlignment="1">
      <alignment horizontal="left"/>
    </xf>
    <xf numFmtId="0" fontId="34" fillId="5" borderId="7" xfId="0" applyFont="1" applyFill="1" applyBorder="1"/>
    <xf numFmtId="0" fontId="35" fillId="5" borderId="7" xfId="0" applyFont="1" applyFill="1" applyBorder="1"/>
    <xf numFmtId="0" fontId="34" fillId="5" borderId="8" xfId="0" applyFont="1" applyFill="1" applyBorder="1"/>
    <xf numFmtId="0" fontId="32" fillId="6" borderId="0" xfId="0" applyFont="1" applyFill="1" applyAlignment="1">
      <alignment vertical="top"/>
    </xf>
    <xf numFmtId="0" fontId="32" fillId="0" borderId="0" xfId="0" applyFont="1" applyAlignment="1">
      <alignment vertical="top"/>
    </xf>
    <xf numFmtId="0" fontId="32" fillId="2" borderId="1" xfId="0" applyFont="1" applyFill="1" applyBorder="1" applyAlignment="1">
      <alignment horizontal="left" vertical="top"/>
    </xf>
    <xf numFmtId="0" fontId="33" fillId="2" borderId="0" xfId="0" applyFont="1" applyFill="1" applyAlignment="1">
      <alignment horizontal="left" vertical="top" wrapText="1"/>
    </xf>
    <xf numFmtId="0" fontId="32" fillId="2" borderId="2" xfId="0" applyFont="1" applyFill="1" applyBorder="1" applyAlignment="1">
      <alignment horizontal="left" vertical="top" wrapText="1"/>
    </xf>
    <xf numFmtId="0" fontId="36" fillId="7" borderId="11" xfId="0" applyFont="1" applyFill="1" applyBorder="1" applyAlignment="1">
      <alignment horizontal="left" vertical="top"/>
    </xf>
    <xf numFmtId="0" fontId="37" fillId="2" borderId="1" xfId="0" applyFont="1" applyFill="1" applyBorder="1" applyAlignment="1">
      <alignment horizontal="left" vertical="top"/>
    </xf>
    <xf numFmtId="0" fontId="36" fillId="7" borderId="14" xfId="0" applyFont="1" applyFill="1" applyBorder="1" applyAlignment="1">
      <alignment horizontal="left" vertical="top"/>
    </xf>
    <xf numFmtId="0" fontId="36" fillId="7" borderId="15" xfId="0" applyFont="1" applyFill="1" applyBorder="1" applyAlignment="1">
      <alignment horizontal="left" vertical="top"/>
    </xf>
    <xf numFmtId="0" fontId="36" fillId="7" borderId="16" xfId="0" applyFont="1" applyFill="1" applyBorder="1" applyAlignment="1">
      <alignment horizontal="left" vertical="top"/>
    </xf>
    <xf numFmtId="0" fontId="32" fillId="2" borderId="0" xfId="0" applyFont="1" applyFill="1" applyAlignment="1">
      <alignment horizontal="left" vertical="top"/>
    </xf>
    <xf numFmtId="0" fontId="33" fillId="2" borderId="0" xfId="0" applyFont="1" applyFill="1" applyAlignment="1">
      <alignment horizontal="center" vertical="top" wrapText="1"/>
    </xf>
    <xf numFmtId="0" fontId="36" fillId="7" borderId="26" xfId="0" applyFont="1" applyFill="1" applyBorder="1" applyAlignment="1">
      <alignment horizontal="left" vertical="top" wrapText="1"/>
    </xf>
    <xf numFmtId="0" fontId="38" fillId="2" borderId="18" xfId="0" applyFont="1" applyFill="1" applyBorder="1" applyAlignment="1">
      <alignment horizontal="left" vertical="top" wrapText="1"/>
    </xf>
    <xf numFmtId="0" fontId="33" fillId="2" borderId="18" xfId="0" applyFont="1" applyFill="1" applyBorder="1" applyAlignment="1">
      <alignment horizontal="left" vertical="top" wrapText="1"/>
    </xf>
    <xf numFmtId="0" fontId="33" fillId="3" borderId="24" xfId="0" applyFont="1" applyFill="1" applyBorder="1" applyAlignment="1">
      <alignment horizontal="center" vertical="top" wrapText="1"/>
    </xf>
    <xf numFmtId="0" fontId="36" fillId="8" borderId="24" xfId="0" applyFont="1" applyFill="1" applyBorder="1" applyAlignment="1">
      <alignment horizontal="left" vertical="top" wrapText="1"/>
    </xf>
    <xf numFmtId="0" fontId="36" fillId="7" borderId="13" xfId="0" applyFont="1" applyFill="1" applyBorder="1" applyAlignment="1">
      <alignment horizontal="left" vertical="top" wrapText="1"/>
    </xf>
    <xf numFmtId="0" fontId="36" fillId="2" borderId="0" xfId="0" applyFont="1" applyFill="1" applyAlignment="1">
      <alignment horizontal="left" vertical="top" wrapText="1"/>
    </xf>
    <xf numFmtId="0" fontId="38" fillId="2" borderId="21" xfId="0" applyFont="1" applyFill="1" applyBorder="1" applyAlignment="1">
      <alignment horizontal="left" vertical="top" wrapText="1"/>
    </xf>
    <xf numFmtId="0" fontId="33" fillId="2" borderId="21" xfId="0" applyFont="1" applyFill="1" applyBorder="1" applyAlignment="1">
      <alignment horizontal="left" vertical="top" wrapText="1"/>
    </xf>
    <xf numFmtId="0" fontId="36" fillId="7" borderId="27" xfId="0" applyFont="1" applyFill="1" applyBorder="1" applyAlignment="1">
      <alignment horizontal="left" vertical="top" wrapText="1"/>
    </xf>
    <xf numFmtId="0" fontId="33" fillId="2" borderId="17" xfId="0" applyFont="1" applyFill="1" applyBorder="1" applyAlignment="1">
      <alignment horizontal="left" vertical="top" wrapText="1"/>
    </xf>
    <xf numFmtId="0" fontId="31" fillId="6" borderId="31" xfId="0" applyFont="1" applyFill="1" applyBorder="1" applyAlignment="1">
      <alignment horizontal="left" vertical="center"/>
    </xf>
    <xf numFmtId="0" fontId="31" fillId="6" borderId="32" xfId="0" applyFont="1" applyFill="1" applyBorder="1" applyAlignment="1">
      <alignment horizontal="center" vertical="center"/>
    </xf>
    <xf numFmtId="0" fontId="31" fillId="6" borderId="32" xfId="0" applyFont="1" applyFill="1" applyBorder="1" applyAlignment="1">
      <alignment horizontal="left" vertical="center"/>
    </xf>
    <xf numFmtId="0" fontId="38" fillId="2" borderId="18" xfId="0" applyFont="1" applyFill="1" applyBorder="1" applyAlignment="1">
      <alignment horizontal="left" vertical="top" wrapText="1"/>
    </xf>
    <xf numFmtId="0" fontId="33" fillId="3" borderId="23" xfId="0" applyFont="1" applyFill="1" applyBorder="1" applyAlignment="1">
      <alignment horizontal="left" vertical="top" wrapText="1"/>
    </xf>
    <xf numFmtId="0" fontId="33" fillId="3" borderId="19" xfId="0" applyFont="1" applyFill="1" applyBorder="1" applyAlignment="1">
      <alignment horizontal="left" vertical="top" wrapText="1"/>
    </xf>
    <xf numFmtId="0" fontId="33" fillId="3" borderId="0" xfId="0" applyFont="1" applyFill="1" applyAlignment="1">
      <alignment horizontal="center" vertical="top" wrapText="1"/>
    </xf>
    <xf numFmtId="0" fontId="31" fillId="6" borderId="33" xfId="0" applyFont="1" applyFill="1" applyBorder="1" applyAlignment="1">
      <alignment horizontal="left" vertical="center"/>
    </xf>
    <xf numFmtId="0" fontId="31" fillId="6" borderId="32" xfId="0" applyFont="1" applyFill="1" applyBorder="1" applyAlignment="1">
      <alignment vertical="top"/>
    </xf>
    <xf numFmtId="0" fontId="32" fillId="2" borderId="3" xfId="0" applyFont="1" applyFill="1" applyBorder="1" applyAlignment="1">
      <alignment horizontal="left" vertical="top"/>
    </xf>
    <xf numFmtId="0" fontId="33" fillId="2" borderId="4" xfId="0" applyFont="1" applyFill="1" applyBorder="1" applyAlignment="1">
      <alignment horizontal="left" vertical="top" wrapText="1"/>
    </xf>
    <xf numFmtId="0" fontId="32" fillId="2" borderId="5" xfId="0" applyFont="1" applyFill="1" applyBorder="1" applyAlignment="1">
      <alignment horizontal="left" vertical="top" wrapText="1"/>
    </xf>
    <xf numFmtId="0" fontId="31" fillId="6" borderId="32" xfId="0" applyFont="1" applyFill="1" applyBorder="1" applyAlignment="1">
      <alignment vertical="center"/>
    </xf>
    <xf numFmtId="0" fontId="39" fillId="2" borderId="1" xfId="0" applyFont="1" applyFill="1" applyBorder="1" applyAlignment="1">
      <alignment horizontal="left" vertical="center"/>
    </xf>
    <xf numFmtId="0" fontId="38" fillId="2" borderId="0" xfId="0" applyFont="1" applyFill="1" applyAlignment="1">
      <alignment vertical="center"/>
    </xf>
    <xf numFmtId="0" fontId="32" fillId="2" borderId="2" xfId="0" applyFont="1" applyFill="1" applyBorder="1" applyAlignment="1">
      <alignment horizontal="left" vertical="center" wrapText="1"/>
    </xf>
    <xf numFmtId="0" fontId="32" fillId="6" borderId="0" xfId="0" applyFont="1" applyFill="1" applyAlignment="1">
      <alignment vertical="center"/>
    </xf>
    <xf numFmtId="0" fontId="32" fillId="0" borderId="0" xfId="0" applyFont="1" applyAlignment="1">
      <alignment vertical="center"/>
    </xf>
    <xf numFmtId="0" fontId="36" fillId="8" borderId="15" xfId="0" applyFont="1" applyFill="1" applyBorder="1" applyAlignment="1">
      <alignment horizontal="left" vertical="top" wrapText="1"/>
    </xf>
    <xf numFmtId="0" fontId="31" fillId="8" borderId="15" xfId="0" applyFont="1" applyFill="1" applyBorder="1" applyAlignment="1">
      <alignment horizontal="left" vertical="top" wrapText="1"/>
    </xf>
    <xf numFmtId="0" fontId="36" fillId="8" borderId="16" xfId="0" applyFont="1" applyFill="1" applyBorder="1" applyAlignment="1">
      <alignment horizontal="left" vertical="top" wrapText="1"/>
    </xf>
    <xf numFmtId="0" fontId="40" fillId="6" borderId="0" xfId="0" applyFont="1" applyFill="1" applyAlignment="1">
      <alignment vertical="top" wrapText="1"/>
    </xf>
    <xf numFmtId="0" fontId="40" fillId="0" borderId="0" xfId="0" applyFont="1" applyAlignment="1">
      <alignment vertical="top" wrapText="1"/>
    </xf>
    <xf numFmtId="0" fontId="39" fillId="2" borderId="1" xfId="0" applyFont="1" applyFill="1" applyBorder="1" applyAlignment="1">
      <alignment horizontal="left" vertical="top"/>
    </xf>
    <xf numFmtId="0" fontId="38" fillId="2" borderId="0" xfId="0" applyFont="1" applyFill="1" applyAlignment="1">
      <alignment vertical="top"/>
    </xf>
    <xf numFmtId="0" fontId="36" fillId="7" borderId="15" xfId="0" applyFont="1" applyFill="1" applyBorder="1" applyAlignment="1">
      <alignment horizontal="left" vertical="top" wrapText="1"/>
    </xf>
    <xf numFmtId="0" fontId="31" fillId="7" borderId="16" xfId="0" applyFont="1" applyFill="1" applyBorder="1" applyAlignment="1">
      <alignment horizontal="left" vertical="top" wrapText="1"/>
    </xf>
    <xf numFmtId="0" fontId="32" fillId="2" borderId="1" xfId="0" applyFont="1" applyFill="1" applyBorder="1" applyAlignment="1">
      <alignment horizontal="left" vertical="top" wrapText="1"/>
    </xf>
    <xf numFmtId="0" fontId="33" fillId="2" borderId="0" xfId="0" applyFont="1" applyFill="1" applyAlignment="1">
      <alignment vertical="top" wrapText="1"/>
    </xf>
    <xf numFmtId="0" fontId="36" fillId="7" borderId="11" xfId="0" applyFont="1" applyFill="1" applyBorder="1" applyAlignment="1">
      <alignment horizontal="left" vertical="top" wrapText="1"/>
    </xf>
    <xf numFmtId="0" fontId="32" fillId="2" borderId="0" xfId="0" applyFont="1" applyFill="1" applyAlignment="1">
      <alignment horizontal="left" vertical="top" wrapText="1"/>
    </xf>
    <xf numFmtId="0" fontId="31" fillId="6" borderId="1" xfId="0" applyFont="1" applyFill="1" applyBorder="1" applyAlignment="1">
      <alignment vertical="top" wrapText="1"/>
    </xf>
    <xf numFmtId="0" fontId="36" fillId="7" borderId="24" xfId="0" applyFont="1" applyFill="1" applyBorder="1" applyAlignment="1">
      <alignment horizontal="left" vertical="top" wrapText="1"/>
    </xf>
    <xf numFmtId="0" fontId="31" fillId="6" borderId="33" xfId="0" applyFont="1" applyFill="1" applyBorder="1" applyAlignment="1">
      <alignment vertical="top"/>
    </xf>
    <xf numFmtId="0" fontId="33" fillId="2" borderId="4" xfId="0" applyFont="1" applyFill="1" applyBorder="1" applyAlignment="1">
      <alignment vertical="top"/>
    </xf>
    <xf numFmtId="0" fontId="32" fillId="2" borderId="5" xfId="0" applyFont="1" applyFill="1" applyBorder="1" applyAlignment="1">
      <alignment vertical="top"/>
    </xf>
    <xf numFmtId="0" fontId="32" fillId="6" borderId="0" xfId="0" applyFont="1" applyFill="1" applyAlignment="1">
      <alignment horizontal="left" vertical="top"/>
    </xf>
    <xf numFmtId="0" fontId="33" fillId="6" borderId="0" xfId="0" applyFont="1" applyFill="1" applyAlignment="1">
      <alignment vertical="top"/>
    </xf>
    <xf numFmtId="0" fontId="41" fillId="2" borderId="1" xfId="0" applyFont="1" applyFill="1" applyBorder="1" applyAlignment="1">
      <alignment horizontal="left" vertical="top"/>
    </xf>
    <xf numFmtId="0" fontId="38" fillId="0" borderId="0" xfId="0" applyFont="1" applyAlignment="1">
      <alignment horizontal="center" vertical="top" wrapText="1"/>
    </xf>
    <xf numFmtId="0" fontId="33" fillId="2" borderId="0" xfId="0" applyFont="1" applyFill="1" applyAlignment="1">
      <alignment vertical="top"/>
    </xf>
    <xf numFmtId="0" fontId="42" fillId="2" borderId="2" xfId="0" applyFont="1" applyFill="1" applyBorder="1" applyAlignment="1">
      <alignment horizontal="left" vertical="top" wrapText="1"/>
    </xf>
    <xf numFmtId="0" fontId="32" fillId="2" borderId="3" xfId="0" applyFont="1" applyFill="1" applyBorder="1" applyAlignment="1">
      <alignment horizontal="left" vertical="top" wrapText="1"/>
    </xf>
    <xf numFmtId="0" fontId="36" fillId="6" borderId="0" xfId="0" applyFont="1" applyFill="1" applyAlignment="1">
      <alignment horizontal="left" vertical="top" wrapText="1"/>
    </xf>
    <xf numFmtId="0" fontId="33" fillId="6" borderId="0" xfId="0" applyFont="1" applyFill="1" applyAlignment="1">
      <alignment horizontal="left" vertical="top" wrapText="1"/>
    </xf>
    <xf numFmtId="0" fontId="32" fillId="6" borderId="0" xfId="0" applyFont="1" applyFill="1" applyAlignment="1">
      <alignment horizontal="left" vertical="top" wrapText="1"/>
    </xf>
    <xf numFmtId="0" fontId="31" fillId="6" borderId="2" xfId="0" applyFont="1" applyFill="1" applyBorder="1" applyAlignment="1">
      <alignment vertical="center"/>
    </xf>
    <xf numFmtId="0" fontId="36" fillId="7" borderId="14" xfId="0" applyFont="1" applyFill="1" applyBorder="1" applyAlignment="1">
      <alignment horizontal="left" vertical="top" wrapText="1"/>
    </xf>
    <xf numFmtId="0" fontId="33" fillId="8" borderId="23" xfId="0" applyFont="1" applyFill="1" applyBorder="1" applyAlignment="1">
      <alignment horizontal="center" vertical="top" wrapText="1"/>
    </xf>
    <xf numFmtId="0" fontId="33" fillId="8" borderId="19" xfId="0" applyFont="1" applyFill="1" applyBorder="1" applyAlignment="1">
      <alignment horizontal="center" vertical="top" wrapText="1"/>
    </xf>
    <xf numFmtId="0" fontId="33" fillId="8" borderId="24" xfId="0" applyFont="1" applyFill="1" applyBorder="1" applyAlignment="1">
      <alignment horizontal="center" vertical="top" wrapText="1"/>
    </xf>
    <xf numFmtId="0" fontId="33" fillId="3" borderId="12" xfId="0" applyFont="1" applyFill="1" applyBorder="1" applyAlignment="1">
      <alignment horizontal="center" vertical="top" wrapText="1"/>
    </xf>
    <xf numFmtId="0" fontId="36" fillId="7" borderId="16" xfId="0" applyFont="1" applyFill="1" applyBorder="1" applyAlignment="1">
      <alignment horizontal="left" vertical="top" wrapText="1"/>
    </xf>
    <xf numFmtId="0" fontId="33" fillId="3" borderId="12" xfId="0" applyFont="1" applyFill="1" applyBorder="1" applyAlignment="1">
      <alignment vertical="top" wrapText="1"/>
    </xf>
    <xf numFmtId="0" fontId="33" fillId="3" borderId="0" xfId="0" applyFont="1" applyFill="1" applyAlignment="1">
      <alignment vertical="top" wrapText="1"/>
    </xf>
    <xf numFmtId="0" fontId="38" fillId="0" borderId="0" xfId="0" applyFont="1" applyAlignment="1">
      <alignment vertical="top"/>
    </xf>
    <xf numFmtId="0" fontId="33" fillId="0" borderId="0" xfId="0" applyFont="1" applyAlignment="1">
      <alignment vertical="top" wrapText="1"/>
    </xf>
    <xf numFmtId="0" fontId="38" fillId="0" borderId="0" xfId="0" applyFont="1" applyAlignment="1">
      <alignment horizontal="left" vertical="top"/>
    </xf>
    <xf numFmtId="0" fontId="36" fillId="7" borderId="19" xfId="0" applyFont="1" applyFill="1" applyBorder="1" applyAlignment="1">
      <alignment horizontal="left" vertical="top" wrapText="1"/>
    </xf>
    <xf numFmtId="0" fontId="32" fillId="2" borderId="34" xfId="0" applyFont="1" applyFill="1" applyBorder="1" applyAlignment="1">
      <alignment horizontal="left" vertical="top" wrapText="1"/>
    </xf>
    <xf numFmtId="0" fontId="38" fillId="2" borderId="0" xfId="0" applyFont="1" applyFill="1" applyAlignment="1">
      <alignment horizontal="left" vertical="top"/>
    </xf>
    <xf numFmtId="0" fontId="32" fillId="2" borderId="4" xfId="0" applyFont="1" applyFill="1" applyBorder="1" applyAlignment="1">
      <alignment horizontal="left" vertical="top" wrapText="1"/>
    </xf>
    <xf numFmtId="0" fontId="32" fillId="2" borderId="1" xfId="0" applyFont="1" applyFill="1" applyBorder="1" applyAlignment="1">
      <alignment horizontal="left"/>
    </xf>
    <xf numFmtId="0" fontId="33" fillId="2" borderId="0" xfId="0" applyFont="1" applyFill="1"/>
    <xf numFmtId="0" fontId="32" fillId="2" borderId="2" xfId="0" applyFont="1" applyFill="1" applyBorder="1"/>
    <xf numFmtId="0" fontId="44" fillId="4" borderId="6" xfId="2" applyFont="1" applyFill="1" applyBorder="1" applyAlignment="1">
      <alignment horizontal="left"/>
    </xf>
    <xf numFmtId="37" fontId="33" fillId="4" borderId="7" xfId="0" applyNumberFormat="1" applyFont="1" applyFill="1" applyBorder="1"/>
    <xf numFmtId="37" fontId="33" fillId="4" borderId="8" xfId="0" applyNumberFormat="1" applyFont="1" applyFill="1" applyBorder="1"/>
    <xf numFmtId="37" fontId="38" fillId="3" borderId="25" xfId="0" applyNumberFormat="1" applyFont="1" applyFill="1" applyBorder="1" applyAlignment="1">
      <alignment horizontal="center"/>
    </xf>
    <xf numFmtId="37" fontId="39" fillId="3" borderId="0" xfId="0" applyNumberFormat="1" applyFont="1" applyFill="1" applyAlignment="1">
      <alignment horizontal="left"/>
    </xf>
    <xf numFmtId="0" fontId="33" fillId="0" borderId="0" xfId="2" applyFont="1" applyAlignment="1">
      <alignment horizontal="center" wrapText="1"/>
    </xf>
    <xf numFmtId="0" fontId="33" fillId="0" borderId="0" xfId="2" applyFont="1" applyAlignment="1">
      <alignment horizontal="center" vertical="top" wrapText="1"/>
    </xf>
    <xf numFmtId="37" fontId="32" fillId="3" borderId="0" xfId="0" applyNumberFormat="1" applyFont="1" applyFill="1" applyAlignment="1">
      <alignment horizontal="left"/>
    </xf>
    <xf numFmtId="37" fontId="32" fillId="3" borderId="0" xfId="0" applyNumberFormat="1" applyFont="1" applyFill="1" applyAlignment="1">
      <alignment horizontal="left" wrapText="1"/>
    </xf>
    <xf numFmtId="0" fontId="32" fillId="3" borderId="0" xfId="0" applyFont="1" applyFill="1"/>
    <xf numFmtId="37" fontId="45" fillId="3" borderId="0" xfId="0" applyNumberFormat="1" applyFont="1" applyFill="1" applyAlignment="1">
      <alignment horizontal="left" vertical="center" wrapText="1"/>
    </xf>
    <xf numFmtId="0" fontId="33" fillId="0" borderId="1" xfId="2" applyFont="1" applyBorder="1" applyAlignment="1">
      <alignment horizontal="left" vertical="top" wrapText="1"/>
    </xf>
    <xf numFmtId="0" fontId="33" fillId="0" borderId="1" xfId="2" applyFont="1" applyBorder="1" applyAlignment="1">
      <alignment horizontal="center" vertical="top" wrapText="1"/>
    </xf>
    <xf numFmtId="37" fontId="46" fillId="16" borderId="28" xfId="0" applyNumberFormat="1" applyFont="1" applyFill="1" applyBorder="1" applyAlignment="1">
      <alignment horizontal="left" vertical="top" wrapText="1"/>
    </xf>
    <xf numFmtId="0" fontId="46" fillId="16" borderId="28" xfId="8" applyFont="1" applyFill="1" applyBorder="1" applyAlignment="1">
      <alignment horizontal="left" vertical="top" wrapText="1"/>
    </xf>
    <xf numFmtId="0" fontId="46" fillId="16" borderId="0" xfId="0" applyFont="1" applyFill="1" applyAlignment="1">
      <alignment horizontal="left" vertical="top" wrapText="1"/>
    </xf>
    <xf numFmtId="0" fontId="46" fillId="16" borderId="0" xfId="0" applyFont="1" applyFill="1" applyAlignment="1">
      <alignment horizontal="center" vertical="top" wrapText="1"/>
    </xf>
    <xf numFmtId="0" fontId="24" fillId="0" borderId="0" xfId="0" applyFont="1" applyAlignment="1">
      <alignment vertical="center"/>
    </xf>
    <xf numFmtId="0" fontId="47" fillId="0" borderId="0" xfId="0" applyFont="1" applyAlignment="1">
      <alignment horizontal="right" wrapText="1"/>
    </xf>
    <xf numFmtId="0" fontId="47" fillId="0" borderId="0" xfId="0" applyFont="1" applyAlignment="1">
      <alignment horizontal="right" vertical="center"/>
    </xf>
    <xf numFmtId="0" fontId="48" fillId="0" borderId="0" xfId="0" applyFont="1"/>
    <xf numFmtId="0" fontId="33" fillId="0" borderId="0" xfId="2" applyFont="1" applyAlignment="1">
      <alignment vertical="top" wrapText="1"/>
    </xf>
    <xf numFmtId="0" fontId="33" fillId="0" borderId="3" xfId="2" applyFont="1" applyBorder="1" applyAlignment="1">
      <alignment horizontal="left"/>
    </xf>
    <xf numFmtId="0" fontId="33" fillId="0" borderId="4" xfId="2" applyFont="1" applyBorder="1"/>
    <xf numFmtId="0" fontId="32" fillId="2" borderId="5" xfId="0" applyFont="1" applyFill="1" applyBorder="1"/>
    <xf numFmtId="0" fontId="32" fillId="6" borderId="0" xfId="0" applyFont="1" applyFill="1" applyAlignment="1">
      <alignment vertical="top" wrapText="1"/>
    </xf>
    <xf numFmtId="0" fontId="33" fillId="0" borderId="1" xfId="2" applyFont="1" applyBorder="1" applyAlignment="1">
      <alignment horizontal="left" wrapText="1"/>
    </xf>
    <xf numFmtId="0" fontId="33" fillId="2" borderId="0" xfId="0" applyFont="1" applyFill="1" applyAlignment="1">
      <alignment horizontal="left" vertical="top"/>
    </xf>
    <xf numFmtId="0" fontId="33" fillId="2" borderId="0" xfId="0" applyFont="1" applyFill="1" applyAlignment="1">
      <alignment horizontal="center" vertical="top"/>
    </xf>
    <xf numFmtId="0" fontId="36" fillId="2" borderId="1" xfId="0" applyFont="1" applyFill="1" applyBorder="1" applyAlignment="1">
      <alignment horizontal="left" vertical="top"/>
    </xf>
    <xf numFmtId="0" fontId="31" fillId="0" borderId="0" xfId="0" applyFont="1" applyAlignment="1">
      <alignment horizontal="left" vertical="center"/>
    </xf>
    <xf numFmtId="0" fontId="32" fillId="0" borderId="0" xfId="0" applyFont="1" applyAlignment="1">
      <alignment horizontal="left"/>
    </xf>
    <xf numFmtId="0" fontId="33" fillId="0" borderId="0" xfId="0" applyFont="1"/>
    <xf numFmtId="0" fontId="39" fillId="2" borderId="0" xfId="0" applyFont="1" applyFill="1"/>
    <xf numFmtId="0" fontId="32" fillId="2" borderId="0" xfId="0" applyFont="1" applyFill="1"/>
    <xf numFmtId="0" fontId="36" fillId="10" borderId="23" xfId="0" applyFont="1" applyFill="1" applyBorder="1" applyAlignment="1">
      <alignment horizontal="center"/>
    </xf>
    <xf numFmtId="0" fontId="36" fillId="10" borderId="28" xfId="0" applyFont="1" applyFill="1" applyBorder="1" applyAlignment="1">
      <alignment vertical="center" textRotation="90" wrapText="1"/>
    </xf>
    <xf numFmtId="0" fontId="32" fillId="2" borderId="21" xfId="0" applyFont="1" applyFill="1" applyBorder="1" applyAlignment="1">
      <alignment horizontal="left" vertical="top" wrapText="1"/>
    </xf>
    <xf numFmtId="0" fontId="32" fillId="2" borderId="21" xfId="0" applyFont="1" applyFill="1" applyBorder="1" applyAlignment="1">
      <alignment horizontal="left"/>
    </xf>
    <xf numFmtId="0" fontId="37" fillId="0" borderId="21" xfId="0" applyFont="1" applyFill="1" applyBorder="1" applyAlignment="1">
      <alignment horizontal="center" wrapText="1"/>
    </xf>
    <xf numFmtId="0" fontId="36" fillId="10" borderId="30" xfId="0" applyFont="1" applyFill="1" applyBorder="1" applyAlignment="1">
      <alignment vertical="center" textRotation="90" wrapText="1"/>
    </xf>
    <xf numFmtId="0" fontId="32" fillId="2" borderId="17" xfId="0" applyFont="1" applyFill="1" applyBorder="1" applyAlignment="1">
      <alignment horizontal="left"/>
    </xf>
    <xf numFmtId="0" fontId="32" fillId="2" borderId="17" xfId="0" applyFont="1" applyFill="1" applyBorder="1"/>
    <xf numFmtId="0" fontId="43" fillId="9" borderId="23" xfId="0" applyFont="1" applyFill="1" applyBorder="1" applyAlignment="1">
      <alignment vertical="top"/>
    </xf>
    <xf numFmtId="0" fontId="43" fillId="9" borderId="18" xfId="0" applyFont="1" applyFill="1" applyBorder="1" applyAlignment="1">
      <alignment vertical="top"/>
    </xf>
    <xf numFmtId="0" fontId="43" fillId="9" borderId="21" xfId="0" applyFont="1" applyFill="1" applyBorder="1" applyAlignment="1">
      <alignment vertical="top"/>
    </xf>
    <xf numFmtId="0" fontId="32" fillId="2" borderId="20" xfId="0" applyFont="1" applyFill="1" applyBorder="1" applyAlignment="1">
      <alignment vertical="top"/>
    </xf>
    <xf numFmtId="0" fontId="43" fillId="2" borderId="21" xfId="0" applyFont="1" applyFill="1" applyBorder="1" applyAlignment="1">
      <alignment vertical="top"/>
    </xf>
    <xf numFmtId="0" fontId="37" fillId="3" borderId="20" xfId="0" applyFont="1" applyFill="1" applyBorder="1" applyAlignment="1">
      <alignment horizontal="center" vertical="center"/>
    </xf>
    <xf numFmtId="0" fontId="37" fillId="3" borderId="21" xfId="0" applyFont="1" applyFill="1" applyBorder="1" applyAlignment="1">
      <alignment horizontal="center" vertical="center"/>
    </xf>
    <xf numFmtId="0" fontId="37" fillId="3" borderId="26" xfId="0" applyFont="1" applyFill="1" applyBorder="1" applyAlignment="1">
      <alignment horizontal="center" vertical="center"/>
    </xf>
    <xf numFmtId="0" fontId="43" fillId="2" borderId="22" xfId="0" applyFont="1" applyFill="1" applyBorder="1" applyAlignment="1">
      <alignment vertical="top"/>
    </xf>
    <xf numFmtId="0" fontId="43" fillId="2" borderId="17" xfId="0" applyFont="1" applyFill="1" applyBorder="1" applyAlignment="1">
      <alignment vertical="top"/>
    </xf>
    <xf numFmtId="0" fontId="37" fillId="3" borderId="22" xfId="0" applyFont="1" applyFill="1" applyBorder="1" applyAlignment="1">
      <alignment horizontal="center" vertical="center"/>
    </xf>
    <xf numFmtId="0" fontId="37" fillId="3" borderId="17" xfId="0" applyFont="1" applyFill="1" applyBorder="1" applyAlignment="1">
      <alignment horizontal="center" vertical="center"/>
    </xf>
    <xf numFmtId="0" fontId="37" fillId="3" borderId="27" xfId="0" applyFont="1" applyFill="1" applyBorder="1" applyAlignment="1">
      <alignment horizontal="center" vertical="center"/>
    </xf>
    <xf numFmtId="0" fontId="37" fillId="3" borderId="12" xfId="0" applyFont="1" applyFill="1" applyBorder="1" applyAlignment="1">
      <alignment horizontal="center" vertical="center"/>
    </xf>
    <xf numFmtId="0" fontId="37" fillId="3" borderId="0" xfId="0" applyFont="1" applyFill="1" applyBorder="1" applyAlignment="1">
      <alignment horizontal="center" vertical="center"/>
    </xf>
    <xf numFmtId="0" fontId="37" fillId="3" borderId="13" xfId="0" applyFont="1" applyFill="1" applyBorder="1" applyAlignment="1">
      <alignment horizontal="center" vertical="center"/>
    </xf>
    <xf numFmtId="0" fontId="43" fillId="2" borderId="12" xfId="0" applyFont="1" applyFill="1" applyBorder="1" applyAlignment="1">
      <alignment vertical="top"/>
    </xf>
    <xf numFmtId="0" fontId="43" fillId="2" borderId="0" xfId="0" applyFont="1" applyFill="1" applyBorder="1" applyAlignment="1">
      <alignment vertical="top"/>
    </xf>
    <xf numFmtId="0" fontId="37" fillId="0" borderId="0" xfId="0" applyFont="1" applyFill="1" applyBorder="1" applyAlignment="1">
      <alignment horizontal="center" vertical="center"/>
    </xf>
    <xf numFmtId="0" fontId="32" fillId="2" borderId="20" xfId="0" applyFont="1" applyFill="1" applyBorder="1" applyAlignment="1">
      <alignment horizontal="left" vertical="top"/>
    </xf>
    <xf numFmtId="0" fontId="49" fillId="3" borderId="21" xfId="0" applyFont="1" applyFill="1" applyBorder="1" applyAlignment="1">
      <alignment horizontal="center"/>
    </xf>
    <xf numFmtId="0" fontId="32" fillId="2" borderId="12" xfId="0" applyFont="1" applyFill="1" applyBorder="1" applyAlignment="1">
      <alignment horizontal="left" vertical="top"/>
    </xf>
    <xf numFmtId="0" fontId="32" fillId="2" borderId="0" xfId="0" applyFont="1" applyFill="1" applyBorder="1" applyAlignment="1">
      <alignment horizontal="left"/>
    </xf>
    <xf numFmtId="0" fontId="49" fillId="3" borderId="0" xfId="0" applyFont="1" applyFill="1" applyBorder="1" applyAlignment="1">
      <alignment horizontal="center"/>
    </xf>
    <xf numFmtId="0" fontId="32" fillId="2" borderId="22" xfId="0" applyFont="1" applyFill="1" applyBorder="1" applyAlignment="1">
      <alignment horizontal="left" vertical="top"/>
    </xf>
    <xf numFmtId="0" fontId="49" fillId="3" borderId="17" xfId="0" applyFont="1" applyFill="1" applyBorder="1" applyAlignment="1">
      <alignment horizontal="center"/>
    </xf>
    <xf numFmtId="0" fontId="32" fillId="2" borderId="21" xfId="0" applyFont="1" applyFill="1" applyBorder="1" applyAlignment="1">
      <alignment horizontal="left" vertical="top"/>
    </xf>
    <xf numFmtId="0" fontId="49" fillId="3" borderId="21" xfId="0" applyFont="1" applyFill="1" applyBorder="1" applyAlignment="1">
      <alignment horizontal="center" vertical="top" wrapText="1"/>
    </xf>
    <xf numFmtId="0" fontId="32" fillId="2" borderId="0" xfId="0" applyFont="1" applyFill="1" applyAlignment="1">
      <alignment vertical="top"/>
    </xf>
    <xf numFmtId="0" fontId="32" fillId="2" borderId="0" xfId="0" applyFont="1" applyFill="1" applyBorder="1" applyAlignment="1">
      <alignment horizontal="left" vertical="top"/>
    </xf>
    <xf numFmtId="0" fontId="49" fillId="2" borderId="0" xfId="0" applyFont="1" applyFill="1" applyBorder="1" applyAlignment="1">
      <alignment horizontal="center" vertical="top" wrapText="1"/>
    </xf>
    <xf numFmtId="0" fontId="32" fillId="2" borderId="22" xfId="0" applyFont="1" applyFill="1" applyBorder="1" applyAlignment="1">
      <alignment horizontal="left"/>
    </xf>
    <xf numFmtId="0" fontId="37" fillId="3" borderId="17" xfId="0" applyFont="1" applyFill="1" applyBorder="1" applyAlignment="1">
      <alignment horizontal="center"/>
    </xf>
    <xf numFmtId="0" fontId="32" fillId="2" borderId="0" xfId="0" applyFont="1" applyFill="1" applyBorder="1" applyAlignment="1">
      <alignment horizontal="left" wrapText="1"/>
    </xf>
    <xf numFmtId="0" fontId="49" fillId="3" borderId="0" xfId="0" applyFont="1" applyFill="1" applyBorder="1" applyAlignment="1">
      <alignment horizontal="center" wrapText="1"/>
    </xf>
    <xf numFmtId="0" fontId="32" fillId="2" borderId="0" xfId="0" applyFont="1" applyFill="1" applyAlignment="1">
      <alignment wrapText="1"/>
    </xf>
    <xf numFmtId="0" fontId="39" fillId="2" borderId="21" xfId="0" applyFont="1" applyFill="1" applyBorder="1" applyAlignment="1">
      <alignment vertical="top"/>
    </xf>
    <xf numFmtId="0" fontId="49" fillId="3" borderId="18" xfId="0" applyNumberFormat="1" applyFont="1" applyFill="1" applyBorder="1" applyAlignment="1">
      <alignment horizontal="center" vertical="top"/>
    </xf>
    <xf numFmtId="0" fontId="32" fillId="2" borderId="23" xfId="0" applyFont="1" applyFill="1" applyBorder="1" applyAlignment="1">
      <alignment horizontal="left" vertical="top"/>
    </xf>
    <xf numFmtId="0" fontId="32" fillId="2" borderId="18" xfId="0" applyFont="1" applyFill="1" applyBorder="1" applyAlignment="1">
      <alignment horizontal="left"/>
    </xf>
    <xf numFmtId="0" fontId="49" fillId="3" borderId="18" xfId="0" applyFont="1" applyFill="1" applyBorder="1" applyAlignment="1">
      <alignment horizontal="center" vertical="top"/>
    </xf>
    <xf numFmtId="0" fontId="49" fillId="3" borderId="0" xfId="0" applyFont="1" applyFill="1" applyBorder="1" applyAlignment="1">
      <alignment horizontal="center" vertical="top"/>
    </xf>
    <xf numFmtId="0" fontId="32" fillId="2" borderId="20" xfId="0" applyFont="1" applyFill="1" applyBorder="1" applyAlignment="1">
      <alignment horizontal="left"/>
    </xf>
    <xf numFmtId="0" fontId="32" fillId="2" borderId="0" xfId="0" applyFont="1" applyFill="1" applyBorder="1" applyAlignment="1">
      <alignment horizontal="left" vertical="top" wrapText="1"/>
    </xf>
    <xf numFmtId="0" fontId="49" fillId="3" borderId="0" xfId="0" applyFont="1" applyFill="1" applyBorder="1" applyAlignment="1">
      <alignment horizontal="center" vertical="top" wrapText="1"/>
    </xf>
    <xf numFmtId="0" fontId="32" fillId="2" borderId="0" xfId="0" applyFont="1" applyFill="1" applyAlignment="1">
      <alignment vertical="top" wrapText="1"/>
    </xf>
    <xf numFmtId="0" fontId="33" fillId="2" borderId="21" xfId="0" applyFont="1" applyFill="1" applyBorder="1" applyAlignment="1">
      <alignment horizontal="left"/>
    </xf>
    <xf numFmtId="0" fontId="49" fillId="2" borderId="21" xfId="0" applyFont="1" applyFill="1" applyBorder="1" applyAlignment="1">
      <alignment horizontal="center"/>
    </xf>
    <xf numFmtId="0" fontId="32" fillId="2" borderId="12" xfId="0" applyFont="1" applyFill="1" applyBorder="1" applyAlignment="1">
      <alignment horizontal="left"/>
    </xf>
    <xf numFmtId="0" fontId="49" fillId="2" borderId="0" xfId="0" applyFont="1" applyFill="1" applyBorder="1" applyAlignment="1">
      <alignment horizontal="center"/>
    </xf>
    <xf numFmtId="0" fontId="32" fillId="2" borderId="0" xfId="0" applyFont="1" applyFill="1" applyAlignment="1">
      <alignment vertical="center" textRotation="90" wrapText="1"/>
    </xf>
    <xf numFmtId="0" fontId="33" fillId="0" borderId="0" xfId="1" applyFont="1" applyFill="1" applyBorder="1"/>
    <xf numFmtId="0" fontId="50" fillId="0" borderId="0" xfId="1" applyFont="1" applyFill="1"/>
    <xf numFmtId="0" fontId="51" fillId="0" borderId="0" xfId="4" applyFont="1" applyFill="1" applyBorder="1" applyAlignment="1" applyProtection="1"/>
    <xf numFmtId="0" fontId="52" fillId="0" borderId="0" xfId="4" applyFont="1" applyFill="1" applyBorder="1" applyAlignment="1" applyProtection="1">
      <alignment horizontal="right"/>
    </xf>
    <xf numFmtId="0" fontId="53" fillId="0" borderId="0" xfId="4" applyFont="1" applyFill="1" applyBorder="1" applyAlignment="1" applyProtection="1"/>
    <xf numFmtId="0" fontId="33" fillId="0" borderId="0" xfId="1" applyFont="1" applyFill="1"/>
    <xf numFmtId="0" fontId="38" fillId="0" borderId="0" xfId="4" applyFont="1" applyFill="1" applyBorder="1" applyAlignment="1" applyProtection="1"/>
    <xf numFmtId="0" fontId="54" fillId="0" borderId="0" xfId="2" applyNumberFormat="1" applyFont="1" applyFill="1"/>
    <xf numFmtId="0" fontId="50" fillId="0" borderId="0" xfId="4" applyFont="1" applyFill="1" applyBorder="1" applyAlignment="1" applyProtection="1"/>
    <xf numFmtId="0" fontId="55" fillId="0" borderId="0" xfId="5" applyFont="1" applyFill="1">
      <alignment vertical="top"/>
    </xf>
    <xf numFmtId="0" fontId="54" fillId="0" borderId="0" xfId="2" applyNumberFormat="1" applyFont="1" applyFill="1" applyBorder="1" applyAlignment="1">
      <alignment vertical="top" wrapText="1"/>
    </xf>
    <xf numFmtId="0" fontId="33" fillId="0" borderId="0" xfId="2" applyNumberFormat="1" applyFont="1" applyFill="1" applyBorder="1" applyAlignment="1">
      <alignment vertical="top" wrapText="1"/>
    </xf>
    <xf numFmtId="0" fontId="33" fillId="0" borderId="0" xfId="2" applyNumberFormat="1" applyFont="1" applyFill="1" applyBorder="1" applyAlignment="1">
      <alignment horizontal="left" vertical="top" wrapText="1"/>
    </xf>
    <xf numFmtId="0" fontId="33" fillId="0" borderId="0" xfId="2" applyFont="1"/>
    <xf numFmtId="0" fontId="33" fillId="0" borderId="0" xfId="2" applyFont="1" applyFill="1"/>
    <xf numFmtId="0" fontId="55" fillId="0" borderId="0" xfId="4" applyFont="1" applyFill="1" applyBorder="1" applyAlignment="1" applyProtection="1">
      <alignment vertical="top"/>
    </xf>
    <xf numFmtId="0" fontId="56" fillId="0" borderId="0" xfId="2" applyNumberFormat="1" applyFont="1" applyFill="1" applyBorder="1" applyAlignment="1">
      <alignment horizontal="left" vertical="top" wrapText="1"/>
    </xf>
    <xf numFmtId="0" fontId="56" fillId="0" borderId="0" xfId="2" applyNumberFormat="1" applyFont="1" applyFill="1" applyBorder="1" applyAlignment="1">
      <alignment vertical="top" wrapText="1"/>
    </xf>
    <xf numFmtId="0" fontId="56" fillId="0" borderId="0" xfId="2" applyNumberFormat="1" applyFont="1" applyFill="1" applyAlignment="1">
      <alignment vertical="top" wrapText="1"/>
    </xf>
    <xf numFmtId="0" fontId="54" fillId="0" borderId="0" xfId="2" applyNumberFormat="1" applyFont="1" applyFill="1" applyBorder="1" applyAlignment="1">
      <alignment horizontal="left" vertical="top" wrapText="1"/>
    </xf>
    <xf numFmtId="0" fontId="55" fillId="0" borderId="0" xfId="4" applyFont="1" applyFill="1" applyAlignment="1" applyProtection="1">
      <alignment vertical="top"/>
    </xf>
    <xf numFmtId="0" fontId="33" fillId="0" borderId="0" xfId="2" applyNumberFormat="1" applyFont="1" applyFill="1" applyAlignment="1">
      <alignment horizontal="left" vertical="top" wrapText="1"/>
    </xf>
    <xf numFmtId="0" fontId="54" fillId="0" borderId="0" xfId="2" applyFont="1" applyFill="1" applyBorder="1" applyAlignment="1">
      <alignment horizontal="left" vertical="top" wrapText="1"/>
    </xf>
    <xf numFmtId="0" fontId="33" fillId="0" borderId="0" xfId="2" applyFont="1" applyFill="1" applyBorder="1" applyAlignment="1">
      <alignment horizontal="left" vertical="top"/>
    </xf>
    <xf numFmtId="0" fontId="54" fillId="0" borderId="0" xfId="2" applyFont="1" applyBorder="1" applyAlignment="1">
      <alignment horizontal="left" vertical="top" wrapText="1"/>
    </xf>
    <xf numFmtId="0" fontId="33" fillId="0" borderId="0" xfId="2" applyFont="1" applyBorder="1" applyAlignment="1">
      <alignment horizontal="left" vertical="top"/>
    </xf>
    <xf numFmtId="164" fontId="24" fillId="0" borderId="24" xfId="0" applyNumberFormat="1" applyFont="1" applyBorder="1" applyAlignment="1">
      <alignment horizontal="center" vertical="top"/>
    </xf>
    <xf numFmtId="0" fontId="24" fillId="0" borderId="24" xfId="0" applyFont="1" applyBorder="1" applyAlignment="1">
      <alignment horizontal="center" vertical="top"/>
    </xf>
    <xf numFmtId="41" fontId="58" fillId="3" borderId="24" xfId="0" applyNumberFormat="1" applyFont="1" applyFill="1" applyBorder="1" applyAlignment="1">
      <alignment vertical="top"/>
    </xf>
    <xf numFmtId="0" fontId="32" fillId="0" borderId="0" xfId="0" applyFont="1" applyFill="1"/>
    <xf numFmtId="0" fontId="32" fillId="0" borderId="0" xfId="0" applyFont="1" applyFill="1" applyAlignment="1">
      <alignment vertical="top"/>
    </xf>
    <xf numFmtId="0" fontId="33" fillId="2" borderId="0" xfId="0" applyFont="1" applyFill="1" applyBorder="1" applyAlignment="1">
      <alignment horizontal="left" vertical="top" wrapText="1"/>
    </xf>
    <xf numFmtId="0" fontId="33" fillId="2" borderId="0" xfId="0" applyFont="1" applyFill="1" applyBorder="1" applyAlignment="1">
      <alignment horizontal="center" vertical="top" wrapText="1"/>
    </xf>
    <xf numFmtId="0" fontId="36" fillId="2" borderId="0" xfId="0" applyFont="1" applyFill="1" applyBorder="1" applyAlignment="1">
      <alignment horizontal="left" vertical="top" wrapText="1"/>
    </xf>
    <xf numFmtId="0" fontId="33" fillId="3" borderId="0" xfId="0" applyFont="1" applyFill="1" applyBorder="1" applyAlignment="1">
      <alignment horizontal="center" vertical="top" wrapText="1"/>
    </xf>
    <xf numFmtId="0" fontId="38" fillId="2" borderId="0" xfId="0" applyFont="1" applyFill="1" applyBorder="1" applyAlignment="1">
      <alignment vertical="center"/>
    </xf>
    <xf numFmtId="0" fontId="32" fillId="0" borderId="0" xfId="0" applyFont="1" applyFill="1" applyAlignment="1">
      <alignment vertical="center"/>
    </xf>
    <xf numFmtId="0" fontId="40" fillId="6" borderId="0" xfId="0" applyFont="1" applyFill="1" applyBorder="1" applyAlignment="1">
      <alignment vertical="top" wrapText="1"/>
    </xf>
    <xf numFmtId="0" fontId="40" fillId="0" borderId="0" xfId="0" applyFont="1" applyFill="1" applyBorder="1" applyAlignment="1">
      <alignment vertical="top" wrapText="1"/>
    </xf>
    <xf numFmtId="0" fontId="38" fillId="2" borderId="0" xfId="0" applyFont="1" applyFill="1" applyBorder="1" applyAlignment="1">
      <alignment vertical="top"/>
    </xf>
    <xf numFmtId="0" fontId="33" fillId="0" borderId="0" xfId="0" applyFont="1" applyFill="1" applyBorder="1" applyAlignment="1">
      <alignment horizontal="left" vertical="top" wrapText="1"/>
    </xf>
    <xf numFmtId="0" fontId="33" fillId="2" borderId="0" xfId="0" applyFont="1" applyFill="1" applyBorder="1" applyAlignment="1">
      <alignment vertical="top" wrapText="1"/>
    </xf>
    <xf numFmtId="0" fontId="33" fillId="2" borderId="0" xfId="0" applyFont="1" applyFill="1" applyBorder="1" applyAlignment="1">
      <alignment horizontal="left" vertical="top" wrapText="1"/>
    </xf>
    <xf numFmtId="0" fontId="33" fillId="2" borderId="13" xfId="0" applyFont="1" applyFill="1" applyBorder="1" applyAlignment="1">
      <alignment horizontal="left" vertical="top" wrapText="1"/>
    </xf>
    <xf numFmtId="0" fontId="38" fillId="2" borderId="24" xfId="0" applyFont="1" applyFill="1" applyBorder="1" applyAlignment="1">
      <alignment horizontal="left" vertical="top" wrapText="1"/>
    </xf>
    <xf numFmtId="0" fontId="38" fillId="2" borderId="19" xfId="0" applyFont="1" applyFill="1" applyBorder="1" applyAlignment="1">
      <alignment horizontal="left" vertical="top" wrapText="1"/>
    </xf>
    <xf numFmtId="0" fontId="33" fillId="3" borderId="0" xfId="0" applyFont="1" applyFill="1" applyBorder="1" applyAlignment="1">
      <alignment horizontal="center" vertical="top" wrapText="1"/>
    </xf>
    <xf numFmtId="0" fontId="41" fillId="2" borderId="1" xfId="0" applyNumberFormat="1" applyFont="1" applyFill="1" applyBorder="1" applyAlignment="1">
      <alignment horizontal="left" vertical="top"/>
    </xf>
    <xf numFmtId="0" fontId="38" fillId="0" borderId="0" xfId="0" applyFont="1" applyFill="1" applyBorder="1" applyAlignment="1">
      <alignment horizontal="center" vertical="top" wrapText="1"/>
    </xf>
    <xf numFmtId="0" fontId="33" fillId="2" borderId="0" xfId="0" applyFont="1" applyFill="1" applyBorder="1" applyAlignment="1">
      <alignment vertical="top"/>
    </xf>
    <xf numFmtId="0" fontId="31" fillId="6" borderId="0" xfId="0" applyFont="1" applyFill="1" applyBorder="1" applyAlignment="1">
      <alignment horizontal="left" vertical="center"/>
    </xf>
    <xf numFmtId="0" fontId="36" fillId="6" borderId="0" xfId="0" applyFont="1" applyFill="1" applyBorder="1" applyAlignment="1">
      <alignment horizontal="left" vertical="top" wrapText="1"/>
    </xf>
    <xf numFmtId="0" fontId="33" fillId="6" borderId="0" xfId="0" applyFont="1" applyFill="1" applyBorder="1" applyAlignment="1">
      <alignment horizontal="left" vertical="top" wrapText="1"/>
    </xf>
    <xf numFmtId="0" fontId="32" fillId="6" borderId="0" xfId="0" applyFont="1" applyFill="1" applyBorder="1" applyAlignment="1">
      <alignment horizontal="left" vertical="top" wrapText="1"/>
    </xf>
    <xf numFmtId="0" fontId="32" fillId="6" borderId="0" xfId="0" applyFont="1" applyFill="1" applyBorder="1" applyAlignment="1">
      <alignment vertical="top"/>
    </xf>
    <xf numFmtId="0" fontId="32" fillId="0" borderId="0" xfId="0" applyFont="1" applyFill="1" applyBorder="1" applyAlignment="1">
      <alignment vertical="top"/>
    </xf>
    <xf numFmtId="0" fontId="33" fillId="3" borderId="0" xfId="0" applyFont="1" applyFill="1" applyBorder="1" applyAlignment="1">
      <alignment vertical="top" wrapText="1"/>
    </xf>
    <xf numFmtId="0" fontId="38" fillId="2" borderId="0" xfId="0" applyFont="1" applyFill="1" applyBorder="1" applyAlignment="1">
      <alignment horizontal="left" vertical="top"/>
    </xf>
    <xf numFmtId="0" fontId="33" fillId="0" borderId="0" xfId="0" applyFont="1" applyFill="1" applyBorder="1" applyAlignment="1">
      <alignment horizontal="center" vertical="top" wrapText="1"/>
    </xf>
    <xf numFmtId="0" fontId="35" fillId="5" borderId="7" xfId="0" applyFont="1" applyFill="1" applyBorder="1" applyAlignment="1"/>
    <xf numFmtId="0" fontId="34" fillId="5" borderId="8" xfId="0" applyFont="1" applyFill="1" applyBorder="1" applyAlignment="1"/>
    <xf numFmtId="0" fontId="33" fillId="2" borderId="0" xfId="0" applyFont="1" applyFill="1" applyBorder="1"/>
    <xf numFmtId="37" fontId="33" fillId="4" borderId="7" xfId="0" applyNumberFormat="1" applyFont="1" applyFill="1" applyBorder="1" applyAlignment="1"/>
    <xf numFmtId="37" fontId="33" fillId="4" borderId="8" xfId="0" applyNumberFormat="1" applyFont="1" applyFill="1" applyBorder="1" applyAlignment="1"/>
    <xf numFmtId="37" fontId="38" fillId="3" borderId="0" xfId="0" applyNumberFormat="1" applyFont="1" applyFill="1" applyBorder="1" applyAlignment="1">
      <alignment horizontal="center"/>
    </xf>
    <xf numFmtId="37" fontId="39" fillId="3" borderId="0" xfId="0" applyNumberFormat="1" applyFont="1" applyFill="1" applyBorder="1" applyAlignment="1">
      <alignment horizontal="left"/>
    </xf>
    <xf numFmtId="37" fontId="31" fillId="3" borderId="0" xfId="0" applyNumberFormat="1" applyFont="1" applyFill="1" applyBorder="1" applyAlignment="1">
      <alignment horizontal="center"/>
    </xf>
    <xf numFmtId="0" fontId="31" fillId="6" borderId="0" xfId="0" applyFont="1" applyFill="1" applyAlignment="1">
      <alignment horizontal="left"/>
    </xf>
    <xf numFmtId="37" fontId="32" fillId="3" borderId="0" xfId="0" applyNumberFormat="1" applyFont="1" applyFill="1" applyBorder="1" applyAlignment="1">
      <alignment horizontal="left"/>
    </xf>
    <xf numFmtId="37" fontId="31" fillId="3" borderId="0" xfId="0" applyNumberFormat="1" applyFont="1" applyFill="1" applyBorder="1" applyAlignment="1">
      <alignment horizontal="left"/>
    </xf>
    <xf numFmtId="37" fontId="38" fillId="3" borderId="0" xfId="0" applyNumberFormat="1" applyFont="1" applyFill="1" applyBorder="1" applyAlignment="1">
      <alignment horizontal="left"/>
    </xf>
    <xf numFmtId="0" fontId="32" fillId="2" borderId="2" xfId="0" applyFont="1" applyFill="1" applyBorder="1" applyAlignment="1">
      <alignment horizontal="left"/>
    </xf>
    <xf numFmtId="0" fontId="32" fillId="0" borderId="0" xfId="0" applyFont="1" applyFill="1" applyAlignment="1">
      <alignment horizontal="left"/>
    </xf>
    <xf numFmtId="0" fontId="32" fillId="3" borderId="0" xfId="0" applyFont="1" applyFill="1" applyBorder="1"/>
    <xf numFmtId="37" fontId="45" fillId="3" borderId="0" xfId="0" applyNumberFormat="1" applyFont="1" applyFill="1" applyBorder="1" applyAlignment="1">
      <alignment horizontal="left" vertical="center" wrapText="1"/>
    </xf>
    <xf numFmtId="0" fontId="24" fillId="0" borderId="0" xfId="8" applyFont="1" applyFill="1" applyBorder="1" applyAlignment="1">
      <alignment vertical="center"/>
    </xf>
    <xf numFmtId="37" fontId="45" fillId="20" borderId="24" xfId="0" applyNumberFormat="1" applyFont="1" applyFill="1" applyBorder="1" applyAlignment="1">
      <alignment horizontal="center" vertical="center" wrapText="1"/>
    </xf>
    <xf numFmtId="0" fontId="25" fillId="20" borderId="24" xfId="8" applyFont="1" applyFill="1" applyBorder="1" applyAlignment="1">
      <alignment horizontal="center" vertical="center" wrapText="1"/>
    </xf>
    <xf numFmtId="0" fontId="25" fillId="20" borderId="24" xfId="8" applyFont="1" applyFill="1" applyBorder="1" applyAlignment="1">
      <alignment horizontal="center" vertical="center"/>
    </xf>
    <xf numFmtId="37" fontId="47" fillId="20" borderId="24" xfId="0" applyNumberFormat="1" applyFont="1" applyFill="1" applyBorder="1" applyAlignment="1">
      <alignment horizontal="center" vertical="center"/>
    </xf>
    <xf numFmtId="37" fontId="47" fillId="20" borderId="24" xfId="0" applyNumberFormat="1" applyFont="1" applyFill="1" applyBorder="1" applyAlignment="1">
      <alignment horizontal="center" vertical="center" wrapText="1"/>
    </xf>
    <xf numFmtId="0" fontId="31" fillId="0" borderId="0" xfId="0" applyFont="1" applyFill="1" applyAlignment="1">
      <alignment horizontal="left" vertical="center"/>
    </xf>
    <xf numFmtId="0" fontId="33" fillId="0" borderId="0" xfId="0" applyFont="1" applyFill="1"/>
    <xf numFmtId="0" fontId="33" fillId="0" borderId="0" xfId="0" applyFont="1" applyFill="1" applyBorder="1"/>
    <xf numFmtId="0" fontId="60" fillId="0" borderId="0" xfId="0" applyFont="1" applyFill="1"/>
    <xf numFmtId="0" fontId="38" fillId="0" borderId="0" xfId="4" applyFont="1" applyFill="1" applyBorder="1" applyAlignment="1" applyProtection="1">
      <alignment horizontal="right"/>
    </xf>
    <xf numFmtId="0" fontId="50" fillId="0" borderId="0" xfId="0" applyFont="1" applyFill="1"/>
    <xf numFmtId="0" fontId="51" fillId="0" borderId="0" xfId="4" applyFont="1" applyFill="1" applyBorder="1" applyAlignment="1" applyProtection="1">
      <alignment horizontal="right"/>
    </xf>
    <xf numFmtId="0" fontId="54" fillId="0" borderId="0" xfId="2" applyNumberFormat="1" applyFont="1"/>
    <xf numFmtId="0" fontId="38" fillId="0" borderId="0" xfId="2" applyNumberFormat="1" applyFont="1"/>
    <xf numFmtId="0" fontId="33" fillId="0" borderId="0" xfId="2" applyNumberFormat="1" applyFont="1" applyFill="1" applyAlignment="1">
      <alignment vertical="top" wrapText="1"/>
    </xf>
    <xf numFmtId="0" fontId="33" fillId="0" borderId="0" xfId="0" applyFont="1" applyFill="1" applyAlignment="1">
      <alignment vertical="top" wrapText="1"/>
    </xf>
    <xf numFmtId="164" fontId="0" fillId="0" borderId="24" xfId="0" applyNumberFormat="1" applyBorder="1" applyAlignment="1">
      <alignment horizontal="center" vertical="center"/>
    </xf>
    <xf numFmtId="0" fontId="0" fillId="0" borderId="24" xfId="0" applyBorder="1" applyAlignment="1">
      <alignment horizontal="center" vertical="center"/>
    </xf>
    <xf numFmtId="165" fontId="0" fillId="0" borderId="24" xfId="7" applyNumberFormat="1" applyFont="1" applyBorder="1" applyAlignment="1">
      <alignment horizontal="right" vertical="top"/>
    </xf>
    <xf numFmtId="0" fontId="33" fillId="0" borderId="4" xfId="0" applyFont="1" applyFill="1" applyBorder="1" applyAlignment="1">
      <alignment horizontal="left" vertical="top" wrapText="1"/>
    </xf>
    <xf numFmtId="0" fontId="32" fillId="0" borderId="0" xfId="0" applyFont="1" applyFill="1" applyBorder="1" applyAlignment="1">
      <alignment horizontal="left" vertical="top" wrapText="1"/>
    </xf>
    <xf numFmtId="0" fontId="38" fillId="0" borderId="24" xfId="0" applyFont="1" applyFill="1" applyBorder="1" applyAlignment="1">
      <alignment horizontal="left" vertical="top" wrapText="1"/>
    </xf>
    <xf numFmtId="0" fontId="38" fillId="0" borderId="19" xfId="0" applyFont="1" applyFill="1" applyBorder="1" applyAlignment="1">
      <alignment horizontal="left" vertical="top" wrapText="1"/>
    </xf>
    <xf numFmtId="0" fontId="33" fillId="0" borderId="24" xfId="0" applyFont="1" applyFill="1" applyBorder="1" applyAlignment="1">
      <alignment horizontal="center" vertical="top" wrapText="1"/>
    </xf>
    <xf numFmtId="0" fontId="33" fillId="0" borderId="0" xfId="0" applyFont="1" applyFill="1" applyBorder="1" applyAlignment="1">
      <alignment vertical="top" wrapText="1"/>
    </xf>
    <xf numFmtId="0" fontId="34" fillId="5" borderId="6" xfId="0" applyFont="1" applyFill="1" applyBorder="1" applyAlignment="1">
      <alignment horizontal="center"/>
    </xf>
    <xf numFmtId="0" fontId="32" fillId="2" borderId="1" xfId="0" applyFont="1" applyFill="1" applyBorder="1" applyAlignment="1">
      <alignment horizontal="center" vertical="top" wrapText="1"/>
    </xf>
    <xf numFmtId="0" fontId="36" fillId="2" borderId="1" xfId="0" applyFont="1" applyFill="1" applyBorder="1" applyAlignment="1">
      <alignment horizontal="center" vertical="top"/>
    </xf>
    <xf numFmtId="0" fontId="33" fillId="3" borderId="12" xfId="0" applyFont="1" applyFill="1" applyBorder="1" applyAlignment="1">
      <alignment horizontal="center" vertical="top" wrapText="1"/>
    </xf>
    <xf numFmtId="0" fontId="33" fillId="3" borderId="0" xfId="0" applyFont="1" applyFill="1" applyBorder="1" applyAlignment="1">
      <alignment horizontal="center" vertical="top" wrapText="1"/>
    </xf>
    <xf numFmtId="37" fontId="31" fillId="3" borderId="9" xfId="0" applyNumberFormat="1" applyFont="1" applyFill="1" applyBorder="1" applyAlignment="1">
      <alignment horizontal="center"/>
    </xf>
    <xf numFmtId="37" fontId="31" fillId="3" borderId="10" xfId="0" applyNumberFormat="1" applyFont="1" applyFill="1" applyBorder="1" applyAlignment="1">
      <alignment horizontal="center"/>
    </xf>
    <xf numFmtId="37" fontId="31" fillId="3" borderId="35" xfId="0" applyNumberFormat="1" applyFont="1" applyFill="1" applyBorder="1" applyAlignment="1">
      <alignment horizontal="center"/>
    </xf>
    <xf numFmtId="0" fontId="33" fillId="0" borderId="1" xfId="2" applyFont="1" applyFill="1" applyBorder="1" applyAlignment="1">
      <alignment horizontal="left" vertical="top" wrapText="1"/>
    </xf>
    <xf numFmtId="0" fontId="33" fillId="0" borderId="0" xfId="2" applyFont="1" applyFill="1" applyAlignment="1">
      <alignment horizontal="center" vertical="top" wrapText="1"/>
    </xf>
    <xf numFmtId="0" fontId="59" fillId="0" borderId="24" xfId="0" applyFont="1" applyBorder="1" applyAlignment="1">
      <alignment horizontal="center" vertical="center"/>
    </xf>
    <xf numFmtId="0" fontId="59" fillId="0" borderId="24" xfId="0" quotePrefix="1" applyFont="1" applyBorder="1" applyAlignment="1">
      <alignment horizontal="center" vertical="center"/>
    </xf>
    <xf numFmtId="15" fontId="59" fillId="0" borderId="24" xfId="0" applyNumberFormat="1" applyFont="1" applyBorder="1" applyAlignment="1">
      <alignment horizontal="center" vertical="center"/>
    </xf>
    <xf numFmtId="37" fontId="60" fillId="0" borderId="24" xfId="0" applyNumberFormat="1" applyFont="1" applyFill="1" applyBorder="1" applyAlignment="1">
      <alignment horizontal="center" vertical="top" wrapText="1"/>
    </xf>
    <xf numFmtId="0" fontId="33" fillId="2" borderId="0" xfId="0" applyFont="1" applyFill="1" applyAlignment="1">
      <alignment horizontal="left" vertical="top" wrapText="1"/>
    </xf>
    <xf numFmtId="0" fontId="33" fillId="2" borderId="0" xfId="0" applyFont="1" applyFill="1" applyAlignment="1">
      <alignment horizontal="center" vertical="top" wrapText="1"/>
    </xf>
    <xf numFmtId="0" fontId="33" fillId="0" borderId="0" xfId="0" applyFont="1" applyFill="1" applyBorder="1" applyAlignment="1">
      <alignment horizontal="left" vertical="top" wrapText="1"/>
    </xf>
    <xf numFmtId="0" fontId="38" fillId="2" borderId="23" xfId="0" applyFont="1" applyFill="1" applyBorder="1" applyAlignment="1">
      <alignment horizontal="left" vertical="top" wrapText="1"/>
    </xf>
    <xf numFmtId="0" fontId="33" fillId="2" borderId="0" xfId="0" applyFont="1" applyFill="1" applyBorder="1" applyAlignment="1">
      <alignment horizontal="left" vertical="top" wrapText="1"/>
    </xf>
    <xf numFmtId="0" fontId="33" fillId="2" borderId="0" xfId="0" applyFont="1" applyFill="1" applyAlignment="1">
      <alignment horizontal="left" vertical="top" wrapText="1"/>
    </xf>
    <xf numFmtId="0" fontId="33" fillId="2" borderId="21" xfId="0" applyFont="1" applyFill="1" applyBorder="1" applyAlignment="1">
      <alignment horizontal="left" vertical="top" wrapText="1"/>
    </xf>
    <xf numFmtId="0" fontId="33" fillId="3" borderId="0" xfId="0" applyFont="1" applyFill="1" applyBorder="1" applyAlignment="1">
      <alignment horizontal="center" vertical="top" wrapText="1"/>
    </xf>
    <xf numFmtId="0" fontId="38" fillId="2" borderId="18" xfId="0" applyFont="1" applyFill="1" applyBorder="1" applyAlignment="1">
      <alignment horizontal="left" vertical="top" wrapText="1"/>
    </xf>
    <xf numFmtId="37" fontId="31" fillId="3" borderId="0" xfId="0" applyNumberFormat="1" applyFont="1" applyFill="1" applyBorder="1" applyAlignment="1">
      <alignment horizontal="center"/>
    </xf>
    <xf numFmtId="0" fontId="33" fillId="0" borderId="0" xfId="2" applyFont="1" applyAlignment="1">
      <alignment horizontal="center" vertical="top" wrapText="1"/>
    </xf>
    <xf numFmtId="0" fontId="38" fillId="0" borderId="23" xfId="0" applyFont="1" applyFill="1" applyBorder="1" applyAlignment="1">
      <alignment horizontal="left" vertical="top" wrapText="1"/>
    </xf>
    <xf numFmtId="0" fontId="38" fillId="0" borderId="18" xfId="0" applyFont="1" applyFill="1" applyBorder="1" applyAlignment="1">
      <alignment horizontal="left" vertical="top" wrapText="1"/>
    </xf>
    <xf numFmtId="0" fontId="59" fillId="3" borderId="0" xfId="0" applyFont="1" applyFill="1"/>
    <xf numFmtId="0" fontId="24" fillId="3" borderId="0" xfId="0" applyFont="1" applyFill="1"/>
    <xf numFmtId="0" fontId="24" fillId="3" borderId="0" xfId="0" applyFont="1" applyFill="1" applyAlignment="1">
      <alignment horizontal="center"/>
    </xf>
    <xf numFmtId="0" fontId="26" fillId="3" borderId="1" xfId="0" applyFont="1" applyFill="1" applyBorder="1" applyAlignment="1">
      <alignment horizontal="center" wrapText="1"/>
    </xf>
    <xf numFmtId="0" fontId="26" fillId="3" borderId="1" xfId="0" applyFont="1" applyFill="1" applyBorder="1" applyAlignment="1">
      <alignment horizontal="center" vertical="center"/>
    </xf>
    <xf numFmtId="0" fontId="48" fillId="3" borderId="0" xfId="0" applyFont="1" applyFill="1" applyAlignment="1">
      <alignment vertical="top"/>
    </xf>
    <xf numFmtId="0" fontId="59" fillId="3" borderId="0" xfId="0" applyFont="1" applyFill="1" applyAlignment="1">
      <alignment vertical="top" wrapText="1"/>
    </xf>
    <xf numFmtId="0" fontId="59" fillId="3" borderId="0" xfId="0" applyFont="1" applyFill="1" applyAlignment="1">
      <alignment horizontal="center" vertical="top" wrapText="1"/>
    </xf>
    <xf numFmtId="0" fontId="59" fillId="3" borderId="24" xfId="0" applyFont="1" applyFill="1" applyBorder="1"/>
    <xf numFmtId="0" fontId="59" fillId="3" borderId="24" xfId="0" applyFont="1" applyFill="1" applyBorder="1" applyAlignment="1">
      <alignment horizontal="right"/>
    </xf>
    <xf numFmtId="164" fontId="59" fillId="3" borderId="24" xfId="0" applyNumberFormat="1" applyFont="1" applyFill="1" applyBorder="1"/>
    <xf numFmtId="0" fontId="59" fillId="3" borderId="24" xfId="0" applyFont="1" applyFill="1" applyBorder="1" applyAlignment="1">
      <alignment horizontal="center"/>
    </xf>
    <xf numFmtId="165" fontId="59" fillId="3" borderId="24" xfId="7" applyNumberFormat="1" applyFont="1" applyFill="1" applyBorder="1"/>
    <xf numFmtId="165" fontId="59" fillId="3" borderId="24" xfId="7" applyNumberFormat="1" applyFont="1" applyFill="1" applyBorder="1" applyAlignment="1">
      <alignment horizontal="right"/>
    </xf>
    <xf numFmtId="41" fontId="24" fillId="0" borderId="0" xfId="0" applyNumberFormat="1" applyFont="1"/>
    <xf numFmtId="0" fontId="46" fillId="16" borderId="28" xfId="8" applyFont="1" applyFill="1" applyBorder="1" applyAlignment="1">
      <alignment horizontal="left" vertical="top"/>
    </xf>
    <xf numFmtId="0" fontId="38" fillId="2" borderId="19" xfId="0" applyFont="1" applyFill="1" applyBorder="1" applyAlignment="1">
      <alignment horizontal="left" vertical="top" wrapText="1"/>
    </xf>
    <xf numFmtId="0" fontId="33" fillId="2" borderId="0" xfId="0" applyFont="1" applyFill="1" applyBorder="1" applyAlignment="1">
      <alignment horizontal="left" vertical="top" wrapText="1"/>
    </xf>
    <xf numFmtId="0" fontId="33" fillId="0" borderId="18" xfId="0" applyFont="1" applyFill="1" applyBorder="1" applyAlignment="1">
      <alignment horizontal="center" vertical="top" wrapText="1"/>
    </xf>
    <xf numFmtId="0" fontId="33" fillId="3" borderId="0" xfId="0" applyFont="1" applyFill="1" applyBorder="1" applyAlignment="1">
      <alignment horizontal="center" vertical="top" wrapText="1"/>
    </xf>
    <xf numFmtId="0" fontId="33" fillId="2" borderId="0" xfId="0" applyFont="1" applyFill="1" applyAlignment="1">
      <alignment horizontal="left" vertical="top" wrapText="1"/>
    </xf>
    <xf numFmtId="0" fontId="33" fillId="2" borderId="21" xfId="0" applyFont="1" applyFill="1" applyBorder="1" applyAlignment="1">
      <alignment horizontal="left" vertical="top" wrapText="1"/>
    </xf>
    <xf numFmtId="0" fontId="32" fillId="3" borderId="0" xfId="0" applyFont="1" applyFill="1" applyBorder="1" applyAlignment="1">
      <alignment horizontal="left" vertical="top" wrapText="1"/>
    </xf>
    <xf numFmtId="0" fontId="38" fillId="2" borderId="18" xfId="0" applyFont="1" applyFill="1" applyBorder="1" applyAlignment="1">
      <alignment horizontal="left" vertical="top" wrapText="1"/>
    </xf>
    <xf numFmtId="0" fontId="33" fillId="2" borderId="0" xfId="0" applyFont="1" applyFill="1" applyBorder="1" applyAlignment="1">
      <alignment horizontal="center" vertical="top" wrapText="1"/>
    </xf>
    <xf numFmtId="0" fontId="33" fillId="0" borderId="0" xfId="2" quotePrefix="1" applyFont="1" applyAlignment="1">
      <alignment horizontal="left" vertical="top" wrapText="1" indent="4"/>
    </xf>
    <xf numFmtId="0" fontId="33" fillId="0" borderId="0" xfId="2" applyFont="1" applyAlignment="1">
      <alignment horizontal="left" vertical="top" wrapText="1" indent="4"/>
    </xf>
    <xf numFmtId="0" fontId="33" fillId="0" borderId="0" xfId="2" applyFont="1" applyAlignment="1">
      <alignment horizontal="left" vertical="top" wrapText="1" indent="1"/>
    </xf>
    <xf numFmtId="0" fontId="38" fillId="0" borderId="0" xfId="2" applyFont="1" applyAlignment="1">
      <alignment horizontal="left" vertical="top" wrapText="1" indent="1"/>
    </xf>
    <xf numFmtId="0" fontId="33" fillId="0" borderId="0" xfId="2" applyFont="1" applyFill="1" applyAlignment="1">
      <alignment horizontal="left" vertical="top" wrapText="1" indent="1"/>
    </xf>
    <xf numFmtId="0" fontId="38" fillId="0" borderId="0" xfId="2" applyFont="1" applyFill="1" applyAlignment="1">
      <alignment horizontal="left" vertical="top" wrapText="1" indent="1"/>
    </xf>
    <xf numFmtId="0" fontId="33" fillId="0" borderId="0" xfId="2" applyNumberFormat="1" applyFont="1" applyFill="1" applyAlignment="1">
      <alignment horizontal="left" vertical="top" wrapText="1" indent="2"/>
    </xf>
    <xf numFmtId="0" fontId="33" fillId="0" borderId="0" xfId="0" applyFont="1" applyFill="1" applyAlignment="1">
      <alignment horizontal="left" vertical="top" wrapText="1" indent="2"/>
    </xf>
    <xf numFmtId="0" fontId="33" fillId="0" borderId="0" xfId="2" applyNumberFormat="1" applyFont="1" applyFill="1" applyAlignment="1">
      <alignment horizontal="left" vertical="top" wrapText="1"/>
    </xf>
    <xf numFmtId="0" fontId="54" fillId="0" borderId="0" xfId="2" applyNumberFormat="1" applyFont="1" applyAlignment="1">
      <alignment vertical="top" wrapText="1"/>
    </xf>
    <xf numFmtId="0" fontId="54" fillId="0" borderId="0" xfId="0" applyFont="1" applyAlignment="1">
      <alignment vertical="top" wrapText="1"/>
    </xf>
    <xf numFmtId="0" fontId="36" fillId="10" borderId="23" xfId="0" applyFont="1" applyFill="1" applyBorder="1" applyAlignment="1">
      <alignment horizontal="center"/>
    </xf>
    <xf numFmtId="0" fontId="36" fillId="10" borderId="18" xfId="0" applyFont="1" applyFill="1" applyBorder="1" applyAlignment="1">
      <alignment horizontal="center"/>
    </xf>
    <xf numFmtId="0" fontId="32" fillId="2" borderId="12" xfId="0" applyFont="1" applyFill="1" applyBorder="1" applyAlignment="1">
      <alignment horizontal="left"/>
    </xf>
    <xf numFmtId="0" fontId="32" fillId="2" borderId="0" xfId="0" applyFont="1" applyFill="1" applyBorder="1" applyAlignment="1">
      <alignment horizontal="left"/>
    </xf>
    <xf numFmtId="0" fontId="36" fillId="10" borderId="28" xfId="0" applyFont="1" applyFill="1" applyBorder="1" applyAlignment="1">
      <alignment horizontal="center" vertical="center" textRotation="90" wrapText="1"/>
    </xf>
    <xf numFmtId="0" fontId="36" fillId="10" borderId="29" xfId="0" applyFont="1" applyFill="1" applyBorder="1" applyAlignment="1">
      <alignment horizontal="center" vertical="center" textRotation="90" wrapText="1"/>
    </xf>
    <xf numFmtId="0" fontId="36" fillId="10" borderId="30" xfId="0" applyFont="1" applyFill="1" applyBorder="1" applyAlignment="1">
      <alignment horizontal="center" vertical="center" textRotation="90" wrapText="1"/>
    </xf>
    <xf numFmtId="0" fontId="36" fillId="10" borderId="28" xfId="0" applyFont="1" applyFill="1" applyBorder="1" applyAlignment="1">
      <alignment horizontal="center" vertical="center" textRotation="90"/>
    </xf>
    <xf numFmtId="0" fontId="36" fillId="10" borderId="29" xfId="0" applyFont="1" applyFill="1" applyBorder="1" applyAlignment="1">
      <alignment horizontal="center" vertical="center" textRotation="90"/>
    </xf>
    <xf numFmtId="0" fontId="36" fillId="10" borderId="30" xfId="0" applyFont="1" applyFill="1" applyBorder="1" applyAlignment="1">
      <alignment horizontal="center" vertical="center" textRotation="90"/>
    </xf>
    <xf numFmtId="37" fontId="31" fillId="3" borderId="38" xfId="0" applyNumberFormat="1" applyFont="1" applyFill="1" applyBorder="1" applyAlignment="1">
      <alignment horizontal="center"/>
    </xf>
    <xf numFmtId="0" fontId="33" fillId="0" borderId="12" xfId="0" applyFont="1" applyFill="1" applyBorder="1" applyAlignment="1">
      <alignment horizontal="left" vertical="top" wrapText="1"/>
    </xf>
    <xf numFmtId="0" fontId="33" fillId="0" borderId="0" xfId="0" applyFont="1" applyFill="1" applyBorder="1" applyAlignment="1">
      <alignment horizontal="left" vertical="top" wrapText="1"/>
    </xf>
    <xf numFmtId="0" fontId="36" fillId="7" borderId="15" xfId="0" applyFont="1" applyFill="1" applyBorder="1" applyAlignment="1">
      <alignment horizontal="left" vertical="top" wrapText="1"/>
    </xf>
    <xf numFmtId="0" fontId="36" fillId="7" borderId="16" xfId="0" applyFont="1" applyFill="1" applyBorder="1" applyAlignment="1">
      <alignment horizontal="left" vertical="top" wrapText="1"/>
    </xf>
    <xf numFmtId="0" fontId="33" fillId="3" borderId="12" xfId="0" applyFont="1" applyFill="1" applyBorder="1" applyAlignment="1">
      <alignment horizontal="center" vertical="top" wrapText="1"/>
    </xf>
    <xf numFmtId="0" fontId="33" fillId="3" borderId="0" xfId="0" applyFont="1" applyFill="1" applyBorder="1" applyAlignment="1">
      <alignment horizontal="center" vertical="top" wrapText="1"/>
    </xf>
    <xf numFmtId="0" fontId="33" fillId="0" borderId="23" xfId="0" applyFont="1" applyFill="1" applyBorder="1" applyAlignment="1">
      <alignment horizontal="center" vertical="top" wrapText="1"/>
    </xf>
    <xf numFmtId="0" fontId="33" fillId="0" borderId="19" xfId="0" applyFont="1" applyFill="1" applyBorder="1" applyAlignment="1">
      <alignment horizontal="center" vertical="top" wrapText="1"/>
    </xf>
    <xf numFmtId="0" fontId="33" fillId="3" borderId="12" xfId="0" applyFont="1" applyFill="1" applyBorder="1" applyAlignment="1">
      <alignment horizontal="left" vertical="top" wrapText="1"/>
    </xf>
    <xf numFmtId="0" fontId="33" fillId="3" borderId="0" xfId="0" applyFont="1" applyFill="1" applyBorder="1" applyAlignment="1">
      <alignment horizontal="left" vertical="top" wrapText="1"/>
    </xf>
    <xf numFmtId="0" fontId="43" fillId="2" borderId="6" xfId="0" applyFont="1" applyFill="1" applyBorder="1" applyAlignment="1">
      <alignment horizontal="left" vertical="center" wrapText="1"/>
    </xf>
    <xf numFmtId="0" fontId="43" fillId="2" borderId="7" xfId="0" applyFont="1" applyFill="1" applyBorder="1" applyAlignment="1">
      <alignment horizontal="left" vertical="center" wrapText="1"/>
    </xf>
    <xf numFmtId="0" fontId="43" fillId="2" borderId="8" xfId="0" applyFont="1" applyFill="1" applyBorder="1" applyAlignment="1">
      <alignment horizontal="left" vertical="center" wrapText="1"/>
    </xf>
    <xf numFmtId="0" fontId="33" fillId="3" borderId="23" xfId="0" applyFont="1" applyFill="1" applyBorder="1" applyAlignment="1">
      <alignment horizontal="center" vertical="top" wrapText="1"/>
    </xf>
    <xf numFmtId="0" fontId="33" fillId="3" borderId="18" xfId="0" applyFont="1" applyFill="1" applyBorder="1" applyAlignment="1">
      <alignment horizontal="center" vertical="top" wrapText="1"/>
    </xf>
    <xf numFmtId="0" fontId="33" fillId="3" borderId="19" xfId="0" applyFont="1" applyFill="1" applyBorder="1" applyAlignment="1">
      <alignment horizontal="center" vertical="top" wrapText="1"/>
    </xf>
    <xf numFmtId="0" fontId="33" fillId="2" borderId="23" xfId="0" applyFont="1" applyFill="1" applyBorder="1" applyAlignment="1">
      <alignment horizontal="center" vertical="top" wrapText="1"/>
    </xf>
    <xf numFmtId="0" fontId="33" fillId="2" borderId="18" xfId="0" applyFont="1" applyFill="1" applyBorder="1" applyAlignment="1">
      <alignment horizontal="center" vertical="top" wrapText="1"/>
    </xf>
    <xf numFmtId="0" fontId="33" fillId="2" borderId="19" xfId="0" applyFont="1" applyFill="1" applyBorder="1" applyAlignment="1">
      <alignment horizontal="center" vertical="top" wrapText="1"/>
    </xf>
    <xf numFmtId="0" fontId="31" fillId="6" borderId="31" xfId="0" applyFont="1" applyFill="1" applyBorder="1" applyAlignment="1">
      <alignment horizontal="center" vertical="center" wrapText="1"/>
    </xf>
    <xf numFmtId="0" fontId="31" fillId="6" borderId="32" xfId="0" applyFont="1" applyFill="1" applyBorder="1" applyAlignment="1">
      <alignment horizontal="center" vertical="center" wrapText="1"/>
    </xf>
    <xf numFmtId="0" fontId="31" fillId="6" borderId="33" xfId="0" applyFont="1" applyFill="1" applyBorder="1" applyAlignment="1">
      <alignment horizontal="center" vertical="center" wrapText="1"/>
    </xf>
    <xf numFmtId="0" fontId="36" fillId="7" borderId="14" xfId="0" applyFont="1" applyFill="1" applyBorder="1" applyAlignment="1">
      <alignment horizontal="left" vertical="top" wrapText="1"/>
    </xf>
    <xf numFmtId="0" fontId="38" fillId="2" borderId="23" xfId="0" applyFont="1" applyFill="1" applyBorder="1" applyAlignment="1">
      <alignment horizontal="left" vertical="top" wrapText="1"/>
    </xf>
    <xf numFmtId="0" fontId="38" fillId="2" borderId="19" xfId="0" applyFont="1" applyFill="1" applyBorder="1" applyAlignment="1">
      <alignment horizontal="left" vertical="top" wrapText="1"/>
    </xf>
    <xf numFmtId="0" fontId="36" fillId="8" borderId="14" xfId="0" applyFont="1" applyFill="1" applyBorder="1" applyAlignment="1">
      <alignment horizontal="left" vertical="top" wrapText="1"/>
    </xf>
    <xf numFmtId="0" fontId="36" fillId="8" borderId="15" xfId="0" applyFont="1" applyFill="1" applyBorder="1" applyAlignment="1">
      <alignment horizontal="left" vertical="top" wrapText="1"/>
    </xf>
    <xf numFmtId="0" fontId="33" fillId="3" borderId="23" xfId="0" applyFont="1" applyFill="1" applyBorder="1" applyAlignment="1">
      <alignment horizontal="left" vertical="top" wrapText="1"/>
    </xf>
    <xf numFmtId="0" fontId="33" fillId="3" borderId="19" xfId="0" applyFont="1" applyFill="1" applyBorder="1" applyAlignment="1">
      <alignment horizontal="left" vertical="top" wrapText="1"/>
    </xf>
    <xf numFmtId="0" fontId="31" fillId="6" borderId="31" xfId="0" applyFont="1" applyFill="1" applyBorder="1" applyAlignment="1">
      <alignment horizontal="center" vertical="center"/>
    </xf>
    <xf numFmtId="0" fontId="31" fillId="6" borderId="32" xfId="0" applyFont="1" applyFill="1" applyBorder="1" applyAlignment="1">
      <alignment horizontal="center" vertical="center"/>
    </xf>
    <xf numFmtId="0" fontId="31" fillId="6" borderId="33" xfId="0" applyFont="1" applyFill="1" applyBorder="1" applyAlignment="1">
      <alignment horizontal="center" vertical="center"/>
    </xf>
    <xf numFmtId="0" fontId="33" fillId="2" borderId="12" xfId="0" applyFont="1" applyFill="1" applyBorder="1" applyAlignment="1">
      <alignment horizontal="center" vertical="top" wrapText="1"/>
    </xf>
    <xf numFmtId="0" fontId="33" fillId="2" borderId="0" xfId="0" applyFont="1" applyFill="1" applyBorder="1" applyAlignment="1">
      <alignment horizontal="center" vertical="top" wrapText="1"/>
    </xf>
    <xf numFmtId="0" fontId="31" fillId="7" borderId="15" xfId="0" applyFont="1" applyFill="1" applyBorder="1" applyAlignment="1">
      <alignment horizontal="left" vertical="top" wrapText="1"/>
    </xf>
    <xf numFmtId="0" fontId="31" fillId="7" borderId="16" xfId="0" applyFont="1" applyFill="1" applyBorder="1" applyAlignment="1">
      <alignment horizontal="left" vertical="top" wrapText="1"/>
    </xf>
    <xf numFmtId="0" fontId="31" fillId="6" borderId="1" xfId="0" applyFont="1" applyFill="1" applyBorder="1" applyAlignment="1">
      <alignment horizontal="left" vertical="center"/>
    </xf>
    <xf numFmtId="0" fontId="36" fillId="8" borderId="16" xfId="0" applyFont="1" applyFill="1" applyBorder="1" applyAlignment="1">
      <alignment horizontal="left" vertical="top" wrapText="1"/>
    </xf>
    <xf numFmtId="0" fontId="33" fillId="2" borderId="1" xfId="0" applyFont="1" applyFill="1" applyBorder="1" applyAlignment="1">
      <alignment horizontal="left" vertical="top" wrapText="1"/>
    </xf>
    <xf numFmtId="0" fontId="33" fillId="2" borderId="0" xfId="0" applyFont="1" applyFill="1" applyBorder="1" applyAlignment="1">
      <alignment horizontal="left" vertical="top" wrapText="1"/>
    </xf>
    <xf numFmtId="0" fontId="33" fillId="2" borderId="13" xfId="0" applyFont="1" applyFill="1" applyBorder="1" applyAlignment="1">
      <alignment horizontal="left" vertical="top" wrapText="1"/>
    </xf>
    <xf numFmtId="0" fontId="33" fillId="3" borderId="20" xfId="0" applyFont="1" applyFill="1" applyBorder="1" applyAlignment="1">
      <alignment horizontal="left" vertical="top" wrapText="1"/>
    </xf>
    <xf numFmtId="0" fontId="33" fillId="3" borderId="21" xfId="0" applyFont="1" applyFill="1" applyBorder="1" applyAlignment="1">
      <alignment horizontal="left" vertical="top" wrapText="1"/>
    </xf>
    <xf numFmtId="0" fontId="33" fillId="3" borderId="26" xfId="0" applyFont="1" applyFill="1" applyBorder="1" applyAlignment="1">
      <alignment horizontal="left" vertical="top" wrapText="1"/>
    </xf>
    <xf numFmtId="0" fontId="33" fillId="3" borderId="13" xfId="0" applyFont="1" applyFill="1" applyBorder="1" applyAlignment="1">
      <alignment horizontal="left" vertical="top" wrapText="1"/>
    </xf>
    <xf numFmtId="0" fontId="33" fillId="3" borderId="22" xfId="0" applyFont="1" applyFill="1" applyBorder="1" applyAlignment="1">
      <alignment horizontal="left" vertical="top" wrapText="1"/>
    </xf>
    <xf numFmtId="0" fontId="33" fillId="3" borderId="17" xfId="0" applyFont="1" applyFill="1" applyBorder="1" applyAlignment="1">
      <alignment horizontal="left" vertical="top" wrapText="1"/>
    </xf>
    <xf numFmtId="0" fontId="33" fillId="3" borderId="27" xfId="0" applyFont="1" applyFill="1" applyBorder="1" applyAlignment="1">
      <alignment horizontal="left" vertical="top" wrapText="1"/>
    </xf>
    <xf numFmtId="0" fontId="38" fillId="2" borderId="23" xfId="0" applyFont="1" applyFill="1" applyBorder="1" applyAlignment="1">
      <alignment horizontal="center" vertical="top" wrapText="1"/>
    </xf>
    <xf numFmtId="0" fontId="38" fillId="2" borderId="19" xfId="0" applyFont="1" applyFill="1" applyBorder="1" applyAlignment="1">
      <alignment horizontal="center" vertical="top" wrapText="1"/>
    </xf>
    <xf numFmtId="0" fontId="32" fillId="3" borderId="12" xfId="0" applyFont="1" applyFill="1" applyBorder="1" applyAlignment="1">
      <alignment horizontal="left" vertical="top" wrapText="1"/>
    </xf>
    <xf numFmtId="0" fontId="32" fillId="3" borderId="0" xfId="0" applyFont="1" applyFill="1" applyBorder="1" applyAlignment="1">
      <alignment horizontal="left" vertical="top" wrapText="1"/>
    </xf>
    <xf numFmtId="0" fontId="38" fillId="8" borderId="23" xfId="0" applyFont="1" applyFill="1" applyBorder="1" applyAlignment="1">
      <alignment horizontal="left" vertical="top" wrapText="1"/>
    </xf>
    <xf numFmtId="0" fontId="38" fillId="8" borderId="18" xfId="0" applyFont="1" applyFill="1" applyBorder="1" applyAlignment="1">
      <alignment horizontal="left" vertical="top" wrapText="1"/>
    </xf>
    <xf numFmtId="0" fontId="38" fillId="8" borderId="19" xfId="0" applyFont="1" applyFill="1" applyBorder="1" applyAlignment="1">
      <alignment horizontal="left" vertical="top" wrapText="1"/>
    </xf>
    <xf numFmtId="0" fontId="38" fillId="2" borderId="20" xfId="0" applyFont="1" applyFill="1" applyBorder="1" applyAlignment="1">
      <alignment horizontal="center" vertical="top" wrapText="1"/>
    </xf>
    <xf numFmtId="0" fontId="38" fillId="2" borderId="26" xfId="0" applyFont="1" applyFill="1" applyBorder="1" applyAlignment="1">
      <alignment horizontal="center" vertical="top" wrapText="1"/>
    </xf>
    <xf numFmtId="0" fontId="38" fillId="2" borderId="12" xfId="0" applyFont="1" applyFill="1" applyBorder="1" applyAlignment="1">
      <alignment horizontal="center" vertical="top" wrapText="1"/>
    </xf>
    <xf numFmtId="0" fontId="38" fillId="2" borderId="13" xfId="0" applyFont="1" applyFill="1" applyBorder="1" applyAlignment="1">
      <alignment horizontal="center" vertical="top" wrapText="1"/>
    </xf>
    <xf numFmtId="0" fontId="38" fillId="2" borderId="22" xfId="0" applyFont="1" applyFill="1" applyBorder="1" applyAlignment="1">
      <alignment horizontal="center" vertical="top" wrapText="1"/>
    </xf>
    <xf numFmtId="0" fontId="38" fillId="2" borderId="27" xfId="0" applyFont="1" applyFill="1" applyBorder="1" applyAlignment="1">
      <alignment horizontal="center" vertical="top" wrapText="1"/>
    </xf>
    <xf numFmtId="0" fontId="38" fillId="2" borderId="18" xfId="0" applyFont="1" applyFill="1" applyBorder="1" applyAlignment="1">
      <alignment horizontal="left" vertical="top" wrapText="1"/>
    </xf>
    <xf numFmtId="0" fontId="36" fillId="7" borderId="36" xfId="0" applyFont="1" applyFill="1" applyBorder="1" applyAlignment="1">
      <alignment horizontal="left" vertical="top" wrapText="1"/>
    </xf>
    <xf numFmtId="0" fontId="36" fillId="7" borderId="1" xfId="0" applyFont="1" applyFill="1" applyBorder="1" applyAlignment="1">
      <alignment horizontal="left" vertical="top" wrapText="1"/>
    </xf>
    <xf numFmtId="0" fontId="36" fillId="7" borderId="37" xfId="0" applyFont="1" applyFill="1" applyBorder="1" applyAlignment="1">
      <alignment horizontal="left" vertical="top" wrapText="1"/>
    </xf>
    <xf numFmtId="0" fontId="32" fillId="3" borderId="0" xfId="0" applyFont="1" applyFill="1" applyAlignment="1">
      <alignment horizontal="left" vertical="top" wrapText="1"/>
    </xf>
    <xf numFmtId="0" fontId="36" fillId="8" borderId="23" xfId="0" applyFont="1" applyFill="1" applyBorder="1" applyAlignment="1">
      <alignment horizontal="left" vertical="top" wrapText="1"/>
    </xf>
    <xf numFmtId="0" fontId="36" fillId="8" borderId="18" xfId="0" applyFont="1" applyFill="1" applyBorder="1" applyAlignment="1">
      <alignment horizontal="left" vertical="top" wrapText="1"/>
    </xf>
    <xf numFmtId="0" fontId="36" fillId="8" borderId="19" xfId="0" applyFont="1" applyFill="1" applyBorder="1" applyAlignment="1">
      <alignment horizontal="left" vertical="top" wrapText="1"/>
    </xf>
    <xf numFmtId="0" fontId="33" fillId="3" borderId="0" xfId="0" applyFont="1" applyFill="1" applyAlignment="1">
      <alignment horizontal="center" vertical="top" wrapText="1"/>
    </xf>
    <xf numFmtId="0" fontId="33" fillId="2" borderId="0" xfId="0" applyFont="1" applyFill="1" applyAlignment="1">
      <alignment horizontal="left" vertical="top" wrapText="1"/>
    </xf>
    <xf numFmtId="0" fontId="36" fillId="8" borderId="14" xfId="0" applyFont="1" applyFill="1" applyBorder="1" applyAlignment="1">
      <alignment horizontal="center" vertical="top" wrapText="1"/>
    </xf>
    <xf numFmtId="0" fontId="36" fillId="8" borderId="15" xfId="0" applyFont="1" applyFill="1" applyBorder="1" applyAlignment="1">
      <alignment horizontal="center" vertical="top" wrapText="1"/>
    </xf>
    <xf numFmtId="0" fontId="36" fillId="8" borderId="16" xfId="0" applyFont="1" applyFill="1" applyBorder="1" applyAlignment="1">
      <alignment horizontal="center" vertical="top" wrapText="1"/>
    </xf>
    <xf numFmtId="0" fontId="31" fillId="6" borderId="31" xfId="0" applyFont="1" applyFill="1" applyBorder="1" applyAlignment="1">
      <alignment horizontal="center" vertical="top" wrapText="1"/>
    </xf>
    <xf numFmtId="0" fontId="31" fillId="6" borderId="32" xfId="0" applyFont="1" applyFill="1" applyBorder="1" applyAlignment="1">
      <alignment horizontal="center" vertical="top" wrapText="1"/>
    </xf>
    <xf numFmtId="0" fontId="31" fillId="6" borderId="33" xfId="0" applyFont="1" applyFill="1" applyBorder="1" applyAlignment="1">
      <alignment horizontal="center" vertical="top" wrapText="1"/>
    </xf>
    <xf numFmtId="0" fontId="53" fillId="0" borderId="23" xfId="0" applyFont="1" applyFill="1" applyBorder="1" applyAlignment="1">
      <alignment horizontal="left" vertical="top" wrapText="1"/>
    </xf>
    <xf numFmtId="0" fontId="53" fillId="0" borderId="18" xfId="0" applyFont="1" applyFill="1" applyBorder="1" applyAlignment="1">
      <alignment horizontal="left" vertical="top" wrapText="1"/>
    </xf>
    <xf numFmtId="0" fontId="53" fillId="0" borderId="19" xfId="0" applyFont="1" applyFill="1" applyBorder="1" applyAlignment="1">
      <alignment horizontal="left" vertical="top" wrapText="1"/>
    </xf>
    <xf numFmtId="0" fontId="33" fillId="2" borderId="20" xfId="0" applyFont="1" applyFill="1" applyBorder="1" applyAlignment="1">
      <alignment horizontal="left" vertical="top" wrapText="1"/>
    </xf>
    <xf numFmtId="0" fontId="33" fillId="2" borderId="21" xfId="0" applyFont="1" applyFill="1" applyBorder="1" applyAlignment="1">
      <alignment horizontal="left" vertical="top" wrapText="1"/>
    </xf>
    <xf numFmtId="0" fontId="33" fillId="0" borderId="18" xfId="0" applyFont="1" applyFill="1" applyBorder="1" applyAlignment="1">
      <alignment horizontal="center" vertical="top" wrapText="1"/>
    </xf>
    <xf numFmtId="165" fontId="59" fillId="3" borderId="28" xfId="7" applyNumberFormat="1" applyFont="1" applyFill="1" applyBorder="1" applyAlignment="1">
      <alignment horizontal="center" vertical="center"/>
    </xf>
    <xf numFmtId="165" fontId="59" fillId="3" borderId="29" xfId="7" applyNumberFormat="1" applyFont="1" applyFill="1" applyBorder="1" applyAlignment="1">
      <alignment horizontal="center" vertical="center"/>
    </xf>
    <xf numFmtId="165" fontId="59" fillId="3" borderId="30" xfId="7" applyNumberFormat="1" applyFont="1" applyFill="1" applyBorder="1" applyAlignment="1">
      <alignment horizontal="center" vertical="center"/>
    </xf>
    <xf numFmtId="0" fontId="36" fillId="7" borderId="36" xfId="0" applyFont="1" applyFill="1" applyBorder="1" applyAlignment="1">
      <alignment horizontal="center" vertical="top"/>
    </xf>
    <xf numFmtId="0" fontId="36" fillId="7" borderId="1" xfId="0" applyFont="1" applyFill="1" applyBorder="1" applyAlignment="1">
      <alignment horizontal="center" vertical="top"/>
    </xf>
    <xf numFmtId="0" fontId="36" fillId="7" borderId="37" xfId="0" applyFont="1" applyFill="1" applyBorder="1" applyAlignment="1">
      <alignment horizontal="center" vertical="top"/>
    </xf>
    <xf numFmtId="0" fontId="33" fillId="0" borderId="23" xfId="0" applyFont="1" applyFill="1" applyBorder="1" applyAlignment="1">
      <alignment horizontal="left" vertical="top" wrapText="1"/>
    </xf>
    <xf numFmtId="0" fontId="33" fillId="0" borderId="18" xfId="0" applyFont="1" applyFill="1" applyBorder="1" applyAlignment="1">
      <alignment horizontal="left" vertical="top" wrapText="1"/>
    </xf>
    <xf numFmtId="0" fontId="33" fillId="0" borderId="19" xfId="0" applyFont="1" applyFill="1" applyBorder="1" applyAlignment="1">
      <alignment horizontal="left" vertical="top" wrapText="1"/>
    </xf>
    <xf numFmtId="0" fontId="33" fillId="2" borderId="12" xfId="0" applyFont="1" applyFill="1" applyBorder="1" applyAlignment="1">
      <alignment horizontal="left" vertical="top" wrapText="1"/>
    </xf>
    <xf numFmtId="0" fontId="59" fillId="3" borderId="0" xfId="0" applyFont="1" applyFill="1" applyAlignment="1">
      <alignment horizontal="center" vertical="top" wrapText="1"/>
    </xf>
    <xf numFmtId="0" fontId="33" fillId="3" borderId="18" xfId="0" applyFont="1" applyFill="1" applyBorder="1" applyAlignment="1">
      <alignment horizontal="left" vertical="top" wrapText="1"/>
    </xf>
    <xf numFmtId="0" fontId="33" fillId="2" borderId="20" xfId="0" applyFont="1" applyFill="1" applyBorder="1" applyAlignment="1">
      <alignment horizontal="center" vertical="top" wrapText="1"/>
    </xf>
    <xf numFmtId="0" fontId="33" fillId="2" borderId="21" xfId="0" applyFont="1" applyFill="1" applyBorder="1" applyAlignment="1">
      <alignment horizontal="center" vertical="top" wrapText="1"/>
    </xf>
    <xf numFmtId="0" fontId="33" fillId="8" borderId="23" xfId="0" applyFont="1" applyFill="1" applyBorder="1" applyAlignment="1">
      <alignment horizontal="center" vertical="top" wrapText="1"/>
    </xf>
    <xf numFmtId="0" fontId="33" fillId="8" borderId="19" xfId="0" applyFont="1" applyFill="1" applyBorder="1" applyAlignment="1">
      <alignment horizontal="center" vertical="top" wrapText="1"/>
    </xf>
    <xf numFmtId="0" fontId="33" fillId="3" borderId="23" xfId="4" applyFont="1" applyFill="1" applyBorder="1" applyAlignment="1" applyProtection="1">
      <alignment horizontal="center" vertical="top" wrapText="1"/>
    </xf>
    <xf numFmtId="0" fontId="33" fillId="3" borderId="19" xfId="4" applyFont="1" applyFill="1" applyBorder="1" applyAlignment="1" applyProtection="1">
      <alignment horizontal="center" vertical="top" wrapText="1"/>
    </xf>
    <xf numFmtId="37" fontId="31" fillId="3" borderId="0" xfId="0" applyNumberFormat="1" applyFont="1" applyFill="1" applyBorder="1" applyAlignment="1">
      <alignment horizontal="center"/>
    </xf>
    <xf numFmtId="0" fontId="23" fillId="0" borderId="0" xfId="0" applyFont="1" applyAlignment="1">
      <alignment horizontal="center"/>
    </xf>
    <xf numFmtId="165" fontId="24" fillId="0" borderId="0" xfId="7" applyNumberFormat="1" applyFont="1" applyAlignment="1">
      <alignment horizontal="center"/>
    </xf>
    <xf numFmtId="0" fontId="33" fillId="3" borderId="0" xfId="0" applyFont="1" applyFill="1" applyAlignment="1">
      <alignment horizontal="left" vertical="top" wrapText="1"/>
    </xf>
    <xf numFmtId="0" fontId="36" fillId="8" borderId="24" xfId="0" applyFont="1" applyFill="1" applyBorder="1" applyAlignment="1">
      <alignment horizontal="left" vertical="top" wrapText="1"/>
    </xf>
    <xf numFmtId="0" fontId="33" fillId="0" borderId="12" xfId="0" applyFont="1" applyBorder="1" applyAlignment="1">
      <alignment horizontal="left" vertical="top" wrapText="1"/>
    </xf>
    <xf numFmtId="0" fontId="33" fillId="0" borderId="0" xfId="0" applyFont="1" applyAlignment="1">
      <alignment horizontal="left" vertical="top" wrapText="1"/>
    </xf>
    <xf numFmtId="0" fontId="33" fillId="3" borderId="24" xfId="0" applyFont="1" applyFill="1" applyBorder="1" applyAlignment="1">
      <alignment horizontal="center" vertical="top" wrapText="1"/>
    </xf>
    <xf numFmtId="0" fontId="33" fillId="3" borderId="24" xfId="0" applyFont="1" applyFill="1" applyBorder="1" applyAlignment="1">
      <alignment horizontal="left" vertical="top" wrapText="1"/>
    </xf>
    <xf numFmtId="0" fontId="33" fillId="2" borderId="0" xfId="0" applyFont="1" applyFill="1" applyAlignment="1">
      <alignment horizontal="center" vertical="top" wrapText="1"/>
    </xf>
    <xf numFmtId="0" fontId="38" fillId="2" borderId="24" xfId="0" applyFont="1" applyFill="1" applyBorder="1" applyAlignment="1">
      <alignment horizontal="center" vertical="top" wrapText="1"/>
    </xf>
    <xf numFmtId="0" fontId="31" fillId="7" borderId="13" xfId="0" applyFont="1" applyFill="1" applyBorder="1" applyAlignment="1">
      <alignment horizontal="left" vertical="top" wrapText="1"/>
    </xf>
    <xf numFmtId="0" fontId="38" fillId="8" borderId="24" xfId="0" applyFont="1" applyFill="1" applyBorder="1" applyAlignment="1">
      <alignment horizontal="left" vertical="top" wrapText="1"/>
    </xf>
    <xf numFmtId="0" fontId="38" fillId="2" borderId="24" xfId="0" applyFont="1" applyFill="1" applyBorder="1" applyAlignment="1">
      <alignment horizontal="left" vertical="top" wrapText="1"/>
    </xf>
    <xf numFmtId="0" fontId="36" fillId="7" borderId="26" xfId="0" applyFont="1" applyFill="1" applyBorder="1" applyAlignment="1">
      <alignment horizontal="left" vertical="top" wrapText="1"/>
    </xf>
    <xf numFmtId="0" fontId="36" fillId="7" borderId="13" xfId="0" applyFont="1" applyFill="1" applyBorder="1" applyAlignment="1">
      <alignment horizontal="left" vertical="top" wrapText="1"/>
    </xf>
    <xf numFmtId="0" fontId="33" fillId="3" borderId="30" xfId="0" applyFont="1" applyFill="1" applyBorder="1" applyAlignment="1">
      <alignment horizontal="left" vertical="top" wrapText="1"/>
    </xf>
    <xf numFmtId="0" fontId="31" fillId="7" borderId="27" xfId="0" applyFont="1" applyFill="1" applyBorder="1" applyAlignment="1">
      <alignment horizontal="left" vertical="top" wrapText="1"/>
    </xf>
    <xf numFmtId="0" fontId="38" fillId="2" borderId="21" xfId="0" applyFont="1" applyFill="1" applyBorder="1" applyAlignment="1">
      <alignment horizontal="center" vertical="top" wrapText="1"/>
    </xf>
    <xf numFmtId="0" fontId="38" fillId="2" borderId="17" xfId="0" applyFont="1" applyFill="1" applyBorder="1" applyAlignment="1">
      <alignment horizontal="center" vertical="top" wrapText="1"/>
    </xf>
    <xf numFmtId="0" fontId="33" fillId="0" borderId="23" xfId="4" applyFont="1" applyFill="1" applyBorder="1" applyAlignment="1" applyProtection="1">
      <alignment horizontal="center" vertical="top" wrapText="1"/>
    </xf>
    <xf numFmtId="0" fontId="33" fillId="0" borderId="19" xfId="4" applyFont="1" applyFill="1" applyBorder="1" applyAlignment="1" applyProtection="1">
      <alignment horizontal="center" vertical="top" wrapText="1"/>
    </xf>
    <xf numFmtId="0" fontId="33" fillId="0" borderId="23" xfId="0" applyFont="1" applyBorder="1" applyAlignment="1">
      <alignment horizontal="center" vertical="top" wrapText="1"/>
    </xf>
    <xf numFmtId="0" fontId="33" fillId="0" borderId="19" xfId="0" applyFont="1" applyBorder="1" applyAlignment="1">
      <alignment horizontal="center" vertical="top" wrapText="1"/>
    </xf>
    <xf numFmtId="0" fontId="33" fillId="0" borderId="18" xfId="0" applyFont="1" applyBorder="1" applyAlignment="1">
      <alignment horizontal="center" vertical="top" wrapText="1"/>
    </xf>
    <xf numFmtId="0" fontId="33" fillId="0" borderId="0" xfId="2" applyFont="1" applyAlignment="1">
      <alignment horizontal="center" vertical="top" wrapText="1"/>
    </xf>
    <xf numFmtId="37" fontId="31" fillId="3" borderId="9" xfId="0" applyNumberFormat="1" applyFont="1" applyFill="1" applyBorder="1" applyAlignment="1">
      <alignment horizontal="center"/>
    </xf>
    <xf numFmtId="37" fontId="31" fillId="3" borderId="10" xfId="0" applyNumberFormat="1" applyFont="1" applyFill="1" applyBorder="1" applyAlignment="1">
      <alignment horizontal="center"/>
    </xf>
    <xf numFmtId="37" fontId="31" fillId="3" borderId="35" xfId="0" applyNumberFormat="1" applyFont="1" applyFill="1" applyBorder="1" applyAlignment="1">
      <alignment horizontal="center"/>
    </xf>
    <xf numFmtId="0" fontId="33" fillId="0" borderId="21" xfId="2" applyFont="1" applyBorder="1" applyAlignment="1">
      <alignment horizontal="center" wrapText="1"/>
    </xf>
    <xf numFmtId="0" fontId="33" fillId="0" borderId="0" xfId="2" applyFont="1" applyAlignment="1">
      <alignment horizontal="center" wrapText="1"/>
    </xf>
    <xf numFmtId="0" fontId="33" fillId="0" borderId="4" xfId="2" applyFont="1" applyBorder="1" applyAlignment="1">
      <alignment horizontal="center"/>
    </xf>
    <xf numFmtId="0" fontId="36" fillId="7" borderId="36" xfId="0" applyFont="1" applyFill="1" applyBorder="1" applyAlignment="1">
      <alignment horizontal="left" vertical="top"/>
    </xf>
    <xf numFmtId="0" fontId="36" fillId="7" borderId="1" xfId="0" applyFont="1" applyFill="1" applyBorder="1" applyAlignment="1">
      <alignment horizontal="left" vertical="top"/>
    </xf>
    <xf numFmtId="0" fontId="36" fillId="7" borderId="37" xfId="0" applyFont="1" applyFill="1" applyBorder="1" applyAlignment="1">
      <alignment horizontal="left" vertical="top"/>
    </xf>
    <xf numFmtId="0" fontId="0" fillId="0" borderId="0" xfId="0" applyFill="1" applyBorder="1" applyAlignment="1">
      <alignment horizontal="left" vertical="top" wrapText="1"/>
    </xf>
    <xf numFmtId="0" fontId="10" fillId="0" borderId="0" xfId="2" applyNumberFormat="1" applyFont="1" applyFill="1" applyBorder="1" applyAlignment="1">
      <alignment horizontal="center" vertical="top" wrapText="1"/>
    </xf>
    <xf numFmtId="0" fontId="10" fillId="0" borderId="4" xfId="2" applyFont="1" applyBorder="1" applyAlignment="1">
      <alignment horizontal="center"/>
    </xf>
    <xf numFmtId="0" fontId="11" fillId="6" borderId="31" xfId="0" applyFont="1" applyFill="1" applyBorder="1" applyAlignment="1">
      <alignment horizontal="center" vertical="center"/>
    </xf>
    <xf numFmtId="0" fontId="11" fillId="6" borderId="32" xfId="0" applyFont="1" applyFill="1" applyBorder="1" applyAlignment="1">
      <alignment horizontal="center" vertical="center"/>
    </xf>
    <xf numFmtId="0" fontId="11" fillId="6" borderId="33" xfId="0" applyFont="1" applyFill="1" applyBorder="1" applyAlignment="1">
      <alignment horizontal="center" vertical="center"/>
    </xf>
    <xf numFmtId="0" fontId="6" fillId="7" borderId="36" xfId="0" applyFont="1" applyFill="1" applyBorder="1" applyAlignment="1">
      <alignment horizontal="left" vertical="top"/>
    </xf>
    <xf numFmtId="0" fontId="6" fillId="7" borderId="1" xfId="0" applyFont="1" applyFill="1" applyBorder="1" applyAlignment="1">
      <alignment horizontal="left" vertical="top"/>
    </xf>
    <xf numFmtId="0" fontId="6" fillId="7" borderId="37" xfId="0" applyFont="1" applyFill="1" applyBorder="1" applyAlignment="1">
      <alignment horizontal="left" vertical="top"/>
    </xf>
    <xf numFmtId="0" fontId="10" fillId="3" borderId="0" xfId="0" applyFont="1" applyFill="1" applyBorder="1" applyAlignment="1">
      <alignment horizontal="center" vertical="top" wrapText="1"/>
    </xf>
    <xf numFmtId="0" fontId="10" fillId="2" borderId="0" xfId="0" applyFont="1" applyFill="1" applyBorder="1" applyAlignment="1">
      <alignment horizontal="left" vertical="top" wrapText="1"/>
    </xf>
    <xf numFmtId="0" fontId="6" fillId="8" borderId="14" xfId="0" applyFont="1" applyFill="1" applyBorder="1" applyAlignment="1">
      <alignment horizontal="left" vertical="top" wrapText="1"/>
    </xf>
    <xf numFmtId="0" fontId="6" fillId="8" borderId="15" xfId="0" applyFont="1" applyFill="1" applyBorder="1" applyAlignment="1">
      <alignment horizontal="left" vertical="top" wrapText="1"/>
    </xf>
    <xf numFmtId="0" fontId="6" fillId="8" borderId="16" xfId="0" applyFont="1" applyFill="1" applyBorder="1" applyAlignment="1">
      <alignment horizontal="left" vertical="top" wrapText="1"/>
    </xf>
    <xf numFmtId="0" fontId="10" fillId="3" borderId="12" xfId="0" applyFont="1" applyFill="1" applyBorder="1" applyAlignment="1">
      <alignment horizontal="center" vertical="top" wrapText="1"/>
    </xf>
    <xf numFmtId="37" fontId="11" fillId="3" borderId="9" xfId="0" applyNumberFormat="1" applyFont="1" applyFill="1" applyBorder="1" applyAlignment="1">
      <alignment horizontal="center"/>
    </xf>
    <xf numFmtId="37" fontId="11" fillId="3" borderId="10" xfId="0" applyNumberFormat="1" applyFont="1" applyFill="1" applyBorder="1" applyAlignment="1">
      <alignment horizontal="center"/>
    </xf>
    <xf numFmtId="37" fontId="11" fillId="3" borderId="35" xfId="0" applyNumberFormat="1" applyFont="1" applyFill="1" applyBorder="1" applyAlignment="1">
      <alignment horizontal="center"/>
    </xf>
    <xf numFmtId="0" fontId="10" fillId="0" borderId="21" xfId="2" applyNumberFormat="1" applyFont="1" applyFill="1" applyBorder="1" applyAlignment="1">
      <alignment horizontal="center" wrapText="1"/>
    </xf>
    <xf numFmtId="0" fontId="10" fillId="0" borderId="0" xfId="2" applyNumberFormat="1" applyFont="1" applyFill="1" applyBorder="1" applyAlignment="1">
      <alignment horizontal="center" wrapText="1"/>
    </xf>
    <xf numFmtId="0" fontId="10" fillId="0" borderId="23" xfId="0" applyFont="1" applyFill="1" applyBorder="1" applyAlignment="1">
      <alignment horizontal="center" vertical="top" wrapText="1"/>
    </xf>
    <xf numFmtId="0" fontId="10" fillId="0" borderId="19" xfId="0" applyFont="1" applyFill="1" applyBorder="1" applyAlignment="1">
      <alignment horizontal="center" vertical="top" wrapText="1"/>
    </xf>
    <xf numFmtId="0" fontId="10" fillId="0" borderId="12"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3" borderId="12" xfId="0" applyFont="1" applyFill="1" applyBorder="1" applyAlignment="1">
      <alignment horizontal="left" vertical="top" wrapText="1"/>
    </xf>
    <xf numFmtId="0" fontId="10" fillId="3" borderId="0" xfId="0" applyFont="1" applyFill="1" applyBorder="1" applyAlignment="1">
      <alignment horizontal="left" vertical="top" wrapText="1"/>
    </xf>
    <xf numFmtId="0" fontId="8" fillId="2" borderId="6" xfId="0" applyFont="1" applyFill="1" applyBorder="1" applyAlignment="1">
      <alignment horizontal="left" vertical="center" wrapText="1"/>
    </xf>
    <xf numFmtId="0" fontId="8" fillId="2" borderId="7" xfId="0" applyFont="1" applyFill="1" applyBorder="1" applyAlignment="1">
      <alignment horizontal="left" vertical="center" wrapText="1"/>
    </xf>
    <xf numFmtId="0" fontId="8" fillId="2" borderId="8" xfId="0" applyFont="1" applyFill="1" applyBorder="1" applyAlignment="1">
      <alignment horizontal="left" vertical="center" wrapText="1"/>
    </xf>
    <xf numFmtId="0" fontId="6" fillId="7" borderId="14" xfId="0" applyFont="1" applyFill="1" applyBorder="1" applyAlignment="1">
      <alignment horizontal="left" vertical="top" wrapText="1"/>
    </xf>
    <xf numFmtId="0" fontId="6" fillId="7" borderId="15" xfId="0" applyFont="1" applyFill="1" applyBorder="1" applyAlignment="1">
      <alignment horizontal="left" vertical="top" wrapText="1"/>
    </xf>
    <xf numFmtId="0" fontId="6" fillId="7" borderId="16" xfId="0" applyFont="1" applyFill="1" applyBorder="1" applyAlignment="1">
      <alignment horizontal="left" vertical="top" wrapText="1"/>
    </xf>
    <xf numFmtId="0" fontId="10" fillId="8" borderId="23" xfId="0" applyFont="1" applyFill="1" applyBorder="1" applyAlignment="1">
      <alignment horizontal="center" vertical="top" wrapText="1"/>
    </xf>
    <xf numFmtId="0" fontId="10" fillId="8" borderId="19" xfId="0" applyFont="1" applyFill="1" applyBorder="1" applyAlignment="1">
      <alignment horizontal="center" vertical="top" wrapText="1"/>
    </xf>
    <xf numFmtId="0" fontId="10" fillId="0" borderId="18" xfId="0" applyFont="1" applyFill="1" applyBorder="1" applyAlignment="1">
      <alignment horizontal="center" vertical="top" wrapText="1"/>
    </xf>
    <xf numFmtId="0" fontId="11" fillId="6" borderId="31" xfId="0" applyFont="1" applyFill="1" applyBorder="1" applyAlignment="1">
      <alignment horizontal="center" vertical="center" wrapText="1"/>
    </xf>
    <xf numFmtId="0" fontId="11" fillId="6" borderId="32" xfId="0" applyFont="1" applyFill="1" applyBorder="1" applyAlignment="1">
      <alignment horizontal="center" vertical="center" wrapText="1"/>
    </xf>
    <xf numFmtId="0" fontId="11" fillId="6" borderId="33" xfId="0" applyFont="1" applyFill="1" applyBorder="1" applyAlignment="1">
      <alignment horizontal="center" vertical="center" wrapText="1"/>
    </xf>
    <xf numFmtId="0" fontId="10" fillId="3" borderId="23" xfId="0" applyFont="1" applyFill="1" applyBorder="1" applyAlignment="1">
      <alignment horizontal="center" vertical="top" wrapText="1"/>
    </xf>
    <xf numFmtId="0" fontId="10" fillId="3" borderId="18" xfId="0" applyFont="1" applyFill="1" applyBorder="1" applyAlignment="1">
      <alignment horizontal="center" vertical="top" wrapText="1"/>
    </xf>
    <xf numFmtId="0" fontId="10" fillId="3" borderId="19" xfId="0" applyFont="1" applyFill="1" applyBorder="1" applyAlignment="1">
      <alignment horizontal="center" vertical="top" wrapText="1"/>
    </xf>
    <xf numFmtId="0" fontId="10" fillId="0" borderId="23" xfId="4" applyFont="1" applyFill="1" applyBorder="1" applyAlignment="1" applyProtection="1">
      <alignment horizontal="center" vertical="top" wrapText="1"/>
    </xf>
    <xf numFmtId="0" fontId="10" fillId="0" borderId="19" xfId="4" applyFont="1" applyFill="1" applyBorder="1" applyAlignment="1" applyProtection="1">
      <alignment horizontal="center" vertical="top" wrapText="1"/>
    </xf>
    <xf numFmtId="0" fontId="10" fillId="0" borderId="12" xfId="0" applyFont="1" applyFill="1" applyBorder="1" applyAlignment="1">
      <alignment horizontal="center" vertical="top" wrapText="1"/>
    </xf>
    <xf numFmtId="0" fontId="10" fillId="0" borderId="0" xfId="0" applyFont="1" applyFill="1" applyBorder="1" applyAlignment="1">
      <alignment horizontal="center" vertical="top" wrapText="1"/>
    </xf>
    <xf numFmtId="0" fontId="10" fillId="2" borderId="0" xfId="0" applyFont="1" applyFill="1" applyBorder="1" applyAlignment="1">
      <alignment horizontal="center" vertical="top" wrapText="1"/>
    </xf>
    <xf numFmtId="0" fontId="11" fillId="7" borderId="13" xfId="0" applyFont="1" applyFill="1" applyBorder="1" applyAlignment="1">
      <alignment horizontal="left" vertical="top" wrapText="1"/>
    </xf>
    <xf numFmtId="0" fontId="11" fillId="7" borderId="27" xfId="0" applyFont="1" applyFill="1" applyBorder="1" applyAlignment="1">
      <alignment horizontal="left" vertical="top" wrapText="1"/>
    </xf>
    <xf numFmtId="0" fontId="18" fillId="8" borderId="19" xfId="0" applyFont="1" applyFill="1" applyBorder="1" applyAlignment="1">
      <alignment horizontal="left" vertical="top" wrapText="1"/>
    </xf>
    <xf numFmtId="0" fontId="18" fillId="8" borderId="24" xfId="0" applyFont="1" applyFill="1" applyBorder="1" applyAlignment="1">
      <alignment horizontal="left" vertical="top" wrapText="1"/>
    </xf>
    <xf numFmtId="0" fontId="10" fillId="2" borderId="12" xfId="0" applyFont="1" applyFill="1" applyBorder="1" applyAlignment="1">
      <alignment horizontal="center" vertical="top" wrapText="1"/>
    </xf>
    <xf numFmtId="0" fontId="10" fillId="2" borderId="13" xfId="0" applyFont="1" applyFill="1" applyBorder="1" applyAlignment="1">
      <alignment horizontal="left" vertical="top" wrapText="1"/>
    </xf>
    <xf numFmtId="0" fontId="10" fillId="3" borderId="24" xfId="0" applyFont="1" applyFill="1" applyBorder="1" applyAlignment="1">
      <alignment horizontal="center" vertical="top" wrapText="1"/>
    </xf>
    <xf numFmtId="0" fontId="18" fillId="2" borderId="24" xfId="0" applyFont="1" applyFill="1" applyBorder="1" applyAlignment="1">
      <alignment horizontal="center" vertical="top" wrapText="1"/>
    </xf>
    <xf numFmtId="0" fontId="18" fillId="2" borderId="21" xfId="0" applyFont="1" applyFill="1" applyBorder="1" applyAlignment="1">
      <alignment horizontal="center" vertical="top" wrapText="1"/>
    </xf>
    <xf numFmtId="0" fontId="18" fillId="2" borderId="26" xfId="0" applyFont="1" applyFill="1" applyBorder="1" applyAlignment="1">
      <alignment horizontal="center" vertical="top" wrapText="1"/>
    </xf>
    <xf numFmtId="0" fontId="18" fillId="2" borderId="17" xfId="0" applyFont="1" applyFill="1" applyBorder="1" applyAlignment="1">
      <alignment horizontal="center" vertical="top" wrapText="1"/>
    </xf>
    <xf numFmtId="0" fontId="18" fillId="2" borderId="27" xfId="0" applyFont="1" applyFill="1" applyBorder="1" applyAlignment="1">
      <alignment horizontal="center" vertical="top" wrapText="1"/>
    </xf>
    <xf numFmtId="0" fontId="18" fillId="2" borderId="24" xfId="0" applyFont="1" applyFill="1" applyBorder="1" applyAlignment="1">
      <alignment horizontal="left" vertical="top" wrapText="1"/>
    </xf>
    <xf numFmtId="0" fontId="10" fillId="3" borderId="24" xfId="0" applyFont="1" applyFill="1" applyBorder="1" applyAlignment="1">
      <alignment horizontal="left" vertical="top" wrapText="1"/>
    </xf>
    <xf numFmtId="0" fontId="18" fillId="2" borderId="23" xfId="0" applyFont="1" applyFill="1" applyBorder="1" applyAlignment="1">
      <alignment horizontal="left" vertical="top" wrapText="1"/>
    </xf>
    <xf numFmtId="0" fontId="18" fillId="2" borderId="19" xfId="0" applyFont="1" applyFill="1" applyBorder="1" applyAlignment="1">
      <alignment horizontal="left" vertical="top" wrapText="1"/>
    </xf>
    <xf numFmtId="0" fontId="10" fillId="2" borderId="20" xfId="0" applyFont="1" applyFill="1" applyBorder="1" applyAlignment="1">
      <alignment horizontal="center" vertical="top" wrapText="1"/>
    </xf>
    <xf numFmtId="0" fontId="10" fillId="2" borderId="21" xfId="0" applyFont="1" applyFill="1" applyBorder="1" applyAlignment="1">
      <alignment horizontal="center" vertical="top" wrapText="1"/>
    </xf>
    <xf numFmtId="0" fontId="18" fillId="2" borderId="19" xfId="0" applyFont="1" applyFill="1" applyBorder="1" applyAlignment="1">
      <alignment horizontal="center" vertical="top" wrapText="1"/>
    </xf>
    <xf numFmtId="0" fontId="6" fillId="7" borderId="26" xfId="0" applyFont="1" applyFill="1" applyBorder="1" applyAlignment="1">
      <alignment horizontal="left" vertical="top" wrapText="1"/>
    </xf>
    <xf numFmtId="0" fontId="6" fillId="7" borderId="13" xfId="0" applyFont="1" applyFill="1" applyBorder="1" applyAlignment="1">
      <alignment horizontal="left" vertical="top" wrapText="1"/>
    </xf>
    <xf numFmtId="0" fontId="10" fillId="3" borderId="30" xfId="0" applyFont="1" applyFill="1" applyBorder="1" applyAlignment="1">
      <alignment horizontal="left" vertical="top" wrapText="1"/>
    </xf>
    <xf numFmtId="0" fontId="11" fillId="6" borderId="31" xfId="0" applyFont="1" applyFill="1" applyBorder="1" applyAlignment="1">
      <alignment horizontal="center" vertical="top" wrapText="1"/>
    </xf>
    <xf numFmtId="0" fontId="11" fillId="6" borderId="32" xfId="0" applyFont="1" applyFill="1" applyBorder="1" applyAlignment="1">
      <alignment horizontal="center" vertical="top" wrapText="1"/>
    </xf>
    <xf numFmtId="0" fontId="11" fillId="6" borderId="33" xfId="0" applyFont="1" applyFill="1" applyBorder="1" applyAlignment="1">
      <alignment horizontal="center" vertical="top" wrapText="1"/>
    </xf>
    <xf numFmtId="0" fontId="6" fillId="7" borderId="36"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7" borderId="37" xfId="0" applyFont="1" applyFill="1" applyBorder="1" applyAlignment="1">
      <alignment horizontal="left" vertical="top" wrapText="1"/>
    </xf>
    <xf numFmtId="0" fontId="11" fillId="6" borderId="1" xfId="0" applyFont="1" applyFill="1" applyBorder="1" applyAlignment="1">
      <alignment horizontal="left" vertical="center"/>
    </xf>
    <xf numFmtId="0" fontId="18" fillId="2" borderId="18" xfId="0" applyFont="1" applyFill="1" applyBorder="1" applyAlignment="1">
      <alignment horizontal="left" vertical="top" wrapText="1"/>
    </xf>
    <xf numFmtId="0" fontId="6" fillId="8" borderId="24" xfId="0" applyFont="1" applyFill="1" applyBorder="1" applyAlignment="1">
      <alignment horizontal="left" vertical="top" wrapText="1"/>
    </xf>
    <xf numFmtId="0" fontId="25" fillId="0" borderId="0" xfId="0" applyFont="1" applyAlignment="1">
      <alignment horizontal="center"/>
    </xf>
    <xf numFmtId="0" fontId="24" fillId="0" borderId="0" xfId="0" applyFont="1" applyAlignment="1">
      <alignment horizontal="left" vertical="top" wrapText="1"/>
    </xf>
    <xf numFmtId="0" fontId="24" fillId="0" borderId="0" xfId="0" applyFont="1" applyFill="1" applyBorder="1" applyAlignment="1">
      <alignment horizontal="left" vertical="top" wrapText="1"/>
    </xf>
    <xf numFmtId="0" fontId="33" fillId="0" borderId="23" xfId="2" applyFont="1" applyFill="1" applyBorder="1" applyAlignment="1">
      <alignment horizontal="left" vertical="top" wrapText="1"/>
    </xf>
    <xf numFmtId="0" fontId="33" fillId="0" borderId="18" xfId="2" applyFont="1" applyFill="1" applyBorder="1" applyAlignment="1">
      <alignment horizontal="left" vertical="top"/>
    </xf>
    <xf numFmtId="0" fontId="33" fillId="0" borderId="19" xfId="2" applyFont="1" applyFill="1" applyBorder="1" applyAlignment="1">
      <alignment horizontal="left" vertical="top"/>
    </xf>
    <xf numFmtId="0" fontId="33" fillId="0" borderId="23" xfId="2" applyNumberFormat="1" applyFont="1" applyFill="1" applyBorder="1" applyAlignment="1">
      <alignment horizontal="left" vertical="top" wrapText="1"/>
    </xf>
    <xf numFmtId="0" fontId="33" fillId="0" borderId="18" xfId="2" applyNumberFormat="1" applyFont="1" applyFill="1" applyBorder="1" applyAlignment="1">
      <alignment horizontal="left" vertical="top" wrapText="1"/>
    </xf>
    <xf numFmtId="0" fontId="33" fillId="0" borderId="19" xfId="2" applyNumberFormat="1" applyFont="1" applyFill="1" applyBorder="1" applyAlignment="1">
      <alignment horizontal="left" vertical="top" wrapText="1"/>
    </xf>
    <xf numFmtId="0" fontId="54" fillId="0" borderId="23" xfId="2" applyFont="1" applyFill="1" applyBorder="1" applyAlignment="1">
      <alignment horizontal="left" vertical="top" wrapText="1"/>
    </xf>
    <xf numFmtId="0" fontId="59" fillId="3" borderId="24" xfId="0" applyFont="1" applyFill="1" applyBorder="1" applyAlignment="1">
      <alignment horizontal="left" wrapText="1"/>
    </xf>
    <xf numFmtId="15" fontId="61" fillId="0" borderId="24" xfId="14" applyNumberFormat="1" applyFont="1" applyFill="1" applyBorder="1" applyAlignment="1">
      <alignment vertical="center"/>
    </xf>
    <xf numFmtId="0" fontId="61" fillId="0" borderId="24" xfId="14" applyFont="1" applyFill="1" applyBorder="1" applyAlignment="1">
      <alignment vertical="center"/>
    </xf>
    <xf numFmtId="0" fontId="61" fillId="0" borderId="28" xfId="14" applyFont="1" applyFill="1" applyBorder="1" applyAlignment="1">
      <alignment vertical="center"/>
    </xf>
    <xf numFmtId="0" fontId="61" fillId="0" borderId="30" xfId="14" applyFont="1" applyFill="1" applyBorder="1" applyAlignment="1">
      <alignment horizontal="right" vertical="center"/>
    </xf>
    <xf numFmtId="0" fontId="61" fillId="0" borderId="23" xfId="14" applyFont="1" applyFill="1" applyBorder="1" applyAlignment="1">
      <alignment vertical="center"/>
    </xf>
    <xf numFmtId="0" fontId="61" fillId="0" borderId="24" xfId="14" applyFont="1" applyFill="1" applyBorder="1" applyAlignment="1">
      <alignment horizontal="right" vertical="center"/>
    </xf>
    <xf numFmtId="0" fontId="61" fillId="0" borderId="30" xfId="14" applyFont="1" applyFill="1" applyBorder="1"/>
    <xf numFmtId="15" fontId="61" fillId="0" borderId="30" xfId="14" applyNumberFormat="1" applyFont="1" applyFill="1" applyBorder="1" applyAlignment="1">
      <alignment vertical="center"/>
    </xf>
  </cellXfs>
  <cellStyles count="15">
    <cellStyle name="Comma" xfId="7" builtinId="3"/>
    <cellStyle name="Comma 10 11 2 2" xfId="12" xr:uid="{00000000-0005-0000-0000-000001000000}"/>
    <cellStyle name="Comma 3 2 2" xfId="13" xr:uid="{BC16BD0B-DBEB-46E7-9B3E-256414790A03}"/>
    <cellStyle name="Comma 4" xfId="10" xr:uid="{00000000-0005-0000-0000-000002000000}"/>
    <cellStyle name="Hyperlink" xfId="4" builtinId="8"/>
    <cellStyle name="Normal" xfId="0" builtinId="0"/>
    <cellStyle name="Normal 14" xfId="8" xr:uid="{00000000-0005-0000-0000-000005000000}"/>
    <cellStyle name="Normal 2" xfId="1" xr:uid="{00000000-0005-0000-0000-000006000000}"/>
    <cellStyle name="Normal 2 10" xfId="11" xr:uid="{00000000-0005-0000-0000-000007000000}"/>
    <cellStyle name="Normal 2 11" xfId="9" xr:uid="{00000000-0005-0000-0000-000008000000}"/>
    <cellStyle name="Normal 3" xfId="3" xr:uid="{00000000-0005-0000-0000-000009000000}"/>
    <cellStyle name="Normal 42" xfId="6" xr:uid="{00000000-0005-0000-0000-00000A000000}"/>
    <cellStyle name="Normal_sales transaction test 2008-amended" xfId="14" xr:uid="{B936B0BB-11EE-4657-AB23-A254F179140C}"/>
    <cellStyle name="Normal_SHEET" xfId="2" xr:uid="{00000000-0005-0000-0000-00000C000000}"/>
    <cellStyle name="NoteTabLinks" xfId="5" xr:uid="{00000000-0005-0000-0000-00000D000000}"/>
  </cellStyles>
  <dxfs count="35">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tint="-0.14996795556505021"/>
      </font>
      <fill>
        <patternFill>
          <bgColor theme="0" tint="-0.14996795556505021"/>
        </patternFill>
      </fill>
      <border>
        <left/>
        <right/>
        <top/>
        <bottom/>
      </border>
    </dxf>
    <dxf>
      <font>
        <strike val="0"/>
        <color theme="0"/>
      </font>
    </dxf>
    <dxf>
      <font>
        <strike val="0"/>
        <color theme="0"/>
      </font>
    </dxf>
    <dxf>
      <font>
        <b/>
        <i val="0"/>
        <strike val="0"/>
        <color theme="0"/>
      </font>
      <fill>
        <patternFill>
          <bgColor rgb="FF00B050"/>
        </patternFill>
      </fill>
    </dxf>
    <dxf>
      <font>
        <b/>
        <i val="0"/>
        <strike val="0"/>
        <color auto="1"/>
      </font>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008000"/>
      <color rgb="FF0033CC"/>
      <color rgb="FF66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01\QPosted@" descr="@01\QPosted@">
          <a:extLst>
            <a:ext uri="{FF2B5EF4-FFF2-40B4-BE49-F238E27FC236}">
              <a16:creationId xmlns:a16="http://schemas.microsoft.com/office/drawing/2014/main" id="{93193AE8-EFE0-4546-8431-1383F7D218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3" name="Picture@01\QPosted@" descr="@01\QPosted@">
          <a:extLst>
            <a:ext uri="{FF2B5EF4-FFF2-40B4-BE49-F238E27FC236}">
              <a16:creationId xmlns:a16="http://schemas.microsoft.com/office/drawing/2014/main" id="{F89F83A1-BB0C-4672-95BA-192EFAA6B3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4" name="Picture@01\QPosted@" descr="@01\QPosted@">
          <a:extLst>
            <a:ext uri="{FF2B5EF4-FFF2-40B4-BE49-F238E27FC236}">
              <a16:creationId xmlns:a16="http://schemas.microsoft.com/office/drawing/2014/main" id="{A7128943-0459-44C5-8D01-CDEB9621F2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5" name="Picture@01\QPosted@" descr="@01\QPosted@">
          <a:extLst>
            <a:ext uri="{FF2B5EF4-FFF2-40B4-BE49-F238E27FC236}">
              <a16:creationId xmlns:a16="http://schemas.microsoft.com/office/drawing/2014/main" id="{BAACB149-FCE8-468D-9A80-118BF56D0E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6" name="Picture@01\QPosted@" descr="@01\QPosted@">
          <a:extLst>
            <a:ext uri="{FF2B5EF4-FFF2-40B4-BE49-F238E27FC236}">
              <a16:creationId xmlns:a16="http://schemas.microsoft.com/office/drawing/2014/main" id="{B90387F7-DA20-40FA-8A6A-AA48477D80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7" name="Picture@01\QPosted@" descr="@01\QPosted@">
          <a:extLst>
            <a:ext uri="{FF2B5EF4-FFF2-40B4-BE49-F238E27FC236}">
              <a16:creationId xmlns:a16="http://schemas.microsoft.com/office/drawing/2014/main" id="{95F6C6DD-9BC5-4A8E-A4E1-C1590268E0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8" name="Picture@01\QPosted@" descr="@01\QPosted@">
          <a:extLst>
            <a:ext uri="{FF2B5EF4-FFF2-40B4-BE49-F238E27FC236}">
              <a16:creationId xmlns:a16="http://schemas.microsoft.com/office/drawing/2014/main" id="{F7D6ECB0-F27E-46DD-B8AB-146EB15E13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9" name="Picture@01\QPosted@" descr="@01\QPosted@">
          <a:extLst>
            <a:ext uri="{FF2B5EF4-FFF2-40B4-BE49-F238E27FC236}">
              <a16:creationId xmlns:a16="http://schemas.microsoft.com/office/drawing/2014/main" id="{943983CE-466C-42DD-85AA-3F36C2359F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10" name="Picture@01\QPosted@" descr="@01\QPosted@">
          <a:extLst>
            <a:ext uri="{FF2B5EF4-FFF2-40B4-BE49-F238E27FC236}">
              <a16:creationId xmlns:a16="http://schemas.microsoft.com/office/drawing/2014/main" id="{EF52E005-D733-4DD0-9D8C-D44118A62F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11" name="Picture@01\QPosted@" descr="@01\QPosted@">
          <a:extLst>
            <a:ext uri="{FF2B5EF4-FFF2-40B4-BE49-F238E27FC236}">
              <a16:creationId xmlns:a16="http://schemas.microsoft.com/office/drawing/2014/main" id="{BC363260-08E2-4803-945D-3889564197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12" name="Picture@01\QPosted@" descr="@01\QPosted@">
          <a:extLst>
            <a:ext uri="{FF2B5EF4-FFF2-40B4-BE49-F238E27FC236}">
              <a16:creationId xmlns:a16="http://schemas.microsoft.com/office/drawing/2014/main" id="{FBE50EFC-63DE-4AB7-AAB1-F165E5F962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1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13" name="Picture@01\QPosted@" descr="@01\QPosted@">
          <a:extLst>
            <a:ext uri="{FF2B5EF4-FFF2-40B4-BE49-F238E27FC236}">
              <a16:creationId xmlns:a16="http://schemas.microsoft.com/office/drawing/2014/main" id="{13F4C1E0-21B8-49FE-BB22-CAC4D5A01A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9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14" name="Picture@01\QPosted@" descr="@01\QPosted@">
          <a:extLst>
            <a:ext uri="{FF2B5EF4-FFF2-40B4-BE49-F238E27FC236}">
              <a16:creationId xmlns:a16="http://schemas.microsoft.com/office/drawing/2014/main" id="{741358FC-C285-4B5C-9B97-D7FA1052F0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15" name="Picture@01\QPosted@" descr="@01\QPosted@">
          <a:extLst>
            <a:ext uri="{FF2B5EF4-FFF2-40B4-BE49-F238E27FC236}">
              <a16:creationId xmlns:a16="http://schemas.microsoft.com/office/drawing/2014/main" id="{EEBCB620-4F3F-45DD-83A5-B0B1A8FD7A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4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16" name="Picture@01\QPosted@" descr="@01\QPosted@">
          <a:extLst>
            <a:ext uri="{FF2B5EF4-FFF2-40B4-BE49-F238E27FC236}">
              <a16:creationId xmlns:a16="http://schemas.microsoft.com/office/drawing/2014/main" id="{5D373D1B-CC57-4B12-8401-26D2DDA5D3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17" name="Picture@01\QPosted@" descr="@01\QPosted@">
          <a:extLst>
            <a:ext uri="{FF2B5EF4-FFF2-40B4-BE49-F238E27FC236}">
              <a16:creationId xmlns:a16="http://schemas.microsoft.com/office/drawing/2014/main" id="{538B9351-6253-44DC-9E21-9D0215448C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0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18" name="Picture@01\QPosted@" descr="@01\QPosted@">
          <a:extLst>
            <a:ext uri="{FF2B5EF4-FFF2-40B4-BE49-F238E27FC236}">
              <a16:creationId xmlns:a16="http://schemas.microsoft.com/office/drawing/2014/main" id="{F71438D4-C6CF-4B50-BA06-8A56BF458C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19" name="Picture@01\QPosted@" descr="@01\QPosted@">
          <a:extLst>
            <a:ext uri="{FF2B5EF4-FFF2-40B4-BE49-F238E27FC236}">
              <a16:creationId xmlns:a16="http://schemas.microsoft.com/office/drawing/2014/main" id="{0F94C6FF-720B-4A92-8B14-EF689921FA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5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20" name="Picture@01\QPosted@" descr="@01\QPosted@">
          <a:extLst>
            <a:ext uri="{FF2B5EF4-FFF2-40B4-BE49-F238E27FC236}">
              <a16:creationId xmlns:a16="http://schemas.microsoft.com/office/drawing/2014/main" id="{8EFF1B0C-47AE-4F4E-803F-0785CA615F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21" name="Picture@01\QPosted@" descr="@01\QPosted@">
          <a:extLst>
            <a:ext uri="{FF2B5EF4-FFF2-40B4-BE49-F238E27FC236}">
              <a16:creationId xmlns:a16="http://schemas.microsoft.com/office/drawing/2014/main" id="{6FFE6C43-E6C6-4543-A8A2-572F8AC6E0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1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22" name="Picture@01\QPosted@" descr="@01\QPosted@">
          <a:extLst>
            <a:ext uri="{FF2B5EF4-FFF2-40B4-BE49-F238E27FC236}">
              <a16:creationId xmlns:a16="http://schemas.microsoft.com/office/drawing/2014/main" id="{FC0ADC6F-2C7B-4622-89B3-1D7AD203B4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23" name="Picture@01\QPosted@" descr="@01\QPosted@">
          <a:extLst>
            <a:ext uri="{FF2B5EF4-FFF2-40B4-BE49-F238E27FC236}">
              <a16:creationId xmlns:a16="http://schemas.microsoft.com/office/drawing/2014/main" id="{CAF12707-1B30-4984-B564-C46CA1D055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6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24" name="Picture@01\QPosted@" descr="@01\QPosted@">
          <a:extLst>
            <a:ext uri="{FF2B5EF4-FFF2-40B4-BE49-F238E27FC236}">
              <a16:creationId xmlns:a16="http://schemas.microsoft.com/office/drawing/2014/main" id="{A808655F-B7BA-4EA2-AE4A-E4015FCBB1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25" name="Picture@01\QPosted@" descr="@01\QPosted@">
          <a:extLst>
            <a:ext uri="{FF2B5EF4-FFF2-40B4-BE49-F238E27FC236}">
              <a16:creationId xmlns:a16="http://schemas.microsoft.com/office/drawing/2014/main" id="{C6EC751B-0EFB-4B44-AD9E-C6BF1086EE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2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26" name="Picture@01\QPosted@" descr="@01\QPosted@">
          <a:extLst>
            <a:ext uri="{FF2B5EF4-FFF2-40B4-BE49-F238E27FC236}">
              <a16:creationId xmlns:a16="http://schemas.microsoft.com/office/drawing/2014/main" id="{AACA911E-88A4-4432-879B-FD9D311469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27" name="Picture@01\QPosted@" descr="@01\QPosted@">
          <a:extLst>
            <a:ext uri="{FF2B5EF4-FFF2-40B4-BE49-F238E27FC236}">
              <a16:creationId xmlns:a16="http://schemas.microsoft.com/office/drawing/2014/main" id="{8B2A5FBA-4A16-4E66-A71B-A56772538E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8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28" name="Picture@01\QPosted@" descr="@01\QPosted@">
          <a:extLst>
            <a:ext uri="{FF2B5EF4-FFF2-40B4-BE49-F238E27FC236}">
              <a16:creationId xmlns:a16="http://schemas.microsoft.com/office/drawing/2014/main" id="{AE65751D-342F-469A-8B87-CCB02BD705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29" name="Picture@01\QPosted@" descr="@01\QPosted@">
          <a:extLst>
            <a:ext uri="{FF2B5EF4-FFF2-40B4-BE49-F238E27FC236}">
              <a16:creationId xmlns:a16="http://schemas.microsoft.com/office/drawing/2014/main" id="{30DB3D2B-AAC0-4995-A6D8-1C981F2503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3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30" name="Picture@01\QPosted@" descr="@01\QPosted@">
          <a:extLst>
            <a:ext uri="{FF2B5EF4-FFF2-40B4-BE49-F238E27FC236}">
              <a16:creationId xmlns:a16="http://schemas.microsoft.com/office/drawing/2014/main" id="{83365391-83AE-4997-8C8D-BDB49F49FB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31" name="Picture@01\QPosted@" descr="@01\QPosted@">
          <a:extLst>
            <a:ext uri="{FF2B5EF4-FFF2-40B4-BE49-F238E27FC236}">
              <a16:creationId xmlns:a16="http://schemas.microsoft.com/office/drawing/2014/main" id="{DD4C01A6-7C66-4FD7-B6EF-8F90ADFB5B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9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32" name="Picture@01\QPosted@" descr="@01\QPosted@">
          <a:extLst>
            <a:ext uri="{FF2B5EF4-FFF2-40B4-BE49-F238E27FC236}">
              <a16:creationId xmlns:a16="http://schemas.microsoft.com/office/drawing/2014/main" id="{4684735B-7FA8-4274-9AA4-76D6F338E4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33" name="Picture@01\QPosted@" descr="@01\QPosted@">
          <a:extLst>
            <a:ext uri="{FF2B5EF4-FFF2-40B4-BE49-F238E27FC236}">
              <a16:creationId xmlns:a16="http://schemas.microsoft.com/office/drawing/2014/main" id="{4C4F3CC6-3388-44E6-BBDC-A253B7527A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4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34" name="Picture@01\QPosted@" descr="@01\QPosted@">
          <a:extLst>
            <a:ext uri="{FF2B5EF4-FFF2-40B4-BE49-F238E27FC236}">
              <a16:creationId xmlns:a16="http://schemas.microsoft.com/office/drawing/2014/main" id="{A2205B2E-01A9-403B-84BF-25BA6CC743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35" name="Picture@01\QPosted@" descr="@01\QPosted@">
          <a:extLst>
            <a:ext uri="{FF2B5EF4-FFF2-40B4-BE49-F238E27FC236}">
              <a16:creationId xmlns:a16="http://schemas.microsoft.com/office/drawing/2014/main" id="{557E9A03-7A7C-4D6E-96F0-41BF8C98FC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0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36" name="Picture@01\QPosted@" descr="@01\QPosted@">
          <a:extLst>
            <a:ext uri="{FF2B5EF4-FFF2-40B4-BE49-F238E27FC236}">
              <a16:creationId xmlns:a16="http://schemas.microsoft.com/office/drawing/2014/main" id="{6B075177-D46D-42A9-ABE4-5C47B79E41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8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37" name="Picture@01\QPosted@" descr="@01\QPosted@">
          <a:extLst>
            <a:ext uri="{FF2B5EF4-FFF2-40B4-BE49-F238E27FC236}">
              <a16:creationId xmlns:a16="http://schemas.microsoft.com/office/drawing/2014/main" id="{8913EEDD-71A5-4860-8513-D0636B172B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5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38" name="Picture@01\QPosted@" descr="@01\QPosted@">
          <a:extLst>
            <a:ext uri="{FF2B5EF4-FFF2-40B4-BE49-F238E27FC236}">
              <a16:creationId xmlns:a16="http://schemas.microsoft.com/office/drawing/2014/main" id="{B8B9D90E-B998-405B-BDD3-5ED3080653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3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39" name="Picture@01\QPosted@" descr="@01\QPosted@">
          <a:extLst>
            <a:ext uri="{FF2B5EF4-FFF2-40B4-BE49-F238E27FC236}">
              <a16:creationId xmlns:a16="http://schemas.microsoft.com/office/drawing/2014/main" id="{0CEB4991-89D1-4125-AB1B-E95794032E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1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40" name="Picture@01\QPosted@" descr="@01\QPosted@">
          <a:extLst>
            <a:ext uri="{FF2B5EF4-FFF2-40B4-BE49-F238E27FC236}">
              <a16:creationId xmlns:a16="http://schemas.microsoft.com/office/drawing/2014/main" id="{EFE8F0CF-428D-451C-88B2-7BD2B54581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9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41" name="Picture@01\QPosted@" descr="@01\QPosted@">
          <a:extLst>
            <a:ext uri="{FF2B5EF4-FFF2-40B4-BE49-F238E27FC236}">
              <a16:creationId xmlns:a16="http://schemas.microsoft.com/office/drawing/2014/main" id="{3E9D9762-691E-45F9-A096-749EDDBFA4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42" name="Picture@01\QPosted@" descr="@01\QPosted@">
          <a:extLst>
            <a:ext uri="{FF2B5EF4-FFF2-40B4-BE49-F238E27FC236}">
              <a16:creationId xmlns:a16="http://schemas.microsoft.com/office/drawing/2014/main" id="{DC9A2052-2897-414A-BFA1-E30EDBFA8D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4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43" name="Picture@01\QPosted@" descr="@01\QPosted@">
          <a:extLst>
            <a:ext uri="{FF2B5EF4-FFF2-40B4-BE49-F238E27FC236}">
              <a16:creationId xmlns:a16="http://schemas.microsoft.com/office/drawing/2014/main" id="{A7CA60D5-B909-439D-A517-9B7DA5293E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44" name="Picture@01\QPosted@" descr="@01\QPosted@">
          <a:extLst>
            <a:ext uri="{FF2B5EF4-FFF2-40B4-BE49-F238E27FC236}">
              <a16:creationId xmlns:a16="http://schemas.microsoft.com/office/drawing/2014/main" id="{529E8725-F984-4567-A7A5-647BB04E8B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0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45" name="Picture@01\QPosted@" descr="@01\QPosted@">
          <a:extLst>
            <a:ext uri="{FF2B5EF4-FFF2-40B4-BE49-F238E27FC236}">
              <a16:creationId xmlns:a16="http://schemas.microsoft.com/office/drawing/2014/main" id="{85D21A99-278C-4C66-BBE8-CABB8C1323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46" name="Picture@01\QPosted@" descr="@01\QPosted@">
          <a:extLst>
            <a:ext uri="{FF2B5EF4-FFF2-40B4-BE49-F238E27FC236}">
              <a16:creationId xmlns:a16="http://schemas.microsoft.com/office/drawing/2014/main" id="{5DDD434A-CF80-40D5-AB7D-5FAA836A03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5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47" name="Picture@01\QPosted@" descr="@01\QPosted@">
          <a:extLst>
            <a:ext uri="{FF2B5EF4-FFF2-40B4-BE49-F238E27FC236}">
              <a16:creationId xmlns:a16="http://schemas.microsoft.com/office/drawing/2014/main" id="{6C782E86-30AD-4340-9C0F-061F4B012E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48" name="Picture@01\QPosted@" descr="@01\QPosted@">
          <a:extLst>
            <a:ext uri="{FF2B5EF4-FFF2-40B4-BE49-F238E27FC236}">
              <a16:creationId xmlns:a16="http://schemas.microsoft.com/office/drawing/2014/main" id="{B336BB99-D5CD-4572-8606-062256744D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1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49" name="Picture@01\QPosted@" descr="@01\QPosted@">
          <a:extLst>
            <a:ext uri="{FF2B5EF4-FFF2-40B4-BE49-F238E27FC236}">
              <a16:creationId xmlns:a16="http://schemas.microsoft.com/office/drawing/2014/main" id="{6104F30B-EAD5-4123-8700-08CF1071EB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50" name="Picture@01\QPosted@" descr="@01\QPosted@">
          <a:extLst>
            <a:ext uri="{FF2B5EF4-FFF2-40B4-BE49-F238E27FC236}">
              <a16:creationId xmlns:a16="http://schemas.microsoft.com/office/drawing/2014/main" id="{CDEDCCC5-248B-4468-9AA2-64096C1205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6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51" name="Picture@01\QPosted@" descr="@01\QPosted@">
          <a:extLst>
            <a:ext uri="{FF2B5EF4-FFF2-40B4-BE49-F238E27FC236}">
              <a16:creationId xmlns:a16="http://schemas.microsoft.com/office/drawing/2014/main" id="{5F171DBE-4A15-4E24-838D-C1FC5D61D8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52" name="Picture@01\QPosted@" descr="@01\QPosted@">
          <a:extLst>
            <a:ext uri="{FF2B5EF4-FFF2-40B4-BE49-F238E27FC236}">
              <a16:creationId xmlns:a16="http://schemas.microsoft.com/office/drawing/2014/main" id="{188917B2-5B05-4219-85DD-D92CB44ECA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2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53" name="Picture@01\QPosted@" descr="@01\QPosted@">
          <a:extLst>
            <a:ext uri="{FF2B5EF4-FFF2-40B4-BE49-F238E27FC236}">
              <a16:creationId xmlns:a16="http://schemas.microsoft.com/office/drawing/2014/main" id="{3FC8BC27-56EA-4291-ABD7-C4A8A4CB68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54" name="Picture@01\QPosted@" descr="@01\QPosted@">
          <a:extLst>
            <a:ext uri="{FF2B5EF4-FFF2-40B4-BE49-F238E27FC236}">
              <a16:creationId xmlns:a16="http://schemas.microsoft.com/office/drawing/2014/main" id="{746A8D52-65DA-408D-BA92-54FA94A476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8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55" name="Picture@01\QPosted@" descr="@01\QPosted@">
          <a:extLst>
            <a:ext uri="{FF2B5EF4-FFF2-40B4-BE49-F238E27FC236}">
              <a16:creationId xmlns:a16="http://schemas.microsoft.com/office/drawing/2014/main" id="{4C14B908-DDF9-49D0-BEB2-A4A9B86674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56" name="Picture@01\QPosted@" descr="@01\QPosted@">
          <a:extLst>
            <a:ext uri="{FF2B5EF4-FFF2-40B4-BE49-F238E27FC236}">
              <a16:creationId xmlns:a16="http://schemas.microsoft.com/office/drawing/2014/main" id="{61445FEA-3EC0-4754-B97A-E1EC39A6DA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3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57" name="Picture@01\QPosted@" descr="@01\QPosted@">
          <a:extLst>
            <a:ext uri="{FF2B5EF4-FFF2-40B4-BE49-F238E27FC236}">
              <a16:creationId xmlns:a16="http://schemas.microsoft.com/office/drawing/2014/main" id="{16EDAFB7-6B0C-43B4-955C-6A7DF8D8DE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58" name="Picture@01\QPosted@" descr="@01\QPosted@">
          <a:extLst>
            <a:ext uri="{FF2B5EF4-FFF2-40B4-BE49-F238E27FC236}">
              <a16:creationId xmlns:a16="http://schemas.microsoft.com/office/drawing/2014/main" id="{186F8988-7BA5-46DE-B646-8E1BF402A3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9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59" name="Picture@01\QPosted@" descr="@01\QPosted@">
          <a:extLst>
            <a:ext uri="{FF2B5EF4-FFF2-40B4-BE49-F238E27FC236}">
              <a16:creationId xmlns:a16="http://schemas.microsoft.com/office/drawing/2014/main" id="{A39BAF2C-4A98-4E03-8E44-55D5F9D9EE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60" name="Picture@01\QPosted@" descr="@01\QPosted@">
          <a:extLst>
            <a:ext uri="{FF2B5EF4-FFF2-40B4-BE49-F238E27FC236}">
              <a16:creationId xmlns:a16="http://schemas.microsoft.com/office/drawing/2014/main" id="{E7CBFE80-2AA2-44A2-B74A-2976CD654F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4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61" name="Picture@01\QPosted@" descr="@01\QPosted@">
          <a:extLst>
            <a:ext uri="{FF2B5EF4-FFF2-40B4-BE49-F238E27FC236}">
              <a16:creationId xmlns:a16="http://schemas.microsoft.com/office/drawing/2014/main" id="{DFE185C7-4377-40B8-8DF3-EE0B6B13CE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62" name="Picture@01\QPosted@" descr="@01\QPosted@">
          <a:extLst>
            <a:ext uri="{FF2B5EF4-FFF2-40B4-BE49-F238E27FC236}">
              <a16:creationId xmlns:a16="http://schemas.microsoft.com/office/drawing/2014/main" id="{4223CDE1-B54A-4BB8-9BB7-44DAE25591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0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63" name="Picture@01\QPosted@" descr="@01\QPosted@">
          <a:extLst>
            <a:ext uri="{FF2B5EF4-FFF2-40B4-BE49-F238E27FC236}">
              <a16:creationId xmlns:a16="http://schemas.microsoft.com/office/drawing/2014/main" id="{9C7C887D-3D44-4106-A30C-0854821D1E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8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64" name="Picture@01\QPosted@" descr="@01\QPosted@">
          <a:extLst>
            <a:ext uri="{FF2B5EF4-FFF2-40B4-BE49-F238E27FC236}">
              <a16:creationId xmlns:a16="http://schemas.microsoft.com/office/drawing/2014/main" id="{A15E02C8-4967-4F70-8004-B0585143A4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5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65" name="Picture@01\QPosted@" descr="@01\QPosted@">
          <a:extLst>
            <a:ext uri="{FF2B5EF4-FFF2-40B4-BE49-F238E27FC236}">
              <a16:creationId xmlns:a16="http://schemas.microsoft.com/office/drawing/2014/main" id="{46A1DE39-13BF-4A61-A002-5F458AB027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3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66" name="Picture@01\QPosted@" descr="@01\QPosted@">
          <a:extLst>
            <a:ext uri="{FF2B5EF4-FFF2-40B4-BE49-F238E27FC236}">
              <a16:creationId xmlns:a16="http://schemas.microsoft.com/office/drawing/2014/main" id="{54787421-B619-41D6-8E98-493B2ECD79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1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67" name="Picture@01\QPosted@" descr="@01\QPosted@">
          <a:extLst>
            <a:ext uri="{FF2B5EF4-FFF2-40B4-BE49-F238E27FC236}">
              <a16:creationId xmlns:a16="http://schemas.microsoft.com/office/drawing/2014/main" id="{EE2978D5-71D4-4BFF-85B7-EBEFF51A59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9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68" name="Picture@01\QPosted@" descr="@01\QPosted@">
          <a:extLst>
            <a:ext uri="{FF2B5EF4-FFF2-40B4-BE49-F238E27FC236}">
              <a16:creationId xmlns:a16="http://schemas.microsoft.com/office/drawing/2014/main" id="{57B16687-E99F-4DA1-9F31-0E9D0A2590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6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69" name="Picture@01\QPosted@" descr="@01\QPosted@">
          <a:extLst>
            <a:ext uri="{FF2B5EF4-FFF2-40B4-BE49-F238E27FC236}">
              <a16:creationId xmlns:a16="http://schemas.microsoft.com/office/drawing/2014/main" id="{3583092C-4E2E-4F3D-AEC7-E3BD183E82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4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70" name="Picture@01\QPosted@" descr="@01\QPosted@">
          <a:extLst>
            <a:ext uri="{FF2B5EF4-FFF2-40B4-BE49-F238E27FC236}">
              <a16:creationId xmlns:a16="http://schemas.microsoft.com/office/drawing/2014/main" id="{FEEEAC32-D8F7-4E95-B20B-ABB1982056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71" name="Picture@01\QPosted@" descr="@01\QPosted@">
          <a:extLst>
            <a:ext uri="{FF2B5EF4-FFF2-40B4-BE49-F238E27FC236}">
              <a16:creationId xmlns:a16="http://schemas.microsoft.com/office/drawing/2014/main" id="{5624EF87-90D0-4C47-B948-EEB6579C94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0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72" name="Picture@01\QPosted@" descr="@01\QPosted@">
          <a:extLst>
            <a:ext uri="{FF2B5EF4-FFF2-40B4-BE49-F238E27FC236}">
              <a16:creationId xmlns:a16="http://schemas.microsoft.com/office/drawing/2014/main" id="{A7B8EAEC-1C82-45F1-84E6-7C4BA4A67A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73" name="Picture@01\QPosted@" descr="@01\QPosted@">
          <a:extLst>
            <a:ext uri="{FF2B5EF4-FFF2-40B4-BE49-F238E27FC236}">
              <a16:creationId xmlns:a16="http://schemas.microsoft.com/office/drawing/2014/main" id="{11A9F6FD-A202-4F07-AEA7-2A113E4ED9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5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74" name="Picture@01\QPosted@" descr="@01\QPosted@">
          <a:extLst>
            <a:ext uri="{FF2B5EF4-FFF2-40B4-BE49-F238E27FC236}">
              <a16:creationId xmlns:a16="http://schemas.microsoft.com/office/drawing/2014/main" id="{00F1F4D3-939F-4716-BC87-9C24ABDFC4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75" name="Picture@01\QPosted@" descr="@01\QPosted@">
          <a:extLst>
            <a:ext uri="{FF2B5EF4-FFF2-40B4-BE49-F238E27FC236}">
              <a16:creationId xmlns:a16="http://schemas.microsoft.com/office/drawing/2014/main" id="{1D41736E-696A-4365-9318-DC84F0E65F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1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76" name="Picture@01\QPosted@" descr="@01\QPosted@">
          <a:extLst>
            <a:ext uri="{FF2B5EF4-FFF2-40B4-BE49-F238E27FC236}">
              <a16:creationId xmlns:a16="http://schemas.microsoft.com/office/drawing/2014/main" id="{3A9D02BE-48AF-46C2-87DD-549E51E077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77" name="Picture@01\QPosted@" descr="@01\QPosted@">
          <a:extLst>
            <a:ext uri="{FF2B5EF4-FFF2-40B4-BE49-F238E27FC236}">
              <a16:creationId xmlns:a16="http://schemas.microsoft.com/office/drawing/2014/main" id="{22C893CA-A727-470D-B612-F9027F07DD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7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78" name="Picture@01\QPosted@" descr="@01\QPosted@">
          <a:extLst>
            <a:ext uri="{FF2B5EF4-FFF2-40B4-BE49-F238E27FC236}">
              <a16:creationId xmlns:a16="http://schemas.microsoft.com/office/drawing/2014/main" id="{F1149C1A-F3D1-4A24-9D91-4F354D10EC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79" name="Picture@01\QPosted@" descr="@01\QPosted@">
          <a:extLst>
            <a:ext uri="{FF2B5EF4-FFF2-40B4-BE49-F238E27FC236}">
              <a16:creationId xmlns:a16="http://schemas.microsoft.com/office/drawing/2014/main" id="{C02D0F49-ED73-4B17-9653-390110BAE4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2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80" name="Picture@01\QPosted@" descr="@01\QPosted@">
          <a:extLst>
            <a:ext uri="{FF2B5EF4-FFF2-40B4-BE49-F238E27FC236}">
              <a16:creationId xmlns:a16="http://schemas.microsoft.com/office/drawing/2014/main" id="{8981D07C-5976-4545-83E7-2D6831924B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81" name="Picture@01\QPosted@" descr="@01\QPosted@">
          <a:extLst>
            <a:ext uri="{FF2B5EF4-FFF2-40B4-BE49-F238E27FC236}">
              <a16:creationId xmlns:a16="http://schemas.microsoft.com/office/drawing/2014/main" id="{E79118D8-252F-41AE-9081-DB0EB2F75C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8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82" name="Picture@01\QPosted@" descr="@01\QPosted@">
          <a:extLst>
            <a:ext uri="{FF2B5EF4-FFF2-40B4-BE49-F238E27FC236}">
              <a16:creationId xmlns:a16="http://schemas.microsoft.com/office/drawing/2014/main" id="{FD1A74C3-C611-4296-84C9-C90264D6B2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83" name="Picture@01\QPosted@" descr="@01\QPosted@">
          <a:extLst>
            <a:ext uri="{FF2B5EF4-FFF2-40B4-BE49-F238E27FC236}">
              <a16:creationId xmlns:a16="http://schemas.microsoft.com/office/drawing/2014/main" id="{F5F65BDF-9B9F-41B0-80DD-53024029BC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3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84" name="Picture@01\QPosted@" descr="@01\QPosted@">
          <a:extLst>
            <a:ext uri="{FF2B5EF4-FFF2-40B4-BE49-F238E27FC236}">
              <a16:creationId xmlns:a16="http://schemas.microsoft.com/office/drawing/2014/main" id="{04DD4FFF-AD19-4A06-9B19-FE9EE82F2C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85" name="Picture@01\QPosted@" descr="@01\QPosted@">
          <a:extLst>
            <a:ext uri="{FF2B5EF4-FFF2-40B4-BE49-F238E27FC236}">
              <a16:creationId xmlns:a16="http://schemas.microsoft.com/office/drawing/2014/main" id="{E7A0CE30-6BA2-403E-BBA2-FEAB1B8005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9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86" name="Picture@01\QPosted@" descr="@01\QPosted@">
          <a:extLst>
            <a:ext uri="{FF2B5EF4-FFF2-40B4-BE49-F238E27FC236}">
              <a16:creationId xmlns:a16="http://schemas.microsoft.com/office/drawing/2014/main" id="{D87A434E-FB20-4D38-95AC-38F0FE0F95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87" name="Picture@01\QPosted@" descr="@01\QPosted@">
          <a:extLst>
            <a:ext uri="{FF2B5EF4-FFF2-40B4-BE49-F238E27FC236}">
              <a16:creationId xmlns:a16="http://schemas.microsoft.com/office/drawing/2014/main" id="{832D4CAF-2F54-4D8A-B2A9-FCBB8811C1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4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88" name="Picture@01\QPosted@" descr="@01\QPosted@">
          <a:extLst>
            <a:ext uri="{FF2B5EF4-FFF2-40B4-BE49-F238E27FC236}">
              <a16:creationId xmlns:a16="http://schemas.microsoft.com/office/drawing/2014/main" id="{4E23BEC0-B839-4931-88B9-F17F4DE639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89" name="Picture@01\QPosted@" descr="@01\QPosted@">
          <a:extLst>
            <a:ext uri="{FF2B5EF4-FFF2-40B4-BE49-F238E27FC236}">
              <a16:creationId xmlns:a16="http://schemas.microsoft.com/office/drawing/2014/main" id="{168A637B-D046-419F-8D50-F42B040FEE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0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90" name="Picture@01\QPosted@" descr="@01\QPosted@">
          <a:extLst>
            <a:ext uri="{FF2B5EF4-FFF2-40B4-BE49-F238E27FC236}">
              <a16:creationId xmlns:a16="http://schemas.microsoft.com/office/drawing/2014/main" id="{A4ADDE1D-4F4B-4208-94E2-0BFB8A28FE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91" name="Picture@01\QPosted@" descr="@01\QPosted@">
          <a:extLst>
            <a:ext uri="{FF2B5EF4-FFF2-40B4-BE49-F238E27FC236}">
              <a16:creationId xmlns:a16="http://schemas.microsoft.com/office/drawing/2014/main" id="{809C6BB8-FBB3-4ABE-B558-1D88575DEE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5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92" name="Picture@01\QPosted@" descr="@01\QPosted@">
          <a:extLst>
            <a:ext uri="{FF2B5EF4-FFF2-40B4-BE49-F238E27FC236}">
              <a16:creationId xmlns:a16="http://schemas.microsoft.com/office/drawing/2014/main" id="{AAC24F5E-321B-48E8-BBF3-1E0FC3401D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3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93" name="Picture@01\QPosted@" descr="@01\QPosted@">
          <a:extLst>
            <a:ext uri="{FF2B5EF4-FFF2-40B4-BE49-F238E27FC236}">
              <a16:creationId xmlns:a16="http://schemas.microsoft.com/office/drawing/2014/main" id="{CC346928-B86D-4DCB-88D4-B2F04DEA27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1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94" name="Picture@01\QPosted@" descr="@01\QPosted@">
          <a:extLst>
            <a:ext uri="{FF2B5EF4-FFF2-40B4-BE49-F238E27FC236}">
              <a16:creationId xmlns:a16="http://schemas.microsoft.com/office/drawing/2014/main" id="{4279F408-50FE-4140-A0A4-879ADE0191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9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95" name="Picture@01\QPosted@" descr="@01\QPosted@">
          <a:extLst>
            <a:ext uri="{FF2B5EF4-FFF2-40B4-BE49-F238E27FC236}">
              <a16:creationId xmlns:a16="http://schemas.microsoft.com/office/drawing/2014/main" id="{90ACD4E8-088C-41DC-AAB5-3768133DF2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7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96" name="Picture@01\QPosted@" descr="@01\QPosted@">
          <a:extLst>
            <a:ext uri="{FF2B5EF4-FFF2-40B4-BE49-F238E27FC236}">
              <a16:creationId xmlns:a16="http://schemas.microsoft.com/office/drawing/2014/main" id="{92C4A095-94ED-43BC-BBD8-81AA7C4880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4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97" name="Picture@01\QPosted@" descr="@01\QPosted@">
          <a:extLst>
            <a:ext uri="{FF2B5EF4-FFF2-40B4-BE49-F238E27FC236}">
              <a16:creationId xmlns:a16="http://schemas.microsoft.com/office/drawing/2014/main" id="{6571C7FF-5563-4C0D-B4CA-905FFA3669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98" name="Picture@01\QPosted@" descr="@01\QPosted@">
          <a:extLst>
            <a:ext uri="{FF2B5EF4-FFF2-40B4-BE49-F238E27FC236}">
              <a16:creationId xmlns:a16="http://schemas.microsoft.com/office/drawing/2014/main" id="{D9A79BC3-EDA8-4081-96EA-F5CBAB6B7B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0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99" name="Picture@01\QPosted@" descr="@01\QPosted@">
          <a:extLst>
            <a:ext uri="{FF2B5EF4-FFF2-40B4-BE49-F238E27FC236}">
              <a16:creationId xmlns:a16="http://schemas.microsoft.com/office/drawing/2014/main" id="{A149BFE8-AA84-4A45-BE05-344E34CDED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100" name="Picture@01\QPosted@" descr="@01\QPosted@">
          <a:extLst>
            <a:ext uri="{FF2B5EF4-FFF2-40B4-BE49-F238E27FC236}">
              <a16:creationId xmlns:a16="http://schemas.microsoft.com/office/drawing/2014/main" id="{B625FB9D-B390-4A99-AD80-9D75BAE7DC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5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101" name="Picture@01\QPosted@" descr="@01\QPosted@">
          <a:extLst>
            <a:ext uri="{FF2B5EF4-FFF2-40B4-BE49-F238E27FC236}">
              <a16:creationId xmlns:a16="http://schemas.microsoft.com/office/drawing/2014/main" id="{AE8CBD4F-C9C1-4EA7-975F-BBECC8D7F6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102" name="Picture@01\QPosted@" descr="@01\QPosted@">
          <a:extLst>
            <a:ext uri="{FF2B5EF4-FFF2-40B4-BE49-F238E27FC236}">
              <a16:creationId xmlns:a16="http://schemas.microsoft.com/office/drawing/2014/main" id="{A7D23E10-2C7E-44D9-A496-A535C87A54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1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103" name="Picture@01\QPosted@" descr="@01\QPosted@">
          <a:extLst>
            <a:ext uri="{FF2B5EF4-FFF2-40B4-BE49-F238E27FC236}">
              <a16:creationId xmlns:a16="http://schemas.microsoft.com/office/drawing/2014/main" id="{24937F8F-0C0E-4C66-8468-F9CFFC5FD0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104" name="Picture@01\QPosted@" descr="@01\QPosted@">
          <a:extLst>
            <a:ext uri="{FF2B5EF4-FFF2-40B4-BE49-F238E27FC236}">
              <a16:creationId xmlns:a16="http://schemas.microsoft.com/office/drawing/2014/main" id="{413044D3-C090-43F6-9E34-296C1BFA4F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7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105" name="Picture@01\QPosted@" descr="@01\QPosted@">
          <a:extLst>
            <a:ext uri="{FF2B5EF4-FFF2-40B4-BE49-F238E27FC236}">
              <a16:creationId xmlns:a16="http://schemas.microsoft.com/office/drawing/2014/main" id="{24D38CB4-BC08-46C8-8E39-EDD8854E47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106" name="Picture@01\QPosted@" descr="@01\QPosted@">
          <a:extLst>
            <a:ext uri="{FF2B5EF4-FFF2-40B4-BE49-F238E27FC236}">
              <a16:creationId xmlns:a16="http://schemas.microsoft.com/office/drawing/2014/main" id="{865DE792-CC1B-49FD-881F-516F975822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2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107" name="Picture@01\QPosted@" descr="@01\QPosted@">
          <a:extLst>
            <a:ext uri="{FF2B5EF4-FFF2-40B4-BE49-F238E27FC236}">
              <a16:creationId xmlns:a16="http://schemas.microsoft.com/office/drawing/2014/main" id="{51D71EE5-26FF-41E6-8FBC-0E25BAD65E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108" name="Picture@01\QPosted@" descr="@01\QPosted@">
          <a:extLst>
            <a:ext uri="{FF2B5EF4-FFF2-40B4-BE49-F238E27FC236}">
              <a16:creationId xmlns:a16="http://schemas.microsoft.com/office/drawing/2014/main" id="{C9B54D54-8DA0-4E39-8E5A-F518A5782F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8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109" name="Picture@01\QPosted@" descr="@01\QPosted@">
          <a:extLst>
            <a:ext uri="{FF2B5EF4-FFF2-40B4-BE49-F238E27FC236}">
              <a16:creationId xmlns:a16="http://schemas.microsoft.com/office/drawing/2014/main" id="{78901700-0268-402D-8C7D-D281805E91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110" name="Picture@01\QPosted@" descr="@01\QPosted@">
          <a:extLst>
            <a:ext uri="{FF2B5EF4-FFF2-40B4-BE49-F238E27FC236}">
              <a16:creationId xmlns:a16="http://schemas.microsoft.com/office/drawing/2014/main" id="{A9056D94-7FCF-4B62-8485-0A4BFB939F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3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111" name="Picture@01\QPosted@" descr="@01\QPosted@">
          <a:extLst>
            <a:ext uri="{FF2B5EF4-FFF2-40B4-BE49-F238E27FC236}">
              <a16:creationId xmlns:a16="http://schemas.microsoft.com/office/drawing/2014/main" id="{925737F7-D8A9-4415-BC27-32CA03DFA4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112" name="Picture@01\QPosted@" descr="@01\QPosted@">
          <a:extLst>
            <a:ext uri="{FF2B5EF4-FFF2-40B4-BE49-F238E27FC236}">
              <a16:creationId xmlns:a16="http://schemas.microsoft.com/office/drawing/2014/main" id="{004A3EB4-00C3-4D6F-A8D5-9E5800CF6B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9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113" name="Picture@01\QPosted@" descr="@01\QPosted@">
          <a:extLst>
            <a:ext uri="{FF2B5EF4-FFF2-40B4-BE49-F238E27FC236}">
              <a16:creationId xmlns:a16="http://schemas.microsoft.com/office/drawing/2014/main" id="{9464C12A-4EB2-4E9B-A54B-9C27044946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114" name="Picture@01\QPosted@" descr="@01\QPosted@">
          <a:extLst>
            <a:ext uri="{FF2B5EF4-FFF2-40B4-BE49-F238E27FC236}">
              <a16:creationId xmlns:a16="http://schemas.microsoft.com/office/drawing/2014/main" id="{02FEB9AE-902C-4F20-ACA3-03891F35F0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4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115" name="Picture@01\QPosted@" descr="@01\QPosted@">
          <a:extLst>
            <a:ext uri="{FF2B5EF4-FFF2-40B4-BE49-F238E27FC236}">
              <a16:creationId xmlns:a16="http://schemas.microsoft.com/office/drawing/2014/main" id="{1D5B66BC-1694-45B7-9B8D-9102F6D699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116" name="Picture@01\QPosted@" descr="@01\QPosted@">
          <a:extLst>
            <a:ext uri="{FF2B5EF4-FFF2-40B4-BE49-F238E27FC236}">
              <a16:creationId xmlns:a16="http://schemas.microsoft.com/office/drawing/2014/main" id="{4499ECEB-F8BC-43C2-A83E-2D817179A1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0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117" name="Picture@01\QPosted@" descr="@01\QPosted@">
          <a:extLst>
            <a:ext uri="{FF2B5EF4-FFF2-40B4-BE49-F238E27FC236}">
              <a16:creationId xmlns:a16="http://schemas.microsoft.com/office/drawing/2014/main" id="{AEA178F3-9916-423C-B7EC-C7E5696217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118" name="Picture@01\QPosted@" descr="@01\QPosted@">
          <a:extLst>
            <a:ext uri="{FF2B5EF4-FFF2-40B4-BE49-F238E27FC236}">
              <a16:creationId xmlns:a16="http://schemas.microsoft.com/office/drawing/2014/main" id="{A6A97C56-F6D3-4020-8623-5E9CB3ACE0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5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119" name="Picture@01\QPosted@" descr="@01\QPosted@">
          <a:extLst>
            <a:ext uri="{FF2B5EF4-FFF2-40B4-BE49-F238E27FC236}">
              <a16:creationId xmlns:a16="http://schemas.microsoft.com/office/drawing/2014/main" id="{5671330F-23A6-49A9-8231-5A92EADFCC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3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120" name="Picture@01\QPosted@" descr="@01\QPosted@">
          <a:extLst>
            <a:ext uri="{FF2B5EF4-FFF2-40B4-BE49-F238E27FC236}">
              <a16:creationId xmlns:a16="http://schemas.microsoft.com/office/drawing/2014/main" id="{62CC7D3E-5018-4279-8818-3CBA504921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1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121" name="Picture@01\QPosted@" descr="@01\QPosted@">
          <a:extLst>
            <a:ext uri="{FF2B5EF4-FFF2-40B4-BE49-F238E27FC236}">
              <a16:creationId xmlns:a16="http://schemas.microsoft.com/office/drawing/2014/main" id="{C0D28656-B725-4149-B22B-4D8D1C7385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9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122" name="Picture@01\QPosted@" descr="@01\QPosted@">
          <a:extLst>
            <a:ext uri="{FF2B5EF4-FFF2-40B4-BE49-F238E27FC236}">
              <a16:creationId xmlns:a16="http://schemas.microsoft.com/office/drawing/2014/main" id="{0B162A54-AB10-4370-A2EC-A062D1D89C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7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123" name="Picture@01\QPosted@" descr="@01\QPosted@">
          <a:extLst>
            <a:ext uri="{FF2B5EF4-FFF2-40B4-BE49-F238E27FC236}">
              <a16:creationId xmlns:a16="http://schemas.microsoft.com/office/drawing/2014/main" id="{9D5AD367-7E94-4143-B7B5-32C7EF8433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4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124" name="Picture@01\QPosted@" descr="@01\QPosted@">
          <a:extLst>
            <a:ext uri="{FF2B5EF4-FFF2-40B4-BE49-F238E27FC236}">
              <a16:creationId xmlns:a16="http://schemas.microsoft.com/office/drawing/2014/main" id="{6E27065C-13F5-43C4-AB57-671718587D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125" name="Picture@01\QPosted@" descr="@01\QPosted@">
          <a:extLst>
            <a:ext uri="{FF2B5EF4-FFF2-40B4-BE49-F238E27FC236}">
              <a16:creationId xmlns:a16="http://schemas.microsoft.com/office/drawing/2014/main" id="{A8DF795B-0825-42B9-94AD-03503949BF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0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126" name="Picture@01\QPosted@" descr="@01\QPosted@">
          <a:extLst>
            <a:ext uri="{FF2B5EF4-FFF2-40B4-BE49-F238E27FC236}">
              <a16:creationId xmlns:a16="http://schemas.microsoft.com/office/drawing/2014/main" id="{6C6319D6-172C-49B6-9833-F870DB74AA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127" name="Picture@01\QPosted@" descr="@01\QPosted@">
          <a:extLst>
            <a:ext uri="{FF2B5EF4-FFF2-40B4-BE49-F238E27FC236}">
              <a16:creationId xmlns:a16="http://schemas.microsoft.com/office/drawing/2014/main" id="{CA0D2AAF-9F1D-49F9-9CAD-91766F0EE2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6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128" name="Picture@01\QPosted@" descr="@01\QPosted@">
          <a:extLst>
            <a:ext uri="{FF2B5EF4-FFF2-40B4-BE49-F238E27FC236}">
              <a16:creationId xmlns:a16="http://schemas.microsoft.com/office/drawing/2014/main" id="{67E27380-7BC7-446A-9F45-D771415038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129" name="Picture@01\QPosted@" descr="@01\QPosted@">
          <a:extLst>
            <a:ext uri="{FF2B5EF4-FFF2-40B4-BE49-F238E27FC236}">
              <a16:creationId xmlns:a16="http://schemas.microsoft.com/office/drawing/2014/main" id="{507C322A-EEE0-427B-8EEE-980B385269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1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130" name="Picture@01\QPosted@" descr="@01\QPosted@">
          <a:extLst>
            <a:ext uri="{FF2B5EF4-FFF2-40B4-BE49-F238E27FC236}">
              <a16:creationId xmlns:a16="http://schemas.microsoft.com/office/drawing/2014/main" id="{5393FCBF-CBAB-4F95-9A8C-0ECB1B7374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3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131" name="Picture@01\QPosted@" descr="@01\QPosted@">
          <a:extLst>
            <a:ext uri="{FF2B5EF4-FFF2-40B4-BE49-F238E27FC236}">
              <a16:creationId xmlns:a16="http://schemas.microsoft.com/office/drawing/2014/main" id="{90FAFF05-E65C-45B7-941E-E21EDB01E3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57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132" name="Picture@01\QPosted@" descr="@01\QPosted@">
          <a:extLst>
            <a:ext uri="{FF2B5EF4-FFF2-40B4-BE49-F238E27FC236}">
              <a16:creationId xmlns:a16="http://schemas.microsoft.com/office/drawing/2014/main" id="{75B55CA8-FC52-45A2-A978-9BB7F467F4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7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133" name="Picture@01\QPosted@" descr="@01\QPosted@">
          <a:extLst>
            <a:ext uri="{FF2B5EF4-FFF2-40B4-BE49-F238E27FC236}">
              <a16:creationId xmlns:a16="http://schemas.microsoft.com/office/drawing/2014/main" id="{CE391DAE-F3E3-42CA-802B-B297AC4B44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92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134" name="Picture@01\QPosted@" descr="@01\QPosted@">
          <a:extLst>
            <a:ext uri="{FF2B5EF4-FFF2-40B4-BE49-F238E27FC236}">
              <a16:creationId xmlns:a16="http://schemas.microsoft.com/office/drawing/2014/main" id="{21A37465-665F-47D8-A820-FAC069D6D6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1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135" name="Picture@01\QPosted@" descr="@01\QPosted@">
          <a:extLst>
            <a:ext uri="{FF2B5EF4-FFF2-40B4-BE49-F238E27FC236}">
              <a16:creationId xmlns:a16="http://schemas.microsoft.com/office/drawing/2014/main" id="{A8D0618C-C1CC-45BA-A52E-60B0E2C6D2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28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136" name="Picture@01\QPosted@" descr="@01\QPosted@">
          <a:extLst>
            <a:ext uri="{FF2B5EF4-FFF2-40B4-BE49-F238E27FC236}">
              <a16:creationId xmlns:a16="http://schemas.microsoft.com/office/drawing/2014/main" id="{CB8FF39F-7C49-4DA1-9C21-4E2782533B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4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137" name="Picture@01\QPosted@" descr="@01\QPosted@">
          <a:extLst>
            <a:ext uri="{FF2B5EF4-FFF2-40B4-BE49-F238E27FC236}">
              <a16:creationId xmlns:a16="http://schemas.microsoft.com/office/drawing/2014/main" id="{DF2E3F9B-2AE2-44B3-80A7-622DFF5A88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63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138" name="Picture@01\QPosted@" descr="@01\QPosted@">
          <a:extLst>
            <a:ext uri="{FF2B5EF4-FFF2-40B4-BE49-F238E27FC236}">
              <a16:creationId xmlns:a16="http://schemas.microsoft.com/office/drawing/2014/main" id="{A1829867-AA8A-4C77-8F6C-CC33355AC1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8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139" name="Picture@01\QPosted@" descr="@01\QPosted@">
          <a:extLst>
            <a:ext uri="{FF2B5EF4-FFF2-40B4-BE49-F238E27FC236}">
              <a16:creationId xmlns:a16="http://schemas.microsoft.com/office/drawing/2014/main" id="{9922F1C3-AAB8-471A-B9CE-46953A1535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99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140" name="Picture@01\QPosted@" descr="@01\QPosted@">
          <a:extLst>
            <a:ext uri="{FF2B5EF4-FFF2-40B4-BE49-F238E27FC236}">
              <a16:creationId xmlns:a16="http://schemas.microsoft.com/office/drawing/2014/main" id="{A01891B4-15FE-48FA-A9A8-DF5C6DC896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1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141" name="Picture@01\QPosted@" descr="@01\QPosted@">
          <a:extLst>
            <a:ext uri="{FF2B5EF4-FFF2-40B4-BE49-F238E27FC236}">
              <a16:creationId xmlns:a16="http://schemas.microsoft.com/office/drawing/2014/main" id="{F23B8538-AB75-4CB6-B615-389F13CE4B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34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142" name="Picture@01\QPosted@" descr="@01\QPosted@">
          <a:extLst>
            <a:ext uri="{FF2B5EF4-FFF2-40B4-BE49-F238E27FC236}">
              <a16:creationId xmlns:a16="http://schemas.microsoft.com/office/drawing/2014/main" id="{9C8A4376-8F2D-4868-A035-AEB5FFF2E5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143" name="Picture@01\QPosted@" descr="@01\QPosted@">
          <a:extLst>
            <a:ext uri="{FF2B5EF4-FFF2-40B4-BE49-F238E27FC236}">
              <a16:creationId xmlns:a16="http://schemas.microsoft.com/office/drawing/2014/main" id="{E3F70E35-61C2-416D-A085-FEFBB12511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70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144" name="Picture@01\QPosted@" descr="@01\QPosted@">
          <a:extLst>
            <a:ext uri="{FF2B5EF4-FFF2-40B4-BE49-F238E27FC236}">
              <a16:creationId xmlns:a16="http://schemas.microsoft.com/office/drawing/2014/main" id="{BA1E5184-0A42-4DF6-80E1-8C06BBA16C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8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145" name="Picture@01\QPosted@" descr="@01\QPosted@">
          <a:extLst>
            <a:ext uri="{FF2B5EF4-FFF2-40B4-BE49-F238E27FC236}">
              <a16:creationId xmlns:a16="http://schemas.microsoft.com/office/drawing/2014/main" id="{0DE7645C-A8CA-4513-B24B-0152DCFAB9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06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146" name="Picture@01\QPosted@" descr="@01\QPosted@">
          <a:extLst>
            <a:ext uri="{FF2B5EF4-FFF2-40B4-BE49-F238E27FC236}">
              <a16:creationId xmlns:a16="http://schemas.microsoft.com/office/drawing/2014/main" id="{C75790C4-B54D-4CCA-B5AF-38292E509E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2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147" name="Picture@01\QPosted@" descr="@01\QPosted@">
          <a:extLst>
            <a:ext uri="{FF2B5EF4-FFF2-40B4-BE49-F238E27FC236}">
              <a16:creationId xmlns:a16="http://schemas.microsoft.com/office/drawing/2014/main" id="{6F81E920-87A6-40DF-A22F-243841B7C4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41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148" name="Picture@01\QPosted@" descr="@01\QPosted@">
          <a:extLst>
            <a:ext uri="{FF2B5EF4-FFF2-40B4-BE49-F238E27FC236}">
              <a16:creationId xmlns:a16="http://schemas.microsoft.com/office/drawing/2014/main" id="{75351F37-C178-480D-A52B-D35A4DEFA8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59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149" name="Picture@01\QPosted@" descr="@01\QPosted@">
          <a:extLst>
            <a:ext uri="{FF2B5EF4-FFF2-40B4-BE49-F238E27FC236}">
              <a16:creationId xmlns:a16="http://schemas.microsoft.com/office/drawing/2014/main" id="{71B49069-AC7B-4BAD-80FA-2F152B2F6E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77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150" name="Picture@01\QPosted@" descr="@01\QPosted@">
          <a:extLst>
            <a:ext uri="{FF2B5EF4-FFF2-40B4-BE49-F238E27FC236}">
              <a16:creationId xmlns:a16="http://schemas.microsoft.com/office/drawing/2014/main" id="{B896C9ED-65DA-45A1-AACF-46B4356178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94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151" name="Picture@01\QPosted@" descr="@01\QPosted@">
          <a:extLst>
            <a:ext uri="{FF2B5EF4-FFF2-40B4-BE49-F238E27FC236}">
              <a16:creationId xmlns:a16="http://schemas.microsoft.com/office/drawing/2014/main" id="{D8E37E43-FD22-4DB6-8340-BE39959FCD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12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152" name="Picture@01\QPosted@" descr="@01\QPosted@">
          <a:extLst>
            <a:ext uri="{FF2B5EF4-FFF2-40B4-BE49-F238E27FC236}">
              <a16:creationId xmlns:a16="http://schemas.microsoft.com/office/drawing/2014/main" id="{75B61BD3-4BEE-4E80-A257-B75CCD8984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30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153" name="Picture@01\QPosted@" descr="@01\QPosted@">
          <a:extLst>
            <a:ext uri="{FF2B5EF4-FFF2-40B4-BE49-F238E27FC236}">
              <a16:creationId xmlns:a16="http://schemas.microsoft.com/office/drawing/2014/main" id="{7E934D1A-E33E-4D27-8083-EB752F82FC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4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154" name="Picture@01\QPosted@" descr="@01\QPosted@">
          <a:extLst>
            <a:ext uri="{FF2B5EF4-FFF2-40B4-BE49-F238E27FC236}">
              <a16:creationId xmlns:a16="http://schemas.microsoft.com/office/drawing/2014/main" id="{3D696B03-9DCD-4DCF-9517-8F26BC4DAB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66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155" name="Picture@01\QPosted@" descr="@01\QPosted@">
          <a:extLst>
            <a:ext uri="{FF2B5EF4-FFF2-40B4-BE49-F238E27FC236}">
              <a16:creationId xmlns:a16="http://schemas.microsoft.com/office/drawing/2014/main" id="{FE99E891-230F-45D6-8642-3D2CF26FD0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8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156" name="Picture@01\QPosted@" descr="@01\QPosted@">
          <a:extLst>
            <a:ext uri="{FF2B5EF4-FFF2-40B4-BE49-F238E27FC236}">
              <a16:creationId xmlns:a16="http://schemas.microsoft.com/office/drawing/2014/main" id="{F041FD4D-9B4B-4CD4-849D-52F46BD776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01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157" name="Picture@01\QPosted@" descr="@01\QPosted@">
          <a:extLst>
            <a:ext uri="{FF2B5EF4-FFF2-40B4-BE49-F238E27FC236}">
              <a16:creationId xmlns:a16="http://schemas.microsoft.com/office/drawing/2014/main" id="{6FB66CA0-CE4D-460A-B0B0-09C70E2D87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1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158" name="Picture@01\QPosted@" descr="@01\QPosted@">
          <a:extLst>
            <a:ext uri="{FF2B5EF4-FFF2-40B4-BE49-F238E27FC236}">
              <a16:creationId xmlns:a16="http://schemas.microsoft.com/office/drawing/2014/main" id="{1B9516AE-B5D1-4B96-885C-CF91CDB0FE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37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159" name="Picture@01\QPosted@" descr="@01\QPosted@">
          <a:extLst>
            <a:ext uri="{FF2B5EF4-FFF2-40B4-BE49-F238E27FC236}">
              <a16:creationId xmlns:a16="http://schemas.microsoft.com/office/drawing/2014/main" id="{4DB1D68B-82B8-4771-9E82-B9295212F4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5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160" name="Picture@01\QPosted@" descr="@01\QPosted@">
          <a:extLst>
            <a:ext uri="{FF2B5EF4-FFF2-40B4-BE49-F238E27FC236}">
              <a16:creationId xmlns:a16="http://schemas.microsoft.com/office/drawing/2014/main" id="{1E28EFB8-F95F-420E-83D1-0684BE9FA4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72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161" name="Picture@01\QPosted@" descr="@01\QPosted@">
          <a:extLst>
            <a:ext uri="{FF2B5EF4-FFF2-40B4-BE49-F238E27FC236}">
              <a16:creationId xmlns:a16="http://schemas.microsoft.com/office/drawing/2014/main" id="{74D47BDF-4772-4DA3-9736-0C6C8AE649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162" name="Picture@01\QPosted@" descr="@01\QPosted@">
          <a:extLst>
            <a:ext uri="{FF2B5EF4-FFF2-40B4-BE49-F238E27FC236}">
              <a16:creationId xmlns:a16="http://schemas.microsoft.com/office/drawing/2014/main" id="{3C1C98C5-2174-4C9E-A4F1-BEA55FC5DE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08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163" name="Picture@01\QPosted@" descr="@01\QPosted@">
          <a:extLst>
            <a:ext uri="{FF2B5EF4-FFF2-40B4-BE49-F238E27FC236}">
              <a16:creationId xmlns:a16="http://schemas.microsoft.com/office/drawing/2014/main" id="{5BC16B19-2521-4E92-A171-C807B4D986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2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164" name="Picture@01\QPosted@" descr="@01\QPosted@">
          <a:extLst>
            <a:ext uri="{FF2B5EF4-FFF2-40B4-BE49-F238E27FC236}">
              <a16:creationId xmlns:a16="http://schemas.microsoft.com/office/drawing/2014/main" id="{0B0E7954-65D1-4E0C-A650-346C779EF5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43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165" name="Picture@01\QPosted@" descr="@01\QPosted@">
          <a:extLst>
            <a:ext uri="{FF2B5EF4-FFF2-40B4-BE49-F238E27FC236}">
              <a16:creationId xmlns:a16="http://schemas.microsoft.com/office/drawing/2014/main" id="{06917590-1EFB-4CE6-B0A0-94BD8320DB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6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166" name="Picture@01\QPosted@" descr="@01\QPosted@">
          <a:extLst>
            <a:ext uri="{FF2B5EF4-FFF2-40B4-BE49-F238E27FC236}">
              <a16:creationId xmlns:a16="http://schemas.microsoft.com/office/drawing/2014/main" id="{196E7686-3549-4C36-A674-A722C2CF67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79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167" name="Picture@01\QPosted@" descr="@01\QPosted@">
          <a:extLst>
            <a:ext uri="{FF2B5EF4-FFF2-40B4-BE49-F238E27FC236}">
              <a16:creationId xmlns:a16="http://schemas.microsoft.com/office/drawing/2014/main" id="{058AC40C-34F1-4631-A03A-4D280A6A14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9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168" name="Picture@01\QPosted@" descr="@01\QPosted@">
          <a:extLst>
            <a:ext uri="{FF2B5EF4-FFF2-40B4-BE49-F238E27FC236}">
              <a16:creationId xmlns:a16="http://schemas.microsoft.com/office/drawing/2014/main" id="{D9AA4772-DE55-49CE-B0BE-5E5CB9EBF9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14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169" name="Picture@01\QPosted@" descr="@01\QPosted@">
          <a:extLst>
            <a:ext uri="{FF2B5EF4-FFF2-40B4-BE49-F238E27FC236}">
              <a16:creationId xmlns:a16="http://schemas.microsoft.com/office/drawing/2014/main" id="{D4B54927-6DFE-46E2-9C20-3E18A742F3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3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170" name="Picture@01\QPosted@" descr="@01\QPosted@">
          <a:extLst>
            <a:ext uri="{FF2B5EF4-FFF2-40B4-BE49-F238E27FC236}">
              <a16:creationId xmlns:a16="http://schemas.microsoft.com/office/drawing/2014/main" id="{3771B2A2-3BB3-4AEC-A5C8-8219CC4CAE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50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171" name="Picture@01\QPosted@" descr="@01\QPosted@">
          <a:extLst>
            <a:ext uri="{FF2B5EF4-FFF2-40B4-BE49-F238E27FC236}">
              <a16:creationId xmlns:a16="http://schemas.microsoft.com/office/drawing/2014/main" id="{5B5230BB-4264-4925-BCD6-6BAE055347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172" name="Picture@01\QPosted@" descr="@01\QPosted@">
          <a:extLst>
            <a:ext uri="{FF2B5EF4-FFF2-40B4-BE49-F238E27FC236}">
              <a16:creationId xmlns:a16="http://schemas.microsoft.com/office/drawing/2014/main" id="{493DCA0D-A085-4D76-BB91-ACF8C597C5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86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173" name="Picture@01\QPosted@" descr="@01\QPosted@">
          <a:extLst>
            <a:ext uri="{FF2B5EF4-FFF2-40B4-BE49-F238E27FC236}">
              <a16:creationId xmlns:a16="http://schemas.microsoft.com/office/drawing/2014/main" id="{51F837AF-1014-4CF8-8718-6C1E6D05C0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0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174" name="Picture@01\QPosted@" descr="@01\QPosted@">
          <a:extLst>
            <a:ext uri="{FF2B5EF4-FFF2-40B4-BE49-F238E27FC236}">
              <a16:creationId xmlns:a16="http://schemas.microsoft.com/office/drawing/2014/main" id="{ECBCD22F-80C2-4BF6-B369-2CCA47BE84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21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175" name="Picture@01\QPosted@" descr="@01\QPosted@">
          <a:extLst>
            <a:ext uri="{FF2B5EF4-FFF2-40B4-BE49-F238E27FC236}">
              <a16:creationId xmlns:a16="http://schemas.microsoft.com/office/drawing/2014/main" id="{4FD031A9-21C2-40EA-9035-98E4450D46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39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176" name="Picture@01\QPosted@" descr="@01\QPosted@">
          <a:extLst>
            <a:ext uri="{FF2B5EF4-FFF2-40B4-BE49-F238E27FC236}">
              <a16:creationId xmlns:a16="http://schemas.microsoft.com/office/drawing/2014/main" id="{9B9F5BCF-0057-44EC-A05F-4D2F25CC75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57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177" name="Picture@01\QPosted@" descr="@01\QPosted@">
          <a:extLst>
            <a:ext uri="{FF2B5EF4-FFF2-40B4-BE49-F238E27FC236}">
              <a16:creationId xmlns:a16="http://schemas.microsoft.com/office/drawing/2014/main" id="{FA0BE209-6828-4B28-A757-4FB930656F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75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178" name="Picture@01\QPosted@" descr="@01\QPosted@">
          <a:extLst>
            <a:ext uri="{FF2B5EF4-FFF2-40B4-BE49-F238E27FC236}">
              <a16:creationId xmlns:a16="http://schemas.microsoft.com/office/drawing/2014/main" id="{34FB12B7-B48C-4511-997F-73CBDBDB1D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92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179" name="Picture@01\QPosted@" descr="@01\QPosted@">
          <a:extLst>
            <a:ext uri="{FF2B5EF4-FFF2-40B4-BE49-F238E27FC236}">
              <a16:creationId xmlns:a16="http://schemas.microsoft.com/office/drawing/2014/main" id="{3C9E32E9-B0D7-42EA-BE9E-B6915D8A75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10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180" name="Picture@01\QPosted@" descr="@01\QPosted@">
          <a:extLst>
            <a:ext uri="{FF2B5EF4-FFF2-40B4-BE49-F238E27FC236}">
              <a16:creationId xmlns:a16="http://schemas.microsoft.com/office/drawing/2014/main" id="{D2FB27C1-E268-428D-857F-A9082E04BD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2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181" name="Picture@01\QPosted@" descr="@01\QPosted@">
          <a:extLst>
            <a:ext uri="{FF2B5EF4-FFF2-40B4-BE49-F238E27FC236}">
              <a16:creationId xmlns:a16="http://schemas.microsoft.com/office/drawing/2014/main" id="{A67E46F1-A467-4C44-9C6F-8F66F6FA43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46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182" name="Picture@01\QPosted@" descr="@01\QPosted@">
          <a:extLst>
            <a:ext uri="{FF2B5EF4-FFF2-40B4-BE49-F238E27FC236}">
              <a16:creationId xmlns:a16="http://schemas.microsoft.com/office/drawing/2014/main" id="{AA45BF31-64EA-4B6A-9472-FF51D5C025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6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183" name="Picture@01\QPosted@" descr="@01\QPosted@">
          <a:extLst>
            <a:ext uri="{FF2B5EF4-FFF2-40B4-BE49-F238E27FC236}">
              <a16:creationId xmlns:a16="http://schemas.microsoft.com/office/drawing/2014/main" id="{5148A935-14EF-469E-990C-DA741F9B90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81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184" name="Picture@01\QPosted@" descr="@01\QPosted@">
          <a:extLst>
            <a:ext uri="{FF2B5EF4-FFF2-40B4-BE49-F238E27FC236}">
              <a16:creationId xmlns:a16="http://schemas.microsoft.com/office/drawing/2014/main" id="{C3C73A13-99F3-4B48-B354-4D5C6CBDF1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9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185" name="Picture@01\QPosted@" descr="@01\QPosted@">
          <a:extLst>
            <a:ext uri="{FF2B5EF4-FFF2-40B4-BE49-F238E27FC236}">
              <a16:creationId xmlns:a16="http://schemas.microsoft.com/office/drawing/2014/main" id="{0D2C722D-520C-4C4D-BE0A-E89E0C05EF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17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186" name="Picture@01\QPosted@" descr="@01\QPosted@">
          <a:extLst>
            <a:ext uri="{FF2B5EF4-FFF2-40B4-BE49-F238E27FC236}">
              <a16:creationId xmlns:a16="http://schemas.microsoft.com/office/drawing/2014/main" id="{B553358A-8BE0-4070-8D2C-8F15E22AEC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3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187" name="Picture@01\QPosted@" descr="@01\QPosted@">
          <a:extLst>
            <a:ext uri="{FF2B5EF4-FFF2-40B4-BE49-F238E27FC236}">
              <a16:creationId xmlns:a16="http://schemas.microsoft.com/office/drawing/2014/main" id="{32028FAA-2563-4FCA-A615-6CE95E23BA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52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188" name="Picture@01\QPosted@" descr="@01\QPosted@">
          <a:extLst>
            <a:ext uri="{FF2B5EF4-FFF2-40B4-BE49-F238E27FC236}">
              <a16:creationId xmlns:a16="http://schemas.microsoft.com/office/drawing/2014/main" id="{6A527A4E-1E6C-486C-AC57-1C389E2A7A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7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189" name="Picture@01\QPosted@" descr="@01\QPosted@">
          <a:extLst>
            <a:ext uri="{FF2B5EF4-FFF2-40B4-BE49-F238E27FC236}">
              <a16:creationId xmlns:a16="http://schemas.microsoft.com/office/drawing/2014/main" id="{BF9D216F-DE5C-4457-B9F6-9FA27D978C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88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190" name="Picture@01\QPosted@" descr="@01\QPosted@">
          <a:extLst>
            <a:ext uri="{FF2B5EF4-FFF2-40B4-BE49-F238E27FC236}">
              <a16:creationId xmlns:a16="http://schemas.microsoft.com/office/drawing/2014/main" id="{5DC8CE27-C15D-4996-934A-BFEA513DD4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191" name="Picture@01\QPosted@" descr="@01\QPosted@">
          <a:extLst>
            <a:ext uri="{FF2B5EF4-FFF2-40B4-BE49-F238E27FC236}">
              <a16:creationId xmlns:a16="http://schemas.microsoft.com/office/drawing/2014/main" id="{CCC864C3-2D7D-4F90-BA83-36A68E50E4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23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192" name="Picture@01\QPosted@" descr="@01\QPosted@">
          <a:extLst>
            <a:ext uri="{FF2B5EF4-FFF2-40B4-BE49-F238E27FC236}">
              <a16:creationId xmlns:a16="http://schemas.microsoft.com/office/drawing/2014/main" id="{7F7DB882-6968-4524-A2AB-64F1997AAA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4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193" name="Picture@01\QPosted@" descr="@01\QPosted@">
          <a:extLst>
            <a:ext uri="{FF2B5EF4-FFF2-40B4-BE49-F238E27FC236}">
              <a16:creationId xmlns:a16="http://schemas.microsoft.com/office/drawing/2014/main" id="{FE483828-F80B-45AE-8C1E-54156A2518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59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194" name="Picture@01\QPosted@" descr="@01\QPosted@">
          <a:extLst>
            <a:ext uri="{FF2B5EF4-FFF2-40B4-BE49-F238E27FC236}">
              <a16:creationId xmlns:a16="http://schemas.microsoft.com/office/drawing/2014/main" id="{A5541178-36FA-4250-B973-E1D6218A50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7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195" name="Picture@01\QPosted@" descr="@01\QPosted@">
          <a:extLst>
            <a:ext uri="{FF2B5EF4-FFF2-40B4-BE49-F238E27FC236}">
              <a16:creationId xmlns:a16="http://schemas.microsoft.com/office/drawing/2014/main" id="{81CA2D55-60FB-4C2A-B253-87683A0905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95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196" name="Picture@01\QPosted@" descr="@01\QPosted@">
          <a:extLst>
            <a:ext uri="{FF2B5EF4-FFF2-40B4-BE49-F238E27FC236}">
              <a16:creationId xmlns:a16="http://schemas.microsoft.com/office/drawing/2014/main" id="{2CB2773C-FED0-4400-907D-634F9AF030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1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197" name="Picture@01\QPosted@" descr="@01\QPosted@">
          <a:extLst>
            <a:ext uri="{FF2B5EF4-FFF2-40B4-BE49-F238E27FC236}">
              <a16:creationId xmlns:a16="http://schemas.microsoft.com/office/drawing/2014/main" id="{25244C02-E463-4686-BC04-4A83588124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30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198" name="Picture@01\QPosted@" descr="@01\QPosted@">
          <a:extLst>
            <a:ext uri="{FF2B5EF4-FFF2-40B4-BE49-F238E27FC236}">
              <a16:creationId xmlns:a16="http://schemas.microsoft.com/office/drawing/2014/main" id="{583348C0-F7BE-4B5D-A8C2-397B31940F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4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199" name="Picture@01\QPosted@" descr="@01\QPosted@">
          <a:extLst>
            <a:ext uri="{FF2B5EF4-FFF2-40B4-BE49-F238E27FC236}">
              <a16:creationId xmlns:a16="http://schemas.microsoft.com/office/drawing/2014/main" id="{5222048B-A1D2-4BF4-9D0E-406E104546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66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200" name="Picture@01\QPosted@" descr="@01\QPosted@">
          <a:extLst>
            <a:ext uri="{FF2B5EF4-FFF2-40B4-BE49-F238E27FC236}">
              <a16:creationId xmlns:a16="http://schemas.microsoft.com/office/drawing/2014/main" id="{9CC12615-A212-44AE-94B2-1CEDADA90C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201" name="Picture@01\QPosted@" descr="@01\QPosted@">
          <a:extLst>
            <a:ext uri="{FF2B5EF4-FFF2-40B4-BE49-F238E27FC236}">
              <a16:creationId xmlns:a16="http://schemas.microsoft.com/office/drawing/2014/main" id="{4F9FD682-AD24-45E2-A81E-5A2F4D9B3C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01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202" name="Picture@01\QPosted@" descr="@01\QPosted@">
          <a:extLst>
            <a:ext uri="{FF2B5EF4-FFF2-40B4-BE49-F238E27FC236}">
              <a16:creationId xmlns:a16="http://schemas.microsoft.com/office/drawing/2014/main" id="{76E119E3-FFA8-4A43-B657-2A8BF0549C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19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203" name="Picture@01\QPosted@" descr="@01\QPosted@">
          <a:extLst>
            <a:ext uri="{FF2B5EF4-FFF2-40B4-BE49-F238E27FC236}">
              <a16:creationId xmlns:a16="http://schemas.microsoft.com/office/drawing/2014/main" id="{753CE594-AC78-49E0-9615-4FAADCBBC4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37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204" name="Picture@01\QPosted@" descr="@01\QPosted@">
          <a:extLst>
            <a:ext uri="{FF2B5EF4-FFF2-40B4-BE49-F238E27FC236}">
              <a16:creationId xmlns:a16="http://schemas.microsoft.com/office/drawing/2014/main" id="{AF04059E-738C-4900-81A1-2CAC4FB095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55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205" name="Picture@01\QPosted@" descr="@01\QPosted@">
          <a:extLst>
            <a:ext uri="{FF2B5EF4-FFF2-40B4-BE49-F238E27FC236}">
              <a16:creationId xmlns:a16="http://schemas.microsoft.com/office/drawing/2014/main" id="{B55B8469-F3DF-42B1-936B-FEDAFDEFCD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72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206" name="Picture@01\QPosted@" descr="@01\QPosted@">
          <a:extLst>
            <a:ext uri="{FF2B5EF4-FFF2-40B4-BE49-F238E27FC236}">
              <a16:creationId xmlns:a16="http://schemas.microsoft.com/office/drawing/2014/main" id="{6C7EA93D-6D92-456F-B7B9-B9CD0C0399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90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207" name="Picture@01\QPosted@" descr="@01\QPosted@">
          <a:extLst>
            <a:ext uri="{FF2B5EF4-FFF2-40B4-BE49-F238E27FC236}">
              <a16:creationId xmlns:a16="http://schemas.microsoft.com/office/drawing/2014/main" id="{50398A8F-9495-4B34-8E59-3015C4E58D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08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208" name="Picture@01\QPosted@" descr="@01\QPosted@">
          <a:extLst>
            <a:ext uri="{FF2B5EF4-FFF2-40B4-BE49-F238E27FC236}">
              <a16:creationId xmlns:a16="http://schemas.microsoft.com/office/drawing/2014/main" id="{B1DCA1B4-6541-468E-A286-D3D9C9DBB1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26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209" name="Picture@01\QPosted@" descr="@01\QPosted@">
          <a:extLst>
            <a:ext uri="{FF2B5EF4-FFF2-40B4-BE49-F238E27FC236}">
              <a16:creationId xmlns:a16="http://schemas.microsoft.com/office/drawing/2014/main" id="{7BC3AC40-2B99-4906-945C-5009E6680C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4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210" name="Picture@01\QPosted@" descr="@01\QPosted@">
          <a:extLst>
            <a:ext uri="{FF2B5EF4-FFF2-40B4-BE49-F238E27FC236}">
              <a16:creationId xmlns:a16="http://schemas.microsoft.com/office/drawing/2014/main" id="{F8B62BDF-7459-46CE-B45B-402921FAA3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61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211" name="Picture@01\QPosted@" descr="@01\QPosted@">
          <a:extLst>
            <a:ext uri="{FF2B5EF4-FFF2-40B4-BE49-F238E27FC236}">
              <a16:creationId xmlns:a16="http://schemas.microsoft.com/office/drawing/2014/main" id="{8911B156-3152-4E79-944E-CA9FF12E11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7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212" name="Picture@01\QPosted@" descr="@01\QPosted@">
          <a:extLst>
            <a:ext uri="{FF2B5EF4-FFF2-40B4-BE49-F238E27FC236}">
              <a16:creationId xmlns:a16="http://schemas.microsoft.com/office/drawing/2014/main" id="{5BE4AA0A-78D2-46B9-97C6-3E5BD189E3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97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213" name="Picture@01\QPosted@" descr="@01\QPosted@">
          <a:extLst>
            <a:ext uri="{FF2B5EF4-FFF2-40B4-BE49-F238E27FC236}">
              <a16:creationId xmlns:a16="http://schemas.microsoft.com/office/drawing/2014/main" id="{831061B3-6702-44AE-A7D5-7E15CA855C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1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214" name="Picture@01\QPosted@" descr="@01\QPosted@">
          <a:extLst>
            <a:ext uri="{FF2B5EF4-FFF2-40B4-BE49-F238E27FC236}">
              <a16:creationId xmlns:a16="http://schemas.microsoft.com/office/drawing/2014/main" id="{CCFB67B7-ED44-4829-8458-A6C7F28F38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32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215" name="Picture@01\QPosted@" descr="@01\QPosted@">
          <a:extLst>
            <a:ext uri="{FF2B5EF4-FFF2-40B4-BE49-F238E27FC236}">
              <a16:creationId xmlns:a16="http://schemas.microsoft.com/office/drawing/2014/main" id="{2C446319-EF25-4B06-A0D1-C0064D7937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5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216" name="Picture@01\QPosted@" descr="@01\QPosted@">
          <a:extLst>
            <a:ext uri="{FF2B5EF4-FFF2-40B4-BE49-F238E27FC236}">
              <a16:creationId xmlns:a16="http://schemas.microsoft.com/office/drawing/2014/main" id="{0E8D0342-DE99-468E-83F1-384B27901C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68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217" name="Picture@01\QPosted@" descr="@01\QPosted@">
          <a:extLst>
            <a:ext uri="{FF2B5EF4-FFF2-40B4-BE49-F238E27FC236}">
              <a16:creationId xmlns:a16="http://schemas.microsoft.com/office/drawing/2014/main" id="{D5BD613E-5CE5-4F36-94B0-F5EF5FBA4B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8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218" name="Picture@01\QPosted@" descr="@01\QPosted@">
          <a:extLst>
            <a:ext uri="{FF2B5EF4-FFF2-40B4-BE49-F238E27FC236}">
              <a16:creationId xmlns:a16="http://schemas.microsoft.com/office/drawing/2014/main" id="{181DEE0D-D20C-4CCB-91AE-F29AFC63FD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03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219" name="Picture@01\QPosted@" descr="@01\QPosted@">
          <a:extLst>
            <a:ext uri="{FF2B5EF4-FFF2-40B4-BE49-F238E27FC236}">
              <a16:creationId xmlns:a16="http://schemas.microsoft.com/office/drawing/2014/main" id="{53C3644B-CEE1-47A1-A2C5-2C6B848642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220" name="Picture@01\QPosted@" descr="@01\QPosted@">
          <a:extLst>
            <a:ext uri="{FF2B5EF4-FFF2-40B4-BE49-F238E27FC236}">
              <a16:creationId xmlns:a16="http://schemas.microsoft.com/office/drawing/2014/main" id="{1CB5B44A-E83D-47E4-834B-2AA65271FF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39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221" name="Picture@01\QPosted@" descr="@01\QPosted@">
          <a:extLst>
            <a:ext uri="{FF2B5EF4-FFF2-40B4-BE49-F238E27FC236}">
              <a16:creationId xmlns:a16="http://schemas.microsoft.com/office/drawing/2014/main" id="{065D18A4-CD8B-4597-9EB9-167DF735EC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5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222" name="Picture@01\QPosted@" descr="@01\QPosted@">
          <a:extLst>
            <a:ext uri="{FF2B5EF4-FFF2-40B4-BE49-F238E27FC236}">
              <a16:creationId xmlns:a16="http://schemas.microsoft.com/office/drawing/2014/main" id="{5EC9020D-A5C4-47FC-8DC5-E5A432E7F8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75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223" name="Picture@01\QPosted@" descr="@01\QPosted@">
          <a:extLst>
            <a:ext uri="{FF2B5EF4-FFF2-40B4-BE49-F238E27FC236}">
              <a16:creationId xmlns:a16="http://schemas.microsoft.com/office/drawing/2014/main" id="{2D1A7867-D766-4A44-B97A-B72E15E1F7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9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224" name="Picture@01\QPosted@" descr="@01\QPosted@">
          <a:extLst>
            <a:ext uri="{FF2B5EF4-FFF2-40B4-BE49-F238E27FC236}">
              <a16:creationId xmlns:a16="http://schemas.microsoft.com/office/drawing/2014/main" id="{BBD087D2-C023-41D5-A2DD-6A5D64E365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10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225" name="Picture@01\QPosted@" descr="@01\QPosted@">
          <a:extLst>
            <a:ext uri="{FF2B5EF4-FFF2-40B4-BE49-F238E27FC236}">
              <a16:creationId xmlns:a16="http://schemas.microsoft.com/office/drawing/2014/main" id="{3ECABCD5-948A-4685-8A64-B9CF83A910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2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226" name="Picture@01\QPosted@" descr="@01\QPosted@">
          <a:extLst>
            <a:ext uri="{FF2B5EF4-FFF2-40B4-BE49-F238E27FC236}">
              <a16:creationId xmlns:a16="http://schemas.microsoft.com/office/drawing/2014/main" id="{7D912BA2-8795-4CE2-B18D-9DA9116480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46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227" name="Picture@01\QPosted@" descr="@01\QPosted@">
          <a:extLst>
            <a:ext uri="{FF2B5EF4-FFF2-40B4-BE49-F238E27FC236}">
              <a16:creationId xmlns:a16="http://schemas.microsoft.com/office/drawing/2014/main" id="{1C1A3A46-2027-4D10-9DC0-30EA009748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6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228" name="Picture@01\QPosted@" descr="@01\QPosted@">
          <a:extLst>
            <a:ext uri="{FF2B5EF4-FFF2-40B4-BE49-F238E27FC236}">
              <a16:creationId xmlns:a16="http://schemas.microsoft.com/office/drawing/2014/main" id="{5694C092-16AF-4D27-837B-87CA80BC9C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81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229" name="Picture@01\QPosted@" descr="@01\QPosted@">
          <a:extLst>
            <a:ext uri="{FF2B5EF4-FFF2-40B4-BE49-F238E27FC236}">
              <a16:creationId xmlns:a16="http://schemas.microsoft.com/office/drawing/2014/main" id="{5DE04158-4A6F-48FE-8888-C49A4EC9F1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230" name="Picture@01\QPosted@" descr="@01\QPosted@">
          <a:extLst>
            <a:ext uri="{FF2B5EF4-FFF2-40B4-BE49-F238E27FC236}">
              <a16:creationId xmlns:a16="http://schemas.microsoft.com/office/drawing/2014/main" id="{035BDAFC-4FA7-43DA-8951-ECE296E82E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17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231" name="Picture@01\QPosted@" descr="@01\QPosted@">
          <a:extLst>
            <a:ext uri="{FF2B5EF4-FFF2-40B4-BE49-F238E27FC236}">
              <a16:creationId xmlns:a16="http://schemas.microsoft.com/office/drawing/2014/main" id="{CE608CB0-F04E-45B7-8C91-98FE0BE686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35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232" name="Picture@01\QPosted@" descr="@01\QPosted@">
          <a:extLst>
            <a:ext uri="{FF2B5EF4-FFF2-40B4-BE49-F238E27FC236}">
              <a16:creationId xmlns:a16="http://schemas.microsoft.com/office/drawing/2014/main" id="{A4B54D55-3B9D-4AE9-A997-5E3F7A15EF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52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233" name="Picture@01\QPosted@" descr="@01\QPosted@">
          <a:extLst>
            <a:ext uri="{FF2B5EF4-FFF2-40B4-BE49-F238E27FC236}">
              <a16:creationId xmlns:a16="http://schemas.microsoft.com/office/drawing/2014/main" id="{D2C75A83-1ABF-4B29-9D4A-233EF0C53E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70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234" name="Picture@01\QPosted@" descr="@01\QPosted@">
          <a:extLst>
            <a:ext uri="{FF2B5EF4-FFF2-40B4-BE49-F238E27FC236}">
              <a16:creationId xmlns:a16="http://schemas.microsoft.com/office/drawing/2014/main" id="{B19F217D-3694-4E08-B4F4-B0D19930CE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88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235" name="Picture@01\QPosted@" descr="@01\QPosted@">
          <a:extLst>
            <a:ext uri="{FF2B5EF4-FFF2-40B4-BE49-F238E27FC236}">
              <a16:creationId xmlns:a16="http://schemas.microsoft.com/office/drawing/2014/main" id="{98D2E762-2D7F-49E7-A1D9-0CF0DDE6EE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06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236" name="Picture@01\QPosted@" descr="@01\QPosted@">
          <a:extLst>
            <a:ext uri="{FF2B5EF4-FFF2-40B4-BE49-F238E27FC236}">
              <a16:creationId xmlns:a16="http://schemas.microsoft.com/office/drawing/2014/main" id="{8F72740E-CF48-40EE-80E9-9805A9A46C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2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237" name="Picture@01\QPosted@" descr="@01\QPosted@">
          <a:extLst>
            <a:ext uri="{FF2B5EF4-FFF2-40B4-BE49-F238E27FC236}">
              <a16:creationId xmlns:a16="http://schemas.microsoft.com/office/drawing/2014/main" id="{EC656860-81D5-42C8-B03F-55B9D07E0E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41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238" name="Picture@01\QPosted@" descr="@01\QPosted@">
          <a:extLst>
            <a:ext uri="{FF2B5EF4-FFF2-40B4-BE49-F238E27FC236}">
              <a16:creationId xmlns:a16="http://schemas.microsoft.com/office/drawing/2014/main" id="{30BB8782-2DE2-434F-8F85-7185CC0A16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5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239" name="Picture@01\QPosted@" descr="@01\QPosted@">
          <a:extLst>
            <a:ext uri="{FF2B5EF4-FFF2-40B4-BE49-F238E27FC236}">
              <a16:creationId xmlns:a16="http://schemas.microsoft.com/office/drawing/2014/main" id="{9B96B4FD-C5C8-4FEC-BE13-A44A8CE5A6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77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240" name="Picture@01\QPosted@" descr="@01\QPosted@">
          <a:extLst>
            <a:ext uri="{FF2B5EF4-FFF2-40B4-BE49-F238E27FC236}">
              <a16:creationId xmlns:a16="http://schemas.microsoft.com/office/drawing/2014/main" id="{C24E6251-B5D0-4F41-90F5-53FBB51FA9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9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241" name="Picture@01\QPosted@" descr="@01\QPosted@">
          <a:extLst>
            <a:ext uri="{FF2B5EF4-FFF2-40B4-BE49-F238E27FC236}">
              <a16:creationId xmlns:a16="http://schemas.microsoft.com/office/drawing/2014/main" id="{20A4A762-200F-4678-AB34-8592CEBF99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12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242" name="Picture@01\QPosted@" descr="@01\QPosted@">
          <a:extLst>
            <a:ext uri="{FF2B5EF4-FFF2-40B4-BE49-F238E27FC236}">
              <a16:creationId xmlns:a16="http://schemas.microsoft.com/office/drawing/2014/main" id="{7EF6F97E-547A-4A0C-874D-D63839A6E7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3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243" name="Picture@01\QPosted@" descr="@01\QPosted@">
          <a:extLst>
            <a:ext uri="{FF2B5EF4-FFF2-40B4-BE49-F238E27FC236}">
              <a16:creationId xmlns:a16="http://schemas.microsoft.com/office/drawing/2014/main" id="{6BF3A408-1AFA-4FD3-BEB9-A606C51827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48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244" name="Picture@01\QPosted@" descr="@01\QPosted@">
          <a:extLst>
            <a:ext uri="{FF2B5EF4-FFF2-40B4-BE49-F238E27FC236}">
              <a16:creationId xmlns:a16="http://schemas.microsoft.com/office/drawing/2014/main" id="{344A5718-8AB4-4BE0-9ACB-8FCD4A7830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6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245" name="Picture@01\QPosted@" descr="@01\QPosted@">
          <a:extLst>
            <a:ext uri="{FF2B5EF4-FFF2-40B4-BE49-F238E27FC236}">
              <a16:creationId xmlns:a16="http://schemas.microsoft.com/office/drawing/2014/main" id="{0B340CD5-1570-4F03-9271-AD06C457B9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84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246" name="Picture@01\QPosted@" descr="@01\QPosted@">
          <a:extLst>
            <a:ext uri="{FF2B5EF4-FFF2-40B4-BE49-F238E27FC236}">
              <a16:creationId xmlns:a16="http://schemas.microsoft.com/office/drawing/2014/main" id="{EBF4A3AF-5D97-4F60-B916-8540B25CBB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0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247" name="Picture@01\QPosted@" descr="@01\QPosted@">
          <a:extLst>
            <a:ext uri="{FF2B5EF4-FFF2-40B4-BE49-F238E27FC236}">
              <a16:creationId xmlns:a16="http://schemas.microsoft.com/office/drawing/2014/main" id="{29048233-8A14-4783-B6D0-A7EB8ED37C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19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248" name="Picture@01\QPosted@" descr="@01\QPosted@">
          <a:extLst>
            <a:ext uri="{FF2B5EF4-FFF2-40B4-BE49-F238E27FC236}">
              <a16:creationId xmlns:a16="http://schemas.microsoft.com/office/drawing/2014/main" id="{F978B9E6-6E68-4356-9F7F-B36CED26DE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249" name="Picture@01\QPosted@" descr="@01\QPosted@">
          <a:extLst>
            <a:ext uri="{FF2B5EF4-FFF2-40B4-BE49-F238E27FC236}">
              <a16:creationId xmlns:a16="http://schemas.microsoft.com/office/drawing/2014/main" id="{1C1CA6E4-9EB4-48F6-8E9E-C5442C5908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55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250" name="Picture@01\QPosted@" descr="@01\QPosted@">
          <a:extLst>
            <a:ext uri="{FF2B5EF4-FFF2-40B4-BE49-F238E27FC236}">
              <a16:creationId xmlns:a16="http://schemas.microsoft.com/office/drawing/2014/main" id="{79F8C07B-02FA-4828-ADA6-B1207E3843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7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251" name="Picture@01\QPosted@" descr="@01\QPosted@">
          <a:extLst>
            <a:ext uri="{FF2B5EF4-FFF2-40B4-BE49-F238E27FC236}">
              <a16:creationId xmlns:a16="http://schemas.microsoft.com/office/drawing/2014/main" id="{EC640A2E-4ACE-4DEB-981E-B593E513B0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90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252" name="Picture@01\QPosted@" descr="@01\QPosted@">
          <a:extLst>
            <a:ext uri="{FF2B5EF4-FFF2-40B4-BE49-F238E27FC236}">
              <a16:creationId xmlns:a16="http://schemas.microsoft.com/office/drawing/2014/main" id="{C49B4B48-55BD-474F-A063-49426F9DB1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0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253" name="Picture@01\QPosted@" descr="@01\QPosted@">
          <a:extLst>
            <a:ext uri="{FF2B5EF4-FFF2-40B4-BE49-F238E27FC236}">
              <a16:creationId xmlns:a16="http://schemas.microsoft.com/office/drawing/2014/main" id="{C6A92226-1CFE-4AA9-8F35-EF34C319B1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26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254" name="Picture@01\QPosted@" descr="@01\QPosted@">
          <a:extLst>
            <a:ext uri="{FF2B5EF4-FFF2-40B4-BE49-F238E27FC236}">
              <a16:creationId xmlns:a16="http://schemas.microsoft.com/office/drawing/2014/main" id="{FAD4E313-47F5-4054-B8CC-D94F2D1EB5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4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255" name="Picture@01\QPosted@" descr="@01\QPosted@">
          <a:extLst>
            <a:ext uri="{FF2B5EF4-FFF2-40B4-BE49-F238E27FC236}">
              <a16:creationId xmlns:a16="http://schemas.microsoft.com/office/drawing/2014/main" id="{07974B82-2E86-4653-9822-1EBE91F898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61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256" name="Picture@01\QPosted@" descr="@01\QPosted@">
          <a:extLst>
            <a:ext uri="{FF2B5EF4-FFF2-40B4-BE49-F238E27FC236}">
              <a16:creationId xmlns:a16="http://schemas.microsoft.com/office/drawing/2014/main" id="{B2C01042-CDF8-43BD-924B-05FB7E01BB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7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257" name="Picture@01\QPosted@" descr="@01\QPosted@">
          <a:extLst>
            <a:ext uri="{FF2B5EF4-FFF2-40B4-BE49-F238E27FC236}">
              <a16:creationId xmlns:a16="http://schemas.microsoft.com/office/drawing/2014/main" id="{E6BBBA3C-2225-4061-AC2E-025A8B0A9E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97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258" name="Picture@01\QPosted@" descr="@01\QPosted@">
          <a:extLst>
            <a:ext uri="{FF2B5EF4-FFF2-40B4-BE49-F238E27FC236}">
              <a16:creationId xmlns:a16="http://schemas.microsoft.com/office/drawing/2014/main" id="{D200590B-F99D-4732-9C78-F375F418E6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5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259" name="Picture@01\QPosted@" descr="@01\QPosted@">
          <a:extLst>
            <a:ext uri="{FF2B5EF4-FFF2-40B4-BE49-F238E27FC236}">
              <a16:creationId xmlns:a16="http://schemas.microsoft.com/office/drawing/2014/main" id="{EC446FAE-6599-43E2-83A2-BD5843077B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32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260" name="Picture@01\QPosted@" descr="@01\QPosted@">
          <a:extLst>
            <a:ext uri="{FF2B5EF4-FFF2-40B4-BE49-F238E27FC236}">
              <a16:creationId xmlns:a16="http://schemas.microsoft.com/office/drawing/2014/main" id="{DA93E339-174D-43B9-9BC0-8D978B07D1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50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261" name="Picture@01\QPosted@" descr="@01\QPosted@">
          <a:extLst>
            <a:ext uri="{FF2B5EF4-FFF2-40B4-BE49-F238E27FC236}">
              <a16:creationId xmlns:a16="http://schemas.microsoft.com/office/drawing/2014/main" id="{34ADF744-D839-4296-8D10-8FDA4B1278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68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262" name="Picture@01\QPosted@" descr="@01\QPosted@">
          <a:extLst>
            <a:ext uri="{FF2B5EF4-FFF2-40B4-BE49-F238E27FC236}">
              <a16:creationId xmlns:a16="http://schemas.microsoft.com/office/drawing/2014/main" id="{00191B29-11CD-45C8-B8FF-DBF6C9F417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86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263" name="Picture@01\QPosted@" descr="@01\QPosted@">
          <a:extLst>
            <a:ext uri="{FF2B5EF4-FFF2-40B4-BE49-F238E27FC236}">
              <a16:creationId xmlns:a16="http://schemas.microsoft.com/office/drawing/2014/main" id="{597A7FBA-2A36-458B-AF22-3B4C446F93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0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264" name="Picture@01\QPosted@" descr="@01\QPosted@">
          <a:extLst>
            <a:ext uri="{FF2B5EF4-FFF2-40B4-BE49-F238E27FC236}">
              <a16:creationId xmlns:a16="http://schemas.microsoft.com/office/drawing/2014/main" id="{9BE3626A-D5FC-4000-AFB5-3297B783F6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21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265" name="Picture@01\QPosted@" descr="@01\QPosted@">
          <a:extLst>
            <a:ext uri="{FF2B5EF4-FFF2-40B4-BE49-F238E27FC236}">
              <a16:creationId xmlns:a16="http://schemas.microsoft.com/office/drawing/2014/main" id="{2D678DDA-2192-444A-8945-E0ED854B0C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3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266" name="Picture@01\QPosted@" descr="@01\QPosted@">
          <a:extLst>
            <a:ext uri="{FF2B5EF4-FFF2-40B4-BE49-F238E27FC236}">
              <a16:creationId xmlns:a16="http://schemas.microsoft.com/office/drawing/2014/main" id="{D0784BD8-69D7-43FB-A8EC-40AC01F852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57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267" name="Picture@01\QPosted@" descr="@01\QPosted@">
          <a:extLst>
            <a:ext uri="{FF2B5EF4-FFF2-40B4-BE49-F238E27FC236}">
              <a16:creationId xmlns:a16="http://schemas.microsoft.com/office/drawing/2014/main" id="{5F3C1BCA-4D2F-4198-B6C4-1DC1211665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7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268" name="Picture@01\QPosted@" descr="@01\QPosted@">
          <a:extLst>
            <a:ext uri="{FF2B5EF4-FFF2-40B4-BE49-F238E27FC236}">
              <a16:creationId xmlns:a16="http://schemas.microsoft.com/office/drawing/2014/main" id="{B68E4858-E13B-4551-AB56-B3395820DB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92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269" name="Picture@01\QPosted@" descr="@01\QPosted@">
          <a:extLst>
            <a:ext uri="{FF2B5EF4-FFF2-40B4-BE49-F238E27FC236}">
              <a16:creationId xmlns:a16="http://schemas.microsoft.com/office/drawing/2014/main" id="{0BF39C69-927E-4E43-8D9A-77548B68EB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1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270" name="Picture@01\QPosted@" descr="@01\QPosted@">
          <a:extLst>
            <a:ext uri="{FF2B5EF4-FFF2-40B4-BE49-F238E27FC236}">
              <a16:creationId xmlns:a16="http://schemas.microsoft.com/office/drawing/2014/main" id="{ADDAD2E1-BF41-4F17-8E1E-52B8EF55EB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28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271" name="Picture@01\QPosted@" descr="@01\QPosted@">
          <a:extLst>
            <a:ext uri="{FF2B5EF4-FFF2-40B4-BE49-F238E27FC236}">
              <a16:creationId xmlns:a16="http://schemas.microsoft.com/office/drawing/2014/main" id="{BD3F4AE0-0F81-46B9-A7EA-E649F053A5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4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272" name="Picture@01\QPosted@" descr="@01\QPosted@">
          <a:extLst>
            <a:ext uri="{FF2B5EF4-FFF2-40B4-BE49-F238E27FC236}">
              <a16:creationId xmlns:a16="http://schemas.microsoft.com/office/drawing/2014/main" id="{A57EDB3E-F93B-437D-BD33-133D82BC36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64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273" name="Picture@01\QPosted@" descr="@01\QPosted@">
          <a:extLst>
            <a:ext uri="{FF2B5EF4-FFF2-40B4-BE49-F238E27FC236}">
              <a16:creationId xmlns:a16="http://schemas.microsoft.com/office/drawing/2014/main" id="{38583AB7-FE92-4A9A-9E7D-6CD344086E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8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274" name="Picture@01\QPosted@" descr="@01\QPosted@">
          <a:extLst>
            <a:ext uri="{FF2B5EF4-FFF2-40B4-BE49-F238E27FC236}">
              <a16:creationId xmlns:a16="http://schemas.microsoft.com/office/drawing/2014/main" id="{D31E599A-666E-413D-8E7C-829F3D2DBE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99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275" name="Picture@01\QPosted@" descr="@01\QPosted@">
          <a:extLst>
            <a:ext uri="{FF2B5EF4-FFF2-40B4-BE49-F238E27FC236}">
              <a16:creationId xmlns:a16="http://schemas.microsoft.com/office/drawing/2014/main" id="{CF979B44-1AA2-43AC-93C7-95F7F76443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1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276" name="Picture@01\QPosted@" descr="@01\QPosted@">
          <a:extLst>
            <a:ext uri="{FF2B5EF4-FFF2-40B4-BE49-F238E27FC236}">
              <a16:creationId xmlns:a16="http://schemas.microsoft.com/office/drawing/2014/main" id="{A00328B7-EC4A-482C-8943-A066BE6418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35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277" name="Picture@01\QPosted@" descr="@01\QPosted@">
          <a:extLst>
            <a:ext uri="{FF2B5EF4-FFF2-40B4-BE49-F238E27FC236}">
              <a16:creationId xmlns:a16="http://schemas.microsoft.com/office/drawing/2014/main" id="{0C37C5DA-FE49-4102-938E-8A79AF72E7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278" name="Picture@01\QPosted@" descr="@01\QPosted@">
          <a:extLst>
            <a:ext uri="{FF2B5EF4-FFF2-40B4-BE49-F238E27FC236}">
              <a16:creationId xmlns:a16="http://schemas.microsoft.com/office/drawing/2014/main" id="{2750783A-CE19-4F97-81FC-DC81FC8418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70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279" name="Picture@01\QPosted@" descr="@01\QPosted@">
          <a:extLst>
            <a:ext uri="{FF2B5EF4-FFF2-40B4-BE49-F238E27FC236}">
              <a16:creationId xmlns:a16="http://schemas.microsoft.com/office/drawing/2014/main" id="{ABA501D0-BFCB-4D00-A3FC-8043EA3FD8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8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280" name="Picture@01\QPosted@" descr="@01\QPosted@">
          <a:extLst>
            <a:ext uri="{FF2B5EF4-FFF2-40B4-BE49-F238E27FC236}">
              <a16:creationId xmlns:a16="http://schemas.microsoft.com/office/drawing/2014/main" id="{896FE5EC-FF65-4026-8B9B-1F26DB8E6C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06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281" name="Picture@01\QPosted@" descr="@01\QPosted@">
          <a:extLst>
            <a:ext uri="{FF2B5EF4-FFF2-40B4-BE49-F238E27FC236}">
              <a16:creationId xmlns:a16="http://schemas.microsoft.com/office/drawing/2014/main" id="{89D9018B-070A-4D85-B98E-9B5311A9DE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2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282" name="Picture@01\QPosted@" descr="@01\QPosted@">
          <a:extLst>
            <a:ext uri="{FF2B5EF4-FFF2-40B4-BE49-F238E27FC236}">
              <a16:creationId xmlns:a16="http://schemas.microsoft.com/office/drawing/2014/main" id="{407245AD-2EC0-4C93-9326-46332871A1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41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283" name="Picture@01\QPosted@" descr="@01\QPosted@">
          <a:extLst>
            <a:ext uri="{FF2B5EF4-FFF2-40B4-BE49-F238E27FC236}">
              <a16:creationId xmlns:a16="http://schemas.microsoft.com/office/drawing/2014/main" id="{D8971CD5-8F55-4EEF-B212-A751996532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5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284" name="Picture@01\QPosted@" descr="@01\QPosted@">
          <a:extLst>
            <a:ext uri="{FF2B5EF4-FFF2-40B4-BE49-F238E27FC236}">
              <a16:creationId xmlns:a16="http://schemas.microsoft.com/office/drawing/2014/main" id="{C9D269C8-EFFE-41A2-8CB7-6764C42F24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77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285" name="Picture@01\QPosted@" descr="@01\QPosted@">
          <a:extLst>
            <a:ext uri="{FF2B5EF4-FFF2-40B4-BE49-F238E27FC236}">
              <a16:creationId xmlns:a16="http://schemas.microsoft.com/office/drawing/2014/main" id="{12F20641-F398-4291-853E-59889AEA8A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95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286" name="Picture@01\QPosted@" descr="@01\QPosted@">
          <a:extLst>
            <a:ext uri="{FF2B5EF4-FFF2-40B4-BE49-F238E27FC236}">
              <a16:creationId xmlns:a16="http://schemas.microsoft.com/office/drawing/2014/main" id="{6446930B-D14D-4598-BA0F-52A7F8913E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13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287" name="Picture@01\QPosted@" descr="@01\QPosted@">
          <a:extLst>
            <a:ext uri="{FF2B5EF4-FFF2-40B4-BE49-F238E27FC236}">
              <a16:creationId xmlns:a16="http://schemas.microsoft.com/office/drawing/2014/main" id="{B22D669C-B776-4F70-A01F-59D98F4B09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30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288" name="Picture@01\QPosted@" descr="@01\QPosted@">
          <a:extLst>
            <a:ext uri="{FF2B5EF4-FFF2-40B4-BE49-F238E27FC236}">
              <a16:creationId xmlns:a16="http://schemas.microsoft.com/office/drawing/2014/main" id="{F5A78F9E-2906-479A-A3B5-0C69B3B177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48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289" name="Picture@01\QPosted@" descr="@01\QPosted@">
          <a:extLst>
            <a:ext uri="{FF2B5EF4-FFF2-40B4-BE49-F238E27FC236}">
              <a16:creationId xmlns:a16="http://schemas.microsoft.com/office/drawing/2014/main" id="{257F9ED4-75B0-4231-B583-4BB48B4E44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66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290" name="Picture@01\QPosted@" descr="@01\QPosted@">
          <a:extLst>
            <a:ext uri="{FF2B5EF4-FFF2-40B4-BE49-F238E27FC236}">
              <a16:creationId xmlns:a16="http://schemas.microsoft.com/office/drawing/2014/main" id="{4695487E-9F20-4B3E-BB91-24C3577043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84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291" name="Picture@01\QPosted@" descr="@01\QPosted@">
          <a:extLst>
            <a:ext uri="{FF2B5EF4-FFF2-40B4-BE49-F238E27FC236}">
              <a16:creationId xmlns:a16="http://schemas.microsoft.com/office/drawing/2014/main" id="{C5AE7D24-FD66-4593-84B8-1A2AA6C308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01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292" name="Picture@01\QPosted@" descr="@01\QPosted@">
          <a:extLst>
            <a:ext uri="{FF2B5EF4-FFF2-40B4-BE49-F238E27FC236}">
              <a16:creationId xmlns:a16="http://schemas.microsoft.com/office/drawing/2014/main" id="{0E8233D7-E911-4135-9898-C259FA79D6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1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293" name="Picture@01\QPosted@" descr="@01\QPosted@">
          <a:extLst>
            <a:ext uri="{FF2B5EF4-FFF2-40B4-BE49-F238E27FC236}">
              <a16:creationId xmlns:a16="http://schemas.microsoft.com/office/drawing/2014/main" id="{B7439877-F1C4-414A-AD7F-8ED77D131C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37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294" name="Picture@01\QPosted@" descr="@01\QPosted@">
          <a:extLst>
            <a:ext uri="{FF2B5EF4-FFF2-40B4-BE49-F238E27FC236}">
              <a16:creationId xmlns:a16="http://schemas.microsoft.com/office/drawing/2014/main" id="{7316DB33-2225-46E4-8813-925FA83B4D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5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295" name="Picture@01\QPosted@" descr="@01\QPosted@">
          <a:extLst>
            <a:ext uri="{FF2B5EF4-FFF2-40B4-BE49-F238E27FC236}">
              <a16:creationId xmlns:a16="http://schemas.microsoft.com/office/drawing/2014/main" id="{EEB296D3-0AD9-4644-824D-B80490F07B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73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296" name="Picture@01\QPosted@" descr="@01\QPosted@">
          <a:extLst>
            <a:ext uri="{FF2B5EF4-FFF2-40B4-BE49-F238E27FC236}">
              <a16:creationId xmlns:a16="http://schemas.microsoft.com/office/drawing/2014/main" id="{E7B98D7C-AD2F-48D9-BA3F-E2DD6AD50D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297" name="Picture@01\QPosted@" descr="@01\QPosted@">
          <a:extLst>
            <a:ext uri="{FF2B5EF4-FFF2-40B4-BE49-F238E27FC236}">
              <a16:creationId xmlns:a16="http://schemas.microsoft.com/office/drawing/2014/main" id="{834EB576-5B0E-45BF-A49E-7077027305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08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298" name="Picture@01\QPosted@" descr="@01\QPosted@">
          <a:extLst>
            <a:ext uri="{FF2B5EF4-FFF2-40B4-BE49-F238E27FC236}">
              <a16:creationId xmlns:a16="http://schemas.microsoft.com/office/drawing/2014/main" id="{55C64FE2-6C58-4A2C-813C-6DF46EF694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2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299" name="Picture@01\QPosted@" descr="@01\QPosted@">
          <a:extLst>
            <a:ext uri="{FF2B5EF4-FFF2-40B4-BE49-F238E27FC236}">
              <a16:creationId xmlns:a16="http://schemas.microsoft.com/office/drawing/2014/main" id="{CE17D74C-E431-4775-81E2-BC3E892FAA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44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300" name="Picture@01\QPosted@" descr="@01\QPosted@">
          <a:extLst>
            <a:ext uri="{FF2B5EF4-FFF2-40B4-BE49-F238E27FC236}">
              <a16:creationId xmlns:a16="http://schemas.microsoft.com/office/drawing/2014/main" id="{69DEB939-7A00-4711-B508-EEF3264687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6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301" name="Picture@01\QPosted@" descr="@01\QPosted@">
          <a:extLst>
            <a:ext uri="{FF2B5EF4-FFF2-40B4-BE49-F238E27FC236}">
              <a16:creationId xmlns:a16="http://schemas.microsoft.com/office/drawing/2014/main" id="{B7FF7855-9C6E-4D3A-8A25-8DAFFDD4D2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79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302" name="Picture@01\QPosted@" descr="@01\QPosted@">
          <a:extLst>
            <a:ext uri="{FF2B5EF4-FFF2-40B4-BE49-F238E27FC236}">
              <a16:creationId xmlns:a16="http://schemas.microsoft.com/office/drawing/2014/main" id="{BBD36789-8C4F-4487-B67B-154418692D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9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303" name="Picture@01\QPosted@" descr="@01\QPosted@">
          <a:extLst>
            <a:ext uri="{FF2B5EF4-FFF2-40B4-BE49-F238E27FC236}">
              <a16:creationId xmlns:a16="http://schemas.microsoft.com/office/drawing/2014/main" id="{B14340A9-F418-4F08-BEDD-F076F62A17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15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304" name="Picture@01\QPosted@" descr="@01\QPosted@">
          <a:extLst>
            <a:ext uri="{FF2B5EF4-FFF2-40B4-BE49-F238E27FC236}">
              <a16:creationId xmlns:a16="http://schemas.microsoft.com/office/drawing/2014/main" id="{6F68B3FF-F515-42DC-ABB9-DAD45D4599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3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305" name="Picture@01\QPosted@" descr="@01\QPosted@">
          <a:extLst>
            <a:ext uri="{FF2B5EF4-FFF2-40B4-BE49-F238E27FC236}">
              <a16:creationId xmlns:a16="http://schemas.microsoft.com/office/drawing/2014/main" id="{97213E7E-6118-409F-9758-605F69CDD0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50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306" name="Picture@01\QPosted@" descr="@01\QPosted@">
          <a:extLst>
            <a:ext uri="{FF2B5EF4-FFF2-40B4-BE49-F238E27FC236}">
              <a16:creationId xmlns:a16="http://schemas.microsoft.com/office/drawing/2014/main" id="{9888B60D-DB8F-4BE9-A28A-F284BDBD1E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307" name="Picture@01\QPosted@" descr="@01\QPosted@">
          <a:extLst>
            <a:ext uri="{FF2B5EF4-FFF2-40B4-BE49-F238E27FC236}">
              <a16:creationId xmlns:a16="http://schemas.microsoft.com/office/drawing/2014/main" id="{39D1DC85-73CA-410A-A1E0-61A2D3DFFD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86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308" name="Picture@01\QPosted@" descr="@01\QPosted@">
          <a:extLst>
            <a:ext uri="{FF2B5EF4-FFF2-40B4-BE49-F238E27FC236}">
              <a16:creationId xmlns:a16="http://schemas.microsoft.com/office/drawing/2014/main" id="{B8170A3E-870C-4CCB-AFBB-807C9CAB85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0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309" name="Picture@01\QPosted@" descr="@01\QPosted@">
          <a:extLst>
            <a:ext uri="{FF2B5EF4-FFF2-40B4-BE49-F238E27FC236}">
              <a16:creationId xmlns:a16="http://schemas.microsoft.com/office/drawing/2014/main" id="{C51FFDE9-2596-4EEB-8407-B40E80168A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21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310" name="Picture@01\QPosted@" descr="@01\QPosted@">
          <a:extLst>
            <a:ext uri="{FF2B5EF4-FFF2-40B4-BE49-F238E27FC236}">
              <a16:creationId xmlns:a16="http://schemas.microsoft.com/office/drawing/2014/main" id="{D1CFB93A-7492-4FFD-A800-8ADC5D83E9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3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311" name="Picture@01\QPosted@" descr="@01\QPosted@">
          <a:extLst>
            <a:ext uri="{FF2B5EF4-FFF2-40B4-BE49-F238E27FC236}">
              <a16:creationId xmlns:a16="http://schemas.microsoft.com/office/drawing/2014/main" id="{74BE05E2-85E5-45EA-9FB4-A71C677907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57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312" name="Picture@01\QPosted@" descr="@01\QPosted@">
          <a:extLst>
            <a:ext uri="{FF2B5EF4-FFF2-40B4-BE49-F238E27FC236}">
              <a16:creationId xmlns:a16="http://schemas.microsoft.com/office/drawing/2014/main" id="{A366BC9B-586B-4935-B6E9-B5240CB332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7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313" name="Picture@01\QPosted@" descr="@01\QPosted@">
          <a:extLst>
            <a:ext uri="{FF2B5EF4-FFF2-40B4-BE49-F238E27FC236}">
              <a16:creationId xmlns:a16="http://schemas.microsoft.com/office/drawing/2014/main" id="{C21C38F4-0C85-4D79-A830-01210610D6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93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314" name="Picture@01\QPosted@" descr="@01\QPosted@">
          <a:extLst>
            <a:ext uri="{FF2B5EF4-FFF2-40B4-BE49-F238E27FC236}">
              <a16:creationId xmlns:a16="http://schemas.microsoft.com/office/drawing/2014/main" id="{2E5C67AF-2B6C-4A20-8A2F-B4BF4DD9BE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10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315" name="Picture@01\QPosted@" descr="@01\QPosted@">
          <a:extLst>
            <a:ext uri="{FF2B5EF4-FFF2-40B4-BE49-F238E27FC236}">
              <a16:creationId xmlns:a16="http://schemas.microsoft.com/office/drawing/2014/main" id="{0394D05D-2176-4664-BAC9-72CA339941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28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316" name="Picture@01\QPosted@" descr="@01\QPosted@">
          <a:extLst>
            <a:ext uri="{FF2B5EF4-FFF2-40B4-BE49-F238E27FC236}">
              <a16:creationId xmlns:a16="http://schemas.microsoft.com/office/drawing/2014/main" id="{2CA11C2A-5198-43EC-B266-39576EACB7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46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317" name="Picture@01\QPosted@" descr="@01\QPosted@">
          <a:extLst>
            <a:ext uri="{FF2B5EF4-FFF2-40B4-BE49-F238E27FC236}">
              <a16:creationId xmlns:a16="http://schemas.microsoft.com/office/drawing/2014/main" id="{1463DCC3-180F-4126-89A9-79431FCCB3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64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318" name="Picture@01\QPosted@" descr="@01\QPosted@">
          <a:extLst>
            <a:ext uri="{FF2B5EF4-FFF2-40B4-BE49-F238E27FC236}">
              <a16:creationId xmlns:a16="http://schemas.microsoft.com/office/drawing/2014/main" id="{013FDC05-B1B1-4F57-A04C-22E4496C06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81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319" name="Picture@01\QPosted@" descr="@01\QPosted@">
          <a:extLst>
            <a:ext uri="{FF2B5EF4-FFF2-40B4-BE49-F238E27FC236}">
              <a16:creationId xmlns:a16="http://schemas.microsoft.com/office/drawing/2014/main" id="{8718AE70-82BF-4193-AC69-AB19E42BCD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9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320" name="Picture@01\QPosted@" descr="@01\QPosted@">
          <a:extLst>
            <a:ext uri="{FF2B5EF4-FFF2-40B4-BE49-F238E27FC236}">
              <a16:creationId xmlns:a16="http://schemas.microsoft.com/office/drawing/2014/main" id="{297179DB-1355-45AC-93DE-364B2F15D6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17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321" name="Picture@01\QPosted@" descr="@01\QPosted@">
          <a:extLst>
            <a:ext uri="{FF2B5EF4-FFF2-40B4-BE49-F238E27FC236}">
              <a16:creationId xmlns:a16="http://schemas.microsoft.com/office/drawing/2014/main" id="{B4020ADE-D7B4-4658-96C2-5026879A4D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3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322" name="Picture@01\QPosted@" descr="@01\QPosted@">
          <a:extLst>
            <a:ext uri="{FF2B5EF4-FFF2-40B4-BE49-F238E27FC236}">
              <a16:creationId xmlns:a16="http://schemas.microsoft.com/office/drawing/2014/main" id="{F774F6BF-5B5F-4F01-B0FD-60B14C4AF1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53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323" name="Picture@01\QPosted@" descr="@01\QPosted@">
          <a:extLst>
            <a:ext uri="{FF2B5EF4-FFF2-40B4-BE49-F238E27FC236}">
              <a16:creationId xmlns:a16="http://schemas.microsoft.com/office/drawing/2014/main" id="{00424A04-0E21-4009-BEA0-4DCCBA8F2C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7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324" name="Picture@01\QPosted@" descr="@01\QPosted@">
          <a:extLst>
            <a:ext uri="{FF2B5EF4-FFF2-40B4-BE49-F238E27FC236}">
              <a16:creationId xmlns:a16="http://schemas.microsoft.com/office/drawing/2014/main" id="{841303DB-8475-4D17-BE3C-7FC743EC81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88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325" name="Picture@01\QPosted@" descr="@01\QPosted@">
          <a:extLst>
            <a:ext uri="{FF2B5EF4-FFF2-40B4-BE49-F238E27FC236}">
              <a16:creationId xmlns:a16="http://schemas.microsoft.com/office/drawing/2014/main" id="{91D2F2DC-F87A-4ECC-810D-F254C1A361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0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326" name="Picture@01\QPosted@" descr="@01\QPosted@">
          <a:extLst>
            <a:ext uri="{FF2B5EF4-FFF2-40B4-BE49-F238E27FC236}">
              <a16:creationId xmlns:a16="http://schemas.microsoft.com/office/drawing/2014/main" id="{64C40357-6E57-4D13-8EF3-10CE85EE09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24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327" name="Picture@01\QPosted@" descr="@01\QPosted@">
          <a:extLst>
            <a:ext uri="{FF2B5EF4-FFF2-40B4-BE49-F238E27FC236}">
              <a16:creationId xmlns:a16="http://schemas.microsoft.com/office/drawing/2014/main" id="{261A863D-642A-4AE2-954D-4C714E5FF9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4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328" name="Picture@01\QPosted@" descr="@01\QPosted@">
          <a:extLst>
            <a:ext uri="{FF2B5EF4-FFF2-40B4-BE49-F238E27FC236}">
              <a16:creationId xmlns:a16="http://schemas.microsoft.com/office/drawing/2014/main" id="{BC7E8592-4DF5-452F-B362-5441585287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59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329" name="Picture@01\QPosted@" descr="@01\QPosted@">
          <a:extLst>
            <a:ext uri="{FF2B5EF4-FFF2-40B4-BE49-F238E27FC236}">
              <a16:creationId xmlns:a16="http://schemas.microsoft.com/office/drawing/2014/main" id="{3299D03E-1B99-4DD2-9515-FE8257D0AF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7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330" name="Picture@01\QPosted@" descr="@01\QPosted@">
          <a:extLst>
            <a:ext uri="{FF2B5EF4-FFF2-40B4-BE49-F238E27FC236}">
              <a16:creationId xmlns:a16="http://schemas.microsoft.com/office/drawing/2014/main" id="{AD5517E1-43E1-4AA4-B789-A276B6EBD1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95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331" name="Picture@01\QPosted@" descr="@01\QPosted@">
          <a:extLst>
            <a:ext uri="{FF2B5EF4-FFF2-40B4-BE49-F238E27FC236}">
              <a16:creationId xmlns:a16="http://schemas.microsoft.com/office/drawing/2014/main" id="{CDA9B178-A960-4044-B9EC-7F42FCBA60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1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332" name="Picture@01\QPosted@" descr="@01\QPosted@">
          <a:extLst>
            <a:ext uri="{FF2B5EF4-FFF2-40B4-BE49-F238E27FC236}">
              <a16:creationId xmlns:a16="http://schemas.microsoft.com/office/drawing/2014/main" id="{F18AA3ED-2ADB-4F83-BB43-E1517CAEF6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30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333" name="Picture@01\QPosted@" descr="@01\QPosted@">
          <a:extLst>
            <a:ext uri="{FF2B5EF4-FFF2-40B4-BE49-F238E27FC236}">
              <a16:creationId xmlns:a16="http://schemas.microsoft.com/office/drawing/2014/main" id="{DEC10D02-64F5-4050-9E4B-5B050DDB62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4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334" name="Picture@01\QPosted@" descr="@01\QPosted@">
          <a:extLst>
            <a:ext uri="{FF2B5EF4-FFF2-40B4-BE49-F238E27FC236}">
              <a16:creationId xmlns:a16="http://schemas.microsoft.com/office/drawing/2014/main" id="{1AF329B6-3113-484E-9AE8-06A4771AC4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66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335" name="Picture@01\QPosted@" descr="@01\QPosted@">
          <a:extLst>
            <a:ext uri="{FF2B5EF4-FFF2-40B4-BE49-F238E27FC236}">
              <a16:creationId xmlns:a16="http://schemas.microsoft.com/office/drawing/2014/main" id="{5CF6323F-01B0-41E2-B902-D56899F732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336" name="Picture@01\QPosted@" descr="@01\QPosted@">
          <a:extLst>
            <a:ext uri="{FF2B5EF4-FFF2-40B4-BE49-F238E27FC236}">
              <a16:creationId xmlns:a16="http://schemas.microsoft.com/office/drawing/2014/main" id="{B747F979-BC6E-486B-98B1-2F3EE3E60D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02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337" name="Picture@01\QPosted@" descr="@01\QPosted@">
          <a:extLst>
            <a:ext uri="{FF2B5EF4-FFF2-40B4-BE49-F238E27FC236}">
              <a16:creationId xmlns:a16="http://schemas.microsoft.com/office/drawing/2014/main" id="{2E764E1C-52BC-4C21-AF99-1A1B92C95B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1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338" name="Picture@01\QPosted@" descr="@01\QPosted@">
          <a:extLst>
            <a:ext uri="{FF2B5EF4-FFF2-40B4-BE49-F238E27FC236}">
              <a16:creationId xmlns:a16="http://schemas.microsoft.com/office/drawing/2014/main" id="{2AED8694-9C21-4CAD-9F4D-74B198DBF5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37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339" name="Picture@01\QPosted@" descr="@01\QPosted@">
          <a:extLst>
            <a:ext uri="{FF2B5EF4-FFF2-40B4-BE49-F238E27FC236}">
              <a16:creationId xmlns:a16="http://schemas.microsoft.com/office/drawing/2014/main" id="{E91F6343-C752-446F-B9E9-7AC4B37A80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5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340" name="Picture@01\QPosted@" descr="@01\QPosted@">
          <a:extLst>
            <a:ext uri="{FF2B5EF4-FFF2-40B4-BE49-F238E27FC236}">
              <a16:creationId xmlns:a16="http://schemas.microsoft.com/office/drawing/2014/main" id="{C5F4C572-8AFD-4D57-9263-92C6AF9AA7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73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341" name="Picture@01\QPosted@" descr="@01\QPosted@">
          <a:extLst>
            <a:ext uri="{FF2B5EF4-FFF2-40B4-BE49-F238E27FC236}">
              <a16:creationId xmlns:a16="http://schemas.microsoft.com/office/drawing/2014/main" id="{D8B873C8-E453-46AC-8770-A43E496920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90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342" name="Picture@01\QPosted@" descr="@01\QPosted@">
          <a:extLst>
            <a:ext uri="{FF2B5EF4-FFF2-40B4-BE49-F238E27FC236}">
              <a16:creationId xmlns:a16="http://schemas.microsoft.com/office/drawing/2014/main" id="{D587D5C9-A4BF-4C06-96C4-39F9EDAA35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08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343" name="Picture@01\QPosted@" descr="@01\QPosted@">
          <a:extLst>
            <a:ext uri="{FF2B5EF4-FFF2-40B4-BE49-F238E27FC236}">
              <a16:creationId xmlns:a16="http://schemas.microsoft.com/office/drawing/2014/main" id="{A2A9F906-2C36-438E-B04A-105D73A947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26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344" name="Picture@01\QPosted@" descr="@01\QPosted@">
          <a:extLst>
            <a:ext uri="{FF2B5EF4-FFF2-40B4-BE49-F238E27FC236}">
              <a16:creationId xmlns:a16="http://schemas.microsoft.com/office/drawing/2014/main" id="{3E8F7E05-4C72-4263-A3C5-773E973321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44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345" name="Picture@01\QPosted@" descr="@01\QPosted@">
          <a:extLst>
            <a:ext uri="{FF2B5EF4-FFF2-40B4-BE49-F238E27FC236}">
              <a16:creationId xmlns:a16="http://schemas.microsoft.com/office/drawing/2014/main" id="{B68346B9-2750-4B52-90F2-8B195703F6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62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346" name="Picture@01\QPosted@" descr="@01\QPosted@">
          <a:extLst>
            <a:ext uri="{FF2B5EF4-FFF2-40B4-BE49-F238E27FC236}">
              <a16:creationId xmlns:a16="http://schemas.microsoft.com/office/drawing/2014/main" id="{FD093981-0700-4168-BC2E-6AFDE93606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7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347" name="Picture@01\QPosted@" descr="@01\QPosted@">
          <a:extLst>
            <a:ext uri="{FF2B5EF4-FFF2-40B4-BE49-F238E27FC236}">
              <a16:creationId xmlns:a16="http://schemas.microsoft.com/office/drawing/2014/main" id="{F12B82BA-DDB2-485A-BC0C-A49F59D8FD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97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348" name="Picture@01\QPosted@" descr="@01\QPosted@">
          <a:extLst>
            <a:ext uri="{FF2B5EF4-FFF2-40B4-BE49-F238E27FC236}">
              <a16:creationId xmlns:a16="http://schemas.microsoft.com/office/drawing/2014/main" id="{11B2AA7C-42F6-42BA-AA90-5146960D87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1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349" name="Picture@01\QPosted@" descr="@01\QPosted@">
          <a:extLst>
            <a:ext uri="{FF2B5EF4-FFF2-40B4-BE49-F238E27FC236}">
              <a16:creationId xmlns:a16="http://schemas.microsoft.com/office/drawing/2014/main" id="{9F89CDCF-C5B0-4345-B370-6C40A8A284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33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350" name="Picture@01\QPosted@" descr="@01\QPosted@">
          <a:extLst>
            <a:ext uri="{FF2B5EF4-FFF2-40B4-BE49-F238E27FC236}">
              <a16:creationId xmlns:a16="http://schemas.microsoft.com/office/drawing/2014/main" id="{5EBEF940-A0AF-44DE-9A9B-8E5C18328D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5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351" name="Picture@01\QPosted@" descr="@01\QPosted@">
          <a:extLst>
            <a:ext uri="{FF2B5EF4-FFF2-40B4-BE49-F238E27FC236}">
              <a16:creationId xmlns:a16="http://schemas.microsoft.com/office/drawing/2014/main" id="{89E20AC4-DB1C-42C1-8E5F-B4610992D1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68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352" name="Picture@01\QPosted@" descr="@01\QPosted@">
          <a:extLst>
            <a:ext uri="{FF2B5EF4-FFF2-40B4-BE49-F238E27FC236}">
              <a16:creationId xmlns:a16="http://schemas.microsoft.com/office/drawing/2014/main" id="{76E31B7D-8D11-4F28-80A9-0886F0D5B7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8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353" name="Picture@01\QPosted@" descr="@01\QPosted@">
          <a:extLst>
            <a:ext uri="{FF2B5EF4-FFF2-40B4-BE49-F238E27FC236}">
              <a16:creationId xmlns:a16="http://schemas.microsoft.com/office/drawing/2014/main" id="{E541ACCC-520B-4BDF-8363-3DB5A343F6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04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354" name="Picture@01\QPosted@" descr="@01\QPosted@">
          <a:extLst>
            <a:ext uri="{FF2B5EF4-FFF2-40B4-BE49-F238E27FC236}">
              <a16:creationId xmlns:a16="http://schemas.microsoft.com/office/drawing/2014/main" id="{95E05E00-EA2D-42AE-B1D4-6FF13351B5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355" name="Picture@01\QPosted@" descr="@01\QPosted@">
          <a:extLst>
            <a:ext uri="{FF2B5EF4-FFF2-40B4-BE49-F238E27FC236}">
              <a16:creationId xmlns:a16="http://schemas.microsoft.com/office/drawing/2014/main" id="{40C691FB-4B59-409D-907F-BCBBD215FA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39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356" name="Picture@01\QPosted@" descr="@01\QPosted@">
          <a:extLst>
            <a:ext uri="{FF2B5EF4-FFF2-40B4-BE49-F238E27FC236}">
              <a16:creationId xmlns:a16="http://schemas.microsoft.com/office/drawing/2014/main" id="{CDBF61D3-53F0-4134-9B2A-12C1EE8032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5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357" name="Picture@01\QPosted@" descr="@01\QPosted@">
          <a:extLst>
            <a:ext uri="{FF2B5EF4-FFF2-40B4-BE49-F238E27FC236}">
              <a16:creationId xmlns:a16="http://schemas.microsoft.com/office/drawing/2014/main" id="{ED0FE772-6EBC-4318-B010-80A745BB98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75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358" name="Picture@01\QPosted@" descr="@01\QPosted@">
          <a:extLst>
            <a:ext uri="{FF2B5EF4-FFF2-40B4-BE49-F238E27FC236}">
              <a16:creationId xmlns:a16="http://schemas.microsoft.com/office/drawing/2014/main" id="{78851091-FB85-4981-B4F7-0CA094A2C0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9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359" name="Picture@01\QPosted@" descr="@01\QPosted@">
          <a:extLst>
            <a:ext uri="{FF2B5EF4-FFF2-40B4-BE49-F238E27FC236}">
              <a16:creationId xmlns:a16="http://schemas.microsoft.com/office/drawing/2014/main" id="{DB83A0B3-0FDF-4CCB-8763-FC3D0DD617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10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360" name="Picture@01\QPosted@" descr="@01\QPosted@">
          <a:extLst>
            <a:ext uri="{FF2B5EF4-FFF2-40B4-BE49-F238E27FC236}">
              <a16:creationId xmlns:a16="http://schemas.microsoft.com/office/drawing/2014/main" id="{703FE584-1145-4971-8B32-998F14DC8F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2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361" name="Picture@01\QPosted@" descr="@01\QPosted@">
          <a:extLst>
            <a:ext uri="{FF2B5EF4-FFF2-40B4-BE49-F238E27FC236}">
              <a16:creationId xmlns:a16="http://schemas.microsoft.com/office/drawing/2014/main" id="{9D0548D0-DD21-43FD-B047-55B6079E9D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46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362" name="Picture@01\QPosted@" descr="@01\QPosted@">
          <a:extLst>
            <a:ext uri="{FF2B5EF4-FFF2-40B4-BE49-F238E27FC236}">
              <a16:creationId xmlns:a16="http://schemas.microsoft.com/office/drawing/2014/main" id="{DCA782AC-5A44-4473-9CE3-F0746B6814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6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363" name="Picture@01\QPosted@" descr="@01\QPosted@">
          <a:extLst>
            <a:ext uri="{FF2B5EF4-FFF2-40B4-BE49-F238E27FC236}">
              <a16:creationId xmlns:a16="http://schemas.microsoft.com/office/drawing/2014/main" id="{54822907-7E56-42D1-9BF7-68882EB5E1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82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364" name="Picture@01\QPosted@" descr="@01\QPosted@">
          <a:extLst>
            <a:ext uri="{FF2B5EF4-FFF2-40B4-BE49-F238E27FC236}">
              <a16:creationId xmlns:a16="http://schemas.microsoft.com/office/drawing/2014/main" id="{5D4B0599-059F-41EF-8502-C8B95E427A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365" name="Picture@01\QPosted@" descr="@01\QPosted@">
          <a:extLst>
            <a:ext uri="{FF2B5EF4-FFF2-40B4-BE49-F238E27FC236}">
              <a16:creationId xmlns:a16="http://schemas.microsoft.com/office/drawing/2014/main" id="{8143AE6D-B374-4D55-AD0F-96EF9561F5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17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366" name="Picture@01\QPosted@" descr="@01\QPosted@">
          <a:extLst>
            <a:ext uri="{FF2B5EF4-FFF2-40B4-BE49-F238E27FC236}">
              <a16:creationId xmlns:a16="http://schemas.microsoft.com/office/drawing/2014/main" id="{B94C7758-65A2-447D-AF0A-B586996FA0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3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367" name="Picture@01\QPosted@" descr="@01\QPosted@">
          <a:extLst>
            <a:ext uri="{FF2B5EF4-FFF2-40B4-BE49-F238E27FC236}">
              <a16:creationId xmlns:a16="http://schemas.microsoft.com/office/drawing/2014/main" id="{6E88E710-6D88-487D-A1FD-3E6D132A18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53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368" name="Picture@01\QPosted@" descr="@01\QPosted@">
          <a:extLst>
            <a:ext uri="{FF2B5EF4-FFF2-40B4-BE49-F238E27FC236}">
              <a16:creationId xmlns:a16="http://schemas.microsoft.com/office/drawing/2014/main" id="{3097E6F8-8ECC-4008-8906-515AE81C86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7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369" name="Picture@01\QPosted@" descr="@01\QPosted@">
          <a:extLst>
            <a:ext uri="{FF2B5EF4-FFF2-40B4-BE49-F238E27FC236}">
              <a16:creationId xmlns:a16="http://schemas.microsoft.com/office/drawing/2014/main" id="{9CA1E7B8-F1A9-4F52-BCAA-A389E42DB7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88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370" name="Picture@01\QPosted@" descr="@01\QPosted@">
          <a:extLst>
            <a:ext uri="{FF2B5EF4-FFF2-40B4-BE49-F238E27FC236}">
              <a16:creationId xmlns:a16="http://schemas.microsoft.com/office/drawing/2014/main" id="{7BE98AB4-E9B6-4B4A-915D-9DAF85B324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06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371" name="Picture@01\QPosted@" descr="@01\QPosted@">
          <a:extLst>
            <a:ext uri="{FF2B5EF4-FFF2-40B4-BE49-F238E27FC236}">
              <a16:creationId xmlns:a16="http://schemas.microsoft.com/office/drawing/2014/main" id="{5D5E45BE-2DC5-4733-A197-ED6FBE787B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24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372" name="Picture@01\QPosted@" descr="@01\QPosted@">
          <a:extLst>
            <a:ext uri="{FF2B5EF4-FFF2-40B4-BE49-F238E27FC236}">
              <a16:creationId xmlns:a16="http://schemas.microsoft.com/office/drawing/2014/main" id="{50E4BADD-A4A2-419A-BD21-4E2C2D796E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42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373" name="Picture@01\QPosted@" descr="@01\QPosted@">
          <a:extLst>
            <a:ext uri="{FF2B5EF4-FFF2-40B4-BE49-F238E27FC236}">
              <a16:creationId xmlns:a16="http://schemas.microsoft.com/office/drawing/2014/main" id="{D5C71E4E-E1E1-4940-BAB8-B7DF4945FA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59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374" name="Picture@01\QPosted@" descr="@01\QPosted@">
          <a:extLst>
            <a:ext uri="{FF2B5EF4-FFF2-40B4-BE49-F238E27FC236}">
              <a16:creationId xmlns:a16="http://schemas.microsoft.com/office/drawing/2014/main" id="{3CE31718-FE01-48D5-87FA-C29D058EDE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77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375" name="Picture@01\QPosted@" descr="@01\QPosted@">
          <a:extLst>
            <a:ext uri="{FF2B5EF4-FFF2-40B4-BE49-F238E27FC236}">
              <a16:creationId xmlns:a16="http://schemas.microsoft.com/office/drawing/2014/main" id="{2F60272D-DC2A-410D-80AD-83531721C8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9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376" name="Picture@01\QPosted@" descr="@01\QPosted@">
          <a:extLst>
            <a:ext uri="{FF2B5EF4-FFF2-40B4-BE49-F238E27FC236}">
              <a16:creationId xmlns:a16="http://schemas.microsoft.com/office/drawing/2014/main" id="{48DBC470-AFED-49D7-BB38-3F2EFFD492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13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377" name="Picture@01\QPosted@" descr="@01\QPosted@">
          <a:extLst>
            <a:ext uri="{FF2B5EF4-FFF2-40B4-BE49-F238E27FC236}">
              <a16:creationId xmlns:a16="http://schemas.microsoft.com/office/drawing/2014/main" id="{B6A7650B-6E45-435C-ACE8-D3A6007D78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3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378" name="Picture@01\QPosted@" descr="@01\QPosted@">
          <a:extLst>
            <a:ext uri="{FF2B5EF4-FFF2-40B4-BE49-F238E27FC236}">
              <a16:creationId xmlns:a16="http://schemas.microsoft.com/office/drawing/2014/main" id="{204F63CA-E904-4478-B0F7-16F88A6177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48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379" name="Picture@01\QPosted@" descr="@01\QPosted@">
          <a:extLst>
            <a:ext uri="{FF2B5EF4-FFF2-40B4-BE49-F238E27FC236}">
              <a16:creationId xmlns:a16="http://schemas.microsoft.com/office/drawing/2014/main" id="{71C7F80C-15C3-41B7-94D1-B27A33939D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6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380" name="Picture@01\QPosted@" descr="@01\QPosted@">
          <a:extLst>
            <a:ext uri="{FF2B5EF4-FFF2-40B4-BE49-F238E27FC236}">
              <a16:creationId xmlns:a16="http://schemas.microsoft.com/office/drawing/2014/main" id="{97187176-BAF3-4DC7-82CE-9CE9438E39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84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381" name="Picture@01\QPosted@" descr="@01\QPosted@">
          <a:extLst>
            <a:ext uri="{FF2B5EF4-FFF2-40B4-BE49-F238E27FC236}">
              <a16:creationId xmlns:a16="http://schemas.microsoft.com/office/drawing/2014/main" id="{F4AC7A86-F23B-4946-B6A4-1AB0CEC73A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0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382" name="Picture@01\QPosted@" descr="@01\QPosted@">
          <a:extLst>
            <a:ext uri="{FF2B5EF4-FFF2-40B4-BE49-F238E27FC236}">
              <a16:creationId xmlns:a16="http://schemas.microsoft.com/office/drawing/2014/main" id="{3A8D6421-CF80-4EAC-AC9D-10718FBE2F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19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383" name="Picture@01\QPosted@" descr="@01\QPosted@">
          <a:extLst>
            <a:ext uri="{FF2B5EF4-FFF2-40B4-BE49-F238E27FC236}">
              <a16:creationId xmlns:a16="http://schemas.microsoft.com/office/drawing/2014/main" id="{E66B5F99-C6A5-4269-A870-78EF8EF26B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384" name="Picture@01\QPosted@" descr="@01\QPosted@">
          <a:extLst>
            <a:ext uri="{FF2B5EF4-FFF2-40B4-BE49-F238E27FC236}">
              <a16:creationId xmlns:a16="http://schemas.microsoft.com/office/drawing/2014/main" id="{0AF1F373-F55C-4FBE-A852-E819897ED6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55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385" name="Picture@01\QPosted@" descr="@01\QPosted@">
          <a:extLst>
            <a:ext uri="{FF2B5EF4-FFF2-40B4-BE49-F238E27FC236}">
              <a16:creationId xmlns:a16="http://schemas.microsoft.com/office/drawing/2014/main" id="{6747F2B7-EBBC-4D85-9BE4-541133A783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7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386" name="Picture@01\QPosted@" descr="@01\QPosted@">
          <a:extLst>
            <a:ext uri="{FF2B5EF4-FFF2-40B4-BE49-F238E27FC236}">
              <a16:creationId xmlns:a16="http://schemas.microsoft.com/office/drawing/2014/main" id="{5A964DBA-F76F-40AE-BA52-54941CE337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91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387" name="Picture@01\QPosted@" descr="@01\QPosted@">
          <a:extLst>
            <a:ext uri="{FF2B5EF4-FFF2-40B4-BE49-F238E27FC236}">
              <a16:creationId xmlns:a16="http://schemas.microsoft.com/office/drawing/2014/main" id="{E9DC12E4-5FCD-4F6D-8341-F0D948E81B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0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388" name="Picture@01\QPosted@" descr="@01\QPosted@">
          <a:extLst>
            <a:ext uri="{FF2B5EF4-FFF2-40B4-BE49-F238E27FC236}">
              <a16:creationId xmlns:a16="http://schemas.microsoft.com/office/drawing/2014/main" id="{B58A3600-058E-4453-8204-0A78BD6C7C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26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389" name="Picture@01\QPosted@" descr="@01\QPosted@">
          <a:extLst>
            <a:ext uri="{FF2B5EF4-FFF2-40B4-BE49-F238E27FC236}">
              <a16:creationId xmlns:a16="http://schemas.microsoft.com/office/drawing/2014/main" id="{2DC1A24A-0384-4253-8444-542CC7DE3D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4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390" name="Picture@01\QPosted@" descr="@01\QPosted@">
          <a:extLst>
            <a:ext uri="{FF2B5EF4-FFF2-40B4-BE49-F238E27FC236}">
              <a16:creationId xmlns:a16="http://schemas.microsoft.com/office/drawing/2014/main" id="{2A58EEC4-F446-427B-A52A-1A909455B7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62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391" name="Picture@01\QPosted@" descr="@01\QPosted@">
          <a:extLst>
            <a:ext uri="{FF2B5EF4-FFF2-40B4-BE49-F238E27FC236}">
              <a16:creationId xmlns:a16="http://schemas.microsoft.com/office/drawing/2014/main" id="{AD359926-C636-4AF6-964F-886879F910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7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392" name="Picture@01\QPosted@" descr="@01\QPosted@">
          <a:extLst>
            <a:ext uri="{FF2B5EF4-FFF2-40B4-BE49-F238E27FC236}">
              <a16:creationId xmlns:a16="http://schemas.microsoft.com/office/drawing/2014/main" id="{39419B2C-D7C2-4412-9DEB-F866A141A4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97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393" name="Picture@01\QPosted@" descr="@01\QPosted@">
          <a:extLst>
            <a:ext uri="{FF2B5EF4-FFF2-40B4-BE49-F238E27FC236}">
              <a16:creationId xmlns:a16="http://schemas.microsoft.com/office/drawing/2014/main" id="{20FA93DB-ED05-4F15-8925-9EF0818C60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1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394" name="Picture@01\QPosted@" descr="@01\QPosted@">
          <a:extLst>
            <a:ext uri="{FF2B5EF4-FFF2-40B4-BE49-F238E27FC236}">
              <a16:creationId xmlns:a16="http://schemas.microsoft.com/office/drawing/2014/main" id="{F98077F2-E79F-4F63-97A2-45C9EE7E44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33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395" name="Picture@01\QPosted@" descr="@01\QPosted@">
          <a:extLst>
            <a:ext uri="{FF2B5EF4-FFF2-40B4-BE49-F238E27FC236}">
              <a16:creationId xmlns:a16="http://schemas.microsoft.com/office/drawing/2014/main" id="{97377F61-34A6-42AC-8A19-2D709F56A4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5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396" name="Picture@01\QPosted@" descr="@01\QPosted@">
          <a:extLst>
            <a:ext uri="{FF2B5EF4-FFF2-40B4-BE49-F238E27FC236}">
              <a16:creationId xmlns:a16="http://schemas.microsoft.com/office/drawing/2014/main" id="{D9ACDC25-9C2F-48AE-98C2-FAB0D37CD5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68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397" name="Picture@01\QPosted@" descr="@01\QPosted@">
          <a:extLst>
            <a:ext uri="{FF2B5EF4-FFF2-40B4-BE49-F238E27FC236}">
              <a16:creationId xmlns:a16="http://schemas.microsoft.com/office/drawing/2014/main" id="{8F41ED49-9C7E-4E22-A065-770CCBBF67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86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398" name="Picture@01\QPosted@" descr="@01\QPosted@">
          <a:extLst>
            <a:ext uri="{FF2B5EF4-FFF2-40B4-BE49-F238E27FC236}">
              <a16:creationId xmlns:a16="http://schemas.microsoft.com/office/drawing/2014/main" id="{7476F2A7-8EBE-48EC-8141-971E9EC4F6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04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399" name="Picture@01\QPosted@" descr="@01\QPosted@">
          <a:extLst>
            <a:ext uri="{FF2B5EF4-FFF2-40B4-BE49-F238E27FC236}">
              <a16:creationId xmlns:a16="http://schemas.microsoft.com/office/drawing/2014/main" id="{FE102971-17BB-4160-8F6A-5FED414B8D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22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400" name="Picture@01\QPosted@" descr="@01\QPosted@">
          <a:extLst>
            <a:ext uri="{FF2B5EF4-FFF2-40B4-BE49-F238E27FC236}">
              <a16:creationId xmlns:a16="http://schemas.microsoft.com/office/drawing/2014/main" id="{CCDA5668-1F3D-4902-B0EE-DB20CA94A6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39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401" name="Picture@01\QPosted@" descr="@01\QPosted@">
          <a:extLst>
            <a:ext uri="{FF2B5EF4-FFF2-40B4-BE49-F238E27FC236}">
              <a16:creationId xmlns:a16="http://schemas.microsoft.com/office/drawing/2014/main" id="{E672B4CB-51C7-47C4-8BB5-D429804A9F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57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402" name="Picture@01\QPosted@" descr="@01\QPosted@">
          <a:extLst>
            <a:ext uri="{FF2B5EF4-FFF2-40B4-BE49-F238E27FC236}">
              <a16:creationId xmlns:a16="http://schemas.microsoft.com/office/drawing/2014/main" id="{82F17F72-F7DB-463B-AE5D-1ABD44C1EB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7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403" name="Picture@01\QPosted@" descr="@01\QPosted@">
          <a:extLst>
            <a:ext uri="{FF2B5EF4-FFF2-40B4-BE49-F238E27FC236}">
              <a16:creationId xmlns:a16="http://schemas.microsoft.com/office/drawing/2014/main" id="{163AA5B1-9CD6-4500-A57F-394FFD1A20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93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404" name="Picture@01\QPosted@" descr="@01\QPosted@">
          <a:extLst>
            <a:ext uri="{FF2B5EF4-FFF2-40B4-BE49-F238E27FC236}">
              <a16:creationId xmlns:a16="http://schemas.microsoft.com/office/drawing/2014/main" id="{19EE597A-6C0C-4080-BFE1-2A3698295F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1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405" name="Picture@01\QPosted@" descr="@01\QPosted@">
          <a:extLst>
            <a:ext uri="{FF2B5EF4-FFF2-40B4-BE49-F238E27FC236}">
              <a16:creationId xmlns:a16="http://schemas.microsoft.com/office/drawing/2014/main" id="{A5A7C71C-ECEE-496D-9BC0-95D6BA29A0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28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406" name="Picture@01\QPosted@" descr="@01\QPosted@">
          <a:extLst>
            <a:ext uri="{FF2B5EF4-FFF2-40B4-BE49-F238E27FC236}">
              <a16:creationId xmlns:a16="http://schemas.microsoft.com/office/drawing/2014/main" id="{449AFDC2-8B0A-473D-BEC7-E6A2086F5C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4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407" name="Picture@01\QPosted@" descr="@01\QPosted@">
          <a:extLst>
            <a:ext uri="{FF2B5EF4-FFF2-40B4-BE49-F238E27FC236}">
              <a16:creationId xmlns:a16="http://schemas.microsoft.com/office/drawing/2014/main" id="{EE323E47-1C4B-4F1F-8401-DA20E44A43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64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408" name="Picture@01\QPosted@" descr="@01\QPosted@">
          <a:extLst>
            <a:ext uri="{FF2B5EF4-FFF2-40B4-BE49-F238E27FC236}">
              <a16:creationId xmlns:a16="http://schemas.microsoft.com/office/drawing/2014/main" id="{D41D6130-1B88-406F-AFA1-93EB38C539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8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409" name="Picture@01\QPosted@" descr="@01\QPosted@">
          <a:extLst>
            <a:ext uri="{FF2B5EF4-FFF2-40B4-BE49-F238E27FC236}">
              <a16:creationId xmlns:a16="http://schemas.microsoft.com/office/drawing/2014/main" id="{484D45AD-2961-47F6-AC40-1BC3943D5C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99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410" name="Picture@01\QPosted@" descr="@01\QPosted@">
          <a:extLst>
            <a:ext uri="{FF2B5EF4-FFF2-40B4-BE49-F238E27FC236}">
              <a16:creationId xmlns:a16="http://schemas.microsoft.com/office/drawing/2014/main" id="{5DE57041-80E7-4720-B2F9-3E0B643DE7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1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411" name="Picture@01\QPosted@" descr="@01\QPosted@">
          <a:extLst>
            <a:ext uri="{FF2B5EF4-FFF2-40B4-BE49-F238E27FC236}">
              <a16:creationId xmlns:a16="http://schemas.microsoft.com/office/drawing/2014/main" id="{8E930A24-5605-4619-9B80-A4EAC245AE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35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412" name="Picture@01\QPosted@" descr="@01\QPosted@">
          <a:extLst>
            <a:ext uri="{FF2B5EF4-FFF2-40B4-BE49-F238E27FC236}">
              <a16:creationId xmlns:a16="http://schemas.microsoft.com/office/drawing/2014/main" id="{B758BB5A-6549-4651-A0EE-596C34E186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5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413" name="Picture@01\QPosted@" descr="@01\QPosted@">
          <a:extLst>
            <a:ext uri="{FF2B5EF4-FFF2-40B4-BE49-F238E27FC236}">
              <a16:creationId xmlns:a16="http://schemas.microsoft.com/office/drawing/2014/main" id="{BA0C1718-BEAA-4532-A404-413A665473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71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414" name="Picture@01\QPosted@" descr="@01\QPosted@">
          <a:extLst>
            <a:ext uri="{FF2B5EF4-FFF2-40B4-BE49-F238E27FC236}">
              <a16:creationId xmlns:a16="http://schemas.microsoft.com/office/drawing/2014/main" id="{A4C8C8EA-8D96-4264-8FB2-2890DC6026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8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415" name="Picture@01\QPosted@" descr="@01\QPosted@">
          <a:extLst>
            <a:ext uri="{FF2B5EF4-FFF2-40B4-BE49-F238E27FC236}">
              <a16:creationId xmlns:a16="http://schemas.microsoft.com/office/drawing/2014/main" id="{89722B60-57C0-4899-816F-72246F9817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06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416" name="Picture@01\QPosted@" descr="@01\QPosted@">
          <a:extLst>
            <a:ext uri="{FF2B5EF4-FFF2-40B4-BE49-F238E27FC236}">
              <a16:creationId xmlns:a16="http://schemas.microsoft.com/office/drawing/2014/main" id="{3D156835-FA01-40E1-A753-08307B3CD7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2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417" name="Picture@01\QPosted@" descr="@01\QPosted@">
          <a:extLst>
            <a:ext uri="{FF2B5EF4-FFF2-40B4-BE49-F238E27FC236}">
              <a16:creationId xmlns:a16="http://schemas.microsoft.com/office/drawing/2014/main" id="{34A137F8-65E8-4063-BE96-A2CF4DC178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42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418" name="Picture@01\QPosted@" descr="@01\QPosted@">
          <a:extLst>
            <a:ext uri="{FF2B5EF4-FFF2-40B4-BE49-F238E27FC236}">
              <a16:creationId xmlns:a16="http://schemas.microsoft.com/office/drawing/2014/main" id="{2F3F0F9A-6EC7-490C-B3E5-DEE1C96012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5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419" name="Picture@01\QPosted@" descr="@01\QPosted@">
          <a:extLst>
            <a:ext uri="{FF2B5EF4-FFF2-40B4-BE49-F238E27FC236}">
              <a16:creationId xmlns:a16="http://schemas.microsoft.com/office/drawing/2014/main" id="{C03EDAFA-1C2B-4799-AD17-B82677D0E6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77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420" name="Picture@01\QPosted@" descr="@01\QPosted@">
          <a:extLst>
            <a:ext uri="{FF2B5EF4-FFF2-40B4-BE49-F238E27FC236}">
              <a16:creationId xmlns:a16="http://schemas.microsoft.com/office/drawing/2014/main" id="{422008AB-FA70-43B2-A21A-65B0B032B5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9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421" name="Picture@01\QPosted@" descr="@01\QPosted@">
          <a:extLst>
            <a:ext uri="{FF2B5EF4-FFF2-40B4-BE49-F238E27FC236}">
              <a16:creationId xmlns:a16="http://schemas.microsoft.com/office/drawing/2014/main" id="{90E23BD2-1540-4E62-8C5D-096A2F25D9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13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422" name="Picture@01\QPosted@" descr="@01\QPosted@">
          <a:extLst>
            <a:ext uri="{FF2B5EF4-FFF2-40B4-BE49-F238E27FC236}">
              <a16:creationId xmlns:a16="http://schemas.microsoft.com/office/drawing/2014/main" id="{61770F30-15B4-4A90-96A9-B90979C429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3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423" name="Picture@01\QPosted@" descr="@01\QPosted@">
          <a:extLst>
            <a:ext uri="{FF2B5EF4-FFF2-40B4-BE49-F238E27FC236}">
              <a16:creationId xmlns:a16="http://schemas.microsoft.com/office/drawing/2014/main" id="{CD5E4D48-D75C-4D25-BC8A-17E493FEB7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48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424" name="Picture@01\QPosted@" descr="@01\QPosted@">
          <a:extLst>
            <a:ext uri="{FF2B5EF4-FFF2-40B4-BE49-F238E27FC236}">
              <a16:creationId xmlns:a16="http://schemas.microsoft.com/office/drawing/2014/main" id="{107097D7-3000-431A-A86A-37CC7263CA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66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425" name="Picture@01\QPosted@" descr="@01\QPosted@">
          <a:extLst>
            <a:ext uri="{FF2B5EF4-FFF2-40B4-BE49-F238E27FC236}">
              <a16:creationId xmlns:a16="http://schemas.microsoft.com/office/drawing/2014/main" id="{8A90B39F-3C2D-4463-970E-8CA1CA9030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84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426" name="Picture@01\QPosted@" descr="@01\QPosted@">
          <a:extLst>
            <a:ext uri="{FF2B5EF4-FFF2-40B4-BE49-F238E27FC236}">
              <a16:creationId xmlns:a16="http://schemas.microsoft.com/office/drawing/2014/main" id="{4B77D4EC-731E-4632-A812-A725C1D7AE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02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427" name="Picture@01\QPosted@" descr="@01\QPosted@">
          <a:extLst>
            <a:ext uri="{FF2B5EF4-FFF2-40B4-BE49-F238E27FC236}">
              <a16:creationId xmlns:a16="http://schemas.microsoft.com/office/drawing/2014/main" id="{6D87586E-F7EA-4000-9C88-DFAC6E765F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20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428" name="Picture@01\QPosted@" descr="@01\QPosted@">
          <a:extLst>
            <a:ext uri="{FF2B5EF4-FFF2-40B4-BE49-F238E27FC236}">
              <a16:creationId xmlns:a16="http://schemas.microsoft.com/office/drawing/2014/main" id="{F0610A8F-945F-45BF-92BD-3C051FE52C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37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429" name="Picture@01\QPosted@" descr="@01\QPosted@">
          <a:extLst>
            <a:ext uri="{FF2B5EF4-FFF2-40B4-BE49-F238E27FC236}">
              <a16:creationId xmlns:a16="http://schemas.microsoft.com/office/drawing/2014/main" id="{4BDF2C71-3CB7-45D5-BC98-0B142A8950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55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430" name="Picture@01\QPosted@" descr="@01\QPosted@">
          <a:extLst>
            <a:ext uri="{FF2B5EF4-FFF2-40B4-BE49-F238E27FC236}">
              <a16:creationId xmlns:a16="http://schemas.microsoft.com/office/drawing/2014/main" id="{52BE5376-8240-4DB5-9BC2-2027F564A7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73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431" name="Picture@01\QPosted@" descr="@01\QPosted@">
          <a:extLst>
            <a:ext uri="{FF2B5EF4-FFF2-40B4-BE49-F238E27FC236}">
              <a16:creationId xmlns:a16="http://schemas.microsoft.com/office/drawing/2014/main" id="{5091260F-7741-4B7D-8BF7-A2065B62CF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432" name="Picture@01\QPosted@" descr="@01\QPosted@">
          <a:extLst>
            <a:ext uri="{FF2B5EF4-FFF2-40B4-BE49-F238E27FC236}">
              <a16:creationId xmlns:a16="http://schemas.microsoft.com/office/drawing/2014/main" id="{F05F0152-1F60-426F-BD0B-C5FD62D7C4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08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433" name="Picture@01\QPosted@" descr="@01\QPosted@">
          <a:extLst>
            <a:ext uri="{FF2B5EF4-FFF2-40B4-BE49-F238E27FC236}">
              <a16:creationId xmlns:a16="http://schemas.microsoft.com/office/drawing/2014/main" id="{7FBB8619-9492-4FD1-BC6F-2152FCABDB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2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434" name="Picture@01\QPosted@" descr="@01\QPosted@">
          <a:extLst>
            <a:ext uri="{FF2B5EF4-FFF2-40B4-BE49-F238E27FC236}">
              <a16:creationId xmlns:a16="http://schemas.microsoft.com/office/drawing/2014/main" id="{BDF39D8F-159D-4207-BE7A-1631689517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44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435" name="Picture@01\QPosted@" descr="@01\QPosted@">
          <a:extLst>
            <a:ext uri="{FF2B5EF4-FFF2-40B4-BE49-F238E27FC236}">
              <a16:creationId xmlns:a16="http://schemas.microsoft.com/office/drawing/2014/main" id="{722FCF47-0696-4597-AAE6-BE69362428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6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436" name="Picture@01\QPosted@" descr="@01\QPosted@">
          <a:extLst>
            <a:ext uri="{FF2B5EF4-FFF2-40B4-BE49-F238E27FC236}">
              <a16:creationId xmlns:a16="http://schemas.microsoft.com/office/drawing/2014/main" id="{AF58C436-1AAA-48B7-9910-ACEC3BDF4B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80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437" name="Picture@01\QPosted@" descr="@01\QPosted@">
          <a:extLst>
            <a:ext uri="{FF2B5EF4-FFF2-40B4-BE49-F238E27FC236}">
              <a16:creationId xmlns:a16="http://schemas.microsoft.com/office/drawing/2014/main" id="{15B51572-8FAE-4E52-B49F-A7BDCB0000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9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438" name="Picture@01\QPosted@" descr="@01\QPosted@">
          <a:extLst>
            <a:ext uri="{FF2B5EF4-FFF2-40B4-BE49-F238E27FC236}">
              <a16:creationId xmlns:a16="http://schemas.microsoft.com/office/drawing/2014/main" id="{1620B91D-5F0C-49EF-B2F9-6CC10E7E63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15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439" name="Picture@01\QPosted@" descr="@01\QPosted@">
          <a:extLst>
            <a:ext uri="{FF2B5EF4-FFF2-40B4-BE49-F238E27FC236}">
              <a16:creationId xmlns:a16="http://schemas.microsoft.com/office/drawing/2014/main" id="{45E1F1A5-F3AB-46D4-9A38-C57FF52A35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3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440" name="Picture@01\QPosted@" descr="@01\QPosted@">
          <a:extLst>
            <a:ext uri="{FF2B5EF4-FFF2-40B4-BE49-F238E27FC236}">
              <a16:creationId xmlns:a16="http://schemas.microsoft.com/office/drawing/2014/main" id="{B8AC7764-DF39-4C86-B5DB-D3AFB71AE9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51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441" name="Picture@01\QPosted@" descr="@01\QPosted@">
          <a:extLst>
            <a:ext uri="{FF2B5EF4-FFF2-40B4-BE49-F238E27FC236}">
              <a16:creationId xmlns:a16="http://schemas.microsoft.com/office/drawing/2014/main" id="{2BC30C93-1400-4CBB-8369-2414A89D78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442" name="Picture@01\QPosted@" descr="@01\QPosted@">
          <a:extLst>
            <a:ext uri="{FF2B5EF4-FFF2-40B4-BE49-F238E27FC236}">
              <a16:creationId xmlns:a16="http://schemas.microsoft.com/office/drawing/2014/main" id="{0E33EAA7-93DE-4498-A3FF-6121278B29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86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443" name="Picture@01\QPosted@" descr="@01\QPosted@">
          <a:extLst>
            <a:ext uri="{FF2B5EF4-FFF2-40B4-BE49-F238E27FC236}">
              <a16:creationId xmlns:a16="http://schemas.microsoft.com/office/drawing/2014/main" id="{EA44C466-0370-4DAD-A6E9-B9032C28EF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0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444" name="Picture@01\QPosted@" descr="@01\QPosted@">
          <a:extLst>
            <a:ext uri="{FF2B5EF4-FFF2-40B4-BE49-F238E27FC236}">
              <a16:creationId xmlns:a16="http://schemas.microsoft.com/office/drawing/2014/main" id="{D8833B6F-E71E-4AE1-92D5-4AEC70E19C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22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445" name="Picture@01\QPosted@" descr="@01\QPosted@">
          <a:extLst>
            <a:ext uri="{FF2B5EF4-FFF2-40B4-BE49-F238E27FC236}">
              <a16:creationId xmlns:a16="http://schemas.microsoft.com/office/drawing/2014/main" id="{7D32EBF6-BBD2-41BC-B18F-F0A662DE67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4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446" name="Picture@01\QPosted@" descr="@01\QPosted@">
          <a:extLst>
            <a:ext uri="{FF2B5EF4-FFF2-40B4-BE49-F238E27FC236}">
              <a16:creationId xmlns:a16="http://schemas.microsoft.com/office/drawing/2014/main" id="{52B074EE-EBF1-4498-8970-345F4A3329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57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447" name="Picture@01\QPosted@" descr="@01\QPosted@">
          <a:extLst>
            <a:ext uri="{FF2B5EF4-FFF2-40B4-BE49-F238E27FC236}">
              <a16:creationId xmlns:a16="http://schemas.microsoft.com/office/drawing/2014/main" id="{741469DB-2BAB-47D7-B35C-6AB02CBF3D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7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448" name="Picture@01\QPosted@" descr="@01\QPosted@">
          <a:extLst>
            <a:ext uri="{FF2B5EF4-FFF2-40B4-BE49-F238E27FC236}">
              <a16:creationId xmlns:a16="http://schemas.microsoft.com/office/drawing/2014/main" id="{70689472-358F-406F-8F55-8E78992860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93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449" name="Picture@01\QPosted@" descr="@01\QPosted@">
          <a:extLst>
            <a:ext uri="{FF2B5EF4-FFF2-40B4-BE49-F238E27FC236}">
              <a16:creationId xmlns:a16="http://schemas.microsoft.com/office/drawing/2014/main" id="{244AC313-A884-4F55-9445-7F764661F9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1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450" name="Picture@01\QPosted@" descr="@01\QPosted@">
          <a:extLst>
            <a:ext uri="{FF2B5EF4-FFF2-40B4-BE49-F238E27FC236}">
              <a16:creationId xmlns:a16="http://schemas.microsoft.com/office/drawing/2014/main" id="{03A3A193-C25B-42BE-B824-C1613654BE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28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451" name="Picture@01\QPosted@" descr="@01\QPosted@">
          <a:extLst>
            <a:ext uri="{FF2B5EF4-FFF2-40B4-BE49-F238E27FC236}">
              <a16:creationId xmlns:a16="http://schemas.microsoft.com/office/drawing/2014/main" id="{D9804F5E-7D16-49E3-A0AB-ECA8E6D408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4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452" name="Picture@01\QPosted@" descr="@01\QPosted@">
          <a:extLst>
            <a:ext uri="{FF2B5EF4-FFF2-40B4-BE49-F238E27FC236}">
              <a16:creationId xmlns:a16="http://schemas.microsoft.com/office/drawing/2014/main" id="{0CAE37A3-859D-4DC7-9DB3-46A6943A28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64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453" name="Picture@01\QPosted@" descr="@01\QPosted@">
          <a:extLst>
            <a:ext uri="{FF2B5EF4-FFF2-40B4-BE49-F238E27FC236}">
              <a16:creationId xmlns:a16="http://schemas.microsoft.com/office/drawing/2014/main" id="{7BBA7348-69A7-46AB-8929-3AA0F84A8A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82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454" name="Picture@01\QPosted@" descr="@01\QPosted@">
          <a:extLst>
            <a:ext uri="{FF2B5EF4-FFF2-40B4-BE49-F238E27FC236}">
              <a16:creationId xmlns:a16="http://schemas.microsoft.com/office/drawing/2014/main" id="{35C57CA7-D01A-480D-9B8D-C48B71E7C7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00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455" name="Picture@01\QPosted@" descr="@01\QPosted@">
          <a:extLst>
            <a:ext uri="{FF2B5EF4-FFF2-40B4-BE49-F238E27FC236}">
              <a16:creationId xmlns:a16="http://schemas.microsoft.com/office/drawing/2014/main" id="{3F811BE6-C474-47E9-8FD4-A505FD71EE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17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456" name="Picture@01\QPosted@" descr="@01\QPosted@">
          <a:extLst>
            <a:ext uri="{FF2B5EF4-FFF2-40B4-BE49-F238E27FC236}">
              <a16:creationId xmlns:a16="http://schemas.microsoft.com/office/drawing/2014/main" id="{E34EA202-2385-4B6B-A898-94CE77D10A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35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457" name="Picture@01\QPosted@" descr="@01\QPosted@">
          <a:extLst>
            <a:ext uri="{FF2B5EF4-FFF2-40B4-BE49-F238E27FC236}">
              <a16:creationId xmlns:a16="http://schemas.microsoft.com/office/drawing/2014/main" id="{8E6DDD9B-DF93-40B3-8471-B9102BD84F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53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458" name="Picture@01\QPosted@" descr="@01\QPosted@">
          <a:extLst>
            <a:ext uri="{FF2B5EF4-FFF2-40B4-BE49-F238E27FC236}">
              <a16:creationId xmlns:a16="http://schemas.microsoft.com/office/drawing/2014/main" id="{0B78892D-5EA8-47D1-8367-80F275CC15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7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459" name="Picture@01\QPosted@" descr="@01\QPosted@">
          <a:extLst>
            <a:ext uri="{FF2B5EF4-FFF2-40B4-BE49-F238E27FC236}">
              <a16:creationId xmlns:a16="http://schemas.microsoft.com/office/drawing/2014/main" id="{312BCDDA-F2B9-447F-A074-9EBA08A007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88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460" name="Picture@01\QPosted@" descr="@01\QPosted@">
          <a:extLst>
            <a:ext uri="{FF2B5EF4-FFF2-40B4-BE49-F238E27FC236}">
              <a16:creationId xmlns:a16="http://schemas.microsoft.com/office/drawing/2014/main" id="{72E9D9C1-EF16-4C1B-888D-8D54CC32E9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0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461" name="Picture@01\QPosted@" descr="@01\QPosted@">
          <a:extLst>
            <a:ext uri="{FF2B5EF4-FFF2-40B4-BE49-F238E27FC236}">
              <a16:creationId xmlns:a16="http://schemas.microsoft.com/office/drawing/2014/main" id="{0A57237D-E3B8-41D5-9124-16244655C0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24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462" name="Picture@01\QPosted@" descr="@01\QPosted@">
          <a:extLst>
            <a:ext uri="{FF2B5EF4-FFF2-40B4-BE49-F238E27FC236}">
              <a16:creationId xmlns:a16="http://schemas.microsoft.com/office/drawing/2014/main" id="{1C72DE34-A616-4989-9635-383105028B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4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463" name="Picture@01\QPosted@" descr="@01\QPosted@">
          <a:extLst>
            <a:ext uri="{FF2B5EF4-FFF2-40B4-BE49-F238E27FC236}">
              <a16:creationId xmlns:a16="http://schemas.microsoft.com/office/drawing/2014/main" id="{B8D1FBD7-97EF-42B3-9BE9-E0F9F3BF03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60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464" name="Picture@01\QPosted@" descr="@01\QPosted@">
          <a:extLst>
            <a:ext uri="{FF2B5EF4-FFF2-40B4-BE49-F238E27FC236}">
              <a16:creationId xmlns:a16="http://schemas.microsoft.com/office/drawing/2014/main" id="{0DA3883F-3F20-4801-BB01-D8DB0DDB5A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7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465" name="Picture@01\QPosted@" descr="@01\QPosted@">
          <a:extLst>
            <a:ext uri="{FF2B5EF4-FFF2-40B4-BE49-F238E27FC236}">
              <a16:creationId xmlns:a16="http://schemas.microsoft.com/office/drawing/2014/main" id="{10700DAF-8DE6-4DCF-9E6B-7E345AB999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95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466" name="Picture@01\QPosted@" descr="@01\QPosted@">
          <a:extLst>
            <a:ext uri="{FF2B5EF4-FFF2-40B4-BE49-F238E27FC236}">
              <a16:creationId xmlns:a16="http://schemas.microsoft.com/office/drawing/2014/main" id="{7CED8016-D8EE-4C21-93B5-4EEE5A64E0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1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467" name="Picture@01\QPosted@" descr="@01\QPosted@">
          <a:extLst>
            <a:ext uri="{FF2B5EF4-FFF2-40B4-BE49-F238E27FC236}">
              <a16:creationId xmlns:a16="http://schemas.microsoft.com/office/drawing/2014/main" id="{0A0574BE-DB14-458A-B6A8-43D037D132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31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468" name="Picture@01\QPosted@" descr="@01\QPosted@">
          <a:extLst>
            <a:ext uri="{FF2B5EF4-FFF2-40B4-BE49-F238E27FC236}">
              <a16:creationId xmlns:a16="http://schemas.microsoft.com/office/drawing/2014/main" id="{6B525D41-6EBF-4559-94DC-B5F09234C9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4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469" name="Picture@01\QPosted@" descr="@01\QPosted@">
          <a:extLst>
            <a:ext uri="{FF2B5EF4-FFF2-40B4-BE49-F238E27FC236}">
              <a16:creationId xmlns:a16="http://schemas.microsoft.com/office/drawing/2014/main" id="{C663C101-F6D7-47C6-ADBB-C7076C37F2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66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470" name="Picture@01\QPosted@" descr="@01\QPosted@">
          <a:extLst>
            <a:ext uri="{FF2B5EF4-FFF2-40B4-BE49-F238E27FC236}">
              <a16:creationId xmlns:a16="http://schemas.microsoft.com/office/drawing/2014/main" id="{1799888B-823D-4F9B-9E83-CD2B37176B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471" name="Picture@01\QPosted@" descr="@01\QPosted@">
          <a:extLst>
            <a:ext uri="{FF2B5EF4-FFF2-40B4-BE49-F238E27FC236}">
              <a16:creationId xmlns:a16="http://schemas.microsoft.com/office/drawing/2014/main" id="{B2E5E646-AF85-412E-90B5-5D65B779FD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02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472" name="Picture@01\QPosted@" descr="@01\QPosted@">
          <a:extLst>
            <a:ext uri="{FF2B5EF4-FFF2-40B4-BE49-F238E27FC236}">
              <a16:creationId xmlns:a16="http://schemas.microsoft.com/office/drawing/2014/main" id="{B1C77A93-7E65-4252-AC90-6788D2F44E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2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473" name="Picture@01\QPosted@" descr="@01\QPosted@">
          <a:extLst>
            <a:ext uri="{FF2B5EF4-FFF2-40B4-BE49-F238E27FC236}">
              <a16:creationId xmlns:a16="http://schemas.microsoft.com/office/drawing/2014/main" id="{40199C51-B96F-42D8-B428-B52FA37DBF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37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474" name="Picture@01\QPosted@" descr="@01\QPosted@">
          <a:extLst>
            <a:ext uri="{FF2B5EF4-FFF2-40B4-BE49-F238E27FC236}">
              <a16:creationId xmlns:a16="http://schemas.microsoft.com/office/drawing/2014/main" id="{F6D0F783-F9E7-4CAB-A2C9-D8E0A3E762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5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475" name="Picture@01\QPosted@" descr="@01\QPosted@">
          <a:extLst>
            <a:ext uri="{FF2B5EF4-FFF2-40B4-BE49-F238E27FC236}">
              <a16:creationId xmlns:a16="http://schemas.microsoft.com/office/drawing/2014/main" id="{2665A2D6-60BD-41C3-84C5-B2D02A916C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73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476" name="Picture@01\QPosted@" descr="@01\QPosted@">
          <a:extLst>
            <a:ext uri="{FF2B5EF4-FFF2-40B4-BE49-F238E27FC236}">
              <a16:creationId xmlns:a16="http://schemas.microsoft.com/office/drawing/2014/main" id="{450D905E-FFC8-4793-989F-89337574DC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9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477" name="Picture@01\QPosted@" descr="@01\QPosted@">
          <a:extLst>
            <a:ext uri="{FF2B5EF4-FFF2-40B4-BE49-F238E27FC236}">
              <a16:creationId xmlns:a16="http://schemas.microsoft.com/office/drawing/2014/main" id="{57AC0B8C-26C5-48BF-8D72-60A925BC2E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09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478" name="Picture@01\QPosted@" descr="@01\QPosted@">
          <a:extLst>
            <a:ext uri="{FF2B5EF4-FFF2-40B4-BE49-F238E27FC236}">
              <a16:creationId xmlns:a16="http://schemas.microsoft.com/office/drawing/2014/main" id="{60E37BEF-9792-43AB-93AC-112C489019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2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479" name="Picture@01\QPosted@" descr="@01\QPosted@">
          <a:extLst>
            <a:ext uri="{FF2B5EF4-FFF2-40B4-BE49-F238E27FC236}">
              <a16:creationId xmlns:a16="http://schemas.microsoft.com/office/drawing/2014/main" id="{701B5B0D-DD11-4A62-84A6-69E4D0CE95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44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480" name="Picture@01\QPosted@" descr="@01\QPosted@">
          <a:extLst>
            <a:ext uri="{FF2B5EF4-FFF2-40B4-BE49-F238E27FC236}">
              <a16:creationId xmlns:a16="http://schemas.microsoft.com/office/drawing/2014/main" id="{44085DED-80C6-4BBC-B6DD-CC0C15F9FE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62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481" name="Picture@01\QPosted@" descr="@01\QPosted@">
          <a:extLst>
            <a:ext uri="{FF2B5EF4-FFF2-40B4-BE49-F238E27FC236}">
              <a16:creationId xmlns:a16="http://schemas.microsoft.com/office/drawing/2014/main" id="{BA36E4B7-4E99-42BF-A616-8C9526F0E6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80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482" name="Picture@01\QPosted@" descr="@01\QPosted@">
          <a:extLst>
            <a:ext uri="{FF2B5EF4-FFF2-40B4-BE49-F238E27FC236}">
              <a16:creationId xmlns:a16="http://schemas.microsoft.com/office/drawing/2014/main" id="{EB68179A-3FD8-4710-B2E7-1477D6E310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97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483" name="Picture@01\QPosted@" descr="@01\QPosted@">
          <a:extLst>
            <a:ext uri="{FF2B5EF4-FFF2-40B4-BE49-F238E27FC236}">
              <a16:creationId xmlns:a16="http://schemas.microsoft.com/office/drawing/2014/main" id="{8AC3F340-6F20-4A6A-84A4-2BB860D0FC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15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484" name="Picture@01\QPosted@" descr="@01\QPosted@">
          <a:extLst>
            <a:ext uri="{FF2B5EF4-FFF2-40B4-BE49-F238E27FC236}">
              <a16:creationId xmlns:a16="http://schemas.microsoft.com/office/drawing/2014/main" id="{9B99BF54-7575-459D-81D5-A328758F72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33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485" name="Picture@01\QPosted@" descr="@01\QPosted@">
          <a:extLst>
            <a:ext uri="{FF2B5EF4-FFF2-40B4-BE49-F238E27FC236}">
              <a16:creationId xmlns:a16="http://schemas.microsoft.com/office/drawing/2014/main" id="{A33C00DE-67BC-4BC5-BAC1-90CC246D4A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5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486" name="Picture@01\QPosted@" descr="@01\QPosted@">
          <a:extLst>
            <a:ext uri="{FF2B5EF4-FFF2-40B4-BE49-F238E27FC236}">
              <a16:creationId xmlns:a16="http://schemas.microsoft.com/office/drawing/2014/main" id="{9F2F6148-17B0-443C-956A-754FA7D3BB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69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487" name="Picture@01\QPosted@" descr="@01\QPosted@">
          <a:extLst>
            <a:ext uri="{FF2B5EF4-FFF2-40B4-BE49-F238E27FC236}">
              <a16:creationId xmlns:a16="http://schemas.microsoft.com/office/drawing/2014/main" id="{0F774FA0-2DF0-4609-92B2-1250383ED1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8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488" name="Picture@01\QPosted@" descr="@01\QPosted@">
          <a:extLst>
            <a:ext uri="{FF2B5EF4-FFF2-40B4-BE49-F238E27FC236}">
              <a16:creationId xmlns:a16="http://schemas.microsoft.com/office/drawing/2014/main" id="{8E97D398-E86C-4893-8082-3B75C0B914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04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489" name="Picture@01\QPosted@" descr="@01\QPosted@">
          <a:extLst>
            <a:ext uri="{FF2B5EF4-FFF2-40B4-BE49-F238E27FC236}">
              <a16:creationId xmlns:a16="http://schemas.microsoft.com/office/drawing/2014/main" id="{CE6FBCB7-0322-4531-B024-EA5A6CDD51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490" name="Picture@01\QPosted@" descr="@01\QPosted@">
          <a:extLst>
            <a:ext uri="{FF2B5EF4-FFF2-40B4-BE49-F238E27FC236}">
              <a16:creationId xmlns:a16="http://schemas.microsoft.com/office/drawing/2014/main" id="{FBFF170E-B679-4BB2-95D6-EAEBB8EF29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40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491" name="Picture@01\QPosted@" descr="@01\QPosted@">
          <a:extLst>
            <a:ext uri="{FF2B5EF4-FFF2-40B4-BE49-F238E27FC236}">
              <a16:creationId xmlns:a16="http://schemas.microsoft.com/office/drawing/2014/main" id="{0109061A-C56D-4AEC-B799-FF4AC2733E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5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492" name="Picture@01\QPosted@" descr="@01\QPosted@">
          <a:extLst>
            <a:ext uri="{FF2B5EF4-FFF2-40B4-BE49-F238E27FC236}">
              <a16:creationId xmlns:a16="http://schemas.microsoft.com/office/drawing/2014/main" id="{2317DC20-334B-4E54-8AD8-CC361D05D1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75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493" name="Picture@01\QPosted@" descr="@01\QPosted@">
          <a:extLst>
            <a:ext uri="{FF2B5EF4-FFF2-40B4-BE49-F238E27FC236}">
              <a16:creationId xmlns:a16="http://schemas.microsoft.com/office/drawing/2014/main" id="{44CD665D-C9AB-4F39-A53C-205F903A5D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9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494" name="Picture@01\QPosted@" descr="@01\QPosted@">
          <a:extLst>
            <a:ext uri="{FF2B5EF4-FFF2-40B4-BE49-F238E27FC236}">
              <a16:creationId xmlns:a16="http://schemas.microsoft.com/office/drawing/2014/main" id="{5609AD2E-FCD8-4FC8-AA55-79BD1CEE3B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11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495" name="Picture@01\QPosted@" descr="@01\QPosted@">
          <a:extLst>
            <a:ext uri="{FF2B5EF4-FFF2-40B4-BE49-F238E27FC236}">
              <a16:creationId xmlns:a16="http://schemas.microsoft.com/office/drawing/2014/main" id="{E341676D-906E-498A-91F0-A914B36A78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2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496" name="Picture@01\QPosted@" descr="@01\QPosted@">
          <a:extLst>
            <a:ext uri="{FF2B5EF4-FFF2-40B4-BE49-F238E27FC236}">
              <a16:creationId xmlns:a16="http://schemas.microsoft.com/office/drawing/2014/main" id="{2CC1C54F-C0B3-403A-9EC1-ACDE158A1C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46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497" name="Picture@01\QPosted@" descr="@01\QPosted@">
          <a:extLst>
            <a:ext uri="{FF2B5EF4-FFF2-40B4-BE49-F238E27FC236}">
              <a16:creationId xmlns:a16="http://schemas.microsoft.com/office/drawing/2014/main" id="{1ECC0666-9900-4FED-BFF5-C752DE9B26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6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498" name="Picture@01\QPosted@" descr="@01\QPosted@">
          <a:extLst>
            <a:ext uri="{FF2B5EF4-FFF2-40B4-BE49-F238E27FC236}">
              <a16:creationId xmlns:a16="http://schemas.microsoft.com/office/drawing/2014/main" id="{B2F75D76-81F6-475C-AF8D-6DBAE76088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82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499" name="Picture@01\QPosted@" descr="@01\QPosted@">
          <a:extLst>
            <a:ext uri="{FF2B5EF4-FFF2-40B4-BE49-F238E27FC236}">
              <a16:creationId xmlns:a16="http://schemas.microsoft.com/office/drawing/2014/main" id="{B3FB3F3E-EDC6-444F-8F2C-5DA18719E1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0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500" name="Picture@01\QPosted@" descr="@01\QPosted@">
          <a:extLst>
            <a:ext uri="{FF2B5EF4-FFF2-40B4-BE49-F238E27FC236}">
              <a16:creationId xmlns:a16="http://schemas.microsoft.com/office/drawing/2014/main" id="{0109BF58-04FC-4BFC-9EA0-584846F53D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17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501" name="Picture@01\QPosted@" descr="@01\QPosted@">
          <a:extLst>
            <a:ext uri="{FF2B5EF4-FFF2-40B4-BE49-F238E27FC236}">
              <a16:creationId xmlns:a16="http://schemas.microsoft.com/office/drawing/2014/main" id="{36978CBD-EA7E-4976-917D-5CADBB2754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3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502" name="Picture@01\QPosted@" descr="@01\QPosted@">
          <a:extLst>
            <a:ext uri="{FF2B5EF4-FFF2-40B4-BE49-F238E27FC236}">
              <a16:creationId xmlns:a16="http://schemas.microsoft.com/office/drawing/2014/main" id="{2B9EC585-9D56-48D2-BCEC-1ACACABF64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53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503" name="Picture@01\QPosted@" descr="@01\QPosted@">
          <a:extLst>
            <a:ext uri="{FF2B5EF4-FFF2-40B4-BE49-F238E27FC236}">
              <a16:creationId xmlns:a16="http://schemas.microsoft.com/office/drawing/2014/main" id="{45BC3CF8-72B7-4154-85DD-42CAC33954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7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504" name="Picture@01\QPosted@" descr="@01\QPosted@">
          <a:extLst>
            <a:ext uri="{FF2B5EF4-FFF2-40B4-BE49-F238E27FC236}">
              <a16:creationId xmlns:a16="http://schemas.microsoft.com/office/drawing/2014/main" id="{9B9D2D17-1375-44C8-B3E7-356605D44B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89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505" name="Picture@01\QPosted@" descr="@01\QPosted@">
          <a:extLst>
            <a:ext uri="{FF2B5EF4-FFF2-40B4-BE49-F238E27FC236}">
              <a16:creationId xmlns:a16="http://schemas.microsoft.com/office/drawing/2014/main" id="{05D44100-CE45-463C-BEC3-DC3E42B016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0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506" name="Picture@01\QPosted@" descr="@01\QPosted@">
          <a:extLst>
            <a:ext uri="{FF2B5EF4-FFF2-40B4-BE49-F238E27FC236}">
              <a16:creationId xmlns:a16="http://schemas.microsoft.com/office/drawing/2014/main" id="{BD756520-2344-497B-BA72-4A05BFA65B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24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507" name="Picture@01\QPosted@" descr="@01\QPosted@">
          <a:extLst>
            <a:ext uri="{FF2B5EF4-FFF2-40B4-BE49-F238E27FC236}">
              <a16:creationId xmlns:a16="http://schemas.microsoft.com/office/drawing/2014/main" id="{2EE8FCF8-FC1E-4FC6-8F3F-9602FFD846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4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508" name="Picture@01\QPosted@" descr="@01\QPosted@">
          <a:extLst>
            <a:ext uri="{FF2B5EF4-FFF2-40B4-BE49-F238E27FC236}">
              <a16:creationId xmlns:a16="http://schemas.microsoft.com/office/drawing/2014/main" id="{8A8300EE-8B4B-4FAC-9B94-CE9EF634BF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0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509" name="Picture@01\QPosted@" descr="@01\QPosted@">
          <a:extLst>
            <a:ext uri="{FF2B5EF4-FFF2-40B4-BE49-F238E27FC236}">
              <a16:creationId xmlns:a16="http://schemas.microsoft.com/office/drawing/2014/main" id="{D77BE300-80AD-4225-9B6C-20410C6556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77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510" name="Picture@01\QPosted@" descr="@01\QPosted@">
          <a:extLst>
            <a:ext uri="{FF2B5EF4-FFF2-40B4-BE49-F238E27FC236}">
              <a16:creationId xmlns:a16="http://schemas.microsoft.com/office/drawing/2014/main" id="{5E25AC6F-BD5E-4C88-9064-6F55409F77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95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511" name="Picture@01\QPosted@" descr="@01\QPosted@">
          <a:extLst>
            <a:ext uri="{FF2B5EF4-FFF2-40B4-BE49-F238E27FC236}">
              <a16:creationId xmlns:a16="http://schemas.microsoft.com/office/drawing/2014/main" id="{489FACA2-C15B-4B41-9ACB-DCCE7C9622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13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512" name="Picture@01\QPosted@" descr="@01\QPosted@">
          <a:extLst>
            <a:ext uri="{FF2B5EF4-FFF2-40B4-BE49-F238E27FC236}">
              <a16:creationId xmlns:a16="http://schemas.microsoft.com/office/drawing/2014/main" id="{E55CF235-A343-421C-99A5-7A3579A03C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31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513" name="Picture@01\QPosted@" descr="@01\QPosted@">
          <a:extLst>
            <a:ext uri="{FF2B5EF4-FFF2-40B4-BE49-F238E27FC236}">
              <a16:creationId xmlns:a16="http://schemas.microsoft.com/office/drawing/2014/main" id="{C700C2F9-20F9-4C61-8F79-575B4129B5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49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514" name="Picture@01\QPosted@" descr="@01\QPosted@">
          <a:extLst>
            <a:ext uri="{FF2B5EF4-FFF2-40B4-BE49-F238E27FC236}">
              <a16:creationId xmlns:a16="http://schemas.microsoft.com/office/drawing/2014/main" id="{3CC58FF6-8596-4840-9D96-826BFF540C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6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515" name="Picture@01\QPosted@" descr="@01\QPosted@">
          <a:extLst>
            <a:ext uri="{FF2B5EF4-FFF2-40B4-BE49-F238E27FC236}">
              <a16:creationId xmlns:a16="http://schemas.microsoft.com/office/drawing/2014/main" id="{410F81EE-5A25-4A14-8C19-B82C3346A6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84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516" name="Picture@01\QPosted@" descr="@01\QPosted@">
          <a:extLst>
            <a:ext uri="{FF2B5EF4-FFF2-40B4-BE49-F238E27FC236}">
              <a16:creationId xmlns:a16="http://schemas.microsoft.com/office/drawing/2014/main" id="{5E88109A-4184-4C1C-B34C-59302F1612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0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517" name="Picture@01\QPosted@" descr="@01\QPosted@">
          <a:extLst>
            <a:ext uri="{FF2B5EF4-FFF2-40B4-BE49-F238E27FC236}">
              <a16:creationId xmlns:a16="http://schemas.microsoft.com/office/drawing/2014/main" id="{1471DA9E-8861-4C7F-8366-37AB06BF8F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20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518" name="Picture@01\QPosted@" descr="@01\QPosted@">
          <a:extLst>
            <a:ext uri="{FF2B5EF4-FFF2-40B4-BE49-F238E27FC236}">
              <a16:creationId xmlns:a16="http://schemas.microsoft.com/office/drawing/2014/main" id="{B5061821-2913-4970-874E-80946AE761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519" name="Picture@01\QPosted@" descr="@01\QPosted@">
          <a:extLst>
            <a:ext uri="{FF2B5EF4-FFF2-40B4-BE49-F238E27FC236}">
              <a16:creationId xmlns:a16="http://schemas.microsoft.com/office/drawing/2014/main" id="{BFBB2D28-F3FC-49D3-9DCB-66A77FEA49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55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520" name="Picture@01\QPosted@" descr="@01\QPosted@">
          <a:extLst>
            <a:ext uri="{FF2B5EF4-FFF2-40B4-BE49-F238E27FC236}">
              <a16:creationId xmlns:a16="http://schemas.microsoft.com/office/drawing/2014/main" id="{8D7CA25E-B929-4A8D-94DC-1E3C7AB92A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7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521" name="Picture@01\QPosted@" descr="@01\QPosted@">
          <a:extLst>
            <a:ext uri="{FF2B5EF4-FFF2-40B4-BE49-F238E27FC236}">
              <a16:creationId xmlns:a16="http://schemas.microsoft.com/office/drawing/2014/main" id="{A4BE7DC9-B6E8-484B-80A0-7D475DEA9A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91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522" name="Picture@01\QPosted@" descr="@01\QPosted@">
          <a:extLst>
            <a:ext uri="{FF2B5EF4-FFF2-40B4-BE49-F238E27FC236}">
              <a16:creationId xmlns:a16="http://schemas.microsoft.com/office/drawing/2014/main" id="{0395E8FD-9248-48A5-B0F7-96C12EBBF5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0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523" name="Picture@01\QPosted@" descr="@01\QPosted@">
          <a:extLst>
            <a:ext uri="{FF2B5EF4-FFF2-40B4-BE49-F238E27FC236}">
              <a16:creationId xmlns:a16="http://schemas.microsoft.com/office/drawing/2014/main" id="{CEB7BB74-48A2-4A7F-B791-7ED6AB59EF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26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524" name="Picture@01\QPosted@" descr="@01\QPosted@">
          <a:extLst>
            <a:ext uri="{FF2B5EF4-FFF2-40B4-BE49-F238E27FC236}">
              <a16:creationId xmlns:a16="http://schemas.microsoft.com/office/drawing/2014/main" id="{EA28AECA-7BBA-4C00-8E4A-609BF032D6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4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525" name="Picture@01\QPosted@" descr="@01\QPosted@">
          <a:extLst>
            <a:ext uri="{FF2B5EF4-FFF2-40B4-BE49-F238E27FC236}">
              <a16:creationId xmlns:a16="http://schemas.microsoft.com/office/drawing/2014/main" id="{FB8B8CB6-EE69-444B-A330-9E522E00A2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62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526" name="Picture@01\QPosted@" descr="@01\QPosted@">
          <a:extLst>
            <a:ext uri="{FF2B5EF4-FFF2-40B4-BE49-F238E27FC236}">
              <a16:creationId xmlns:a16="http://schemas.microsoft.com/office/drawing/2014/main" id="{F5487BEC-02AD-4B36-8F43-1E4D264BDA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8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527" name="Picture@01\QPosted@" descr="@01\QPosted@">
          <a:extLst>
            <a:ext uri="{FF2B5EF4-FFF2-40B4-BE49-F238E27FC236}">
              <a16:creationId xmlns:a16="http://schemas.microsoft.com/office/drawing/2014/main" id="{F86C6BB5-F9ED-495D-8F78-49903B683B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98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528" name="Picture@01\QPosted@" descr="@01\QPosted@">
          <a:extLst>
            <a:ext uri="{FF2B5EF4-FFF2-40B4-BE49-F238E27FC236}">
              <a16:creationId xmlns:a16="http://schemas.microsoft.com/office/drawing/2014/main" id="{1316A894-32ED-42C5-938C-7A30F80192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1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529" name="Picture@01\QPosted@" descr="@01\QPosted@">
          <a:extLst>
            <a:ext uri="{FF2B5EF4-FFF2-40B4-BE49-F238E27FC236}">
              <a16:creationId xmlns:a16="http://schemas.microsoft.com/office/drawing/2014/main" id="{52258804-9B54-41A3-AC33-C6FFEA88B2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33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530" name="Picture@01\QPosted@" descr="@01\QPosted@">
          <a:extLst>
            <a:ext uri="{FF2B5EF4-FFF2-40B4-BE49-F238E27FC236}">
              <a16:creationId xmlns:a16="http://schemas.microsoft.com/office/drawing/2014/main" id="{1EECAA13-7924-4DDE-960B-23940EF93B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5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531" name="Picture@01\QPosted@" descr="@01\QPosted@">
          <a:extLst>
            <a:ext uri="{FF2B5EF4-FFF2-40B4-BE49-F238E27FC236}">
              <a16:creationId xmlns:a16="http://schemas.microsoft.com/office/drawing/2014/main" id="{21FB2489-797A-4A8E-9F65-943B2B62A6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69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532" name="Picture@01\QPosted@" descr="@01\QPosted@">
          <a:extLst>
            <a:ext uri="{FF2B5EF4-FFF2-40B4-BE49-F238E27FC236}">
              <a16:creationId xmlns:a16="http://schemas.microsoft.com/office/drawing/2014/main" id="{B285DF44-B4D7-435E-B1F7-08516DC968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8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533" name="Picture@01\QPosted@" descr="@01\QPosted@">
          <a:extLst>
            <a:ext uri="{FF2B5EF4-FFF2-40B4-BE49-F238E27FC236}">
              <a16:creationId xmlns:a16="http://schemas.microsoft.com/office/drawing/2014/main" id="{400B92AD-FECB-4AFD-8339-0B03F30ECF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04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534" name="Picture@01\QPosted@" descr="@01\QPosted@">
          <a:extLst>
            <a:ext uri="{FF2B5EF4-FFF2-40B4-BE49-F238E27FC236}">
              <a16:creationId xmlns:a16="http://schemas.microsoft.com/office/drawing/2014/main" id="{EF99F251-80AB-4DC0-A4AB-E890F4DD47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2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535" name="Picture@01\QPosted@" descr="@01\QPosted@">
          <a:extLst>
            <a:ext uri="{FF2B5EF4-FFF2-40B4-BE49-F238E27FC236}">
              <a16:creationId xmlns:a16="http://schemas.microsoft.com/office/drawing/2014/main" id="{072D9CE5-6408-44A7-BBA1-58A6597373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40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536" name="Picture@01\QPosted@" descr="@01\QPosted@">
          <a:extLst>
            <a:ext uri="{FF2B5EF4-FFF2-40B4-BE49-F238E27FC236}">
              <a16:creationId xmlns:a16="http://schemas.microsoft.com/office/drawing/2014/main" id="{39871CA7-7611-45F9-928F-0B96E15416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58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537" name="Picture@01\QPosted@" descr="@01\QPosted@">
          <a:extLst>
            <a:ext uri="{FF2B5EF4-FFF2-40B4-BE49-F238E27FC236}">
              <a16:creationId xmlns:a16="http://schemas.microsoft.com/office/drawing/2014/main" id="{FE8403B6-5C5D-4924-9F60-9210192638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75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538" name="Picture@01\QPosted@" descr="@01\QPosted@">
          <a:extLst>
            <a:ext uri="{FF2B5EF4-FFF2-40B4-BE49-F238E27FC236}">
              <a16:creationId xmlns:a16="http://schemas.microsoft.com/office/drawing/2014/main" id="{491791F7-166A-4A3C-8F02-906F6AB5A3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93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539" name="Picture@01\QPosted@" descr="@01\QPosted@">
          <a:extLst>
            <a:ext uri="{FF2B5EF4-FFF2-40B4-BE49-F238E27FC236}">
              <a16:creationId xmlns:a16="http://schemas.microsoft.com/office/drawing/2014/main" id="{91CECB3B-44DC-4F48-B303-A0AE57B0A7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11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540" name="Picture@01\QPosted@" descr="@01\QPosted@">
          <a:extLst>
            <a:ext uri="{FF2B5EF4-FFF2-40B4-BE49-F238E27FC236}">
              <a16:creationId xmlns:a16="http://schemas.microsoft.com/office/drawing/2014/main" id="{8558136F-1648-4571-AD08-C808921887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29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541" name="Picture@01\QPosted@" descr="@01\QPosted@">
          <a:extLst>
            <a:ext uri="{FF2B5EF4-FFF2-40B4-BE49-F238E27FC236}">
              <a16:creationId xmlns:a16="http://schemas.microsoft.com/office/drawing/2014/main" id="{D5593230-3BA8-4291-B40E-B98BBA851D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4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542" name="Picture@01\QPosted@" descr="@01\QPosted@">
          <a:extLst>
            <a:ext uri="{FF2B5EF4-FFF2-40B4-BE49-F238E27FC236}">
              <a16:creationId xmlns:a16="http://schemas.microsoft.com/office/drawing/2014/main" id="{8BDA44BF-B55D-4212-BCA0-8ECCA45943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64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543" name="Picture@01\QPosted@" descr="@01\QPosted@">
          <a:extLst>
            <a:ext uri="{FF2B5EF4-FFF2-40B4-BE49-F238E27FC236}">
              <a16:creationId xmlns:a16="http://schemas.microsoft.com/office/drawing/2014/main" id="{E79FF7D0-BF1D-4277-A391-C0CBB1C32F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8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544" name="Picture@01\QPosted@" descr="@01\QPosted@">
          <a:extLst>
            <a:ext uri="{FF2B5EF4-FFF2-40B4-BE49-F238E27FC236}">
              <a16:creationId xmlns:a16="http://schemas.microsoft.com/office/drawing/2014/main" id="{6DAD7683-5FFD-44DC-BC99-FAEAD79707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00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545" name="Picture@01\QPosted@" descr="@01\QPosted@">
          <a:extLst>
            <a:ext uri="{FF2B5EF4-FFF2-40B4-BE49-F238E27FC236}">
              <a16:creationId xmlns:a16="http://schemas.microsoft.com/office/drawing/2014/main" id="{506444D9-160E-44EB-806F-7C757846CB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1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546" name="Picture@01\QPosted@" descr="@01\QPosted@">
          <a:extLst>
            <a:ext uri="{FF2B5EF4-FFF2-40B4-BE49-F238E27FC236}">
              <a16:creationId xmlns:a16="http://schemas.microsoft.com/office/drawing/2014/main" id="{89DF0AE2-3996-4CF7-8FEC-6425AD377D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35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547" name="Picture@01\QPosted@" descr="@01\QPosted@">
          <a:extLst>
            <a:ext uri="{FF2B5EF4-FFF2-40B4-BE49-F238E27FC236}">
              <a16:creationId xmlns:a16="http://schemas.microsoft.com/office/drawing/2014/main" id="{9DCFE4B8-21A6-47EA-ADF9-DB75DA91B4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548" name="Picture@01\QPosted@" descr="@01\QPosted@">
          <a:extLst>
            <a:ext uri="{FF2B5EF4-FFF2-40B4-BE49-F238E27FC236}">
              <a16:creationId xmlns:a16="http://schemas.microsoft.com/office/drawing/2014/main" id="{A7BFD99A-A213-4900-87B2-71D0DEC6FC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71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549" name="Picture@01\QPosted@" descr="@01\QPosted@">
          <a:extLst>
            <a:ext uri="{FF2B5EF4-FFF2-40B4-BE49-F238E27FC236}">
              <a16:creationId xmlns:a16="http://schemas.microsoft.com/office/drawing/2014/main" id="{491E913B-DCC7-468E-B375-AC3FCD0562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8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550" name="Picture@01\QPosted@" descr="@01\QPosted@">
          <a:extLst>
            <a:ext uri="{FF2B5EF4-FFF2-40B4-BE49-F238E27FC236}">
              <a16:creationId xmlns:a16="http://schemas.microsoft.com/office/drawing/2014/main" id="{DE5D30B5-957C-4D4D-A6B4-2D08772CB1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06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551" name="Picture@01\QPosted@" descr="@01\QPosted@">
          <a:extLst>
            <a:ext uri="{FF2B5EF4-FFF2-40B4-BE49-F238E27FC236}">
              <a16:creationId xmlns:a16="http://schemas.microsoft.com/office/drawing/2014/main" id="{75E8CACE-3D61-4EEC-AB84-216BEAF18F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2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552" name="Picture@01\QPosted@" descr="@01\QPosted@">
          <a:extLst>
            <a:ext uri="{FF2B5EF4-FFF2-40B4-BE49-F238E27FC236}">
              <a16:creationId xmlns:a16="http://schemas.microsoft.com/office/drawing/2014/main" id="{14A6F9D6-3F2F-478F-95D6-BC3A4CCA2A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42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553" name="Picture@01\QPosted@" descr="@01\QPosted@">
          <a:extLst>
            <a:ext uri="{FF2B5EF4-FFF2-40B4-BE49-F238E27FC236}">
              <a16:creationId xmlns:a16="http://schemas.microsoft.com/office/drawing/2014/main" id="{3F41EBC1-790A-4CB1-BF16-D57AC1BDCB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6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554" name="Picture@01\QPosted@" descr="@01\QPosted@">
          <a:extLst>
            <a:ext uri="{FF2B5EF4-FFF2-40B4-BE49-F238E27FC236}">
              <a16:creationId xmlns:a16="http://schemas.microsoft.com/office/drawing/2014/main" id="{BB8F5026-BB21-48BD-BEAD-F5FB6BAE0D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78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555" name="Picture@01\QPosted@" descr="@01\QPosted@">
          <a:extLst>
            <a:ext uri="{FF2B5EF4-FFF2-40B4-BE49-F238E27FC236}">
              <a16:creationId xmlns:a16="http://schemas.microsoft.com/office/drawing/2014/main" id="{093B06D5-F372-445D-A246-A50EEACC60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9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556" name="Picture@01\QPosted@" descr="@01\QPosted@">
          <a:extLst>
            <a:ext uri="{FF2B5EF4-FFF2-40B4-BE49-F238E27FC236}">
              <a16:creationId xmlns:a16="http://schemas.microsoft.com/office/drawing/2014/main" id="{5921137E-4261-4FD1-8B05-0F64B03C9D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13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557" name="Picture@01\QPosted@" descr="@01\QPosted@">
          <a:extLst>
            <a:ext uri="{FF2B5EF4-FFF2-40B4-BE49-F238E27FC236}">
              <a16:creationId xmlns:a16="http://schemas.microsoft.com/office/drawing/2014/main" id="{33063688-2ED4-41A7-91C5-6A66A9A761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3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558" name="Picture@01\QPosted@" descr="@01\QPosted@">
          <a:extLst>
            <a:ext uri="{FF2B5EF4-FFF2-40B4-BE49-F238E27FC236}">
              <a16:creationId xmlns:a16="http://schemas.microsoft.com/office/drawing/2014/main" id="{26DF6298-0332-40EC-8979-2FD17C4E3F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49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559" name="Picture@01\QPosted@" descr="@01\QPosted@">
          <a:extLst>
            <a:ext uri="{FF2B5EF4-FFF2-40B4-BE49-F238E27FC236}">
              <a16:creationId xmlns:a16="http://schemas.microsoft.com/office/drawing/2014/main" id="{C48DA29D-644A-4652-8E88-D997E9EF57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6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560" name="Picture@01\QPosted@" descr="@01\QPosted@">
          <a:extLst>
            <a:ext uri="{FF2B5EF4-FFF2-40B4-BE49-F238E27FC236}">
              <a16:creationId xmlns:a16="http://schemas.microsoft.com/office/drawing/2014/main" id="{B52725E2-999E-4482-9C74-D31CCB55E8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84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561" name="Picture@01\QPosted@" descr="@01\QPosted@">
          <a:extLst>
            <a:ext uri="{FF2B5EF4-FFF2-40B4-BE49-F238E27FC236}">
              <a16:creationId xmlns:a16="http://schemas.microsoft.com/office/drawing/2014/main" id="{8171B78F-283C-4FEB-9CD0-3199D97A03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0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562" name="Picture@01\QPosted@" descr="@01\QPosted@">
          <a:extLst>
            <a:ext uri="{FF2B5EF4-FFF2-40B4-BE49-F238E27FC236}">
              <a16:creationId xmlns:a16="http://schemas.microsoft.com/office/drawing/2014/main" id="{1753E720-AED7-49CE-A696-AB6D483412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20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563" name="Picture@01\QPosted@" descr="@01\QPosted@">
          <a:extLst>
            <a:ext uri="{FF2B5EF4-FFF2-40B4-BE49-F238E27FC236}">
              <a16:creationId xmlns:a16="http://schemas.microsoft.com/office/drawing/2014/main" id="{B8DC8F80-BF98-4B63-A16C-09F11537A7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38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564" name="Picture@01\QPosted@" descr="@01\QPosted@">
          <a:extLst>
            <a:ext uri="{FF2B5EF4-FFF2-40B4-BE49-F238E27FC236}">
              <a16:creationId xmlns:a16="http://schemas.microsoft.com/office/drawing/2014/main" id="{7F89FA95-9228-47D8-AF2A-E740C8C7D2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55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565" name="Picture@01\QPosted@" descr="@01\QPosted@">
          <a:extLst>
            <a:ext uri="{FF2B5EF4-FFF2-40B4-BE49-F238E27FC236}">
              <a16:creationId xmlns:a16="http://schemas.microsoft.com/office/drawing/2014/main" id="{C4E10308-0955-48DF-8C80-1895356929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73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566" name="Picture@01\QPosted@" descr="@01\QPosted@">
          <a:extLst>
            <a:ext uri="{FF2B5EF4-FFF2-40B4-BE49-F238E27FC236}">
              <a16:creationId xmlns:a16="http://schemas.microsoft.com/office/drawing/2014/main" id="{64AEADC8-19BD-4791-9B73-E88DB55589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1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567" name="Picture@01\QPosted@" descr="@01\QPosted@">
          <a:extLst>
            <a:ext uri="{FF2B5EF4-FFF2-40B4-BE49-F238E27FC236}">
              <a16:creationId xmlns:a16="http://schemas.microsoft.com/office/drawing/2014/main" id="{D8236593-8A7B-4963-B240-C36066B1A1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09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568" name="Picture@01\QPosted@" descr="@01\QPosted@">
          <a:extLst>
            <a:ext uri="{FF2B5EF4-FFF2-40B4-BE49-F238E27FC236}">
              <a16:creationId xmlns:a16="http://schemas.microsoft.com/office/drawing/2014/main" id="{DF0C8CD6-CF33-4811-8E08-21E5942FCD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26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569" name="Picture@01\QPosted@" descr="@01\QPosted@">
          <a:extLst>
            <a:ext uri="{FF2B5EF4-FFF2-40B4-BE49-F238E27FC236}">
              <a16:creationId xmlns:a16="http://schemas.microsoft.com/office/drawing/2014/main" id="{ED8AD0FC-9A5F-4559-A53C-9E73E1D95B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44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570" name="Picture@01\QPosted@" descr="@01\QPosted@">
          <a:extLst>
            <a:ext uri="{FF2B5EF4-FFF2-40B4-BE49-F238E27FC236}">
              <a16:creationId xmlns:a16="http://schemas.microsoft.com/office/drawing/2014/main" id="{B52C7153-1F3B-4BE8-AE7B-BC38F1ED63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6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571" name="Picture@01\QPosted@" descr="@01\QPosted@">
          <a:extLst>
            <a:ext uri="{FF2B5EF4-FFF2-40B4-BE49-F238E27FC236}">
              <a16:creationId xmlns:a16="http://schemas.microsoft.com/office/drawing/2014/main" id="{677E2BF0-8AEF-4089-A429-42BF837CB2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80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572" name="Picture@01\QPosted@" descr="@01\QPosted@">
          <a:extLst>
            <a:ext uri="{FF2B5EF4-FFF2-40B4-BE49-F238E27FC236}">
              <a16:creationId xmlns:a16="http://schemas.microsoft.com/office/drawing/2014/main" id="{C5E0C2CD-8AB9-439D-A9E0-DAB36609EF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9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573" name="Picture@01\QPosted@" descr="@01\QPosted@">
          <a:extLst>
            <a:ext uri="{FF2B5EF4-FFF2-40B4-BE49-F238E27FC236}">
              <a16:creationId xmlns:a16="http://schemas.microsoft.com/office/drawing/2014/main" id="{BFAD6670-D910-4FBC-BAB1-9B5A66944F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15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574" name="Picture@01\QPosted@" descr="@01\QPosted@">
          <a:extLst>
            <a:ext uri="{FF2B5EF4-FFF2-40B4-BE49-F238E27FC236}">
              <a16:creationId xmlns:a16="http://schemas.microsoft.com/office/drawing/2014/main" id="{FBC91F54-6518-49FD-BD24-2216A3CE65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3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575" name="Picture@01\QPosted@" descr="@01\QPosted@">
          <a:extLst>
            <a:ext uri="{FF2B5EF4-FFF2-40B4-BE49-F238E27FC236}">
              <a16:creationId xmlns:a16="http://schemas.microsoft.com/office/drawing/2014/main" id="{95B0D9D1-24D5-4125-8584-8B9B6EEFC3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51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576" name="Picture@01\QPosted@" descr="@01\QPosted@">
          <a:extLst>
            <a:ext uri="{FF2B5EF4-FFF2-40B4-BE49-F238E27FC236}">
              <a16:creationId xmlns:a16="http://schemas.microsoft.com/office/drawing/2014/main" id="{D563F5D5-AC1D-42BF-A125-E11786F8EF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577" name="Picture@01\QPosted@" descr="@01\QPosted@">
          <a:extLst>
            <a:ext uri="{FF2B5EF4-FFF2-40B4-BE49-F238E27FC236}">
              <a16:creationId xmlns:a16="http://schemas.microsoft.com/office/drawing/2014/main" id="{5B051491-3722-4721-86EC-F6B1E3E525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87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578" name="Picture@01\QPosted@" descr="@01\QPosted@">
          <a:extLst>
            <a:ext uri="{FF2B5EF4-FFF2-40B4-BE49-F238E27FC236}">
              <a16:creationId xmlns:a16="http://schemas.microsoft.com/office/drawing/2014/main" id="{F7BD5DC7-0ECE-4275-81A1-E9CC85DB24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0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579" name="Picture@01\QPosted@" descr="@01\QPosted@">
          <a:extLst>
            <a:ext uri="{FF2B5EF4-FFF2-40B4-BE49-F238E27FC236}">
              <a16:creationId xmlns:a16="http://schemas.microsoft.com/office/drawing/2014/main" id="{BC1AB95E-D65E-4F9E-BABF-FD4F48F97A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22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580" name="Picture@01\QPosted@" descr="@01\QPosted@">
          <a:extLst>
            <a:ext uri="{FF2B5EF4-FFF2-40B4-BE49-F238E27FC236}">
              <a16:creationId xmlns:a16="http://schemas.microsoft.com/office/drawing/2014/main" id="{5C843EDC-611F-4C86-B9B8-1D2E3B7054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4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581" name="Picture@01\QPosted@" descr="@01\QPosted@">
          <a:extLst>
            <a:ext uri="{FF2B5EF4-FFF2-40B4-BE49-F238E27FC236}">
              <a16:creationId xmlns:a16="http://schemas.microsoft.com/office/drawing/2014/main" id="{0D4F8570-E202-483A-B290-8ED88C6F36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58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582" name="Picture@01\QPosted@" descr="@01\QPosted@">
          <a:extLst>
            <a:ext uri="{FF2B5EF4-FFF2-40B4-BE49-F238E27FC236}">
              <a16:creationId xmlns:a16="http://schemas.microsoft.com/office/drawing/2014/main" id="{60A4F558-59FE-4E46-96FE-7C055459BE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7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583" name="Picture@01\QPosted@" descr="@01\QPosted@">
          <a:extLst>
            <a:ext uri="{FF2B5EF4-FFF2-40B4-BE49-F238E27FC236}">
              <a16:creationId xmlns:a16="http://schemas.microsoft.com/office/drawing/2014/main" id="{961E8E7B-4422-4F99-AAD4-D71E91CC6F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93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584" name="Picture@01\QPosted@" descr="@01\QPosted@">
          <a:extLst>
            <a:ext uri="{FF2B5EF4-FFF2-40B4-BE49-F238E27FC236}">
              <a16:creationId xmlns:a16="http://schemas.microsoft.com/office/drawing/2014/main" id="{536B1CDE-8921-4F8E-AC00-29548D0A20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1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585" name="Picture@01\QPosted@" descr="@01\QPosted@">
          <a:extLst>
            <a:ext uri="{FF2B5EF4-FFF2-40B4-BE49-F238E27FC236}">
              <a16:creationId xmlns:a16="http://schemas.microsoft.com/office/drawing/2014/main" id="{9356C2AA-E38C-4E0B-8EAD-BCD6455B10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29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586" name="Picture@01\QPosted@" descr="@01\QPosted@">
          <a:extLst>
            <a:ext uri="{FF2B5EF4-FFF2-40B4-BE49-F238E27FC236}">
              <a16:creationId xmlns:a16="http://schemas.microsoft.com/office/drawing/2014/main" id="{5B993172-BFA1-46A2-A857-88C4F70B6D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4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587" name="Picture@01\QPosted@" descr="@01\QPosted@">
          <a:extLst>
            <a:ext uri="{FF2B5EF4-FFF2-40B4-BE49-F238E27FC236}">
              <a16:creationId xmlns:a16="http://schemas.microsoft.com/office/drawing/2014/main" id="{FF2228A6-4636-422E-9A3A-1B76464E52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64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588" name="Picture@01\QPosted@" descr="@01\QPosted@">
          <a:extLst>
            <a:ext uri="{FF2B5EF4-FFF2-40B4-BE49-F238E27FC236}">
              <a16:creationId xmlns:a16="http://schemas.microsoft.com/office/drawing/2014/main" id="{3AD6F141-25DF-421D-A069-BBDECC2E87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8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589" name="Picture@01\QPosted@" descr="@01\QPosted@">
          <a:extLst>
            <a:ext uri="{FF2B5EF4-FFF2-40B4-BE49-F238E27FC236}">
              <a16:creationId xmlns:a16="http://schemas.microsoft.com/office/drawing/2014/main" id="{95109F58-C4F4-4276-8D52-70C8A4A418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00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590" name="Picture@01\QPosted@" descr="@01\QPosted@">
          <a:extLst>
            <a:ext uri="{FF2B5EF4-FFF2-40B4-BE49-F238E27FC236}">
              <a16:creationId xmlns:a16="http://schemas.microsoft.com/office/drawing/2014/main" id="{DD224918-14DC-4360-B830-E59FE07AB2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1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591" name="Picture@01\QPosted@" descr="@01\QPosted@">
          <a:extLst>
            <a:ext uri="{FF2B5EF4-FFF2-40B4-BE49-F238E27FC236}">
              <a16:creationId xmlns:a16="http://schemas.microsoft.com/office/drawing/2014/main" id="{7717CEB5-04C8-4F5A-8C2A-9D8DB43986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35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592" name="Picture@01\QPosted@" descr="@01\QPosted@">
          <a:extLst>
            <a:ext uri="{FF2B5EF4-FFF2-40B4-BE49-F238E27FC236}">
              <a16:creationId xmlns:a16="http://schemas.microsoft.com/office/drawing/2014/main" id="{805FBB6D-050C-423D-BF60-3ABA94FF07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53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593" name="Picture@01\QPosted@" descr="@01\QPosted@">
          <a:extLst>
            <a:ext uri="{FF2B5EF4-FFF2-40B4-BE49-F238E27FC236}">
              <a16:creationId xmlns:a16="http://schemas.microsoft.com/office/drawing/2014/main" id="{CE0FDD50-7901-48F5-9331-277B36B165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71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594" name="Picture@01\QPosted@" descr="@01\QPosted@">
          <a:extLst>
            <a:ext uri="{FF2B5EF4-FFF2-40B4-BE49-F238E27FC236}">
              <a16:creationId xmlns:a16="http://schemas.microsoft.com/office/drawing/2014/main" id="{D9DFC9E1-7639-41D1-B92A-00909B63B3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89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595" name="Picture@01\QPosted@" descr="@01\QPosted@">
          <a:extLst>
            <a:ext uri="{FF2B5EF4-FFF2-40B4-BE49-F238E27FC236}">
              <a16:creationId xmlns:a16="http://schemas.microsoft.com/office/drawing/2014/main" id="{96E9B9C1-B770-4E37-A787-31550B2772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07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596" name="Picture@01\QPosted@" descr="@01\QPosted@">
          <a:extLst>
            <a:ext uri="{FF2B5EF4-FFF2-40B4-BE49-F238E27FC236}">
              <a16:creationId xmlns:a16="http://schemas.microsoft.com/office/drawing/2014/main" id="{837F27E6-812A-4C84-A25C-1855F25034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24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597" name="Picture@01\QPosted@" descr="@01\QPosted@">
          <a:extLst>
            <a:ext uri="{FF2B5EF4-FFF2-40B4-BE49-F238E27FC236}">
              <a16:creationId xmlns:a16="http://schemas.microsoft.com/office/drawing/2014/main" id="{63C7831E-1CFC-414F-BF3B-0587AAFB5E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4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598" name="Picture@01\QPosted@" descr="@01\QPosted@">
          <a:extLst>
            <a:ext uri="{FF2B5EF4-FFF2-40B4-BE49-F238E27FC236}">
              <a16:creationId xmlns:a16="http://schemas.microsoft.com/office/drawing/2014/main" id="{7DD13D88-95B6-4E51-957F-E9096ECD92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60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599" name="Picture@01\QPosted@" descr="@01\QPosted@">
          <a:extLst>
            <a:ext uri="{FF2B5EF4-FFF2-40B4-BE49-F238E27FC236}">
              <a16:creationId xmlns:a16="http://schemas.microsoft.com/office/drawing/2014/main" id="{37FAF632-6F30-496E-88A3-71B9714034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7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600" name="Picture@01\QPosted@" descr="@01\QPosted@">
          <a:extLst>
            <a:ext uri="{FF2B5EF4-FFF2-40B4-BE49-F238E27FC236}">
              <a16:creationId xmlns:a16="http://schemas.microsoft.com/office/drawing/2014/main" id="{FB3373CA-2208-48E8-B65A-CA107A428E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95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601" name="Picture@01\QPosted@" descr="@01\QPosted@">
          <a:extLst>
            <a:ext uri="{FF2B5EF4-FFF2-40B4-BE49-F238E27FC236}">
              <a16:creationId xmlns:a16="http://schemas.microsoft.com/office/drawing/2014/main" id="{17BD5FF2-7195-49D5-A26C-9A3AE4CE09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1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602" name="Picture@01\QPosted@" descr="@01\QPosted@">
          <a:extLst>
            <a:ext uri="{FF2B5EF4-FFF2-40B4-BE49-F238E27FC236}">
              <a16:creationId xmlns:a16="http://schemas.microsoft.com/office/drawing/2014/main" id="{13492447-CE11-414D-9136-0D48FA5D9A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31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603" name="Picture@01\QPosted@" descr="@01\QPosted@">
          <a:extLst>
            <a:ext uri="{FF2B5EF4-FFF2-40B4-BE49-F238E27FC236}">
              <a16:creationId xmlns:a16="http://schemas.microsoft.com/office/drawing/2014/main" id="{8F1C3AF1-DEDD-47D2-A6C3-9476CB0586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4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604" name="Picture@01\QPosted@" descr="@01\QPosted@">
          <a:extLst>
            <a:ext uri="{FF2B5EF4-FFF2-40B4-BE49-F238E27FC236}">
              <a16:creationId xmlns:a16="http://schemas.microsoft.com/office/drawing/2014/main" id="{7A7F08A1-917E-4F35-87D9-77864CD20C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67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605" name="Picture@01\QPosted@" descr="@01\QPosted@">
          <a:extLst>
            <a:ext uri="{FF2B5EF4-FFF2-40B4-BE49-F238E27FC236}">
              <a16:creationId xmlns:a16="http://schemas.microsoft.com/office/drawing/2014/main" id="{2FD03B36-157E-4B20-8A78-A33CD6E686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8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606" name="Picture@01\QPosted@" descr="@01\QPosted@">
          <a:extLst>
            <a:ext uri="{FF2B5EF4-FFF2-40B4-BE49-F238E27FC236}">
              <a16:creationId xmlns:a16="http://schemas.microsoft.com/office/drawing/2014/main" id="{7B286600-4BA9-40CA-B4BA-B2A547EA8B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02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607" name="Picture@01\QPosted@" descr="@01\QPosted@">
          <a:extLst>
            <a:ext uri="{FF2B5EF4-FFF2-40B4-BE49-F238E27FC236}">
              <a16:creationId xmlns:a16="http://schemas.microsoft.com/office/drawing/2014/main" id="{C983D173-5F27-4956-BD54-3B859624E5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2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608" name="Picture@01\QPosted@" descr="@01\QPosted@">
          <a:extLst>
            <a:ext uri="{FF2B5EF4-FFF2-40B4-BE49-F238E27FC236}">
              <a16:creationId xmlns:a16="http://schemas.microsoft.com/office/drawing/2014/main" id="{A326CA74-105B-4F6C-AAC3-6F590B992B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38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609" name="Picture@01\QPosted@" descr="@01\QPosted@">
          <a:extLst>
            <a:ext uri="{FF2B5EF4-FFF2-40B4-BE49-F238E27FC236}">
              <a16:creationId xmlns:a16="http://schemas.microsoft.com/office/drawing/2014/main" id="{E0C78D8E-01E4-409E-9F0E-0AE3487538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5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610" name="Picture@01\QPosted@" descr="@01\QPosted@">
          <a:extLst>
            <a:ext uri="{FF2B5EF4-FFF2-40B4-BE49-F238E27FC236}">
              <a16:creationId xmlns:a16="http://schemas.microsoft.com/office/drawing/2014/main" id="{32D32475-76B6-47F0-9966-354A83469C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73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611" name="Picture@01\QPosted@" descr="@01\QPosted@">
          <a:extLst>
            <a:ext uri="{FF2B5EF4-FFF2-40B4-BE49-F238E27FC236}">
              <a16:creationId xmlns:a16="http://schemas.microsoft.com/office/drawing/2014/main" id="{2DDF29CC-FEF1-45A8-B1ED-CE70D76C32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9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612" name="Picture@01\QPosted@" descr="@01\QPosted@">
          <a:extLst>
            <a:ext uri="{FF2B5EF4-FFF2-40B4-BE49-F238E27FC236}">
              <a16:creationId xmlns:a16="http://schemas.microsoft.com/office/drawing/2014/main" id="{4264EF30-7987-4F2C-B260-B0531B67B8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09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613" name="Picture@01\QPosted@" descr="@01\QPosted@">
          <a:extLst>
            <a:ext uri="{FF2B5EF4-FFF2-40B4-BE49-F238E27FC236}">
              <a16:creationId xmlns:a16="http://schemas.microsoft.com/office/drawing/2014/main" id="{68B7BD73-D7E7-488B-BC0C-92701FE8A5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2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614" name="Picture@01\QPosted@" descr="@01\QPosted@">
          <a:extLst>
            <a:ext uri="{FF2B5EF4-FFF2-40B4-BE49-F238E27FC236}">
              <a16:creationId xmlns:a16="http://schemas.microsoft.com/office/drawing/2014/main" id="{C4946D20-A488-437F-9CB3-4A950C3090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44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615" name="Picture@01\QPosted@" descr="@01\QPosted@">
          <a:extLst>
            <a:ext uri="{FF2B5EF4-FFF2-40B4-BE49-F238E27FC236}">
              <a16:creationId xmlns:a16="http://schemas.microsoft.com/office/drawing/2014/main" id="{4F50E1E1-ADF6-44AC-804C-3EE0FA286D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6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616" name="Picture@01\QPosted@" descr="@01\QPosted@">
          <a:extLst>
            <a:ext uri="{FF2B5EF4-FFF2-40B4-BE49-F238E27FC236}">
              <a16:creationId xmlns:a16="http://schemas.microsoft.com/office/drawing/2014/main" id="{AAE0043A-94F3-41E0-807C-36154755EF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80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617" name="Picture@01\QPosted@" descr="@01\QPosted@">
          <a:extLst>
            <a:ext uri="{FF2B5EF4-FFF2-40B4-BE49-F238E27FC236}">
              <a16:creationId xmlns:a16="http://schemas.microsoft.com/office/drawing/2014/main" id="{78B70BA7-70D0-4F30-B2EF-59DE93D41B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9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618" name="Picture@01\QPosted@" descr="@01\QPosted@">
          <a:extLst>
            <a:ext uri="{FF2B5EF4-FFF2-40B4-BE49-F238E27FC236}">
              <a16:creationId xmlns:a16="http://schemas.microsoft.com/office/drawing/2014/main" id="{DFFDFF29-13C5-4745-85FB-F2991DBAD0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15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619" name="Picture@01\QPosted@" descr="@01\QPosted@">
          <a:extLst>
            <a:ext uri="{FF2B5EF4-FFF2-40B4-BE49-F238E27FC236}">
              <a16:creationId xmlns:a16="http://schemas.microsoft.com/office/drawing/2014/main" id="{58F605E7-0CF3-4F18-995C-D7B607262D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33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620" name="Picture@01\QPosted@" descr="@01\QPosted@">
          <a:extLst>
            <a:ext uri="{FF2B5EF4-FFF2-40B4-BE49-F238E27FC236}">
              <a16:creationId xmlns:a16="http://schemas.microsoft.com/office/drawing/2014/main" id="{C9175E11-2026-44A7-ABBC-9887CA4B3F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51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621" name="Picture@01\QPosted@" descr="@01\QPosted@">
          <a:extLst>
            <a:ext uri="{FF2B5EF4-FFF2-40B4-BE49-F238E27FC236}">
              <a16:creationId xmlns:a16="http://schemas.microsoft.com/office/drawing/2014/main" id="{8DE1E6A0-A7C1-48E9-832B-95B66156C9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69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622" name="Picture@01\QPosted@" descr="@01\QPosted@">
          <a:extLst>
            <a:ext uri="{FF2B5EF4-FFF2-40B4-BE49-F238E27FC236}">
              <a16:creationId xmlns:a16="http://schemas.microsoft.com/office/drawing/2014/main" id="{07E5E151-4B45-4F0C-915A-A082CAB9C1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87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623" name="Picture@01\QPosted@" descr="@01\QPosted@">
          <a:extLst>
            <a:ext uri="{FF2B5EF4-FFF2-40B4-BE49-F238E27FC236}">
              <a16:creationId xmlns:a16="http://schemas.microsoft.com/office/drawing/2014/main" id="{50109B4E-120F-4443-B179-9CD1054164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04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624" name="Picture@01\QPosted@" descr="@01\QPosted@">
          <a:extLst>
            <a:ext uri="{FF2B5EF4-FFF2-40B4-BE49-F238E27FC236}">
              <a16:creationId xmlns:a16="http://schemas.microsoft.com/office/drawing/2014/main" id="{07A1ED8D-B57A-457D-A2A1-17835D936C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625" name="Picture@01\QPosted@" descr="@01\QPosted@">
          <a:extLst>
            <a:ext uri="{FF2B5EF4-FFF2-40B4-BE49-F238E27FC236}">
              <a16:creationId xmlns:a16="http://schemas.microsoft.com/office/drawing/2014/main" id="{580C5553-237B-4FDA-A76B-C8280EBB7D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40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626" name="Picture@01\QPosted@" descr="@01\QPosted@">
          <a:extLst>
            <a:ext uri="{FF2B5EF4-FFF2-40B4-BE49-F238E27FC236}">
              <a16:creationId xmlns:a16="http://schemas.microsoft.com/office/drawing/2014/main" id="{58FBDBEE-6ABE-49DD-9C10-E690D05F79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5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627" name="Picture@01\QPosted@" descr="@01\QPosted@">
          <a:extLst>
            <a:ext uri="{FF2B5EF4-FFF2-40B4-BE49-F238E27FC236}">
              <a16:creationId xmlns:a16="http://schemas.microsoft.com/office/drawing/2014/main" id="{BBA2F4B9-AFF8-4B42-91EE-29E86ABA4E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76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628" name="Picture@01\QPosted@" descr="@01\QPosted@">
          <a:extLst>
            <a:ext uri="{FF2B5EF4-FFF2-40B4-BE49-F238E27FC236}">
              <a16:creationId xmlns:a16="http://schemas.microsoft.com/office/drawing/2014/main" id="{3BC8A7BC-6B58-462C-A4F7-60EB4F4E5B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9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629" name="Picture@01\QPosted@" descr="@01\QPosted@">
          <a:extLst>
            <a:ext uri="{FF2B5EF4-FFF2-40B4-BE49-F238E27FC236}">
              <a16:creationId xmlns:a16="http://schemas.microsoft.com/office/drawing/2014/main" id="{D3DFD386-9206-4D90-BA96-7541121B58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11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630" name="Picture@01\QPosted@" descr="@01\QPosted@">
          <a:extLst>
            <a:ext uri="{FF2B5EF4-FFF2-40B4-BE49-F238E27FC236}">
              <a16:creationId xmlns:a16="http://schemas.microsoft.com/office/drawing/2014/main" id="{92B42E52-68DC-4013-9B53-E19EE53D75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2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631" name="Picture@01\QPosted@" descr="@01\QPosted@">
          <a:extLst>
            <a:ext uri="{FF2B5EF4-FFF2-40B4-BE49-F238E27FC236}">
              <a16:creationId xmlns:a16="http://schemas.microsoft.com/office/drawing/2014/main" id="{FD4EEF9B-04AE-4DCB-AA6D-6807D7C2CE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47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632" name="Picture@01\QPosted@" descr="@01\QPosted@">
          <a:extLst>
            <a:ext uri="{FF2B5EF4-FFF2-40B4-BE49-F238E27FC236}">
              <a16:creationId xmlns:a16="http://schemas.microsoft.com/office/drawing/2014/main" id="{3E0E0D7D-5740-45DD-A7B6-7691B80E38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6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633" name="Picture@01\QPosted@" descr="@01\QPosted@">
          <a:extLst>
            <a:ext uri="{FF2B5EF4-FFF2-40B4-BE49-F238E27FC236}">
              <a16:creationId xmlns:a16="http://schemas.microsoft.com/office/drawing/2014/main" id="{55790010-E752-4760-B08A-E2C4927ADB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82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634" name="Picture@01\QPosted@" descr="@01\QPosted@">
          <a:extLst>
            <a:ext uri="{FF2B5EF4-FFF2-40B4-BE49-F238E27FC236}">
              <a16:creationId xmlns:a16="http://schemas.microsoft.com/office/drawing/2014/main" id="{0F9BD233-CCB0-4CB2-84F4-B74A94C443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0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635" name="Picture@01\QPosted@" descr="@01\QPosted@">
          <a:extLst>
            <a:ext uri="{FF2B5EF4-FFF2-40B4-BE49-F238E27FC236}">
              <a16:creationId xmlns:a16="http://schemas.microsoft.com/office/drawing/2014/main" id="{60DAB902-5659-4589-AAD4-A451DCCDFA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18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636" name="Picture@01\QPosted@" descr="@01\QPosted@">
          <a:extLst>
            <a:ext uri="{FF2B5EF4-FFF2-40B4-BE49-F238E27FC236}">
              <a16:creationId xmlns:a16="http://schemas.microsoft.com/office/drawing/2014/main" id="{DE9B3B07-8A99-48C4-B722-F0F2498540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3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637" name="Picture@01\QPosted@" descr="@01\QPosted@">
          <a:extLst>
            <a:ext uri="{FF2B5EF4-FFF2-40B4-BE49-F238E27FC236}">
              <a16:creationId xmlns:a16="http://schemas.microsoft.com/office/drawing/2014/main" id="{A19D4090-B574-4380-AD77-3D23EFB3D6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53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638" name="Picture@01\QPosted@" descr="@01\QPosted@">
          <a:extLst>
            <a:ext uri="{FF2B5EF4-FFF2-40B4-BE49-F238E27FC236}">
              <a16:creationId xmlns:a16="http://schemas.microsoft.com/office/drawing/2014/main" id="{BCC9FE85-4F84-45DB-82FB-7893B5A00F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7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639" name="Picture@01\QPosted@" descr="@01\QPosted@">
          <a:extLst>
            <a:ext uri="{FF2B5EF4-FFF2-40B4-BE49-F238E27FC236}">
              <a16:creationId xmlns:a16="http://schemas.microsoft.com/office/drawing/2014/main" id="{4656A261-EEB7-440C-9369-B8A3118B71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89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640" name="Picture@01\QPosted@" descr="@01\QPosted@">
          <a:extLst>
            <a:ext uri="{FF2B5EF4-FFF2-40B4-BE49-F238E27FC236}">
              <a16:creationId xmlns:a16="http://schemas.microsoft.com/office/drawing/2014/main" id="{1E133696-A261-42B8-9E7B-DD6540F51E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0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641" name="Picture@01\QPosted@" descr="@01\QPosted@">
          <a:extLst>
            <a:ext uri="{FF2B5EF4-FFF2-40B4-BE49-F238E27FC236}">
              <a16:creationId xmlns:a16="http://schemas.microsoft.com/office/drawing/2014/main" id="{08361960-9C30-4F8F-8F31-5058CA6B4D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24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642" name="Picture@01\QPosted@" descr="@01\QPosted@">
          <a:extLst>
            <a:ext uri="{FF2B5EF4-FFF2-40B4-BE49-F238E27FC236}">
              <a16:creationId xmlns:a16="http://schemas.microsoft.com/office/drawing/2014/main" id="{830B41FB-9E20-437D-86A3-2A910CE1D8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4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643" name="Picture@01\QPosted@" descr="@01\QPosted@">
          <a:extLst>
            <a:ext uri="{FF2B5EF4-FFF2-40B4-BE49-F238E27FC236}">
              <a16:creationId xmlns:a16="http://schemas.microsoft.com/office/drawing/2014/main" id="{332BE106-3D5D-4128-AA69-C90159534A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0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644" name="Picture@01\QPosted@" descr="@01\QPosted@">
          <a:extLst>
            <a:ext uri="{FF2B5EF4-FFF2-40B4-BE49-F238E27FC236}">
              <a16:creationId xmlns:a16="http://schemas.microsoft.com/office/drawing/2014/main" id="{7FB270AC-B48C-4A6B-9BB6-7EFF545414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7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645" name="Picture@01\QPosted@" descr="@01\QPosted@">
          <a:extLst>
            <a:ext uri="{FF2B5EF4-FFF2-40B4-BE49-F238E27FC236}">
              <a16:creationId xmlns:a16="http://schemas.microsoft.com/office/drawing/2014/main" id="{124AE9A7-3F39-4FEA-9EDD-905AD1E8D5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96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646" name="Picture@01\QPosted@" descr="@01\QPosted@">
          <a:extLst>
            <a:ext uri="{FF2B5EF4-FFF2-40B4-BE49-F238E27FC236}">
              <a16:creationId xmlns:a16="http://schemas.microsoft.com/office/drawing/2014/main" id="{F620746D-EDCE-4B2A-AFB6-8627B4A82A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1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647" name="Picture@01\QPosted@" descr="@01\QPosted@">
          <a:extLst>
            <a:ext uri="{FF2B5EF4-FFF2-40B4-BE49-F238E27FC236}">
              <a16:creationId xmlns:a16="http://schemas.microsoft.com/office/drawing/2014/main" id="{B5BD9355-7FCD-459C-88EB-CC0EBC29BC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31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648" name="Picture@01\QPosted@" descr="@01\QPosted@">
          <a:extLst>
            <a:ext uri="{FF2B5EF4-FFF2-40B4-BE49-F238E27FC236}">
              <a16:creationId xmlns:a16="http://schemas.microsoft.com/office/drawing/2014/main" id="{074FF734-D8F5-4807-A117-CCE6FB0565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49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649" name="Picture@01\QPosted@" descr="@01\QPosted@">
          <a:extLst>
            <a:ext uri="{FF2B5EF4-FFF2-40B4-BE49-F238E27FC236}">
              <a16:creationId xmlns:a16="http://schemas.microsoft.com/office/drawing/2014/main" id="{A398FD44-9AA9-4A54-A527-0C29CC9460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67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650" name="Picture@01\QPosted@" descr="@01\QPosted@">
          <a:extLst>
            <a:ext uri="{FF2B5EF4-FFF2-40B4-BE49-F238E27FC236}">
              <a16:creationId xmlns:a16="http://schemas.microsoft.com/office/drawing/2014/main" id="{44B96ADD-06E1-4C47-85BF-7605CA2153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84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651" name="Picture@01\QPosted@" descr="@01\QPosted@">
          <a:extLst>
            <a:ext uri="{FF2B5EF4-FFF2-40B4-BE49-F238E27FC236}">
              <a16:creationId xmlns:a16="http://schemas.microsoft.com/office/drawing/2014/main" id="{21B67F16-DE3A-4B84-BE13-84A4D9283B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02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652" name="Picture@01\QPosted@" descr="@01\QPosted@">
          <a:extLst>
            <a:ext uri="{FF2B5EF4-FFF2-40B4-BE49-F238E27FC236}">
              <a16:creationId xmlns:a16="http://schemas.microsoft.com/office/drawing/2014/main" id="{D78F546A-A4CE-40E5-980B-9BC57B74CE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20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653" name="Picture@01\QPosted@" descr="@01\QPosted@">
          <a:extLst>
            <a:ext uri="{FF2B5EF4-FFF2-40B4-BE49-F238E27FC236}">
              <a16:creationId xmlns:a16="http://schemas.microsoft.com/office/drawing/2014/main" id="{9EDD9E4A-A800-4424-9813-0D8AC66E1C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654" name="Picture@01\QPosted@" descr="@01\QPosted@">
          <a:extLst>
            <a:ext uri="{FF2B5EF4-FFF2-40B4-BE49-F238E27FC236}">
              <a16:creationId xmlns:a16="http://schemas.microsoft.com/office/drawing/2014/main" id="{232AD73E-1FEE-4272-A55B-A323A82985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56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655" name="Picture@01\QPosted@" descr="@01\QPosted@">
          <a:extLst>
            <a:ext uri="{FF2B5EF4-FFF2-40B4-BE49-F238E27FC236}">
              <a16:creationId xmlns:a16="http://schemas.microsoft.com/office/drawing/2014/main" id="{C09577A7-DBCD-448E-A144-5AA0383D41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7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656" name="Picture@01\QPosted@" descr="@01\QPosted@">
          <a:extLst>
            <a:ext uri="{FF2B5EF4-FFF2-40B4-BE49-F238E27FC236}">
              <a16:creationId xmlns:a16="http://schemas.microsoft.com/office/drawing/2014/main" id="{68F6A009-3495-4DB7-B5B4-4B232D90DA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91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657" name="Picture@01\QPosted@" descr="@01\QPosted@">
          <a:extLst>
            <a:ext uri="{FF2B5EF4-FFF2-40B4-BE49-F238E27FC236}">
              <a16:creationId xmlns:a16="http://schemas.microsoft.com/office/drawing/2014/main" id="{6812C141-341F-44F1-8446-DAD2D3D9D6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0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658" name="Picture@01\QPosted@" descr="@01\QPosted@">
          <a:extLst>
            <a:ext uri="{FF2B5EF4-FFF2-40B4-BE49-F238E27FC236}">
              <a16:creationId xmlns:a16="http://schemas.microsoft.com/office/drawing/2014/main" id="{4E111C2F-851D-4FFD-842E-D1BF2872C1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27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659" name="Picture@01\QPosted@" descr="@01\QPosted@">
          <a:extLst>
            <a:ext uri="{FF2B5EF4-FFF2-40B4-BE49-F238E27FC236}">
              <a16:creationId xmlns:a16="http://schemas.microsoft.com/office/drawing/2014/main" id="{68CDA5F7-6C07-4594-86A4-157C82C125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4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660" name="Picture@01\QPosted@" descr="@01\QPosted@">
          <a:extLst>
            <a:ext uri="{FF2B5EF4-FFF2-40B4-BE49-F238E27FC236}">
              <a16:creationId xmlns:a16="http://schemas.microsoft.com/office/drawing/2014/main" id="{810E1364-19C4-40EB-8ECF-4FDDE6EB8C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62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661" name="Picture@01\QPosted@" descr="@01\QPosted@">
          <a:extLst>
            <a:ext uri="{FF2B5EF4-FFF2-40B4-BE49-F238E27FC236}">
              <a16:creationId xmlns:a16="http://schemas.microsoft.com/office/drawing/2014/main" id="{7109712B-91E9-4DFE-820A-A657D56AF8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8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662" name="Picture@01\QPosted@" descr="@01\QPosted@">
          <a:extLst>
            <a:ext uri="{FF2B5EF4-FFF2-40B4-BE49-F238E27FC236}">
              <a16:creationId xmlns:a16="http://schemas.microsoft.com/office/drawing/2014/main" id="{3A86CF8D-407E-416C-BFD5-1FD123832D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98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663" name="Picture@01\QPosted@" descr="@01\QPosted@">
          <a:extLst>
            <a:ext uri="{FF2B5EF4-FFF2-40B4-BE49-F238E27FC236}">
              <a16:creationId xmlns:a16="http://schemas.microsoft.com/office/drawing/2014/main" id="{6071CF66-7465-4FBF-8A03-066B72C24D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664" name="Picture@01\QPosted@" descr="@01\QPosted@">
          <a:extLst>
            <a:ext uri="{FF2B5EF4-FFF2-40B4-BE49-F238E27FC236}">
              <a16:creationId xmlns:a16="http://schemas.microsoft.com/office/drawing/2014/main" id="{74FD7275-E939-4F5D-B56A-53D14B2607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33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665" name="Picture@01\QPosted@" descr="@01\QPosted@">
          <a:extLst>
            <a:ext uri="{FF2B5EF4-FFF2-40B4-BE49-F238E27FC236}">
              <a16:creationId xmlns:a16="http://schemas.microsoft.com/office/drawing/2014/main" id="{B2079D00-DC3B-4775-8E18-CB903E3DC2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5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666" name="Picture@01\QPosted@" descr="@01\QPosted@">
          <a:extLst>
            <a:ext uri="{FF2B5EF4-FFF2-40B4-BE49-F238E27FC236}">
              <a16:creationId xmlns:a16="http://schemas.microsoft.com/office/drawing/2014/main" id="{B703C958-1A2E-4CC0-86B0-35549D1003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69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667" name="Picture@01\QPosted@" descr="@01\QPosted@">
          <a:extLst>
            <a:ext uri="{FF2B5EF4-FFF2-40B4-BE49-F238E27FC236}">
              <a16:creationId xmlns:a16="http://schemas.microsoft.com/office/drawing/2014/main" id="{4F3CDFF6-63EF-4797-93E9-95188DD081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8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668" name="Picture@01\QPosted@" descr="@01\QPosted@">
          <a:extLst>
            <a:ext uri="{FF2B5EF4-FFF2-40B4-BE49-F238E27FC236}">
              <a16:creationId xmlns:a16="http://schemas.microsoft.com/office/drawing/2014/main" id="{FB69B8C3-1BAB-48E9-880C-EEAE280E92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04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669" name="Picture@01\QPosted@" descr="@01\QPosted@">
          <a:extLst>
            <a:ext uri="{FF2B5EF4-FFF2-40B4-BE49-F238E27FC236}">
              <a16:creationId xmlns:a16="http://schemas.microsoft.com/office/drawing/2014/main" id="{96F3BD11-FC12-4AC8-A933-06B56BA9A4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2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670" name="Picture@01\QPosted@" descr="@01\QPosted@">
          <a:extLst>
            <a:ext uri="{FF2B5EF4-FFF2-40B4-BE49-F238E27FC236}">
              <a16:creationId xmlns:a16="http://schemas.microsoft.com/office/drawing/2014/main" id="{5511C14E-AE84-481A-9B58-62A365B717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40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671" name="Picture@01\QPosted@" descr="@01\QPosted@">
          <a:extLst>
            <a:ext uri="{FF2B5EF4-FFF2-40B4-BE49-F238E27FC236}">
              <a16:creationId xmlns:a16="http://schemas.microsoft.com/office/drawing/2014/main" id="{30D2DC50-064A-4085-8BB1-B519603EC2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5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672" name="Picture@01\QPosted@" descr="@01\QPosted@">
          <a:extLst>
            <a:ext uri="{FF2B5EF4-FFF2-40B4-BE49-F238E27FC236}">
              <a16:creationId xmlns:a16="http://schemas.microsoft.com/office/drawing/2014/main" id="{85E10CFC-731E-45E3-A4B8-605F19F57C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76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673" name="Picture@01\QPosted@" descr="@01\QPosted@">
          <a:extLst>
            <a:ext uri="{FF2B5EF4-FFF2-40B4-BE49-F238E27FC236}">
              <a16:creationId xmlns:a16="http://schemas.microsoft.com/office/drawing/2014/main" id="{38BCDC16-F8EF-4653-94A6-68BDC4D391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9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674" name="Picture@01\QPosted@" descr="@01\QPosted@">
          <a:extLst>
            <a:ext uri="{FF2B5EF4-FFF2-40B4-BE49-F238E27FC236}">
              <a16:creationId xmlns:a16="http://schemas.microsoft.com/office/drawing/2014/main" id="{B5D3030E-1CFE-4CE2-A8F2-C92884A29D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11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675" name="Picture@01\QPosted@" descr="@01\QPosted@">
          <a:extLst>
            <a:ext uri="{FF2B5EF4-FFF2-40B4-BE49-F238E27FC236}">
              <a16:creationId xmlns:a16="http://schemas.microsoft.com/office/drawing/2014/main" id="{91E4EE4B-6217-4FEF-BF9B-8828083E48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29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676" name="Picture@01\QPosted@" descr="@01\QPosted@">
          <a:extLst>
            <a:ext uri="{FF2B5EF4-FFF2-40B4-BE49-F238E27FC236}">
              <a16:creationId xmlns:a16="http://schemas.microsoft.com/office/drawing/2014/main" id="{D513A2A3-DF75-4531-B208-E619796539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47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677" name="Picture@01\QPosted@" descr="@01\QPosted@">
          <a:extLst>
            <a:ext uri="{FF2B5EF4-FFF2-40B4-BE49-F238E27FC236}">
              <a16:creationId xmlns:a16="http://schemas.microsoft.com/office/drawing/2014/main" id="{8FE44505-A8B7-49E6-BE4F-31D8F8C92A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65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678" name="Picture@01\QPosted@" descr="@01\QPosted@">
          <a:extLst>
            <a:ext uri="{FF2B5EF4-FFF2-40B4-BE49-F238E27FC236}">
              <a16:creationId xmlns:a16="http://schemas.microsoft.com/office/drawing/2014/main" id="{48DC3135-8C78-4093-AA68-C33335EF04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82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679" name="Picture@01\QPosted@" descr="@01\QPosted@">
          <a:extLst>
            <a:ext uri="{FF2B5EF4-FFF2-40B4-BE49-F238E27FC236}">
              <a16:creationId xmlns:a16="http://schemas.microsoft.com/office/drawing/2014/main" id="{F39DFDDA-C873-42BF-8F25-32DB9E47F1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00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680" name="Picture@01\QPosted@" descr="@01\QPosted@">
          <a:extLst>
            <a:ext uri="{FF2B5EF4-FFF2-40B4-BE49-F238E27FC236}">
              <a16:creationId xmlns:a16="http://schemas.microsoft.com/office/drawing/2014/main" id="{F2637A7B-C826-4000-A2DC-893EEB42C4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1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681" name="Picture@01\QPosted@" descr="@01\QPosted@">
          <a:extLst>
            <a:ext uri="{FF2B5EF4-FFF2-40B4-BE49-F238E27FC236}">
              <a16:creationId xmlns:a16="http://schemas.microsoft.com/office/drawing/2014/main" id="{6FFB97D2-868E-4477-B1FB-E12CAB9E0E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36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682" name="Picture@01\QPosted@" descr="@01\QPosted@">
          <a:extLst>
            <a:ext uri="{FF2B5EF4-FFF2-40B4-BE49-F238E27FC236}">
              <a16:creationId xmlns:a16="http://schemas.microsoft.com/office/drawing/2014/main" id="{C8E01FE5-5EBF-4F3F-8AA6-CF462C5AF1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683" name="Picture@01\QPosted@" descr="@01\QPosted@">
          <a:extLst>
            <a:ext uri="{FF2B5EF4-FFF2-40B4-BE49-F238E27FC236}">
              <a16:creationId xmlns:a16="http://schemas.microsoft.com/office/drawing/2014/main" id="{D01E6065-D43C-4E0B-9BBA-3B71EDD5FA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71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684" name="Picture@01\QPosted@" descr="@01\QPosted@">
          <a:extLst>
            <a:ext uri="{FF2B5EF4-FFF2-40B4-BE49-F238E27FC236}">
              <a16:creationId xmlns:a16="http://schemas.microsoft.com/office/drawing/2014/main" id="{5015E9D9-574F-42C2-8E73-45583860F3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8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685" name="Picture@01\QPosted@" descr="@01\QPosted@">
          <a:extLst>
            <a:ext uri="{FF2B5EF4-FFF2-40B4-BE49-F238E27FC236}">
              <a16:creationId xmlns:a16="http://schemas.microsoft.com/office/drawing/2014/main" id="{74B49F73-C057-4E98-8D1F-489BF86BB2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07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686" name="Picture@01\QPosted@" descr="@01\QPosted@">
          <a:extLst>
            <a:ext uri="{FF2B5EF4-FFF2-40B4-BE49-F238E27FC236}">
              <a16:creationId xmlns:a16="http://schemas.microsoft.com/office/drawing/2014/main" id="{BA034CF1-C43C-4863-8788-C5E6A427B4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2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687" name="Picture@01\QPosted@" descr="@01\QPosted@">
          <a:extLst>
            <a:ext uri="{FF2B5EF4-FFF2-40B4-BE49-F238E27FC236}">
              <a16:creationId xmlns:a16="http://schemas.microsoft.com/office/drawing/2014/main" id="{02B999C8-3D80-496E-88C5-D3B57963D5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42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688" name="Picture@01\QPosted@" descr="@01\QPosted@">
          <a:extLst>
            <a:ext uri="{FF2B5EF4-FFF2-40B4-BE49-F238E27FC236}">
              <a16:creationId xmlns:a16="http://schemas.microsoft.com/office/drawing/2014/main" id="{4A02FA11-D2BB-4B33-8E8A-DF08684947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6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689" name="Picture@01\QPosted@" descr="@01\QPosted@">
          <a:extLst>
            <a:ext uri="{FF2B5EF4-FFF2-40B4-BE49-F238E27FC236}">
              <a16:creationId xmlns:a16="http://schemas.microsoft.com/office/drawing/2014/main" id="{1D060DCA-67D3-403F-BBB0-18DD478216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78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690" name="Picture@01\QPosted@" descr="@01\QPosted@">
          <a:extLst>
            <a:ext uri="{FF2B5EF4-FFF2-40B4-BE49-F238E27FC236}">
              <a16:creationId xmlns:a16="http://schemas.microsoft.com/office/drawing/2014/main" id="{CE3BFA0E-F86D-4C87-B93E-D09FE2F1DE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9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691" name="Picture@01\QPosted@" descr="@01\QPosted@">
          <a:extLst>
            <a:ext uri="{FF2B5EF4-FFF2-40B4-BE49-F238E27FC236}">
              <a16:creationId xmlns:a16="http://schemas.microsoft.com/office/drawing/2014/main" id="{1BD9766E-6A7B-49D5-B343-DD59C32AAC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13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692" name="Picture@01\QPosted@" descr="@01\QPosted@">
          <a:extLst>
            <a:ext uri="{FF2B5EF4-FFF2-40B4-BE49-F238E27FC236}">
              <a16:creationId xmlns:a16="http://schemas.microsoft.com/office/drawing/2014/main" id="{A5D3AB4D-3795-47F7-87AE-1CA55799D1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3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693" name="Picture@01\QPosted@" descr="@01\QPosted@">
          <a:extLst>
            <a:ext uri="{FF2B5EF4-FFF2-40B4-BE49-F238E27FC236}">
              <a16:creationId xmlns:a16="http://schemas.microsoft.com/office/drawing/2014/main" id="{F6967E07-CA92-4DC1-9652-0F80F5FBCB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49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694" name="Picture@01\QPosted@" descr="@01\QPosted@">
          <a:extLst>
            <a:ext uri="{FF2B5EF4-FFF2-40B4-BE49-F238E27FC236}">
              <a16:creationId xmlns:a16="http://schemas.microsoft.com/office/drawing/2014/main" id="{DD225F4A-4CA7-4F94-B6BB-0267EE5C04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6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695" name="Picture@01\QPosted@" descr="@01\QPosted@">
          <a:extLst>
            <a:ext uri="{FF2B5EF4-FFF2-40B4-BE49-F238E27FC236}">
              <a16:creationId xmlns:a16="http://schemas.microsoft.com/office/drawing/2014/main" id="{9109E9A2-A7F0-4738-8C4A-89CAEC0531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85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696" name="Picture@01\QPosted@" descr="@01\QPosted@">
          <a:extLst>
            <a:ext uri="{FF2B5EF4-FFF2-40B4-BE49-F238E27FC236}">
              <a16:creationId xmlns:a16="http://schemas.microsoft.com/office/drawing/2014/main" id="{3218496D-A8FB-4C91-B371-7AF97A12D5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0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697" name="Picture@01\QPosted@" descr="@01\QPosted@">
          <a:extLst>
            <a:ext uri="{FF2B5EF4-FFF2-40B4-BE49-F238E27FC236}">
              <a16:creationId xmlns:a16="http://schemas.microsoft.com/office/drawing/2014/main" id="{845E1351-0365-4021-AF2D-C4950E4DAD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20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698" name="Picture@01\QPosted@" descr="@01\QPosted@">
          <a:extLst>
            <a:ext uri="{FF2B5EF4-FFF2-40B4-BE49-F238E27FC236}">
              <a16:creationId xmlns:a16="http://schemas.microsoft.com/office/drawing/2014/main" id="{97548297-3AC1-4AD2-9035-A688DE91EC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3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699" name="Picture@01\QPosted@" descr="@01\QPosted@">
          <a:extLst>
            <a:ext uri="{FF2B5EF4-FFF2-40B4-BE49-F238E27FC236}">
              <a16:creationId xmlns:a16="http://schemas.microsoft.com/office/drawing/2014/main" id="{970F3A04-4427-4A46-8C0B-FC2506CE8A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56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700" name="Picture@01\QPosted@" descr="@01\QPosted@">
          <a:extLst>
            <a:ext uri="{FF2B5EF4-FFF2-40B4-BE49-F238E27FC236}">
              <a16:creationId xmlns:a16="http://schemas.microsoft.com/office/drawing/2014/main" id="{12026DD8-6849-4628-AC56-7BC81A7A4F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7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701" name="Picture@01\QPosted@" descr="@01\QPosted@">
          <a:extLst>
            <a:ext uri="{FF2B5EF4-FFF2-40B4-BE49-F238E27FC236}">
              <a16:creationId xmlns:a16="http://schemas.microsoft.com/office/drawing/2014/main" id="{317AD72D-3959-4C4A-AD1E-7EA4DE476B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1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702" name="Picture@01\QPosted@" descr="@01\QPosted@">
          <a:extLst>
            <a:ext uri="{FF2B5EF4-FFF2-40B4-BE49-F238E27FC236}">
              <a16:creationId xmlns:a16="http://schemas.microsoft.com/office/drawing/2014/main" id="{26587B6B-BB98-4618-9EF5-1477EA705F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09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703" name="Picture@01\QPosted@" descr="@01\QPosted@">
          <a:extLst>
            <a:ext uri="{FF2B5EF4-FFF2-40B4-BE49-F238E27FC236}">
              <a16:creationId xmlns:a16="http://schemas.microsoft.com/office/drawing/2014/main" id="{A9D22927-736A-4D07-ACB3-CF0AABDF7D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27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704" name="Picture@01\QPosted@" descr="@01\QPosted@">
          <a:extLst>
            <a:ext uri="{FF2B5EF4-FFF2-40B4-BE49-F238E27FC236}">
              <a16:creationId xmlns:a16="http://schemas.microsoft.com/office/drawing/2014/main" id="{F1676CB5-14E0-4A44-8AE9-C1D2D68D4C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45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705" name="Picture@01\QPosted@" descr="@01\QPosted@">
          <a:extLst>
            <a:ext uri="{FF2B5EF4-FFF2-40B4-BE49-F238E27FC236}">
              <a16:creationId xmlns:a16="http://schemas.microsoft.com/office/drawing/2014/main" id="{1347987E-4EA9-492A-9B3E-23AB327658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62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706" name="Picture@01\QPosted@" descr="@01\QPosted@">
          <a:extLst>
            <a:ext uri="{FF2B5EF4-FFF2-40B4-BE49-F238E27FC236}">
              <a16:creationId xmlns:a16="http://schemas.microsoft.com/office/drawing/2014/main" id="{3AFEFA75-E854-4233-BECC-C88E8563C5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80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707" name="Picture@01\QPosted@" descr="@01\QPosted@">
          <a:extLst>
            <a:ext uri="{FF2B5EF4-FFF2-40B4-BE49-F238E27FC236}">
              <a16:creationId xmlns:a16="http://schemas.microsoft.com/office/drawing/2014/main" id="{E6223DF8-4829-4EF4-8440-64ED5C8014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98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708" name="Picture@01\QPosted@" descr="@01\QPosted@">
          <a:extLst>
            <a:ext uri="{FF2B5EF4-FFF2-40B4-BE49-F238E27FC236}">
              <a16:creationId xmlns:a16="http://schemas.microsoft.com/office/drawing/2014/main" id="{56D4F0AE-0844-4829-967C-081E52DC62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16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709" name="Picture@01\QPosted@" descr="@01\QPosted@">
          <a:extLst>
            <a:ext uri="{FF2B5EF4-FFF2-40B4-BE49-F238E27FC236}">
              <a16:creationId xmlns:a16="http://schemas.microsoft.com/office/drawing/2014/main" id="{155A37CA-E9D8-468D-947C-77AC7BC017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3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710" name="Picture@01\QPosted@" descr="@01\QPosted@">
          <a:extLst>
            <a:ext uri="{FF2B5EF4-FFF2-40B4-BE49-F238E27FC236}">
              <a16:creationId xmlns:a16="http://schemas.microsoft.com/office/drawing/2014/main" id="{A2934EC2-1B28-4FF7-B064-F393EE2B11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51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711" name="Picture@01\QPosted@" descr="@01\QPosted@">
          <a:extLst>
            <a:ext uri="{FF2B5EF4-FFF2-40B4-BE49-F238E27FC236}">
              <a16:creationId xmlns:a16="http://schemas.microsoft.com/office/drawing/2014/main" id="{F48AABD2-3075-4A03-92D3-448ADB220A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712" name="Picture@01\QPosted@" descr="@01\QPosted@">
          <a:extLst>
            <a:ext uri="{FF2B5EF4-FFF2-40B4-BE49-F238E27FC236}">
              <a16:creationId xmlns:a16="http://schemas.microsoft.com/office/drawing/2014/main" id="{A7D22AC8-5930-484A-8EBC-254E72FE14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87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713" name="Picture@01\QPosted@" descr="@01\QPosted@">
          <a:extLst>
            <a:ext uri="{FF2B5EF4-FFF2-40B4-BE49-F238E27FC236}">
              <a16:creationId xmlns:a16="http://schemas.microsoft.com/office/drawing/2014/main" id="{75213147-BD62-485C-87A8-00A3211BBF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0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714" name="Picture@01\QPosted@" descr="@01\QPosted@">
          <a:extLst>
            <a:ext uri="{FF2B5EF4-FFF2-40B4-BE49-F238E27FC236}">
              <a16:creationId xmlns:a16="http://schemas.microsoft.com/office/drawing/2014/main" id="{ED4CE8EA-8E11-4E35-B1D3-F87220E65A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22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715" name="Picture@01\QPosted@" descr="@01\QPosted@">
          <a:extLst>
            <a:ext uri="{FF2B5EF4-FFF2-40B4-BE49-F238E27FC236}">
              <a16:creationId xmlns:a16="http://schemas.microsoft.com/office/drawing/2014/main" id="{982E84B2-12AD-44CB-BF80-16555A0462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4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716" name="Picture@01\QPosted@" descr="@01\QPosted@">
          <a:extLst>
            <a:ext uri="{FF2B5EF4-FFF2-40B4-BE49-F238E27FC236}">
              <a16:creationId xmlns:a16="http://schemas.microsoft.com/office/drawing/2014/main" id="{FF1F36A8-B3FF-4839-B290-E76B76309E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58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717" name="Picture@01\QPosted@" descr="@01\QPosted@">
          <a:extLst>
            <a:ext uri="{FF2B5EF4-FFF2-40B4-BE49-F238E27FC236}">
              <a16:creationId xmlns:a16="http://schemas.microsoft.com/office/drawing/2014/main" id="{DDB30AB5-1BF5-4578-8CDE-AB329D71D6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7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718" name="Picture@01\QPosted@" descr="@01\QPosted@">
          <a:extLst>
            <a:ext uri="{FF2B5EF4-FFF2-40B4-BE49-F238E27FC236}">
              <a16:creationId xmlns:a16="http://schemas.microsoft.com/office/drawing/2014/main" id="{28ABD3F2-FF16-476E-892C-4CA0343663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93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719" name="Picture@01\QPosted@" descr="@01\QPosted@">
          <a:extLst>
            <a:ext uri="{FF2B5EF4-FFF2-40B4-BE49-F238E27FC236}">
              <a16:creationId xmlns:a16="http://schemas.microsoft.com/office/drawing/2014/main" id="{44096C3E-3FD6-4ED1-AD3D-DC64673D0D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1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720" name="Picture@01\QPosted@" descr="@01\QPosted@">
          <a:extLst>
            <a:ext uri="{FF2B5EF4-FFF2-40B4-BE49-F238E27FC236}">
              <a16:creationId xmlns:a16="http://schemas.microsoft.com/office/drawing/2014/main" id="{E5E1C50F-FA30-4182-BC48-5B025AF091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29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721" name="Picture@01\QPosted@" descr="@01\QPosted@">
          <a:extLst>
            <a:ext uri="{FF2B5EF4-FFF2-40B4-BE49-F238E27FC236}">
              <a16:creationId xmlns:a16="http://schemas.microsoft.com/office/drawing/2014/main" id="{08A2C03E-D913-4C67-92BB-A71CA86E99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4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722" name="Picture@01\QPosted@" descr="@01\QPosted@">
          <a:extLst>
            <a:ext uri="{FF2B5EF4-FFF2-40B4-BE49-F238E27FC236}">
              <a16:creationId xmlns:a16="http://schemas.microsoft.com/office/drawing/2014/main" id="{99ABCD4B-E5F1-4FD6-89E9-0189F5BD2C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65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723" name="Picture@01\QPosted@" descr="@01\QPosted@">
          <a:extLst>
            <a:ext uri="{FF2B5EF4-FFF2-40B4-BE49-F238E27FC236}">
              <a16:creationId xmlns:a16="http://schemas.microsoft.com/office/drawing/2014/main" id="{5AC6DDE0-C934-46AA-B875-8904039B79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8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724" name="Picture@01\QPosted@" descr="@01\QPosted@">
          <a:extLst>
            <a:ext uri="{FF2B5EF4-FFF2-40B4-BE49-F238E27FC236}">
              <a16:creationId xmlns:a16="http://schemas.microsoft.com/office/drawing/2014/main" id="{78C51325-943A-4529-A04A-4377B9C411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00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725" name="Picture@01\QPosted@" descr="@01\QPosted@">
          <a:extLst>
            <a:ext uri="{FF2B5EF4-FFF2-40B4-BE49-F238E27FC236}">
              <a16:creationId xmlns:a16="http://schemas.microsoft.com/office/drawing/2014/main" id="{AEB52529-F7A1-4C25-9594-890DFC3BA9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1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726" name="Picture@01\QPosted@" descr="@01\QPosted@">
          <a:extLst>
            <a:ext uri="{FF2B5EF4-FFF2-40B4-BE49-F238E27FC236}">
              <a16:creationId xmlns:a16="http://schemas.microsoft.com/office/drawing/2014/main" id="{5C3515DA-3A30-40AE-A5CB-E041046737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36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727" name="Picture@01\QPosted@" descr="@01\QPosted@">
          <a:extLst>
            <a:ext uri="{FF2B5EF4-FFF2-40B4-BE49-F238E27FC236}">
              <a16:creationId xmlns:a16="http://schemas.microsoft.com/office/drawing/2014/main" id="{1CFD63B5-EBD2-4C05-B772-158668A95E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5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728" name="Picture@01\QPosted@" descr="@01\QPosted@">
          <a:extLst>
            <a:ext uri="{FF2B5EF4-FFF2-40B4-BE49-F238E27FC236}">
              <a16:creationId xmlns:a16="http://schemas.microsoft.com/office/drawing/2014/main" id="{E827F2C7-E199-45C4-9ED7-019F8F8F30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71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729" name="Picture@01\QPosted@" descr="@01\QPosted@">
          <a:extLst>
            <a:ext uri="{FF2B5EF4-FFF2-40B4-BE49-F238E27FC236}">
              <a16:creationId xmlns:a16="http://schemas.microsoft.com/office/drawing/2014/main" id="{DC7EED59-CFE7-436F-8308-A2A1D471CC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8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730" name="Picture@01\QPosted@" descr="@01\QPosted@">
          <a:extLst>
            <a:ext uri="{FF2B5EF4-FFF2-40B4-BE49-F238E27FC236}">
              <a16:creationId xmlns:a16="http://schemas.microsoft.com/office/drawing/2014/main" id="{243424A5-34C2-4315-B485-D44D3A7C5F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07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731" name="Picture@01\QPosted@" descr="@01\QPosted@">
          <a:extLst>
            <a:ext uri="{FF2B5EF4-FFF2-40B4-BE49-F238E27FC236}">
              <a16:creationId xmlns:a16="http://schemas.microsoft.com/office/drawing/2014/main" id="{3F611051-6B7F-45BA-8206-B7A45D8FE1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25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732" name="Picture@01\QPosted@" descr="@01\QPosted@">
          <a:extLst>
            <a:ext uri="{FF2B5EF4-FFF2-40B4-BE49-F238E27FC236}">
              <a16:creationId xmlns:a16="http://schemas.microsoft.com/office/drawing/2014/main" id="{CE2DEE8B-EBA9-4D18-8611-3A518A3564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42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733" name="Picture@01\QPosted@" descr="@01\QPosted@">
          <a:extLst>
            <a:ext uri="{FF2B5EF4-FFF2-40B4-BE49-F238E27FC236}">
              <a16:creationId xmlns:a16="http://schemas.microsoft.com/office/drawing/2014/main" id="{9DB548A2-620E-4E40-8E4D-51155394BA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60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734" name="Picture@01\QPosted@" descr="@01\QPosted@">
          <a:extLst>
            <a:ext uri="{FF2B5EF4-FFF2-40B4-BE49-F238E27FC236}">
              <a16:creationId xmlns:a16="http://schemas.microsoft.com/office/drawing/2014/main" id="{0BF6E6CD-65F1-464D-8F80-CD98EC6B5C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78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735" name="Picture@01\QPosted@" descr="@01\QPosted@">
          <a:extLst>
            <a:ext uri="{FF2B5EF4-FFF2-40B4-BE49-F238E27FC236}">
              <a16:creationId xmlns:a16="http://schemas.microsoft.com/office/drawing/2014/main" id="{CF556512-4F01-49C9-8BFC-CFDCA56B02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96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736" name="Picture@01\QPosted@" descr="@01\QPosted@">
          <a:extLst>
            <a:ext uri="{FF2B5EF4-FFF2-40B4-BE49-F238E27FC236}">
              <a16:creationId xmlns:a16="http://schemas.microsoft.com/office/drawing/2014/main" id="{3A847555-5868-4238-8C66-DEABB7851A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1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737" name="Picture@01\QPosted@" descr="@01\QPosted@">
          <a:extLst>
            <a:ext uri="{FF2B5EF4-FFF2-40B4-BE49-F238E27FC236}">
              <a16:creationId xmlns:a16="http://schemas.microsoft.com/office/drawing/2014/main" id="{477AA229-5164-4D57-8D70-791A2DDB14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31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738" name="Picture@01\QPosted@" descr="@01\QPosted@">
          <a:extLst>
            <a:ext uri="{FF2B5EF4-FFF2-40B4-BE49-F238E27FC236}">
              <a16:creationId xmlns:a16="http://schemas.microsoft.com/office/drawing/2014/main" id="{B65A90A7-C2FF-4AEE-8AC5-72C46355EE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4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739" name="Picture@01\QPosted@" descr="@01\QPosted@">
          <a:extLst>
            <a:ext uri="{FF2B5EF4-FFF2-40B4-BE49-F238E27FC236}">
              <a16:creationId xmlns:a16="http://schemas.microsoft.com/office/drawing/2014/main" id="{984A8D2A-085D-4D25-A600-E65B389AA3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67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740" name="Picture@01\QPosted@" descr="@01\QPosted@">
          <a:extLst>
            <a:ext uri="{FF2B5EF4-FFF2-40B4-BE49-F238E27FC236}">
              <a16:creationId xmlns:a16="http://schemas.microsoft.com/office/drawing/2014/main" id="{F2470BA4-F7DA-4ABA-9E42-CE99CCC1BC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741" name="Picture@01\QPosted@" descr="@01\QPosted@">
          <a:extLst>
            <a:ext uri="{FF2B5EF4-FFF2-40B4-BE49-F238E27FC236}">
              <a16:creationId xmlns:a16="http://schemas.microsoft.com/office/drawing/2014/main" id="{D120FDDF-D735-4503-8DD7-221CDB975B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02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742" name="Picture@01\QPosted@" descr="@01\QPosted@">
          <a:extLst>
            <a:ext uri="{FF2B5EF4-FFF2-40B4-BE49-F238E27FC236}">
              <a16:creationId xmlns:a16="http://schemas.microsoft.com/office/drawing/2014/main" id="{AAE0DD31-615D-4AEE-B871-686EA4338B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2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743" name="Picture@01\QPosted@" descr="@01\QPosted@">
          <a:extLst>
            <a:ext uri="{FF2B5EF4-FFF2-40B4-BE49-F238E27FC236}">
              <a16:creationId xmlns:a16="http://schemas.microsoft.com/office/drawing/2014/main" id="{4EF1A71E-61FD-4958-AA75-21A19DDC91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38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744" name="Picture@01\QPosted@" descr="@01\QPosted@">
          <a:extLst>
            <a:ext uri="{FF2B5EF4-FFF2-40B4-BE49-F238E27FC236}">
              <a16:creationId xmlns:a16="http://schemas.microsoft.com/office/drawing/2014/main" id="{0F77A1C9-92C5-4671-875A-874D8ADAF3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5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745" name="Picture@01\QPosted@" descr="@01\QPosted@">
          <a:extLst>
            <a:ext uri="{FF2B5EF4-FFF2-40B4-BE49-F238E27FC236}">
              <a16:creationId xmlns:a16="http://schemas.microsoft.com/office/drawing/2014/main" id="{F8E62D15-9F3D-4567-8CB8-15510B10DC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74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746" name="Picture@01\QPosted@" descr="@01\QPosted@">
          <a:extLst>
            <a:ext uri="{FF2B5EF4-FFF2-40B4-BE49-F238E27FC236}">
              <a16:creationId xmlns:a16="http://schemas.microsoft.com/office/drawing/2014/main" id="{B577A2BD-2AB0-4287-9637-DCCD8C2FBF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9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747" name="Picture@01\QPosted@" descr="@01\QPosted@">
          <a:extLst>
            <a:ext uri="{FF2B5EF4-FFF2-40B4-BE49-F238E27FC236}">
              <a16:creationId xmlns:a16="http://schemas.microsoft.com/office/drawing/2014/main" id="{320CF25D-FFC9-459C-819A-FA42A69BED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09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748" name="Picture@01\QPosted@" descr="@01\QPosted@">
          <a:extLst>
            <a:ext uri="{FF2B5EF4-FFF2-40B4-BE49-F238E27FC236}">
              <a16:creationId xmlns:a16="http://schemas.microsoft.com/office/drawing/2014/main" id="{B717FE5D-A8E4-4499-AFBD-03B6C2F69E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2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749" name="Picture@01\QPosted@" descr="@01\QPosted@">
          <a:extLst>
            <a:ext uri="{FF2B5EF4-FFF2-40B4-BE49-F238E27FC236}">
              <a16:creationId xmlns:a16="http://schemas.microsoft.com/office/drawing/2014/main" id="{6078511C-E709-442E-BABD-CA593271EF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45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750" name="Picture@01\QPosted@" descr="@01\QPosted@">
          <a:extLst>
            <a:ext uri="{FF2B5EF4-FFF2-40B4-BE49-F238E27FC236}">
              <a16:creationId xmlns:a16="http://schemas.microsoft.com/office/drawing/2014/main" id="{5FE7E744-2E26-41F2-9F3E-DD0FE8C393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6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751" name="Picture@01\QPosted@" descr="@01\QPosted@">
          <a:extLst>
            <a:ext uri="{FF2B5EF4-FFF2-40B4-BE49-F238E27FC236}">
              <a16:creationId xmlns:a16="http://schemas.microsoft.com/office/drawing/2014/main" id="{DAC9FD28-A4BE-4F39-9211-916463E2CE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80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752" name="Picture@01\QPosted@" descr="@01\QPosted@">
          <a:extLst>
            <a:ext uri="{FF2B5EF4-FFF2-40B4-BE49-F238E27FC236}">
              <a16:creationId xmlns:a16="http://schemas.microsoft.com/office/drawing/2014/main" id="{9C14DE7E-7013-4EA5-806F-0581943EEC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9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753" name="Picture@01\QPosted@" descr="@01\QPosted@">
          <a:extLst>
            <a:ext uri="{FF2B5EF4-FFF2-40B4-BE49-F238E27FC236}">
              <a16:creationId xmlns:a16="http://schemas.microsoft.com/office/drawing/2014/main" id="{DE60FEB4-CEFC-46ED-810F-E52633A887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16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754" name="Picture@01\QPosted@" descr="@01\QPosted@">
          <a:extLst>
            <a:ext uri="{FF2B5EF4-FFF2-40B4-BE49-F238E27FC236}">
              <a16:creationId xmlns:a16="http://schemas.microsoft.com/office/drawing/2014/main" id="{BF972B50-996D-42A3-BDFB-2487A480B5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3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755" name="Picture@01\QPosted@" descr="@01\QPosted@">
          <a:extLst>
            <a:ext uri="{FF2B5EF4-FFF2-40B4-BE49-F238E27FC236}">
              <a16:creationId xmlns:a16="http://schemas.microsoft.com/office/drawing/2014/main" id="{59372611-9109-4B70-BD4E-C9C1B16CC8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51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756" name="Picture@01\QPosted@" descr="@01\QPosted@">
          <a:extLst>
            <a:ext uri="{FF2B5EF4-FFF2-40B4-BE49-F238E27FC236}">
              <a16:creationId xmlns:a16="http://schemas.microsoft.com/office/drawing/2014/main" id="{A0A1B0B5-89C8-4555-9F9C-6FB1F2340E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6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757" name="Picture@01\QPosted@" descr="@01\QPosted@">
          <a:extLst>
            <a:ext uri="{FF2B5EF4-FFF2-40B4-BE49-F238E27FC236}">
              <a16:creationId xmlns:a16="http://schemas.microsoft.com/office/drawing/2014/main" id="{86979FDA-15C3-4101-8D29-F0FE8421D1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87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758" name="Picture@01\QPosted@" descr="@01\QPosted@">
          <a:extLst>
            <a:ext uri="{FF2B5EF4-FFF2-40B4-BE49-F238E27FC236}">
              <a16:creationId xmlns:a16="http://schemas.microsoft.com/office/drawing/2014/main" id="{226F705D-A5DF-4F91-82D3-210675EC41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05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759" name="Picture@01\QPosted@" descr="@01\QPosted@">
          <a:extLst>
            <a:ext uri="{FF2B5EF4-FFF2-40B4-BE49-F238E27FC236}">
              <a16:creationId xmlns:a16="http://schemas.microsoft.com/office/drawing/2014/main" id="{77B2F7EF-84E7-4ED7-8B88-535B221B6C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2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760" name="Picture@01\QPosted@" descr="@01\QPosted@">
          <a:extLst>
            <a:ext uri="{FF2B5EF4-FFF2-40B4-BE49-F238E27FC236}">
              <a16:creationId xmlns:a16="http://schemas.microsoft.com/office/drawing/2014/main" id="{8659713C-AF73-4EE3-927A-0242883B6C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40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761" name="Picture@01\QPosted@" descr="@01\QPosted@">
          <a:extLst>
            <a:ext uri="{FF2B5EF4-FFF2-40B4-BE49-F238E27FC236}">
              <a16:creationId xmlns:a16="http://schemas.microsoft.com/office/drawing/2014/main" id="{A4E7E7E8-EC6D-4998-91B6-33BDA12AEE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58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762" name="Picture@01\QPosted@" descr="@01\QPosted@">
          <a:extLst>
            <a:ext uri="{FF2B5EF4-FFF2-40B4-BE49-F238E27FC236}">
              <a16:creationId xmlns:a16="http://schemas.microsoft.com/office/drawing/2014/main" id="{D2FD2DD1-9B3C-4B5A-B4C2-9FA579B620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76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763" name="Picture@01\QPosted@" descr="@01\QPosted@">
          <a:extLst>
            <a:ext uri="{FF2B5EF4-FFF2-40B4-BE49-F238E27FC236}">
              <a16:creationId xmlns:a16="http://schemas.microsoft.com/office/drawing/2014/main" id="{92616671-1241-4ABE-8B01-76CC6E9BB7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9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764" name="Picture@01\QPosted@" descr="@01\QPosted@">
          <a:extLst>
            <a:ext uri="{FF2B5EF4-FFF2-40B4-BE49-F238E27FC236}">
              <a16:creationId xmlns:a16="http://schemas.microsoft.com/office/drawing/2014/main" id="{875C2869-3E8F-45A7-A37F-31163F5947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11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765" name="Picture@01\QPosted@" descr="@01\QPosted@">
          <a:extLst>
            <a:ext uri="{FF2B5EF4-FFF2-40B4-BE49-F238E27FC236}">
              <a16:creationId xmlns:a16="http://schemas.microsoft.com/office/drawing/2014/main" id="{DEA5F590-5D18-400D-9ADF-250FAA9857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2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766" name="Picture@01\QPosted@" descr="@01\QPosted@">
          <a:extLst>
            <a:ext uri="{FF2B5EF4-FFF2-40B4-BE49-F238E27FC236}">
              <a16:creationId xmlns:a16="http://schemas.microsoft.com/office/drawing/2014/main" id="{E966D7DE-F222-47B0-BDA5-330AC000BB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47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767" name="Picture@01\QPosted@" descr="@01\QPosted@">
          <a:extLst>
            <a:ext uri="{FF2B5EF4-FFF2-40B4-BE49-F238E27FC236}">
              <a16:creationId xmlns:a16="http://schemas.microsoft.com/office/drawing/2014/main" id="{8D6B8EE0-373D-41C1-A5B3-BA2103EB79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6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768" name="Picture@01\QPosted@" descr="@01\QPosted@">
          <a:extLst>
            <a:ext uri="{FF2B5EF4-FFF2-40B4-BE49-F238E27FC236}">
              <a16:creationId xmlns:a16="http://schemas.microsoft.com/office/drawing/2014/main" id="{09DD66ED-4AD1-4774-B515-03B894030A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82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769" name="Picture@01\QPosted@" descr="@01\QPosted@">
          <a:extLst>
            <a:ext uri="{FF2B5EF4-FFF2-40B4-BE49-F238E27FC236}">
              <a16:creationId xmlns:a16="http://schemas.microsoft.com/office/drawing/2014/main" id="{F3E7DA3F-01EC-429B-9045-4C3E8D6D35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0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770" name="Picture@01\QPosted@" descr="@01\QPosted@">
          <a:extLst>
            <a:ext uri="{FF2B5EF4-FFF2-40B4-BE49-F238E27FC236}">
              <a16:creationId xmlns:a16="http://schemas.microsoft.com/office/drawing/2014/main" id="{9FA1AA24-9158-4570-AA8B-D9C4490ED8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18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771" name="Picture@01\QPosted@" descr="@01\QPosted@">
          <a:extLst>
            <a:ext uri="{FF2B5EF4-FFF2-40B4-BE49-F238E27FC236}">
              <a16:creationId xmlns:a16="http://schemas.microsoft.com/office/drawing/2014/main" id="{BDD85C4E-9DB6-4EFD-8146-ECE3819C45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3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772" name="Picture@01\QPosted@" descr="@01\QPosted@">
          <a:extLst>
            <a:ext uri="{FF2B5EF4-FFF2-40B4-BE49-F238E27FC236}">
              <a16:creationId xmlns:a16="http://schemas.microsoft.com/office/drawing/2014/main" id="{6C4BAA29-1189-4A6B-9E5C-B6185748B7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54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773" name="Picture@01\QPosted@" descr="@01\QPosted@">
          <a:extLst>
            <a:ext uri="{FF2B5EF4-FFF2-40B4-BE49-F238E27FC236}">
              <a16:creationId xmlns:a16="http://schemas.microsoft.com/office/drawing/2014/main" id="{430BB049-EDCA-4D50-9772-F32F65FCE3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7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774" name="Picture@01\QPosted@" descr="@01\QPosted@">
          <a:extLst>
            <a:ext uri="{FF2B5EF4-FFF2-40B4-BE49-F238E27FC236}">
              <a16:creationId xmlns:a16="http://schemas.microsoft.com/office/drawing/2014/main" id="{8322B70A-E74C-4605-AEDB-647C89F8A9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89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775" name="Picture@01\QPosted@" descr="@01\QPosted@">
          <a:extLst>
            <a:ext uri="{FF2B5EF4-FFF2-40B4-BE49-F238E27FC236}">
              <a16:creationId xmlns:a16="http://schemas.microsoft.com/office/drawing/2014/main" id="{A2469C5C-3101-4BF8-B6EA-D757B90113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0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776" name="Picture@01\QPosted@" descr="@01\QPosted@">
          <a:extLst>
            <a:ext uri="{FF2B5EF4-FFF2-40B4-BE49-F238E27FC236}">
              <a16:creationId xmlns:a16="http://schemas.microsoft.com/office/drawing/2014/main" id="{CDB9AE7E-8C07-4A4C-B5C1-E783D43F49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25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777" name="Picture@01\QPosted@" descr="@01\QPosted@">
          <a:extLst>
            <a:ext uri="{FF2B5EF4-FFF2-40B4-BE49-F238E27FC236}">
              <a16:creationId xmlns:a16="http://schemas.microsoft.com/office/drawing/2014/main" id="{579A5422-EC06-4DAA-956D-82BBC835BB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4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778" name="Picture@01\QPosted@" descr="@01\QPosted@">
          <a:extLst>
            <a:ext uri="{FF2B5EF4-FFF2-40B4-BE49-F238E27FC236}">
              <a16:creationId xmlns:a16="http://schemas.microsoft.com/office/drawing/2014/main" id="{87196869-9C44-4340-B1C6-CF5EFD380E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0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779" name="Picture@01\QPosted@" descr="@01\QPosted@">
          <a:extLst>
            <a:ext uri="{FF2B5EF4-FFF2-40B4-BE49-F238E27FC236}">
              <a16:creationId xmlns:a16="http://schemas.microsoft.com/office/drawing/2014/main" id="{49F20FD5-7720-4F77-9F15-A6EC71FCA3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7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780" name="Picture@01\QPosted@" descr="@01\QPosted@">
          <a:extLst>
            <a:ext uri="{FF2B5EF4-FFF2-40B4-BE49-F238E27FC236}">
              <a16:creationId xmlns:a16="http://schemas.microsoft.com/office/drawing/2014/main" id="{2D4BD45D-2AC3-4D97-B9F1-001D6CB51E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96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781" name="Picture@01\QPosted@" descr="@01\QPosted@">
          <a:extLst>
            <a:ext uri="{FF2B5EF4-FFF2-40B4-BE49-F238E27FC236}">
              <a16:creationId xmlns:a16="http://schemas.microsoft.com/office/drawing/2014/main" id="{2D0DC76C-154E-465B-8A4F-71E0850351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1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782" name="Picture@01\QPosted@" descr="@01\QPosted@">
          <a:extLst>
            <a:ext uri="{FF2B5EF4-FFF2-40B4-BE49-F238E27FC236}">
              <a16:creationId xmlns:a16="http://schemas.microsoft.com/office/drawing/2014/main" id="{87E2956F-7A69-4B72-934F-7EFEC022D9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31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783" name="Picture@01\QPosted@" descr="@01\QPosted@">
          <a:extLst>
            <a:ext uri="{FF2B5EF4-FFF2-40B4-BE49-F238E27FC236}">
              <a16:creationId xmlns:a16="http://schemas.microsoft.com/office/drawing/2014/main" id="{F989E161-8B01-4965-9FB6-05C70C526A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4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784" name="Picture@01\QPosted@" descr="@01\QPosted@">
          <a:extLst>
            <a:ext uri="{FF2B5EF4-FFF2-40B4-BE49-F238E27FC236}">
              <a16:creationId xmlns:a16="http://schemas.microsoft.com/office/drawing/2014/main" id="{1FFCA47E-0378-4027-840E-411415E877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67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785" name="Picture@01\QPosted@" descr="@01\QPosted@">
          <a:extLst>
            <a:ext uri="{FF2B5EF4-FFF2-40B4-BE49-F238E27FC236}">
              <a16:creationId xmlns:a16="http://schemas.microsoft.com/office/drawing/2014/main" id="{A8C727F8-A896-4CAE-A4DF-5758F85942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85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786" name="Picture@01\QPosted@" descr="@01\QPosted@">
          <a:extLst>
            <a:ext uri="{FF2B5EF4-FFF2-40B4-BE49-F238E27FC236}">
              <a16:creationId xmlns:a16="http://schemas.microsoft.com/office/drawing/2014/main" id="{27ECF34A-162E-4014-9263-57A34DA3B6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03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787" name="Picture@01\QPosted@" descr="@01\QPosted@">
          <a:extLst>
            <a:ext uri="{FF2B5EF4-FFF2-40B4-BE49-F238E27FC236}">
              <a16:creationId xmlns:a16="http://schemas.microsoft.com/office/drawing/2014/main" id="{F0DD2BEE-3584-438D-A198-3D7F6DED9E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20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788" name="Picture@01\QPosted@" descr="@01\QPosted@">
          <a:extLst>
            <a:ext uri="{FF2B5EF4-FFF2-40B4-BE49-F238E27FC236}">
              <a16:creationId xmlns:a16="http://schemas.microsoft.com/office/drawing/2014/main" id="{22D5CF1B-DCDF-4188-BA71-177929C58E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8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789" name="Picture@01\QPosted@" descr="@01\QPosted@">
          <a:extLst>
            <a:ext uri="{FF2B5EF4-FFF2-40B4-BE49-F238E27FC236}">
              <a16:creationId xmlns:a16="http://schemas.microsoft.com/office/drawing/2014/main" id="{F26CECE8-2D26-4725-9EA3-7D88194E85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56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790" name="Picture@01\QPosted@" descr="@01\QPosted@">
          <a:extLst>
            <a:ext uri="{FF2B5EF4-FFF2-40B4-BE49-F238E27FC236}">
              <a16:creationId xmlns:a16="http://schemas.microsoft.com/office/drawing/2014/main" id="{6C757ECF-8ED0-4B92-8223-5547903F1F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74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791" name="Picture@01\QPosted@" descr="@01\QPosted@">
          <a:extLst>
            <a:ext uri="{FF2B5EF4-FFF2-40B4-BE49-F238E27FC236}">
              <a16:creationId xmlns:a16="http://schemas.microsoft.com/office/drawing/2014/main" id="{EE9529BE-C9BF-4CC6-BF3A-B885010785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91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792" name="Picture@01\QPosted@" descr="@01\QPosted@">
          <a:extLst>
            <a:ext uri="{FF2B5EF4-FFF2-40B4-BE49-F238E27FC236}">
              <a16:creationId xmlns:a16="http://schemas.microsoft.com/office/drawing/2014/main" id="{9C1670DB-8C69-4825-BC74-EA225C0906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0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793" name="Picture@01\QPosted@" descr="@01\QPosted@">
          <a:extLst>
            <a:ext uri="{FF2B5EF4-FFF2-40B4-BE49-F238E27FC236}">
              <a16:creationId xmlns:a16="http://schemas.microsoft.com/office/drawing/2014/main" id="{946ABAA7-B756-4238-82C4-6680EA3449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27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794" name="Picture@01\QPosted@" descr="@01\QPosted@">
          <a:extLst>
            <a:ext uri="{FF2B5EF4-FFF2-40B4-BE49-F238E27FC236}">
              <a16:creationId xmlns:a16="http://schemas.microsoft.com/office/drawing/2014/main" id="{C096679A-850A-4F94-ADD7-27DA7D2834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4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795" name="Picture@01\QPosted@" descr="@01\QPosted@">
          <a:extLst>
            <a:ext uri="{FF2B5EF4-FFF2-40B4-BE49-F238E27FC236}">
              <a16:creationId xmlns:a16="http://schemas.microsoft.com/office/drawing/2014/main" id="{84F4BC3C-0BC6-470C-911F-2100A63CCD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63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796" name="Picture@01\QPosted@" descr="@01\QPosted@">
          <a:extLst>
            <a:ext uri="{FF2B5EF4-FFF2-40B4-BE49-F238E27FC236}">
              <a16:creationId xmlns:a16="http://schemas.microsoft.com/office/drawing/2014/main" id="{4C68777E-3722-453F-9C81-2C03C9D4D7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8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797" name="Picture@01\QPosted@" descr="@01\QPosted@">
          <a:extLst>
            <a:ext uri="{FF2B5EF4-FFF2-40B4-BE49-F238E27FC236}">
              <a16:creationId xmlns:a16="http://schemas.microsoft.com/office/drawing/2014/main" id="{41054313-A7EC-47DB-A7FD-DC04717EB1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98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798" name="Picture@01\QPosted@" descr="@01\QPosted@">
          <a:extLst>
            <a:ext uri="{FF2B5EF4-FFF2-40B4-BE49-F238E27FC236}">
              <a16:creationId xmlns:a16="http://schemas.microsoft.com/office/drawing/2014/main" id="{8B880743-B1DB-40F9-869B-609F34B65A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1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799" name="Picture@01\QPosted@" descr="@01\QPosted@">
          <a:extLst>
            <a:ext uri="{FF2B5EF4-FFF2-40B4-BE49-F238E27FC236}">
              <a16:creationId xmlns:a16="http://schemas.microsoft.com/office/drawing/2014/main" id="{F407CB81-B274-4E21-9229-265130E483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34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800" name="Picture@01\QPosted@" descr="@01\QPosted@">
          <a:extLst>
            <a:ext uri="{FF2B5EF4-FFF2-40B4-BE49-F238E27FC236}">
              <a16:creationId xmlns:a16="http://schemas.microsoft.com/office/drawing/2014/main" id="{6E603B6C-D97B-4A4B-B1E6-1E9645113C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5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801" name="Picture@01\QPosted@" descr="@01\QPosted@">
          <a:extLst>
            <a:ext uri="{FF2B5EF4-FFF2-40B4-BE49-F238E27FC236}">
              <a16:creationId xmlns:a16="http://schemas.microsoft.com/office/drawing/2014/main" id="{43CA7E24-690D-4E93-80D6-20E33A22E4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69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802" name="Picture@01\QPosted@" descr="@01\QPosted@">
          <a:extLst>
            <a:ext uri="{FF2B5EF4-FFF2-40B4-BE49-F238E27FC236}">
              <a16:creationId xmlns:a16="http://schemas.microsoft.com/office/drawing/2014/main" id="{17D2BA4A-55A7-4028-BF8D-796559D437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8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803" name="Picture@01\QPosted@" descr="@01\QPosted@">
          <a:extLst>
            <a:ext uri="{FF2B5EF4-FFF2-40B4-BE49-F238E27FC236}">
              <a16:creationId xmlns:a16="http://schemas.microsoft.com/office/drawing/2014/main" id="{BC921B70-2535-4748-8254-0FFE01889D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05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804" name="Picture@01\QPosted@" descr="@01\QPosted@">
          <a:extLst>
            <a:ext uri="{FF2B5EF4-FFF2-40B4-BE49-F238E27FC236}">
              <a16:creationId xmlns:a16="http://schemas.microsoft.com/office/drawing/2014/main" id="{3274B5B4-EF04-4883-A3D7-48693B2958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2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805" name="Picture@01\QPosted@" descr="@01\QPosted@">
          <a:extLst>
            <a:ext uri="{FF2B5EF4-FFF2-40B4-BE49-F238E27FC236}">
              <a16:creationId xmlns:a16="http://schemas.microsoft.com/office/drawing/2014/main" id="{89DE3159-A239-43DE-8FF2-6015C14107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40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806" name="Picture@01\QPosted@" descr="@01\QPosted@">
          <a:extLst>
            <a:ext uri="{FF2B5EF4-FFF2-40B4-BE49-F238E27FC236}">
              <a16:creationId xmlns:a16="http://schemas.microsoft.com/office/drawing/2014/main" id="{132AE9B6-224A-439C-9023-CCDA69848B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5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807" name="Picture@01\QPosted@" descr="@01\QPosted@">
          <a:extLst>
            <a:ext uri="{FF2B5EF4-FFF2-40B4-BE49-F238E27FC236}">
              <a16:creationId xmlns:a16="http://schemas.microsoft.com/office/drawing/2014/main" id="{055AB536-B884-4249-BD6E-ABCB15195C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76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808" name="Picture@01\QPosted@" descr="@01\QPosted@">
          <a:extLst>
            <a:ext uri="{FF2B5EF4-FFF2-40B4-BE49-F238E27FC236}">
              <a16:creationId xmlns:a16="http://schemas.microsoft.com/office/drawing/2014/main" id="{5A1A136C-8E63-4DD7-B865-70C1A7A1AF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9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808</xdr:row>
      <xdr:rowOff>0</xdr:rowOff>
    </xdr:from>
    <xdr:to>
      <xdr:col>0</xdr:col>
      <xdr:colOff>152400</xdr:colOff>
      <xdr:row>808</xdr:row>
      <xdr:rowOff>133350</xdr:rowOff>
    </xdr:to>
    <xdr:pic>
      <xdr:nvPicPr>
        <xdr:cNvPr id="809" name="Picture@01\QPosted@" descr="@01\QPosted@">
          <a:extLst>
            <a:ext uri="{FF2B5EF4-FFF2-40B4-BE49-F238E27FC236}">
              <a16:creationId xmlns:a16="http://schemas.microsoft.com/office/drawing/2014/main" id="{E61472D7-8F1F-45D3-98DE-E40FF56A50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11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809</xdr:row>
      <xdr:rowOff>0</xdr:rowOff>
    </xdr:from>
    <xdr:to>
      <xdr:col>0</xdr:col>
      <xdr:colOff>152400</xdr:colOff>
      <xdr:row>809</xdr:row>
      <xdr:rowOff>133350</xdr:rowOff>
    </xdr:to>
    <xdr:pic>
      <xdr:nvPicPr>
        <xdr:cNvPr id="810" name="Picture@01\QPosted@" descr="@01\QPosted@">
          <a:extLst>
            <a:ext uri="{FF2B5EF4-FFF2-40B4-BE49-F238E27FC236}">
              <a16:creationId xmlns:a16="http://schemas.microsoft.com/office/drawing/2014/main" id="{B028C880-4FCD-429C-A813-ED6E4AB047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2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810</xdr:row>
      <xdr:rowOff>0</xdr:rowOff>
    </xdr:from>
    <xdr:to>
      <xdr:col>0</xdr:col>
      <xdr:colOff>152400</xdr:colOff>
      <xdr:row>810</xdr:row>
      <xdr:rowOff>133350</xdr:rowOff>
    </xdr:to>
    <xdr:pic>
      <xdr:nvPicPr>
        <xdr:cNvPr id="811" name="Picture@01\QPosted@" descr="@01\QPosted@">
          <a:extLst>
            <a:ext uri="{FF2B5EF4-FFF2-40B4-BE49-F238E27FC236}">
              <a16:creationId xmlns:a16="http://schemas.microsoft.com/office/drawing/2014/main" id="{ADD6E40B-1C58-4FE3-AA22-4C3CD55963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47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811</xdr:row>
      <xdr:rowOff>0</xdr:rowOff>
    </xdr:from>
    <xdr:to>
      <xdr:col>0</xdr:col>
      <xdr:colOff>152400</xdr:colOff>
      <xdr:row>811</xdr:row>
      <xdr:rowOff>133350</xdr:rowOff>
    </xdr:to>
    <xdr:pic>
      <xdr:nvPicPr>
        <xdr:cNvPr id="812" name="Picture@01\QPosted@" descr="@01\QPosted@">
          <a:extLst>
            <a:ext uri="{FF2B5EF4-FFF2-40B4-BE49-F238E27FC236}">
              <a16:creationId xmlns:a16="http://schemas.microsoft.com/office/drawing/2014/main" id="{606B5A10-473C-4CBF-A57F-2F77895277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6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812</xdr:row>
      <xdr:rowOff>0</xdr:rowOff>
    </xdr:from>
    <xdr:to>
      <xdr:col>0</xdr:col>
      <xdr:colOff>152400</xdr:colOff>
      <xdr:row>812</xdr:row>
      <xdr:rowOff>133350</xdr:rowOff>
    </xdr:to>
    <xdr:pic>
      <xdr:nvPicPr>
        <xdr:cNvPr id="813" name="Picture@01\QPosted@" descr="@01\QPosted@">
          <a:extLst>
            <a:ext uri="{FF2B5EF4-FFF2-40B4-BE49-F238E27FC236}">
              <a16:creationId xmlns:a16="http://schemas.microsoft.com/office/drawing/2014/main" id="{B9C70031-ACFA-42CF-A2DA-81287493EB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83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813</xdr:row>
      <xdr:rowOff>0</xdr:rowOff>
    </xdr:from>
    <xdr:to>
      <xdr:col>0</xdr:col>
      <xdr:colOff>152400</xdr:colOff>
      <xdr:row>813</xdr:row>
      <xdr:rowOff>133350</xdr:rowOff>
    </xdr:to>
    <xdr:pic>
      <xdr:nvPicPr>
        <xdr:cNvPr id="814" name="Picture@01\QPosted@" descr="@01\QPosted@">
          <a:extLst>
            <a:ext uri="{FF2B5EF4-FFF2-40B4-BE49-F238E27FC236}">
              <a16:creationId xmlns:a16="http://schemas.microsoft.com/office/drawing/2014/main" id="{79ECCAD9-32EC-4898-B129-BCF84F1C38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00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814</xdr:row>
      <xdr:rowOff>0</xdr:rowOff>
    </xdr:from>
    <xdr:to>
      <xdr:col>0</xdr:col>
      <xdr:colOff>152400</xdr:colOff>
      <xdr:row>814</xdr:row>
      <xdr:rowOff>133350</xdr:rowOff>
    </xdr:to>
    <xdr:pic>
      <xdr:nvPicPr>
        <xdr:cNvPr id="815" name="Picture@01\QPosted@" descr="@01\QPosted@">
          <a:extLst>
            <a:ext uri="{FF2B5EF4-FFF2-40B4-BE49-F238E27FC236}">
              <a16:creationId xmlns:a16="http://schemas.microsoft.com/office/drawing/2014/main" id="{1896241A-8181-4EFF-9936-C96DB34319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18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815</xdr:row>
      <xdr:rowOff>0</xdr:rowOff>
    </xdr:from>
    <xdr:to>
      <xdr:col>0</xdr:col>
      <xdr:colOff>152400</xdr:colOff>
      <xdr:row>815</xdr:row>
      <xdr:rowOff>133350</xdr:rowOff>
    </xdr:to>
    <xdr:pic>
      <xdr:nvPicPr>
        <xdr:cNvPr id="816" name="Picture@01\QPosted@" descr="@01\QPosted@">
          <a:extLst>
            <a:ext uri="{FF2B5EF4-FFF2-40B4-BE49-F238E27FC236}">
              <a16:creationId xmlns:a16="http://schemas.microsoft.com/office/drawing/2014/main" id="{1CD823E9-1896-4CC8-899A-DC33585628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36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816</xdr:row>
      <xdr:rowOff>0</xdr:rowOff>
    </xdr:from>
    <xdr:to>
      <xdr:col>0</xdr:col>
      <xdr:colOff>152400</xdr:colOff>
      <xdr:row>816</xdr:row>
      <xdr:rowOff>133350</xdr:rowOff>
    </xdr:to>
    <xdr:pic>
      <xdr:nvPicPr>
        <xdr:cNvPr id="817" name="Picture@01\QPosted@" descr="@01\QPosted@">
          <a:extLst>
            <a:ext uri="{FF2B5EF4-FFF2-40B4-BE49-F238E27FC236}">
              <a16:creationId xmlns:a16="http://schemas.microsoft.com/office/drawing/2014/main" id="{7B50069F-AB9F-4781-AF73-464544E198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54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817</xdr:row>
      <xdr:rowOff>0</xdr:rowOff>
    </xdr:from>
    <xdr:to>
      <xdr:col>0</xdr:col>
      <xdr:colOff>152400</xdr:colOff>
      <xdr:row>817</xdr:row>
      <xdr:rowOff>133350</xdr:rowOff>
    </xdr:to>
    <xdr:pic>
      <xdr:nvPicPr>
        <xdr:cNvPr id="818" name="Picture@01\QPosted@" descr="@01\QPosted@">
          <a:extLst>
            <a:ext uri="{FF2B5EF4-FFF2-40B4-BE49-F238E27FC236}">
              <a16:creationId xmlns:a16="http://schemas.microsoft.com/office/drawing/2014/main" id="{93B631F9-6A1A-440D-88A0-68B50298BD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71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818</xdr:row>
      <xdr:rowOff>0</xdr:rowOff>
    </xdr:from>
    <xdr:to>
      <xdr:col>0</xdr:col>
      <xdr:colOff>152400</xdr:colOff>
      <xdr:row>818</xdr:row>
      <xdr:rowOff>133350</xdr:rowOff>
    </xdr:to>
    <xdr:pic>
      <xdr:nvPicPr>
        <xdr:cNvPr id="819" name="Picture@01\QPosted@" descr="@01\QPosted@">
          <a:extLst>
            <a:ext uri="{FF2B5EF4-FFF2-40B4-BE49-F238E27FC236}">
              <a16:creationId xmlns:a16="http://schemas.microsoft.com/office/drawing/2014/main" id="{65E4A648-B768-4CAF-9025-3D86C61BCD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8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819</xdr:row>
      <xdr:rowOff>0</xdr:rowOff>
    </xdr:from>
    <xdr:to>
      <xdr:col>0</xdr:col>
      <xdr:colOff>152400</xdr:colOff>
      <xdr:row>819</xdr:row>
      <xdr:rowOff>133350</xdr:rowOff>
    </xdr:to>
    <xdr:pic>
      <xdr:nvPicPr>
        <xdr:cNvPr id="820" name="Picture@01\QPosted@" descr="@01\QPosted@">
          <a:extLst>
            <a:ext uri="{FF2B5EF4-FFF2-40B4-BE49-F238E27FC236}">
              <a16:creationId xmlns:a16="http://schemas.microsoft.com/office/drawing/2014/main" id="{E426190D-1ADA-4FC2-9C87-2B7467DDD7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07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820</xdr:row>
      <xdr:rowOff>0</xdr:rowOff>
    </xdr:from>
    <xdr:to>
      <xdr:col>0</xdr:col>
      <xdr:colOff>152400</xdr:colOff>
      <xdr:row>820</xdr:row>
      <xdr:rowOff>133350</xdr:rowOff>
    </xdr:to>
    <xdr:pic>
      <xdr:nvPicPr>
        <xdr:cNvPr id="821" name="Picture@01\QPosted@" descr="@01\QPosted@">
          <a:extLst>
            <a:ext uri="{FF2B5EF4-FFF2-40B4-BE49-F238E27FC236}">
              <a16:creationId xmlns:a16="http://schemas.microsoft.com/office/drawing/2014/main" id="{80ECC92C-86DE-4026-914D-3A4618C345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2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821</xdr:row>
      <xdr:rowOff>0</xdr:rowOff>
    </xdr:from>
    <xdr:to>
      <xdr:col>0</xdr:col>
      <xdr:colOff>152400</xdr:colOff>
      <xdr:row>821</xdr:row>
      <xdr:rowOff>133350</xdr:rowOff>
    </xdr:to>
    <xdr:pic>
      <xdr:nvPicPr>
        <xdr:cNvPr id="822" name="Picture@01\QPosted@" descr="@01\QPosted@">
          <a:extLst>
            <a:ext uri="{FF2B5EF4-FFF2-40B4-BE49-F238E27FC236}">
              <a16:creationId xmlns:a16="http://schemas.microsoft.com/office/drawing/2014/main" id="{4FA9170A-AF1C-4CB7-A02D-E2B3BA40BB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43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822</xdr:row>
      <xdr:rowOff>0</xdr:rowOff>
    </xdr:from>
    <xdr:to>
      <xdr:col>0</xdr:col>
      <xdr:colOff>152400</xdr:colOff>
      <xdr:row>822</xdr:row>
      <xdr:rowOff>133350</xdr:rowOff>
    </xdr:to>
    <xdr:pic>
      <xdr:nvPicPr>
        <xdr:cNvPr id="823" name="Picture@01\QPosted@" descr="@01\QPosted@">
          <a:extLst>
            <a:ext uri="{FF2B5EF4-FFF2-40B4-BE49-F238E27FC236}">
              <a16:creationId xmlns:a16="http://schemas.microsoft.com/office/drawing/2014/main" id="{AE292A53-497C-44F0-8329-E778424657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6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823</xdr:row>
      <xdr:rowOff>0</xdr:rowOff>
    </xdr:from>
    <xdr:to>
      <xdr:col>0</xdr:col>
      <xdr:colOff>152400</xdr:colOff>
      <xdr:row>823</xdr:row>
      <xdr:rowOff>133350</xdr:rowOff>
    </xdr:to>
    <xdr:pic>
      <xdr:nvPicPr>
        <xdr:cNvPr id="824" name="Picture@01\QPosted@" descr="@01\QPosted@">
          <a:extLst>
            <a:ext uri="{FF2B5EF4-FFF2-40B4-BE49-F238E27FC236}">
              <a16:creationId xmlns:a16="http://schemas.microsoft.com/office/drawing/2014/main" id="{643137E5-8554-426B-8A52-087F2D5161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78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824</xdr:row>
      <xdr:rowOff>0</xdr:rowOff>
    </xdr:from>
    <xdr:to>
      <xdr:col>0</xdr:col>
      <xdr:colOff>152400</xdr:colOff>
      <xdr:row>824</xdr:row>
      <xdr:rowOff>133350</xdr:rowOff>
    </xdr:to>
    <xdr:pic>
      <xdr:nvPicPr>
        <xdr:cNvPr id="825" name="Picture@01\QPosted@" descr="@01\QPosted@">
          <a:extLst>
            <a:ext uri="{FF2B5EF4-FFF2-40B4-BE49-F238E27FC236}">
              <a16:creationId xmlns:a16="http://schemas.microsoft.com/office/drawing/2014/main" id="{8809ECBC-151B-4C00-8882-0FCB152F8D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9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825</xdr:row>
      <xdr:rowOff>0</xdr:rowOff>
    </xdr:from>
    <xdr:to>
      <xdr:col>0</xdr:col>
      <xdr:colOff>152400</xdr:colOff>
      <xdr:row>825</xdr:row>
      <xdr:rowOff>133350</xdr:rowOff>
    </xdr:to>
    <xdr:pic>
      <xdr:nvPicPr>
        <xdr:cNvPr id="826" name="Picture@01\QPosted@" descr="@01\QPosted@">
          <a:extLst>
            <a:ext uri="{FF2B5EF4-FFF2-40B4-BE49-F238E27FC236}">
              <a16:creationId xmlns:a16="http://schemas.microsoft.com/office/drawing/2014/main" id="{30FE570E-B2F0-492F-9AB7-F28A750B1A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14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826</xdr:row>
      <xdr:rowOff>0</xdr:rowOff>
    </xdr:from>
    <xdr:to>
      <xdr:col>0</xdr:col>
      <xdr:colOff>152400</xdr:colOff>
      <xdr:row>826</xdr:row>
      <xdr:rowOff>133350</xdr:rowOff>
    </xdr:to>
    <xdr:pic>
      <xdr:nvPicPr>
        <xdr:cNvPr id="827" name="Picture@01\QPosted@" descr="@01\QPosted@">
          <a:extLst>
            <a:ext uri="{FF2B5EF4-FFF2-40B4-BE49-F238E27FC236}">
              <a16:creationId xmlns:a16="http://schemas.microsoft.com/office/drawing/2014/main" id="{49515CE7-28B0-44FB-83F0-95098F560C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3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827</xdr:row>
      <xdr:rowOff>0</xdr:rowOff>
    </xdr:from>
    <xdr:to>
      <xdr:col>0</xdr:col>
      <xdr:colOff>152400</xdr:colOff>
      <xdr:row>827</xdr:row>
      <xdr:rowOff>133350</xdr:rowOff>
    </xdr:to>
    <xdr:pic>
      <xdr:nvPicPr>
        <xdr:cNvPr id="828" name="Picture@01\QPosted@" descr="@01\QPosted@">
          <a:extLst>
            <a:ext uri="{FF2B5EF4-FFF2-40B4-BE49-F238E27FC236}">
              <a16:creationId xmlns:a16="http://schemas.microsoft.com/office/drawing/2014/main" id="{30B15A96-F468-4A3D-9A47-66348EB5BA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49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828</xdr:row>
      <xdr:rowOff>0</xdr:rowOff>
    </xdr:from>
    <xdr:to>
      <xdr:col>0</xdr:col>
      <xdr:colOff>152400</xdr:colOff>
      <xdr:row>828</xdr:row>
      <xdr:rowOff>133350</xdr:rowOff>
    </xdr:to>
    <xdr:pic>
      <xdr:nvPicPr>
        <xdr:cNvPr id="829" name="Picture@01\QPosted@" descr="@01\QPosted@">
          <a:extLst>
            <a:ext uri="{FF2B5EF4-FFF2-40B4-BE49-F238E27FC236}">
              <a16:creationId xmlns:a16="http://schemas.microsoft.com/office/drawing/2014/main" id="{E13C1CC7-B554-40AE-8EE0-56025DAFF8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6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829</xdr:row>
      <xdr:rowOff>0</xdr:rowOff>
    </xdr:from>
    <xdr:to>
      <xdr:col>0</xdr:col>
      <xdr:colOff>152400</xdr:colOff>
      <xdr:row>829</xdr:row>
      <xdr:rowOff>133350</xdr:rowOff>
    </xdr:to>
    <xdr:pic>
      <xdr:nvPicPr>
        <xdr:cNvPr id="830" name="Picture@01\QPosted@" descr="@01\QPosted@">
          <a:extLst>
            <a:ext uri="{FF2B5EF4-FFF2-40B4-BE49-F238E27FC236}">
              <a16:creationId xmlns:a16="http://schemas.microsoft.com/office/drawing/2014/main" id="{0D5F6674-8CBD-4345-BF58-6B8977DB79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85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830</xdr:row>
      <xdr:rowOff>0</xdr:rowOff>
    </xdr:from>
    <xdr:to>
      <xdr:col>0</xdr:col>
      <xdr:colOff>152400</xdr:colOff>
      <xdr:row>830</xdr:row>
      <xdr:rowOff>133350</xdr:rowOff>
    </xdr:to>
    <xdr:pic>
      <xdr:nvPicPr>
        <xdr:cNvPr id="831" name="Picture@01\QPosted@" descr="@01\QPosted@">
          <a:extLst>
            <a:ext uri="{FF2B5EF4-FFF2-40B4-BE49-F238E27FC236}">
              <a16:creationId xmlns:a16="http://schemas.microsoft.com/office/drawing/2014/main" id="{F54A242F-FBD4-45B1-858D-C4F5AD01ED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0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831</xdr:row>
      <xdr:rowOff>0</xdr:rowOff>
    </xdr:from>
    <xdr:to>
      <xdr:col>0</xdr:col>
      <xdr:colOff>152400</xdr:colOff>
      <xdr:row>831</xdr:row>
      <xdr:rowOff>133350</xdr:rowOff>
    </xdr:to>
    <xdr:pic>
      <xdr:nvPicPr>
        <xdr:cNvPr id="832" name="Picture@01\QPosted@" descr="@01\QPosted@">
          <a:extLst>
            <a:ext uri="{FF2B5EF4-FFF2-40B4-BE49-F238E27FC236}">
              <a16:creationId xmlns:a16="http://schemas.microsoft.com/office/drawing/2014/main" id="{2DE8AAED-3BAE-4A21-8DFB-6F4D4F8FA3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20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832</xdr:row>
      <xdr:rowOff>0</xdr:rowOff>
    </xdr:from>
    <xdr:to>
      <xdr:col>0</xdr:col>
      <xdr:colOff>152400</xdr:colOff>
      <xdr:row>832</xdr:row>
      <xdr:rowOff>133350</xdr:rowOff>
    </xdr:to>
    <xdr:pic>
      <xdr:nvPicPr>
        <xdr:cNvPr id="833" name="Picture@01\QPosted@" descr="@01\QPosted@">
          <a:extLst>
            <a:ext uri="{FF2B5EF4-FFF2-40B4-BE49-F238E27FC236}">
              <a16:creationId xmlns:a16="http://schemas.microsoft.com/office/drawing/2014/main" id="{E98DE696-AD0F-4B2B-A3E0-B227A8F4E5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3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833</xdr:row>
      <xdr:rowOff>0</xdr:rowOff>
    </xdr:from>
    <xdr:to>
      <xdr:col>0</xdr:col>
      <xdr:colOff>152400</xdr:colOff>
      <xdr:row>833</xdr:row>
      <xdr:rowOff>133350</xdr:rowOff>
    </xdr:to>
    <xdr:pic>
      <xdr:nvPicPr>
        <xdr:cNvPr id="834" name="Picture@01\QPosted@" descr="@01\QPosted@">
          <a:extLst>
            <a:ext uri="{FF2B5EF4-FFF2-40B4-BE49-F238E27FC236}">
              <a16:creationId xmlns:a16="http://schemas.microsoft.com/office/drawing/2014/main" id="{994EA0BD-99C7-430A-A95B-E086918B38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56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834</xdr:row>
      <xdr:rowOff>0</xdr:rowOff>
    </xdr:from>
    <xdr:to>
      <xdr:col>0</xdr:col>
      <xdr:colOff>152400</xdr:colOff>
      <xdr:row>834</xdr:row>
      <xdr:rowOff>133350</xdr:rowOff>
    </xdr:to>
    <xdr:pic>
      <xdr:nvPicPr>
        <xdr:cNvPr id="835" name="Picture@01\QPosted@" descr="@01\QPosted@">
          <a:extLst>
            <a:ext uri="{FF2B5EF4-FFF2-40B4-BE49-F238E27FC236}">
              <a16:creationId xmlns:a16="http://schemas.microsoft.com/office/drawing/2014/main" id="{A2E0C0B4-C9AB-4800-86BF-CF4A9A896D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7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835</xdr:row>
      <xdr:rowOff>0</xdr:rowOff>
    </xdr:from>
    <xdr:to>
      <xdr:col>0</xdr:col>
      <xdr:colOff>152400</xdr:colOff>
      <xdr:row>835</xdr:row>
      <xdr:rowOff>133350</xdr:rowOff>
    </xdr:to>
    <xdr:pic>
      <xdr:nvPicPr>
        <xdr:cNvPr id="836" name="Picture@01\QPosted@" descr="@01\QPosted@">
          <a:extLst>
            <a:ext uri="{FF2B5EF4-FFF2-40B4-BE49-F238E27FC236}">
              <a16:creationId xmlns:a16="http://schemas.microsoft.com/office/drawing/2014/main" id="{0CD0378F-F1E1-4FCD-A4A9-88C0CF0804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2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836</xdr:row>
      <xdr:rowOff>0</xdr:rowOff>
    </xdr:from>
    <xdr:to>
      <xdr:col>0</xdr:col>
      <xdr:colOff>152400</xdr:colOff>
      <xdr:row>836</xdr:row>
      <xdr:rowOff>133350</xdr:rowOff>
    </xdr:to>
    <xdr:pic>
      <xdr:nvPicPr>
        <xdr:cNvPr id="837" name="Picture@01\QPosted@" descr="@01\QPosted@">
          <a:extLst>
            <a:ext uri="{FF2B5EF4-FFF2-40B4-BE49-F238E27FC236}">
              <a16:creationId xmlns:a16="http://schemas.microsoft.com/office/drawing/2014/main" id="{0A118748-1D14-4C8B-BF7F-AD9CE5F15E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837</xdr:row>
      <xdr:rowOff>0</xdr:rowOff>
    </xdr:from>
    <xdr:to>
      <xdr:col>0</xdr:col>
      <xdr:colOff>152400</xdr:colOff>
      <xdr:row>837</xdr:row>
      <xdr:rowOff>133350</xdr:rowOff>
    </xdr:to>
    <xdr:pic>
      <xdr:nvPicPr>
        <xdr:cNvPr id="838" name="Picture@01\QPosted@" descr="@01\QPosted@">
          <a:extLst>
            <a:ext uri="{FF2B5EF4-FFF2-40B4-BE49-F238E27FC236}">
              <a16:creationId xmlns:a16="http://schemas.microsoft.com/office/drawing/2014/main" id="{EC926532-E29D-425C-BA94-91481E0CCD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27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838</xdr:row>
      <xdr:rowOff>0</xdr:rowOff>
    </xdr:from>
    <xdr:to>
      <xdr:col>0</xdr:col>
      <xdr:colOff>152400</xdr:colOff>
      <xdr:row>838</xdr:row>
      <xdr:rowOff>133350</xdr:rowOff>
    </xdr:to>
    <xdr:pic>
      <xdr:nvPicPr>
        <xdr:cNvPr id="839" name="Picture@01\QPosted@" descr="@01\QPosted@">
          <a:extLst>
            <a:ext uri="{FF2B5EF4-FFF2-40B4-BE49-F238E27FC236}">
              <a16:creationId xmlns:a16="http://schemas.microsoft.com/office/drawing/2014/main" id="{CDFE517E-20B1-464F-AAA3-10E5ECF4C2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4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839</xdr:row>
      <xdr:rowOff>0</xdr:rowOff>
    </xdr:from>
    <xdr:to>
      <xdr:col>0</xdr:col>
      <xdr:colOff>152400</xdr:colOff>
      <xdr:row>839</xdr:row>
      <xdr:rowOff>133350</xdr:rowOff>
    </xdr:to>
    <xdr:pic>
      <xdr:nvPicPr>
        <xdr:cNvPr id="840" name="Picture@01\QPosted@" descr="@01\QPosted@">
          <a:extLst>
            <a:ext uri="{FF2B5EF4-FFF2-40B4-BE49-F238E27FC236}">
              <a16:creationId xmlns:a16="http://schemas.microsoft.com/office/drawing/2014/main" id="{72822E46-8787-414F-B590-01E48990A7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63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840</xdr:row>
      <xdr:rowOff>0</xdr:rowOff>
    </xdr:from>
    <xdr:to>
      <xdr:col>0</xdr:col>
      <xdr:colOff>152400</xdr:colOff>
      <xdr:row>840</xdr:row>
      <xdr:rowOff>133350</xdr:rowOff>
    </xdr:to>
    <xdr:pic>
      <xdr:nvPicPr>
        <xdr:cNvPr id="841" name="Picture@01\QPosted@" descr="@01\QPosted@">
          <a:extLst>
            <a:ext uri="{FF2B5EF4-FFF2-40B4-BE49-F238E27FC236}">
              <a16:creationId xmlns:a16="http://schemas.microsoft.com/office/drawing/2014/main" id="{2343C0EE-1779-4EEE-8E44-C50A3EF754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80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841</xdr:row>
      <xdr:rowOff>0</xdr:rowOff>
    </xdr:from>
    <xdr:to>
      <xdr:col>0</xdr:col>
      <xdr:colOff>152400</xdr:colOff>
      <xdr:row>841</xdr:row>
      <xdr:rowOff>133350</xdr:rowOff>
    </xdr:to>
    <xdr:pic>
      <xdr:nvPicPr>
        <xdr:cNvPr id="842" name="Picture@01\QPosted@" descr="@01\QPosted@">
          <a:extLst>
            <a:ext uri="{FF2B5EF4-FFF2-40B4-BE49-F238E27FC236}">
              <a16:creationId xmlns:a16="http://schemas.microsoft.com/office/drawing/2014/main" id="{4464611F-3802-42BA-BFCD-3A2D7717D8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98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842</xdr:row>
      <xdr:rowOff>0</xdr:rowOff>
    </xdr:from>
    <xdr:to>
      <xdr:col>0</xdr:col>
      <xdr:colOff>152400</xdr:colOff>
      <xdr:row>842</xdr:row>
      <xdr:rowOff>133350</xdr:rowOff>
    </xdr:to>
    <xdr:pic>
      <xdr:nvPicPr>
        <xdr:cNvPr id="843" name="Picture@01\QPosted@" descr="@01\QPosted@">
          <a:extLst>
            <a:ext uri="{FF2B5EF4-FFF2-40B4-BE49-F238E27FC236}">
              <a16:creationId xmlns:a16="http://schemas.microsoft.com/office/drawing/2014/main" id="{5D9D9FDB-C38E-47B6-BBEB-1CBC56BD7C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16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843</xdr:row>
      <xdr:rowOff>0</xdr:rowOff>
    </xdr:from>
    <xdr:to>
      <xdr:col>0</xdr:col>
      <xdr:colOff>152400</xdr:colOff>
      <xdr:row>843</xdr:row>
      <xdr:rowOff>133350</xdr:rowOff>
    </xdr:to>
    <xdr:pic>
      <xdr:nvPicPr>
        <xdr:cNvPr id="844" name="Picture@01\QPosted@" descr="@01\QPosted@">
          <a:extLst>
            <a:ext uri="{FF2B5EF4-FFF2-40B4-BE49-F238E27FC236}">
              <a16:creationId xmlns:a16="http://schemas.microsoft.com/office/drawing/2014/main" id="{942ED9BF-5A81-4810-9732-ABA41398CD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34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844</xdr:row>
      <xdr:rowOff>0</xdr:rowOff>
    </xdr:from>
    <xdr:to>
      <xdr:col>0</xdr:col>
      <xdr:colOff>152400</xdr:colOff>
      <xdr:row>844</xdr:row>
      <xdr:rowOff>133350</xdr:rowOff>
    </xdr:to>
    <xdr:pic>
      <xdr:nvPicPr>
        <xdr:cNvPr id="845" name="Picture@01\QPosted@" descr="@01\QPosted@">
          <a:extLst>
            <a:ext uri="{FF2B5EF4-FFF2-40B4-BE49-F238E27FC236}">
              <a16:creationId xmlns:a16="http://schemas.microsoft.com/office/drawing/2014/main" id="{D0307F95-A911-4C2D-BF57-3427C82D0A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52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845</xdr:row>
      <xdr:rowOff>0</xdr:rowOff>
    </xdr:from>
    <xdr:to>
      <xdr:col>0</xdr:col>
      <xdr:colOff>152400</xdr:colOff>
      <xdr:row>845</xdr:row>
      <xdr:rowOff>133350</xdr:rowOff>
    </xdr:to>
    <xdr:pic>
      <xdr:nvPicPr>
        <xdr:cNvPr id="846" name="Picture@01\QPosted@" descr="@01\QPosted@">
          <a:extLst>
            <a:ext uri="{FF2B5EF4-FFF2-40B4-BE49-F238E27FC236}">
              <a16:creationId xmlns:a16="http://schemas.microsoft.com/office/drawing/2014/main" id="{B0EE5B68-2E47-4595-9F13-14F604DA2F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846</xdr:row>
      <xdr:rowOff>0</xdr:rowOff>
    </xdr:from>
    <xdr:to>
      <xdr:col>0</xdr:col>
      <xdr:colOff>152400</xdr:colOff>
      <xdr:row>846</xdr:row>
      <xdr:rowOff>133350</xdr:rowOff>
    </xdr:to>
    <xdr:pic>
      <xdr:nvPicPr>
        <xdr:cNvPr id="847" name="Picture@01\QPosted@" descr="@01\QPosted@">
          <a:extLst>
            <a:ext uri="{FF2B5EF4-FFF2-40B4-BE49-F238E27FC236}">
              <a16:creationId xmlns:a16="http://schemas.microsoft.com/office/drawing/2014/main" id="{685F78D2-E843-471A-8562-72B5CAE4F5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87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847</xdr:row>
      <xdr:rowOff>0</xdr:rowOff>
    </xdr:from>
    <xdr:to>
      <xdr:col>0</xdr:col>
      <xdr:colOff>152400</xdr:colOff>
      <xdr:row>847</xdr:row>
      <xdr:rowOff>133350</xdr:rowOff>
    </xdr:to>
    <xdr:pic>
      <xdr:nvPicPr>
        <xdr:cNvPr id="848" name="Picture@01\QPosted@" descr="@01\QPosted@">
          <a:extLst>
            <a:ext uri="{FF2B5EF4-FFF2-40B4-BE49-F238E27FC236}">
              <a16:creationId xmlns:a16="http://schemas.microsoft.com/office/drawing/2014/main" id="{139D9DCA-A755-4345-9C1D-C588D97ABF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0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848</xdr:row>
      <xdr:rowOff>0</xdr:rowOff>
    </xdr:from>
    <xdr:to>
      <xdr:col>0</xdr:col>
      <xdr:colOff>152400</xdr:colOff>
      <xdr:row>848</xdr:row>
      <xdr:rowOff>133350</xdr:rowOff>
    </xdr:to>
    <xdr:pic>
      <xdr:nvPicPr>
        <xdr:cNvPr id="849" name="Picture@01\QPosted@" descr="@01\QPosted@">
          <a:extLst>
            <a:ext uri="{FF2B5EF4-FFF2-40B4-BE49-F238E27FC236}">
              <a16:creationId xmlns:a16="http://schemas.microsoft.com/office/drawing/2014/main" id="{354876C3-5123-4125-93A3-60FA2A01EE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23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849</xdr:row>
      <xdr:rowOff>0</xdr:rowOff>
    </xdr:from>
    <xdr:to>
      <xdr:col>0</xdr:col>
      <xdr:colOff>152400</xdr:colOff>
      <xdr:row>849</xdr:row>
      <xdr:rowOff>133350</xdr:rowOff>
    </xdr:to>
    <xdr:pic>
      <xdr:nvPicPr>
        <xdr:cNvPr id="850" name="Picture@01\QPosted@" descr="@01\QPosted@">
          <a:extLst>
            <a:ext uri="{FF2B5EF4-FFF2-40B4-BE49-F238E27FC236}">
              <a16:creationId xmlns:a16="http://schemas.microsoft.com/office/drawing/2014/main" id="{A63AF173-8FBB-42CA-BE2B-9F68F5DC2D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4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850</xdr:row>
      <xdr:rowOff>0</xdr:rowOff>
    </xdr:from>
    <xdr:to>
      <xdr:col>0</xdr:col>
      <xdr:colOff>152400</xdr:colOff>
      <xdr:row>850</xdr:row>
      <xdr:rowOff>133350</xdr:rowOff>
    </xdr:to>
    <xdr:pic>
      <xdr:nvPicPr>
        <xdr:cNvPr id="851" name="Picture@01\QPosted@" descr="@01\QPosted@">
          <a:extLst>
            <a:ext uri="{FF2B5EF4-FFF2-40B4-BE49-F238E27FC236}">
              <a16:creationId xmlns:a16="http://schemas.microsoft.com/office/drawing/2014/main" id="{12FFCF24-EBE2-4AD2-90C8-F93A7E9D67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58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851</xdr:row>
      <xdr:rowOff>0</xdr:rowOff>
    </xdr:from>
    <xdr:to>
      <xdr:col>0</xdr:col>
      <xdr:colOff>152400</xdr:colOff>
      <xdr:row>851</xdr:row>
      <xdr:rowOff>133350</xdr:rowOff>
    </xdr:to>
    <xdr:pic>
      <xdr:nvPicPr>
        <xdr:cNvPr id="852" name="Picture@01\QPosted@" descr="@01\QPosted@">
          <a:extLst>
            <a:ext uri="{FF2B5EF4-FFF2-40B4-BE49-F238E27FC236}">
              <a16:creationId xmlns:a16="http://schemas.microsoft.com/office/drawing/2014/main" id="{78AD264C-8B2C-4D1C-BDB1-8C0AA37C77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7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852</xdr:row>
      <xdr:rowOff>0</xdr:rowOff>
    </xdr:from>
    <xdr:to>
      <xdr:col>0</xdr:col>
      <xdr:colOff>152400</xdr:colOff>
      <xdr:row>852</xdr:row>
      <xdr:rowOff>133350</xdr:rowOff>
    </xdr:to>
    <xdr:pic>
      <xdr:nvPicPr>
        <xdr:cNvPr id="853" name="Picture@01\QPosted@" descr="@01\QPosted@">
          <a:extLst>
            <a:ext uri="{FF2B5EF4-FFF2-40B4-BE49-F238E27FC236}">
              <a16:creationId xmlns:a16="http://schemas.microsoft.com/office/drawing/2014/main" id="{993DF76A-742E-4B89-BBAF-FFD00A273E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94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853</xdr:row>
      <xdr:rowOff>0</xdr:rowOff>
    </xdr:from>
    <xdr:to>
      <xdr:col>0</xdr:col>
      <xdr:colOff>152400</xdr:colOff>
      <xdr:row>853</xdr:row>
      <xdr:rowOff>133350</xdr:rowOff>
    </xdr:to>
    <xdr:pic>
      <xdr:nvPicPr>
        <xdr:cNvPr id="854" name="Picture@01\QPosted@" descr="@01\QPosted@">
          <a:extLst>
            <a:ext uri="{FF2B5EF4-FFF2-40B4-BE49-F238E27FC236}">
              <a16:creationId xmlns:a16="http://schemas.microsoft.com/office/drawing/2014/main" id="{100429DE-E066-4858-8D3F-265449BDDF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1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854</xdr:row>
      <xdr:rowOff>0</xdr:rowOff>
    </xdr:from>
    <xdr:to>
      <xdr:col>0</xdr:col>
      <xdr:colOff>152400</xdr:colOff>
      <xdr:row>854</xdr:row>
      <xdr:rowOff>133350</xdr:rowOff>
    </xdr:to>
    <xdr:pic>
      <xdr:nvPicPr>
        <xdr:cNvPr id="855" name="Picture@01\QPosted@" descr="@01\QPosted@">
          <a:extLst>
            <a:ext uri="{FF2B5EF4-FFF2-40B4-BE49-F238E27FC236}">
              <a16:creationId xmlns:a16="http://schemas.microsoft.com/office/drawing/2014/main" id="{A87AC135-8C10-493F-86FD-149C0EED52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29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855</xdr:row>
      <xdr:rowOff>0</xdr:rowOff>
    </xdr:from>
    <xdr:to>
      <xdr:col>0</xdr:col>
      <xdr:colOff>152400</xdr:colOff>
      <xdr:row>855</xdr:row>
      <xdr:rowOff>133350</xdr:rowOff>
    </xdr:to>
    <xdr:pic>
      <xdr:nvPicPr>
        <xdr:cNvPr id="856" name="Picture@01\QPosted@" descr="@01\QPosted@">
          <a:extLst>
            <a:ext uri="{FF2B5EF4-FFF2-40B4-BE49-F238E27FC236}">
              <a16:creationId xmlns:a16="http://schemas.microsoft.com/office/drawing/2014/main" id="{EFEC9C6C-754E-424A-967B-A727FB647A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856</xdr:row>
      <xdr:rowOff>0</xdr:rowOff>
    </xdr:from>
    <xdr:to>
      <xdr:col>0</xdr:col>
      <xdr:colOff>152400</xdr:colOff>
      <xdr:row>856</xdr:row>
      <xdr:rowOff>133350</xdr:rowOff>
    </xdr:to>
    <xdr:pic>
      <xdr:nvPicPr>
        <xdr:cNvPr id="857" name="Picture@01\QPosted@" descr="@01\QPosted@">
          <a:extLst>
            <a:ext uri="{FF2B5EF4-FFF2-40B4-BE49-F238E27FC236}">
              <a16:creationId xmlns:a16="http://schemas.microsoft.com/office/drawing/2014/main" id="{F16AACFE-B427-4882-B5CA-1C44241B9F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65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857</xdr:row>
      <xdr:rowOff>0</xdr:rowOff>
    </xdr:from>
    <xdr:to>
      <xdr:col>0</xdr:col>
      <xdr:colOff>152400</xdr:colOff>
      <xdr:row>857</xdr:row>
      <xdr:rowOff>133350</xdr:rowOff>
    </xdr:to>
    <xdr:pic>
      <xdr:nvPicPr>
        <xdr:cNvPr id="858" name="Picture@01\QPosted@" descr="@01\QPosted@">
          <a:extLst>
            <a:ext uri="{FF2B5EF4-FFF2-40B4-BE49-F238E27FC236}">
              <a16:creationId xmlns:a16="http://schemas.microsoft.com/office/drawing/2014/main" id="{7FF5723A-C660-4761-AE1A-5DB0B2AF29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8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858</xdr:row>
      <xdr:rowOff>0</xdr:rowOff>
    </xdr:from>
    <xdr:to>
      <xdr:col>0</xdr:col>
      <xdr:colOff>152400</xdr:colOff>
      <xdr:row>858</xdr:row>
      <xdr:rowOff>133350</xdr:rowOff>
    </xdr:to>
    <xdr:pic>
      <xdr:nvPicPr>
        <xdr:cNvPr id="859" name="Picture@01\QPosted@" descr="@01\QPosted@">
          <a:extLst>
            <a:ext uri="{FF2B5EF4-FFF2-40B4-BE49-F238E27FC236}">
              <a16:creationId xmlns:a16="http://schemas.microsoft.com/office/drawing/2014/main" id="{681A7309-137D-4318-846B-3D85927FD8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00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859</xdr:row>
      <xdr:rowOff>0</xdr:rowOff>
    </xdr:from>
    <xdr:to>
      <xdr:col>0</xdr:col>
      <xdr:colOff>152400</xdr:colOff>
      <xdr:row>859</xdr:row>
      <xdr:rowOff>133350</xdr:rowOff>
    </xdr:to>
    <xdr:pic>
      <xdr:nvPicPr>
        <xdr:cNvPr id="860" name="Picture@01\QPosted@" descr="@01\QPosted@">
          <a:extLst>
            <a:ext uri="{FF2B5EF4-FFF2-40B4-BE49-F238E27FC236}">
              <a16:creationId xmlns:a16="http://schemas.microsoft.com/office/drawing/2014/main" id="{ECCF787E-5C5B-406A-B660-1078AD4D2E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1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860</xdr:row>
      <xdr:rowOff>0</xdr:rowOff>
    </xdr:from>
    <xdr:to>
      <xdr:col>0</xdr:col>
      <xdr:colOff>152400</xdr:colOff>
      <xdr:row>860</xdr:row>
      <xdr:rowOff>133350</xdr:rowOff>
    </xdr:to>
    <xdr:pic>
      <xdr:nvPicPr>
        <xdr:cNvPr id="861" name="Picture@01\QPosted@" descr="@01\QPosted@">
          <a:extLst>
            <a:ext uri="{FF2B5EF4-FFF2-40B4-BE49-F238E27FC236}">
              <a16:creationId xmlns:a16="http://schemas.microsoft.com/office/drawing/2014/main" id="{089F3D4C-93BE-4474-BC5A-6395B0A014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36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861</xdr:row>
      <xdr:rowOff>0</xdr:rowOff>
    </xdr:from>
    <xdr:to>
      <xdr:col>0</xdr:col>
      <xdr:colOff>152400</xdr:colOff>
      <xdr:row>861</xdr:row>
      <xdr:rowOff>133350</xdr:rowOff>
    </xdr:to>
    <xdr:pic>
      <xdr:nvPicPr>
        <xdr:cNvPr id="862" name="Picture@01\QPosted@" descr="@01\QPosted@">
          <a:extLst>
            <a:ext uri="{FF2B5EF4-FFF2-40B4-BE49-F238E27FC236}">
              <a16:creationId xmlns:a16="http://schemas.microsoft.com/office/drawing/2014/main" id="{7E3C1B88-EB1D-423D-9DF8-698823D84C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5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862</xdr:row>
      <xdr:rowOff>0</xdr:rowOff>
    </xdr:from>
    <xdr:to>
      <xdr:col>0</xdr:col>
      <xdr:colOff>152400</xdr:colOff>
      <xdr:row>862</xdr:row>
      <xdr:rowOff>133350</xdr:rowOff>
    </xdr:to>
    <xdr:pic>
      <xdr:nvPicPr>
        <xdr:cNvPr id="863" name="Picture@01\QPosted@" descr="@01\QPosted@">
          <a:extLst>
            <a:ext uri="{FF2B5EF4-FFF2-40B4-BE49-F238E27FC236}">
              <a16:creationId xmlns:a16="http://schemas.microsoft.com/office/drawing/2014/main" id="{E7B3D552-A108-4628-A767-405E6728E3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72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863</xdr:row>
      <xdr:rowOff>0</xdr:rowOff>
    </xdr:from>
    <xdr:to>
      <xdr:col>0</xdr:col>
      <xdr:colOff>152400</xdr:colOff>
      <xdr:row>863</xdr:row>
      <xdr:rowOff>133350</xdr:rowOff>
    </xdr:to>
    <xdr:pic>
      <xdr:nvPicPr>
        <xdr:cNvPr id="864" name="Picture@01\QPosted@" descr="@01\QPosted@">
          <a:extLst>
            <a:ext uri="{FF2B5EF4-FFF2-40B4-BE49-F238E27FC236}">
              <a16:creationId xmlns:a16="http://schemas.microsoft.com/office/drawing/2014/main" id="{16D79C66-0343-4226-B697-17B619C5F7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8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864</xdr:row>
      <xdr:rowOff>0</xdr:rowOff>
    </xdr:from>
    <xdr:to>
      <xdr:col>0</xdr:col>
      <xdr:colOff>152400</xdr:colOff>
      <xdr:row>864</xdr:row>
      <xdr:rowOff>133350</xdr:rowOff>
    </xdr:to>
    <xdr:pic>
      <xdr:nvPicPr>
        <xdr:cNvPr id="865" name="Picture@01\QPosted@" descr="@01\QPosted@">
          <a:extLst>
            <a:ext uri="{FF2B5EF4-FFF2-40B4-BE49-F238E27FC236}">
              <a16:creationId xmlns:a16="http://schemas.microsoft.com/office/drawing/2014/main" id="{855C60E0-6B6A-4C8A-84D9-8D3658714B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07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865</xdr:row>
      <xdr:rowOff>0</xdr:rowOff>
    </xdr:from>
    <xdr:to>
      <xdr:col>0</xdr:col>
      <xdr:colOff>152400</xdr:colOff>
      <xdr:row>865</xdr:row>
      <xdr:rowOff>133350</xdr:rowOff>
    </xdr:to>
    <xdr:pic>
      <xdr:nvPicPr>
        <xdr:cNvPr id="866" name="Picture@01\QPosted@" descr="@01\QPosted@">
          <a:extLst>
            <a:ext uri="{FF2B5EF4-FFF2-40B4-BE49-F238E27FC236}">
              <a16:creationId xmlns:a16="http://schemas.microsoft.com/office/drawing/2014/main" id="{C62044A1-EA3D-4826-AF85-43447D9934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2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866</xdr:row>
      <xdr:rowOff>0</xdr:rowOff>
    </xdr:from>
    <xdr:to>
      <xdr:col>0</xdr:col>
      <xdr:colOff>152400</xdr:colOff>
      <xdr:row>866</xdr:row>
      <xdr:rowOff>133350</xdr:rowOff>
    </xdr:to>
    <xdr:pic>
      <xdr:nvPicPr>
        <xdr:cNvPr id="867" name="Picture@01\QPosted@" descr="@01\QPosted@">
          <a:extLst>
            <a:ext uri="{FF2B5EF4-FFF2-40B4-BE49-F238E27FC236}">
              <a16:creationId xmlns:a16="http://schemas.microsoft.com/office/drawing/2014/main" id="{118E772E-68C5-46CB-BE5D-103EF01541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43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867</xdr:row>
      <xdr:rowOff>0</xdr:rowOff>
    </xdr:from>
    <xdr:to>
      <xdr:col>0</xdr:col>
      <xdr:colOff>152400</xdr:colOff>
      <xdr:row>867</xdr:row>
      <xdr:rowOff>133350</xdr:rowOff>
    </xdr:to>
    <xdr:pic>
      <xdr:nvPicPr>
        <xdr:cNvPr id="868" name="Picture@01\QPosted@" descr="@01\QPosted@">
          <a:extLst>
            <a:ext uri="{FF2B5EF4-FFF2-40B4-BE49-F238E27FC236}">
              <a16:creationId xmlns:a16="http://schemas.microsoft.com/office/drawing/2014/main" id="{834458B3-9B71-4041-BA86-31FB858E99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6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868</xdr:row>
      <xdr:rowOff>0</xdr:rowOff>
    </xdr:from>
    <xdr:to>
      <xdr:col>0</xdr:col>
      <xdr:colOff>152400</xdr:colOff>
      <xdr:row>868</xdr:row>
      <xdr:rowOff>133350</xdr:rowOff>
    </xdr:to>
    <xdr:pic>
      <xdr:nvPicPr>
        <xdr:cNvPr id="869" name="Picture@01\QPosted@" descr="@01\QPosted@">
          <a:extLst>
            <a:ext uri="{FF2B5EF4-FFF2-40B4-BE49-F238E27FC236}">
              <a16:creationId xmlns:a16="http://schemas.microsoft.com/office/drawing/2014/main" id="{781E17C6-3C29-4F82-8903-74F022DC33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78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869</xdr:row>
      <xdr:rowOff>0</xdr:rowOff>
    </xdr:from>
    <xdr:to>
      <xdr:col>0</xdr:col>
      <xdr:colOff>152400</xdr:colOff>
      <xdr:row>869</xdr:row>
      <xdr:rowOff>133350</xdr:rowOff>
    </xdr:to>
    <xdr:pic>
      <xdr:nvPicPr>
        <xdr:cNvPr id="870" name="Picture@01\QPosted@" descr="@01\QPosted@">
          <a:extLst>
            <a:ext uri="{FF2B5EF4-FFF2-40B4-BE49-F238E27FC236}">
              <a16:creationId xmlns:a16="http://schemas.microsoft.com/office/drawing/2014/main" id="{6DAB8A70-BF62-4830-B2BD-802A3EA479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96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870</xdr:row>
      <xdr:rowOff>0</xdr:rowOff>
    </xdr:from>
    <xdr:to>
      <xdr:col>0</xdr:col>
      <xdr:colOff>152400</xdr:colOff>
      <xdr:row>870</xdr:row>
      <xdr:rowOff>133350</xdr:rowOff>
    </xdr:to>
    <xdr:pic>
      <xdr:nvPicPr>
        <xdr:cNvPr id="871" name="Picture@01\QPosted@" descr="@01\QPosted@">
          <a:extLst>
            <a:ext uri="{FF2B5EF4-FFF2-40B4-BE49-F238E27FC236}">
              <a16:creationId xmlns:a16="http://schemas.microsoft.com/office/drawing/2014/main" id="{04E816A1-A5B2-486C-8195-9EE6C8E317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14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871</xdr:row>
      <xdr:rowOff>0</xdr:rowOff>
    </xdr:from>
    <xdr:to>
      <xdr:col>0</xdr:col>
      <xdr:colOff>152400</xdr:colOff>
      <xdr:row>871</xdr:row>
      <xdr:rowOff>133350</xdr:rowOff>
    </xdr:to>
    <xdr:pic>
      <xdr:nvPicPr>
        <xdr:cNvPr id="872" name="Picture@01\QPosted@" descr="@01\QPosted@">
          <a:extLst>
            <a:ext uri="{FF2B5EF4-FFF2-40B4-BE49-F238E27FC236}">
              <a16:creationId xmlns:a16="http://schemas.microsoft.com/office/drawing/2014/main" id="{776C428F-E0FC-494B-A32B-1E7535DACA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32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872</xdr:row>
      <xdr:rowOff>0</xdr:rowOff>
    </xdr:from>
    <xdr:to>
      <xdr:col>0</xdr:col>
      <xdr:colOff>152400</xdr:colOff>
      <xdr:row>872</xdr:row>
      <xdr:rowOff>133350</xdr:rowOff>
    </xdr:to>
    <xdr:pic>
      <xdr:nvPicPr>
        <xdr:cNvPr id="873" name="Picture@01\QPosted@" descr="@01\QPosted@">
          <a:extLst>
            <a:ext uri="{FF2B5EF4-FFF2-40B4-BE49-F238E27FC236}">
              <a16:creationId xmlns:a16="http://schemas.microsoft.com/office/drawing/2014/main" id="{48560F3D-7139-4B66-8231-87F8A3FF1E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49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873</xdr:row>
      <xdr:rowOff>0</xdr:rowOff>
    </xdr:from>
    <xdr:to>
      <xdr:col>0</xdr:col>
      <xdr:colOff>152400</xdr:colOff>
      <xdr:row>873</xdr:row>
      <xdr:rowOff>133350</xdr:rowOff>
    </xdr:to>
    <xdr:pic>
      <xdr:nvPicPr>
        <xdr:cNvPr id="874" name="Picture@01\QPosted@" descr="@01\QPosted@">
          <a:extLst>
            <a:ext uri="{FF2B5EF4-FFF2-40B4-BE49-F238E27FC236}">
              <a16:creationId xmlns:a16="http://schemas.microsoft.com/office/drawing/2014/main" id="{9FFC837C-D7CD-45EF-88E2-76D03968F2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67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874</xdr:row>
      <xdr:rowOff>0</xdr:rowOff>
    </xdr:from>
    <xdr:to>
      <xdr:col>0</xdr:col>
      <xdr:colOff>152400</xdr:colOff>
      <xdr:row>874</xdr:row>
      <xdr:rowOff>133350</xdr:rowOff>
    </xdr:to>
    <xdr:pic>
      <xdr:nvPicPr>
        <xdr:cNvPr id="875" name="Picture@01\QPosted@" descr="@01\QPosted@">
          <a:extLst>
            <a:ext uri="{FF2B5EF4-FFF2-40B4-BE49-F238E27FC236}">
              <a16:creationId xmlns:a16="http://schemas.microsoft.com/office/drawing/2014/main" id="{EE16A03E-9016-4D26-B248-ED076DCB88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875</xdr:row>
      <xdr:rowOff>0</xdr:rowOff>
    </xdr:from>
    <xdr:to>
      <xdr:col>0</xdr:col>
      <xdr:colOff>152400</xdr:colOff>
      <xdr:row>875</xdr:row>
      <xdr:rowOff>133350</xdr:rowOff>
    </xdr:to>
    <xdr:pic>
      <xdr:nvPicPr>
        <xdr:cNvPr id="876" name="Picture@01\QPosted@" descr="@01\QPosted@">
          <a:extLst>
            <a:ext uri="{FF2B5EF4-FFF2-40B4-BE49-F238E27FC236}">
              <a16:creationId xmlns:a16="http://schemas.microsoft.com/office/drawing/2014/main" id="{91A69C7F-0C9E-43EC-B128-B238EB4EFE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03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876</xdr:row>
      <xdr:rowOff>0</xdr:rowOff>
    </xdr:from>
    <xdr:to>
      <xdr:col>0</xdr:col>
      <xdr:colOff>152400</xdr:colOff>
      <xdr:row>876</xdr:row>
      <xdr:rowOff>133350</xdr:rowOff>
    </xdr:to>
    <xdr:pic>
      <xdr:nvPicPr>
        <xdr:cNvPr id="877" name="Picture@01\QPosted@" descr="@01\QPosted@">
          <a:extLst>
            <a:ext uri="{FF2B5EF4-FFF2-40B4-BE49-F238E27FC236}">
              <a16:creationId xmlns:a16="http://schemas.microsoft.com/office/drawing/2014/main" id="{A03519EC-7D20-4132-983E-757FB65904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2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877</xdr:row>
      <xdr:rowOff>0</xdr:rowOff>
    </xdr:from>
    <xdr:to>
      <xdr:col>0</xdr:col>
      <xdr:colOff>152400</xdr:colOff>
      <xdr:row>877</xdr:row>
      <xdr:rowOff>133350</xdr:rowOff>
    </xdr:to>
    <xdr:pic>
      <xdr:nvPicPr>
        <xdr:cNvPr id="878" name="Picture@01\QPosted@" descr="@01\QPosted@">
          <a:extLst>
            <a:ext uri="{FF2B5EF4-FFF2-40B4-BE49-F238E27FC236}">
              <a16:creationId xmlns:a16="http://schemas.microsoft.com/office/drawing/2014/main" id="{8DB0E691-D7F8-41F4-AED2-BAB6172873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38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878</xdr:row>
      <xdr:rowOff>0</xdr:rowOff>
    </xdr:from>
    <xdr:to>
      <xdr:col>0</xdr:col>
      <xdr:colOff>152400</xdr:colOff>
      <xdr:row>878</xdr:row>
      <xdr:rowOff>133350</xdr:rowOff>
    </xdr:to>
    <xdr:pic>
      <xdr:nvPicPr>
        <xdr:cNvPr id="879" name="Picture@01\QPosted@" descr="@01\QPosted@">
          <a:extLst>
            <a:ext uri="{FF2B5EF4-FFF2-40B4-BE49-F238E27FC236}">
              <a16:creationId xmlns:a16="http://schemas.microsoft.com/office/drawing/2014/main" id="{8B812356-3540-4F7F-9630-07527D38E8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5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879</xdr:row>
      <xdr:rowOff>0</xdr:rowOff>
    </xdr:from>
    <xdr:to>
      <xdr:col>0</xdr:col>
      <xdr:colOff>152400</xdr:colOff>
      <xdr:row>879</xdr:row>
      <xdr:rowOff>133350</xdr:rowOff>
    </xdr:to>
    <xdr:pic>
      <xdr:nvPicPr>
        <xdr:cNvPr id="880" name="Picture@01\QPosted@" descr="@01\QPosted@">
          <a:extLst>
            <a:ext uri="{FF2B5EF4-FFF2-40B4-BE49-F238E27FC236}">
              <a16:creationId xmlns:a16="http://schemas.microsoft.com/office/drawing/2014/main" id="{94A8F3D0-AEFB-4A5F-9C72-516DE10853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74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880</xdr:row>
      <xdr:rowOff>0</xdr:rowOff>
    </xdr:from>
    <xdr:to>
      <xdr:col>0</xdr:col>
      <xdr:colOff>152400</xdr:colOff>
      <xdr:row>880</xdr:row>
      <xdr:rowOff>133350</xdr:rowOff>
    </xdr:to>
    <xdr:pic>
      <xdr:nvPicPr>
        <xdr:cNvPr id="881" name="Picture@01\QPosted@" descr="@01\QPosted@">
          <a:extLst>
            <a:ext uri="{FF2B5EF4-FFF2-40B4-BE49-F238E27FC236}">
              <a16:creationId xmlns:a16="http://schemas.microsoft.com/office/drawing/2014/main" id="{9C0651C2-03D2-4AEE-A6C1-4FE8C4302E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9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881</xdr:row>
      <xdr:rowOff>0</xdr:rowOff>
    </xdr:from>
    <xdr:to>
      <xdr:col>0</xdr:col>
      <xdr:colOff>152400</xdr:colOff>
      <xdr:row>881</xdr:row>
      <xdr:rowOff>133350</xdr:rowOff>
    </xdr:to>
    <xdr:pic>
      <xdr:nvPicPr>
        <xdr:cNvPr id="882" name="Picture@01\QPosted@" descr="@01\QPosted@">
          <a:extLst>
            <a:ext uri="{FF2B5EF4-FFF2-40B4-BE49-F238E27FC236}">
              <a16:creationId xmlns:a16="http://schemas.microsoft.com/office/drawing/2014/main" id="{28B7D0F7-B31C-4A73-BADF-F908DD14B9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09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882</xdr:row>
      <xdr:rowOff>0</xdr:rowOff>
    </xdr:from>
    <xdr:to>
      <xdr:col>0</xdr:col>
      <xdr:colOff>152400</xdr:colOff>
      <xdr:row>882</xdr:row>
      <xdr:rowOff>133350</xdr:rowOff>
    </xdr:to>
    <xdr:pic>
      <xdr:nvPicPr>
        <xdr:cNvPr id="883" name="Picture@01\QPosted@" descr="@01\QPosted@">
          <a:extLst>
            <a:ext uri="{FF2B5EF4-FFF2-40B4-BE49-F238E27FC236}">
              <a16:creationId xmlns:a16="http://schemas.microsoft.com/office/drawing/2014/main" id="{EC81DFB6-A2BA-470E-B287-7988FE1F69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2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883</xdr:row>
      <xdr:rowOff>0</xdr:rowOff>
    </xdr:from>
    <xdr:to>
      <xdr:col>0</xdr:col>
      <xdr:colOff>152400</xdr:colOff>
      <xdr:row>883</xdr:row>
      <xdr:rowOff>133350</xdr:rowOff>
    </xdr:to>
    <xdr:pic>
      <xdr:nvPicPr>
        <xdr:cNvPr id="884" name="Picture@01\QPosted@" descr="@01\QPosted@">
          <a:extLst>
            <a:ext uri="{FF2B5EF4-FFF2-40B4-BE49-F238E27FC236}">
              <a16:creationId xmlns:a16="http://schemas.microsoft.com/office/drawing/2014/main" id="{B5D8F54B-8CF8-4197-B758-F11D9FA2F6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45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884</xdr:row>
      <xdr:rowOff>0</xdr:rowOff>
    </xdr:from>
    <xdr:to>
      <xdr:col>0</xdr:col>
      <xdr:colOff>152400</xdr:colOff>
      <xdr:row>884</xdr:row>
      <xdr:rowOff>133350</xdr:rowOff>
    </xdr:to>
    <xdr:pic>
      <xdr:nvPicPr>
        <xdr:cNvPr id="885" name="Picture@01\QPosted@" descr="@01\QPosted@">
          <a:extLst>
            <a:ext uri="{FF2B5EF4-FFF2-40B4-BE49-F238E27FC236}">
              <a16:creationId xmlns:a16="http://schemas.microsoft.com/office/drawing/2014/main" id="{5E5A9555-D5F3-42C5-B601-EDDEF557E4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6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885</xdr:row>
      <xdr:rowOff>0</xdr:rowOff>
    </xdr:from>
    <xdr:to>
      <xdr:col>0</xdr:col>
      <xdr:colOff>152400</xdr:colOff>
      <xdr:row>885</xdr:row>
      <xdr:rowOff>133350</xdr:rowOff>
    </xdr:to>
    <xdr:pic>
      <xdr:nvPicPr>
        <xdr:cNvPr id="886" name="Picture@01\QPosted@" descr="@01\QPosted@">
          <a:extLst>
            <a:ext uri="{FF2B5EF4-FFF2-40B4-BE49-F238E27FC236}">
              <a16:creationId xmlns:a16="http://schemas.microsoft.com/office/drawing/2014/main" id="{ED4CC37B-05C7-4C4B-BDAC-AC235F8A8C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81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886</xdr:row>
      <xdr:rowOff>0</xdr:rowOff>
    </xdr:from>
    <xdr:to>
      <xdr:col>0</xdr:col>
      <xdr:colOff>152400</xdr:colOff>
      <xdr:row>886</xdr:row>
      <xdr:rowOff>133350</xdr:rowOff>
    </xdr:to>
    <xdr:pic>
      <xdr:nvPicPr>
        <xdr:cNvPr id="887" name="Picture@01\QPosted@" descr="@01\QPosted@">
          <a:extLst>
            <a:ext uri="{FF2B5EF4-FFF2-40B4-BE49-F238E27FC236}">
              <a16:creationId xmlns:a16="http://schemas.microsoft.com/office/drawing/2014/main" id="{1C217D55-D2A1-45A2-A6F7-8094693ED4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9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887</xdr:row>
      <xdr:rowOff>0</xdr:rowOff>
    </xdr:from>
    <xdr:to>
      <xdr:col>0</xdr:col>
      <xdr:colOff>152400</xdr:colOff>
      <xdr:row>887</xdr:row>
      <xdr:rowOff>133350</xdr:rowOff>
    </xdr:to>
    <xdr:pic>
      <xdr:nvPicPr>
        <xdr:cNvPr id="888" name="Picture@01\QPosted@" descr="@01\QPosted@">
          <a:extLst>
            <a:ext uri="{FF2B5EF4-FFF2-40B4-BE49-F238E27FC236}">
              <a16:creationId xmlns:a16="http://schemas.microsoft.com/office/drawing/2014/main" id="{381FB92C-A63A-46BB-B18A-9BB31EABC9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16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888</xdr:row>
      <xdr:rowOff>0</xdr:rowOff>
    </xdr:from>
    <xdr:to>
      <xdr:col>0</xdr:col>
      <xdr:colOff>152400</xdr:colOff>
      <xdr:row>888</xdr:row>
      <xdr:rowOff>133350</xdr:rowOff>
    </xdr:to>
    <xdr:pic>
      <xdr:nvPicPr>
        <xdr:cNvPr id="889" name="Picture@01\QPosted@" descr="@01\QPosted@">
          <a:extLst>
            <a:ext uri="{FF2B5EF4-FFF2-40B4-BE49-F238E27FC236}">
              <a16:creationId xmlns:a16="http://schemas.microsoft.com/office/drawing/2014/main" id="{C78FE4D0-146E-41DD-8CDB-9E4AA7015C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3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889</xdr:row>
      <xdr:rowOff>0</xdr:rowOff>
    </xdr:from>
    <xdr:to>
      <xdr:col>0</xdr:col>
      <xdr:colOff>152400</xdr:colOff>
      <xdr:row>889</xdr:row>
      <xdr:rowOff>133350</xdr:rowOff>
    </xdr:to>
    <xdr:pic>
      <xdr:nvPicPr>
        <xdr:cNvPr id="890" name="Picture@01\QPosted@" descr="@01\QPosted@">
          <a:extLst>
            <a:ext uri="{FF2B5EF4-FFF2-40B4-BE49-F238E27FC236}">
              <a16:creationId xmlns:a16="http://schemas.microsoft.com/office/drawing/2014/main" id="{8B8B7431-C249-44F1-9115-85A2BB9634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52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890</xdr:row>
      <xdr:rowOff>0</xdr:rowOff>
    </xdr:from>
    <xdr:to>
      <xdr:col>0</xdr:col>
      <xdr:colOff>152400</xdr:colOff>
      <xdr:row>890</xdr:row>
      <xdr:rowOff>133350</xdr:rowOff>
    </xdr:to>
    <xdr:pic>
      <xdr:nvPicPr>
        <xdr:cNvPr id="891" name="Picture@01\QPosted@" descr="@01\QPosted@">
          <a:extLst>
            <a:ext uri="{FF2B5EF4-FFF2-40B4-BE49-F238E27FC236}">
              <a16:creationId xmlns:a16="http://schemas.microsoft.com/office/drawing/2014/main" id="{0558F1FC-2646-4522-B724-EE63D59CD9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6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891</xdr:row>
      <xdr:rowOff>0</xdr:rowOff>
    </xdr:from>
    <xdr:to>
      <xdr:col>0</xdr:col>
      <xdr:colOff>152400</xdr:colOff>
      <xdr:row>891</xdr:row>
      <xdr:rowOff>133350</xdr:rowOff>
    </xdr:to>
    <xdr:pic>
      <xdr:nvPicPr>
        <xdr:cNvPr id="892" name="Picture@01\QPosted@" descr="@01\QPosted@">
          <a:extLst>
            <a:ext uri="{FF2B5EF4-FFF2-40B4-BE49-F238E27FC236}">
              <a16:creationId xmlns:a16="http://schemas.microsoft.com/office/drawing/2014/main" id="{A6F57376-CA44-4B68-8D5C-0B96C0C687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87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892</xdr:row>
      <xdr:rowOff>0</xdr:rowOff>
    </xdr:from>
    <xdr:to>
      <xdr:col>0</xdr:col>
      <xdr:colOff>152400</xdr:colOff>
      <xdr:row>892</xdr:row>
      <xdr:rowOff>133350</xdr:rowOff>
    </xdr:to>
    <xdr:pic>
      <xdr:nvPicPr>
        <xdr:cNvPr id="893" name="Picture@01\QPosted@" descr="@01\QPosted@">
          <a:extLst>
            <a:ext uri="{FF2B5EF4-FFF2-40B4-BE49-F238E27FC236}">
              <a16:creationId xmlns:a16="http://schemas.microsoft.com/office/drawing/2014/main" id="{FEE2DC23-0799-493E-B277-6E0066FA82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0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893</xdr:row>
      <xdr:rowOff>0</xdr:rowOff>
    </xdr:from>
    <xdr:to>
      <xdr:col>0</xdr:col>
      <xdr:colOff>152400</xdr:colOff>
      <xdr:row>893</xdr:row>
      <xdr:rowOff>133350</xdr:rowOff>
    </xdr:to>
    <xdr:pic>
      <xdr:nvPicPr>
        <xdr:cNvPr id="894" name="Picture@01\QPosted@" descr="@01\QPosted@">
          <a:extLst>
            <a:ext uri="{FF2B5EF4-FFF2-40B4-BE49-F238E27FC236}">
              <a16:creationId xmlns:a16="http://schemas.microsoft.com/office/drawing/2014/main" id="{6EA69FFB-299E-43B1-8F5C-D62D634628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3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894</xdr:row>
      <xdr:rowOff>0</xdr:rowOff>
    </xdr:from>
    <xdr:to>
      <xdr:col>0</xdr:col>
      <xdr:colOff>152400</xdr:colOff>
      <xdr:row>894</xdr:row>
      <xdr:rowOff>133350</xdr:rowOff>
    </xdr:to>
    <xdr:pic>
      <xdr:nvPicPr>
        <xdr:cNvPr id="895" name="Picture@01\QPosted@" descr="@01\QPosted@">
          <a:extLst>
            <a:ext uri="{FF2B5EF4-FFF2-40B4-BE49-F238E27FC236}">
              <a16:creationId xmlns:a16="http://schemas.microsoft.com/office/drawing/2014/main" id="{E501C984-6C20-404F-A5F5-E22C847487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4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895</xdr:row>
      <xdr:rowOff>0</xdr:rowOff>
    </xdr:from>
    <xdr:to>
      <xdr:col>0</xdr:col>
      <xdr:colOff>152400</xdr:colOff>
      <xdr:row>895</xdr:row>
      <xdr:rowOff>133350</xdr:rowOff>
    </xdr:to>
    <xdr:pic>
      <xdr:nvPicPr>
        <xdr:cNvPr id="896" name="Picture@01\QPosted@" descr="@01\QPosted@">
          <a:extLst>
            <a:ext uri="{FF2B5EF4-FFF2-40B4-BE49-F238E27FC236}">
              <a16:creationId xmlns:a16="http://schemas.microsoft.com/office/drawing/2014/main" id="{2C0D66E6-E9A8-485E-AC08-8FD6E4A29C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58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896</xdr:row>
      <xdr:rowOff>0</xdr:rowOff>
    </xdr:from>
    <xdr:to>
      <xdr:col>0</xdr:col>
      <xdr:colOff>152400</xdr:colOff>
      <xdr:row>896</xdr:row>
      <xdr:rowOff>133350</xdr:rowOff>
    </xdr:to>
    <xdr:pic>
      <xdr:nvPicPr>
        <xdr:cNvPr id="897" name="Picture@01\QPosted@" descr="@01\QPosted@">
          <a:extLst>
            <a:ext uri="{FF2B5EF4-FFF2-40B4-BE49-F238E27FC236}">
              <a16:creationId xmlns:a16="http://schemas.microsoft.com/office/drawing/2014/main" id="{51CFD3F9-EB04-439B-8789-C0025EF511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76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897</xdr:row>
      <xdr:rowOff>0</xdr:rowOff>
    </xdr:from>
    <xdr:to>
      <xdr:col>0</xdr:col>
      <xdr:colOff>152400</xdr:colOff>
      <xdr:row>897</xdr:row>
      <xdr:rowOff>133350</xdr:rowOff>
    </xdr:to>
    <xdr:pic>
      <xdr:nvPicPr>
        <xdr:cNvPr id="898" name="Picture@01\QPosted@" descr="@01\QPosted@">
          <a:extLst>
            <a:ext uri="{FF2B5EF4-FFF2-40B4-BE49-F238E27FC236}">
              <a16:creationId xmlns:a16="http://schemas.microsoft.com/office/drawing/2014/main" id="{92911640-60BD-4AB3-91CD-D7EA6065D8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94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898</xdr:row>
      <xdr:rowOff>0</xdr:rowOff>
    </xdr:from>
    <xdr:to>
      <xdr:col>0</xdr:col>
      <xdr:colOff>152400</xdr:colOff>
      <xdr:row>898</xdr:row>
      <xdr:rowOff>133350</xdr:rowOff>
    </xdr:to>
    <xdr:pic>
      <xdr:nvPicPr>
        <xdr:cNvPr id="899" name="Picture@01\QPosted@" descr="@01\QPosted@">
          <a:extLst>
            <a:ext uri="{FF2B5EF4-FFF2-40B4-BE49-F238E27FC236}">
              <a16:creationId xmlns:a16="http://schemas.microsoft.com/office/drawing/2014/main" id="{12A504B7-7450-4AA8-A77F-4957921330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12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899</xdr:row>
      <xdr:rowOff>0</xdr:rowOff>
    </xdr:from>
    <xdr:to>
      <xdr:col>0</xdr:col>
      <xdr:colOff>152400</xdr:colOff>
      <xdr:row>899</xdr:row>
      <xdr:rowOff>133350</xdr:rowOff>
    </xdr:to>
    <xdr:pic>
      <xdr:nvPicPr>
        <xdr:cNvPr id="900" name="Picture@01\QPosted@" descr="@01\QPosted@">
          <a:extLst>
            <a:ext uri="{FF2B5EF4-FFF2-40B4-BE49-F238E27FC236}">
              <a16:creationId xmlns:a16="http://schemas.microsoft.com/office/drawing/2014/main" id="{711C4DED-F1EA-4D23-876C-86DF0BFED1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29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900</xdr:row>
      <xdr:rowOff>0</xdr:rowOff>
    </xdr:from>
    <xdr:to>
      <xdr:col>0</xdr:col>
      <xdr:colOff>152400</xdr:colOff>
      <xdr:row>900</xdr:row>
      <xdr:rowOff>133350</xdr:rowOff>
    </xdr:to>
    <xdr:pic>
      <xdr:nvPicPr>
        <xdr:cNvPr id="901" name="Picture@01\QPosted@" descr="@01\QPosted@">
          <a:extLst>
            <a:ext uri="{FF2B5EF4-FFF2-40B4-BE49-F238E27FC236}">
              <a16:creationId xmlns:a16="http://schemas.microsoft.com/office/drawing/2014/main" id="{283E3801-9288-458F-BBE2-16AEBEA4A8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47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901</xdr:row>
      <xdr:rowOff>0</xdr:rowOff>
    </xdr:from>
    <xdr:to>
      <xdr:col>0</xdr:col>
      <xdr:colOff>152400</xdr:colOff>
      <xdr:row>901</xdr:row>
      <xdr:rowOff>133350</xdr:rowOff>
    </xdr:to>
    <xdr:pic>
      <xdr:nvPicPr>
        <xdr:cNvPr id="902" name="Picture@01\QPosted@" descr="@01\QPosted@">
          <a:extLst>
            <a:ext uri="{FF2B5EF4-FFF2-40B4-BE49-F238E27FC236}">
              <a16:creationId xmlns:a16="http://schemas.microsoft.com/office/drawing/2014/main" id="{0E3102F1-FDC0-4788-A88E-F6DDDA5DC1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6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902</xdr:row>
      <xdr:rowOff>0</xdr:rowOff>
    </xdr:from>
    <xdr:to>
      <xdr:col>0</xdr:col>
      <xdr:colOff>152400</xdr:colOff>
      <xdr:row>902</xdr:row>
      <xdr:rowOff>133350</xdr:rowOff>
    </xdr:to>
    <xdr:pic>
      <xdr:nvPicPr>
        <xdr:cNvPr id="903" name="Picture@01\QPosted@" descr="@01\QPosted@">
          <a:extLst>
            <a:ext uri="{FF2B5EF4-FFF2-40B4-BE49-F238E27FC236}">
              <a16:creationId xmlns:a16="http://schemas.microsoft.com/office/drawing/2014/main" id="{5E1D2DBE-E2B1-44BA-9AD0-7C99584989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83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903</xdr:row>
      <xdr:rowOff>0</xdr:rowOff>
    </xdr:from>
    <xdr:to>
      <xdr:col>0</xdr:col>
      <xdr:colOff>152400</xdr:colOff>
      <xdr:row>903</xdr:row>
      <xdr:rowOff>133350</xdr:rowOff>
    </xdr:to>
    <xdr:pic>
      <xdr:nvPicPr>
        <xdr:cNvPr id="904" name="Picture@01\QPosted@" descr="@01\QPosted@">
          <a:extLst>
            <a:ext uri="{FF2B5EF4-FFF2-40B4-BE49-F238E27FC236}">
              <a16:creationId xmlns:a16="http://schemas.microsoft.com/office/drawing/2014/main" id="{E14984F2-7983-43D5-8C41-C26355A14D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0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904</xdr:row>
      <xdr:rowOff>0</xdr:rowOff>
    </xdr:from>
    <xdr:to>
      <xdr:col>0</xdr:col>
      <xdr:colOff>152400</xdr:colOff>
      <xdr:row>904</xdr:row>
      <xdr:rowOff>133350</xdr:rowOff>
    </xdr:to>
    <xdr:pic>
      <xdr:nvPicPr>
        <xdr:cNvPr id="905" name="Picture@01\QPosted@" descr="@01\QPosted@">
          <a:extLst>
            <a:ext uri="{FF2B5EF4-FFF2-40B4-BE49-F238E27FC236}">
              <a16:creationId xmlns:a16="http://schemas.microsoft.com/office/drawing/2014/main" id="{C9662ADB-3AD9-4A81-84FF-2176F0FA25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18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905</xdr:row>
      <xdr:rowOff>0</xdr:rowOff>
    </xdr:from>
    <xdr:to>
      <xdr:col>0</xdr:col>
      <xdr:colOff>152400</xdr:colOff>
      <xdr:row>905</xdr:row>
      <xdr:rowOff>133350</xdr:rowOff>
    </xdr:to>
    <xdr:pic>
      <xdr:nvPicPr>
        <xdr:cNvPr id="906" name="Picture@01\QPosted@" descr="@01\QPosted@">
          <a:extLst>
            <a:ext uri="{FF2B5EF4-FFF2-40B4-BE49-F238E27FC236}">
              <a16:creationId xmlns:a16="http://schemas.microsoft.com/office/drawing/2014/main" id="{4E2A125F-16D6-4EBC-A921-A4EF2B43DB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3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906</xdr:row>
      <xdr:rowOff>0</xdr:rowOff>
    </xdr:from>
    <xdr:to>
      <xdr:col>0</xdr:col>
      <xdr:colOff>152400</xdr:colOff>
      <xdr:row>906</xdr:row>
      <xdr:rowOff>133350</xdr:rowOff>
    </xdr:to>
    <xdr:pic>
      <xdr:nvPicPr>
        <xdr:cNvPr id="907" name="Picture@01\QPosted@" descr="@01\QPosted@">
          <a:extLst>
            <a:ext uri="{FF2B5EF4-FFF2-40B4-BE49-F238E27FC236}">
              <a16:creationId xmlns:a16="http://schemas.microsoft.com/office/drawing/2014/main" id="{2EF405B3-F92D-460A-ADDA-0AAA7CEDCE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54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907</xdr:row>
      <xdr:rowOff>0</xdr:rowOff>
    </xdr:from>
    <xdr:to>
      <xdr:col>0</xdr:col>
      <xdr:colOff>152400</xdr:colOff>
      <xdr:row>907</xdr:row>
      <xdr:rowOff>133350</xdr:rowOff>
    </xdr:to>
    <xdr:pic>
      <xdr:nvPicPr>
        <xdr:cNvPr id="908" name="Picture@01\QPosted@" descr="@01\QPosted@">
          <a:extLst>
            <a:ext uri="{FF2B5EF4-FFF2-40B4-BE49-F238E27FC236}">
              <a16:creationId xmlns:a16="http://schemas.microsoft.com/office/drawing/2014/main" id="{1818EA66-ECF7-4941-8338-07CC16D523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7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908</xdr:row>
      <xdr:rowOff>0</xdr:rowOff>
    </xdr:from>
    <xdr:to>
      <xdr:col>0</xdr:col>
      <xdr:colOff>152400</xdr:colOff>
      <xdr:row>908</xdr:row>
      <xdr:rowOff>133350</xdr:rowOff>
    </xdr:to>
    <xdr:pic>
      <xdr:nvPicPr>
        <xdr:cNvPr id="909" name="Picture@01\QPosted@" descr="@01\QPosted@">
          <a:extLst>
            <a:ext uri="{FF2B5EF4-FFF2-40B4-BE49-F238E27FC236}">
              <a16:creationId xmlns:a16="http://schemas.microsoft.com/office/drawing/2014/main" id="{E4A05613-87D5-414F-8BF6-A244F80670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89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909</xdr:row>
      <xdr:rowOff>0</xdr:rowOff>
    </xdr:from>
    <xdr:to>
      <xdr:col>0</xdr:col>
      <xdr:colOff>152400</xdr:colOff>
      <xdr:row>909</xdr:row>
      <xdr:rowOff>133350</xdr:rowOff>
    </xdr:to>
    <xdr:pic>
      <xdr:nvPicPr>
        <xdr:cNvPr id="910" name="Picture@01\QPosted@" descr="@01\QPosted@">
          <a:extLst>
            <a:ext uri="{FF2B5EF4-FFF2-40B4-BE49-F238E27FC236}">
              <a16:creationId xmlns:a16="http://schemas.microsoft.com/office/drawing/2014/main" id="{8A07D7C2-3F8A-43FC-88D8-345934EE36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0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910</xdr:row>
      <xdr:rowOff>0</xdr:rowOff>
    </xdr:from>
    <xdr:to>
      <xdr:col>0</xdr:col>
      <xdr:colOff>152400</xdr:colOff>
      <xdr:row>910</xdr:row>
      <xdr:rowOff>133350</xdr:rowOff>
    </xdr:to>
    <xdr:pic>
      <xdr:nvPicPr>
        <xdr:cNvPr id="911" name="Picture@01\QPosted@" descr="@01\QPosted@">
          <a:extLst>
            <a:ext uri="{FF2B5EF4-FFF2-40B4-BE49-F238E27FC236}">
              <a16:creationId xmlns:a16="http://schemas.microsoft.com/office/drawing/2014/main" id="{36415984-B2D5-434E-925A-51AA495EFE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25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911</xdr:row>
      <xdr:rowOff>0</xdr:rowOff>
    </xdr:from>
    <xdr:to>
      <xdr:col>0</xdr:col>
      <xdr:colOff>152400</xdr:colOff>
      <xdr:row>911</xdr:row>
      <xdr:rowOff>133350</xdr:rowOff>
    </xdr:to>
    <xdr:pic>
      <xdr:nvPicPr>
        <xdr:cNvPr id="912" name="Picture@01\QPosted@" descr="@01\QPosted@">
          <a:extLst>
            <a:ext uri="{FF2B5EF4-FFF2-40B4-BE49-F238E27FC236}">
              <a16:creationId xmlns:a16="http://schemas.microsoft.com/office/drawing/2014/main" id="{B8D90DCE-D4BE-414E-A8E9-6AAFFC2197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4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912</xdr:row>
      <xdr:rowOff>0</xdr:rowOff>
    </xdr:from>
    <xdr:to>
      <xdr:col>0</xdr:col>
      <xdr:colOff>152400</xdr:colOff>
      <xdr:row>912</xdr:row>
      <xdr:rowOff>133350</xdr:rowOff>
    </xdr:to>
    <xdr:pic>
      <xdr:nvPicPr>
        <xdr:cNvPr id="913" name="Picture@01\QPosted@" descr="@01\QPosted@">
          <a:extLst>
            <a:ext uri="{FF2B5EF4-FFF2-40B4-BE49-F238E27FC236}">
              <a16:creationId xmlns:a16="http://schemas.microsoft.com/office/drawing/2014/main" id="{3A24A49B-21F1-45A9-A26A-CC93160625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1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913</xdr:row>
      <xdr:rowOff>0</xdr:rowOff>
    </xdr:from>
    <xdr:to>
      <xdr:col>0</xdr:col>
      <xdr:colOff>152400</xdr:colOff>
      <xdr:row>913</xdr:row>
      <xdr:rowOff>133350</xdr:rowOff>
    </xdr:to>
    <xdr:pic>
      <xdr:nvPicPr>
        <xdr:cNvPr id="914" name="Picture@01\QPosted@" descr="@01\QPosted@">
          <a:extLst>
            <a:ext uri="{FF2B5EF4-FFF2-40B4-BE49-F238E27FC236}">
              <a16:creationId xmlns:a16="http://schemas.microsoft.com/office/drawing/2014/main" id="{70B56685-EB89-4DF9-B25C-261EF3508E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7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914</xdr:row>
      <xdr:rowOff>0</xdr:rowOff>
    </xdr:from>
    <xdr:to>
      <xdr:col>0</xdr:col>
      <xdr:colOff>152400</xdr:colOff>
      <xdr:row>914</xdr:row>
      <xdr:rowOff>133350</xdr:rowOff>
    </xdr:to>
    <xdr:pic>
      <xdr:nvPicPr>
        <xdr:cNvPr id="915" name="Picture@01\QPosted@" descr="@01\QPosted@">
          <a:extLst>
            <a:ext uri="{FF2B5EF4-FFF2-40B4-BE49-F238E27FC236}">
              <a16:creationId xmlns:a16="http://schemas.microsoft.com/office/drawing/2014/main" id="{F588AB0B-75E5-4C25-94E2-E364387F92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96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915</xdr:row>
      <xdr:rowOff>0</xdr:rowOff>
    </xdr:from>
    <xdr:to>
      <xdr:col>0</xdr:col>
      <xdr:colOff>152400</xdr:colOff>
      <xdr:row>915</xdr:row>
      <xdr:rowOff>133350</xdr:rowOff>
    </xdr:to>
    <xdr:pic>
      <xdr:nvPicPr>
        <xdr:cNvPr id="916" name="Picture@01\QPosted@" descr="@01\QPosted@">
          <a:extLst>
            <a:ext uri="{FF2B5EF4-FFF2-40B4-BE49-F238E27FC236}">
              <a16:creationId xmlns:a16="http://schemas.microsoft.com/office/drawing/2014/main" id="{AFAB8250-A7C0-4A71-8CF9-88EF9FA1AB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1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916</xdr:row>
      <xdr:rowOff>0</xdr:rowOff>
    </xdr:from>
    <xdr:to>
      <xdr:col>0</xdr:col>
      <xdr:colOff>152400</xdr:colOff>
      <xdr:row>916</xdr:row>
      <xdr:rowOff>133350</xdr:rowOff>
    </xdr:to>
    <xdr:pic>
      <xdr:nvPicPr>
        <xdr:cNvPr id="917" name="Picture@01\QPosted@" descr="@01\QPosted@">
          <a:extLst>
            <a:ext uri="{FF2B5EF4-FFF2-40B4-BE49-F238E27FC236}">
              <a16:creationId xmlns:a16="http://schemas.microsoft.com/office/drawing/2014/main" id="{C44290FC-8543-46E5-91F2-1BED2376CF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32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917</xdr:row>
      <xdr:rowOff>0</xdr:rowOff>
    </xdr:from>
    <xdr:to>
      <xdr:col>0</xdr:col>
      <xdr:colOff>152400</xdr:colOff>
      <xdr:row>917</xdr:row>
      <xdr:rowOff>133350</xdr:rowOff>
    </xdr:to>
    <xdr:pic>
      <xdr:nvPicPr>
        <xdr:cNvPr id="918" name="Picture@01\QPosted@" descr="@01\QPosted@">
          <a:extLst>
            <a:ext uri="{FF2B5EF4-FFF2-40B4-BE49-F238E27FC236}">
              <a16:creationId xmlns:a16="http://schemas.microsoft.com/office/drawing/2014/main" id="{6697866D-9026-4D03-A16B-A3260544F0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4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918</xdr:row>
      <xdr:rowOff>0</xdr:rowOff>
    </xdr:from>
    <xdr:to>
      <xdr:col>0</xdr:col>
      <xdr:colOff>152400</xdr:colOff>
      <xdr:row>918</xdr:row>
      <xdr:rowOff>133350</xdr:rowOff>
    </xdr:to>
    <xdr:pic>
      <xdr:nvPicPr>
        <xdr:cNvPr id="919" name="Picture@01\QPosted@" descr="@01\QPosted@">
          <a:extLst>
            <a:ext uri="{FF2B5EF4-FFF2-40B4-BE49-F238E27FC236}">
              <a16:creationId xmlns:a16="http://schemas.microsoft.com/office/drawing/2014/main" id="{A3F52BAA-4C98-4C31-AE3B-0A3ADDDE4B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67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919</xdr:row>
      <xdr:rowOff>0</xdr:rowOff>
    </xdr:from>
    <xdr:to>
      <xdr:col>0</xdr:col>
      <xdr:colOff>152400</xdr:colOff>
      <xdr:row>919</xdr:row>
      <xdr:rowOff>133350</xdr:rowOff>
    </xdr:to>
    <xdr:pic>
      <xdr:nvPicPr>
        <xdr:cNvPr id="920" name="Picture@01\QPosted@" descr="@01\QPosted@">
          <a:extLst>
            <a:ext uri="{FF2B5EF4-FFF2-40B4-BE49-F238E27FC236}">
              <a16:creationId xmlns:a16="http://schemas.microsoft.com/office/drawing/2014/main" id="{E98F091F-B247-4FCE-9FD1-55C3E351DA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8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920</xdr:row>
      <xdr:rowOff>0</xdr:rowOff>
    </xdr:from>
    <xdr:to>
      <xdr:col>0</xdr:col>
      <xdr:colOff>152400</xdr:colOff>
      <xdr:row>920</xdr:row>
      <xdr:rowOff>133350</xdr:rowOff>
    </xdr:to>
    <xdr:pic>
      <xdr:nvPicPr>
        <xdr:cNvPr id="921" name="Picture@01\QPosted@" descr="@01\QPosted@">
          <a:extLst>
            <a:ext uri="{FF2B5EF4-FFF2-40B4-BE49-F238E27FC236}">
              <a16:creationId xmlns:a16="http://schemas.microsoft.com/office/drawing/2014/main" id="{B0A8E387-47EB-41AA-B931-01028B575B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03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921</xdr:row>
      <xdr:rowOff>0</xdr:rowOff>
    </xdr:from>
    <xdr:to>
      <xdr:col>0</xdr:col>
      <xdr:colOff>152400</xdr:colOff>
      <xdr:row>921</xdr:row>
      <xdr:rowOff>133350</xdr:rowOff>
    </xdr:to>
    <xdr:pic>
      <xdr:nvPicPr>
        <xdr:cNvPr id="922" name="Picture@01\QPosted@" descr="@01\QPosted@">
          <a:extLst>
            <a:ext uri="{FF2B5EF4-FFF2-40B4-BE49-F238E27FC236}">
              <a16:creationId xmlns:a16="http://schemas.microsoft.com/office/drawing/2014/main" id="{C4785044-42A3-41DA-8827-5E9C26319C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2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922</xdr:row>
      <xdr:rowOff>0</xdr:rowOff>
    </xdr:from>
    <xdr:to>
      <xdr:col>0</xdr:col>
      <xdr:colOff>152400</xdr:colOff>
      <xdr:row>922</xdr:row>
      <xdr:rowOff>133350</xdr:rowOff>
    </xdr:to>
    <xdr:pic>
      <xdr:nvPicPr>
        <xdr:cNvPr id="923" name="Picture@01\QPosted@" descr="@01\QPosted@">
          <a:extLst>
            <a:ext uri="{FF2B5EF4-FFF2-40B4-BE49-F238E27FC236}">
              <a16:creationId xmlns:a16="http://schemas.microsoft.com/office/drawing/2014/main" id="{C17A614C-8F6D-4580-8712-C5D66321AB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38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923</xdr:row>
      <xdr:rowOff>0</xdr:rowOff>
    </xdr:from>
    <xdr:to>
      <xdr:col>0</xdr:col>
      <xdr:colOff>152400</xdr:colOff>
      <xdr:row>923</xdr:row>
      <xdr:rowOff>133350</xdr:rowOff>
    </xdr:to>
    <xdr:pic>
      <xdr:nvPicPr>
        <xdr:cNvPr id="924" name="Picture@01\QPosted@" descr="@01\QPosted@">
          <a:extLst>
            <a:ext uri="{FF2B5EF4-FFF2-40B4-BE49-F238E27FC236}">
              <a16:creationId xmlns:a16="http://schemas.microsoft.com/office/drawing/2014/main" id="{F62956F6-AA03-40AA-9ECF-F83086DEA7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56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924</xdr:row>
      <xdr:rowOff>0</xdr:rowOff>
    </xdr:from>
    <xdr:to>
      <xdr:col>0</xdr:col>
      <xdr:colOff>152400</xdr:colOff>
      <xdr:row>924</xdr:row>
      <xdr:rowOff>133350</xdr:rowOff>
    </xdr:to>
    <xdr:pic>
      <xdr:nvPicPr>
        <xdr:cNvPr id="925" name="Picture@01\QPosted@" descr="@01\QPosted@">
          <a:extLst>
            <a:ext uri="{FF2B5EF4-FFF2-40B4-BE49-F238E27FC236}">
              <a16:creationId xmlns:a16="http://schemas.microsoft.com/office/drawing/2014/main" id="{99564C03-B3CF-4775-9F6F-3E62D0E666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74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925</xdr:row>
      <xdr:rowOff>0</xdr:rowOff>
    </xdr:from>
    <xdr:to>
      <xdr:col>0</xdr:col>
      <xdr:colOff>152400</xdr:colOff>
      <xdr:row>925</xdr:row>
      <xdr:rowOff>133350</xdr:rowOff>
    </xdr:to>
    <xdr:pic>
      <xdr:nvPicPr>
        <xdr:cNvPr id="926" name="Picture@01\QPosted@" descr="@01\QPosted@">
          <a:extLst>
            <a:ext uri="{FF2B5EF4-FFF2-40B4-BE49-F238E27FC236}">
              <a16:creationId xmlns:a16="http://schemas.microsoft.com/office/drawing/2014/main" id="{26085335-0216-49D1-A672-809380F6CB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92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926</xdr:row>
      <xdr:rowOff>0</xdr:rowOff>
    </xdr:from>
    <xdr:to>
      <xdr:col>0</xdr:col>
      <xdr:colOff>152400</xdr:colOff>
      <xdr:row>926</xdr:row>
      <xdr:rowOff>133350</xdr:rowOff>
    </xdr:to>
    <xdr:pic>
      <xdr:nvPicPr>
        <xdr:cNvPr id="927" name="Picture@01\QPosted@" descr="@01\QPosted@">
          <a:extLst>
            <a:ext uri="{FF2B5EF4-FFF2-40B4-BE49-F238E27FC236}">
              <a16:creationId xmlns:a16="http://schemas.microsoft.com/office/drawing/2014/main" id="{E52A4109-D086-43A9-9573-6A75E2281A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10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927</xdr:row>
      <xdr:rowOff>0</xdr:rowOff>
    </xdr:from>
    <xdr:to>
      <xdr:col>0</xdr:col>
      <xdr:colOff>152400</xdr:colOff>
      <xdr:row>927</xdr:row>
      <xdr:rowOff>133350</xdr:rowOff>
    </xdr:to>
    <xdr:pic>
      <xdr:nvPicPr>
        <xdr:cNvPr id="928" name="Picture@01\QPosted@" descr="@01\QPosted@">
          <a:extLst>
            <a:ext uri="{FF2B5EF4-FFF2-40B4-BE49-F238E27FC236}">
              <a16:creationId xmlns:a16="http://schemas.microsoft.com/office/drawing/2014/main" id="{77881ECF-F80D-405C-A73C-61C62A3720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27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928</xdr:row>
      <xdr:rowOff>0</xdr:rowOff>
    </xdr:from>
    <xdr:to>
      <xdr:col>0</xdr:col>
      <xdr:colOff>152400</xdr:colOff>
      <xdr:row>928</xdr:row>
      <xdr:rowOff>133350</xdr:rowOff>
    </xdr:to>
    <xdr:pic>
      <xdr:nvPicPr>
        <xdr:cNvPr id="929" name="Picture@01\QPosted@" descr="@01\QPosted@">
          <a:extLst>
            <a:ext uri="{FF2B5EF4-FFF2-40B4-BE49-F238E27FC236}">
              <a16:creationId xmlns:a16="http://schemas.microsoft.com/office/drawing/2014/main" id="{3E02B45A-90EE-4330-B776-B1E1F0EA8C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45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929</xdr:row>
      <xdr:rowOff>0</xdr:rowOff>
    </xdr:from>
    <xdr:to>
      <xdr:col>0</xdr:col>
      <xdr:colOff>152400</xdr:colOff>
      <xdr:row>929</xdr:row>
      <xdr:rowOff>133350</xdr:rowOff>
    </xdr:to>
    <xdr:pic>
      <xdr:nvPicPr>
        <xdr:cNvPr id="930" name="Picture@01\QPosted@" descr="@01\QPosted@">
          <a:extLst>
            <a:ext uri="{FF2B5EF4-FFF2-40B4-BE49-F238E27FC236}">
              <a16:creationId xmlns:a16="http://schemas.microsoft.com/office/drawing/2014/main" id="{9B57D04C-DFC5-48AF-9872-CF398B005F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63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930</xdr:row>
      <xdr:rowOff>0</xdr:rowOff>
    </xdr:from>
    <xdr:to>
      <xdr:col>0</xdr:col>
      <xdr:colOff>152400</xdr:colOff>
      <xdr:row>930</xdr:row>
      <xdr:rowOff>133350</xdr:rowOff>
    </xdr:to>
    <xdr:pic>
      <xdr:nvPicPr>
        <xdr:cNvPr id="931" name="Picture@01\QPosted@" descr="@01\QPosted@">
          <a:extLst>
            <a:ext uri="{FF2B5EF4-FFF2-40B4-BE49-F238E27FC236}">
              <a16:creationId xmlns:a16="http://schemas.microsoft.com/office/drawing/2014/main" id="{AC5A8BD0-F084-4F41-B06C-EAD51C4882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8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931</xdr:row>
      <xdr:rowOff>0</xdr:rowOff>
    </xdr:from>
    <xdr:to>
      <xdr:col>0</xdr:col>
      <xdr:colOff>152400</xdr:colOff>
      <xdr:row>931</xdr:row>
      <xdr:rowOff>133350</xdr:rowOff>
    </xdr:to>
    <xdr:pic>
      <xdr:nvPicPr>
        <xdr:cNvPr id="932" name="Picture@01\QPosted@" descr="@01\QPosted@">
          <a:extLst>
            <a:ext uri="{FF2B5EF4-FFF2-40B4-BE49-F238E27FC236}">
              <a16:creationId xmlns:a16="http://schemas.microsoft.com/office/drawing/2014/main" id="{AD310637-5073-42B6-989F-174EBCD7A4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98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932</xdr:row>
      <xdr:rowOff>0</xdr:rowOff>
    </xdr:from>
    <xdr:to>
      <xdr:col>0</xdr:col>
      <xdr:colOff>152400</xdr:colOff>
      <xdr:row>932</xdr:row>
      <xdr:rowOff>133350</xdr:rowOff>
    </xdr:to>
    <xdr:pic>
      <xdr:nvPicPr>
        <xdr:cNvPr id="933" name="Picture@01\QPosted@" descr="@01\QPosted@">
          <a:extLst>
            <a:ext uri="{FF2B5EF4-FFF2-40B4-BE49-F238E27FC236}">
              <a16:creationId xmlns:a16="http://schemas.microsoft.com/office/drawing/2014/main" id="{7CE37C79-AFE4-448A-97C0-CAF5ECDAA8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933</xdr:row>
      <xdr:rowOff>0</xdr:rowOff>
    </xdr:from>
    <xdr:to>
      <xdr:col>0</xdr:col>
      <xdr:colOff>152400</xdr:colOff>
      <xdr:row>933</xdr:row>
      <xdr:rowOff>133350</xdr:rowOff>
    </xdr:to>
    <xdr:pic>
      <xdr:nvPicPr>
        <xdr:cNvPr id="934" name="Picture@01\QPosted@" descr="@01\QPosted@">
          <a:extLst>
            <a:ext uri="{FF2B5EF4-FFF2-40B4-BE49-F238E27FC236}">
              <a16:creationId xmlns:a16="http://schemas.microsoft.com/office/drawing/2014/main" id="{F6BFB52B-5969-4F33-A333-76AFF71098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34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934</xdr:row>
      <xdr:rowOff>0</xdr:rowOff>
    </xdr:from>
    <xdr:to>
      <xdr:col>0</xdr:col>
      <xdr:colOff>152400</xdr:colOff>
      <xdr:row>934</xdr:row>
      <xdr:rowOff>133350</xdr:rowOff>
    </xdr:to>
    <xdr:pic>
      <xdr:nvPicPr>
        <xdr:cNvPr id="935" name="Picture@01\QPosted@" descr="@01\QPosted@">
          <a:extLst>
            <a:ext uri="{FF2B5EF4-FFF2-40B4-BE49-F238E27FC236}">
              <a16:creationId xmlns:a16="http://schemas.microsoft.com/office/drawing/2014/main" id="{C28BC02C-9911-4E93-9DC9-50082F0272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5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935</xdr:row>
      <xdr:rowOff>0</xdr:rowOff>
    </xdr:from>
    <xdr:to>
      <xdr:col>0</xdr:col>
      <xdr:colOff>152400</xdr:colOff>
      <xdr:row>935</xdr:row>
      <xdr:rowOff>133350</xdr:rowOff>
    </xdr:to>
    <xdr:pic>
      <xdr:nvPicPr>
        <xdr:cNvPr id="936" name="Picture@01\QPosted@" descr="@01\QPosted@">
          <a:extLst>
            <a:ext uri="{FF2B5EF4-FFF2-40B4-BE49-F238E27FC236}">
              <a16:creationId xmlns:a16="http://schemas.microsoft.com/office/drawing/2014/main" id="{B2AAC065-7D72-4524-9CA2-BDDE7610CE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70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936</xdr:row>
      <xdr:rowOff>0</xdr:rowOff>
    </xdr:from>
    <xdr:to>
      <xdr:col>0</xdr:col>
      <xdr:colOff>152400</xdr:colOff>
      <xdr:row>936</xdr:row>
      <xdr:rowOff>133350</xdr:rowOff>
    </xdr:to>
    <xdr:pic>
      <xdr:nvPicPr>
        <xdr:cNvPr id="937" name="Picture@01\QPosted@" descr="@01\QPosted@">
          <a:extLst>
            <a:ext uri="{FF2B5EF4-FFF2-40B4-BE49-F238E27FC236}">
              <a16:creationId xmlns:a16="http://schemas.microsoft.com/office/drawing/2014/main" id="{A5278CEA-F353-4738-BBD0-BDADFC87EF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8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937</xdr:row>
      <xdr:rowOff>0</xdr:rowOff>
    </xdr:from>
    <xdr:to>
      <xdr:col>0</xdr:col>
      <xdr:colOff>152400</xdr:colOff>
      <xdr:row>937</xdr:row>
      <xdr:rowOff>133350</xdr:rowOff>
    </xdr:to>
    <xdr:pic>
      <xdr:nvPicPr>
        <xdr:cNvPr id="938" name="Picture@01\QPosted@" descr="@01\QPosted@">
          <a:extLst>
            <a:ext uri="{FF2B5EF4-FFF2-40B4-BE49-F238E27FC236}">
              <a16:creationId xmlns:a16="http://schemas.microsoft.com/office/drawing/2014/main" id="{0500ABF2-7ABA-45DD-A94E-0940447988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05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938</xdr:row>
      <xdr:rowOff>0</xdr:rowOff>
    </xdr:from>
    <xdr:to>
      <xdr:col>0</xdr:col>
      <xdr:colOff>152400</xdr:colOff>
      <xdr:row>938</xdr:row>
      <xdr:rowOff>133350</xdr:rowOff>
    </xdr:to>
    <xdr:pic>
      <xdr:nvPicPr>
        <xdr:cNvPr id="939" name="Picture@01\QPosted@" descr="@01\QPosted@">
          <a:extLst>
            <a:ext uri="{FF2B5EF4-FFF2-40B4-BE49-F238E27FC236}">
              <a16:creationId xmlns:a16="http://schemas.microsoft.com/office/drawing/2014/main" id="{D2B7FEF9-4DDC-4ACD-A315-CDF7368D6B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2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939</xdr:row>
      <xdr:rowOff>0</xdr:rowOff>
    </xdr:from>
    <xdr:to>
      <xdr:col>0</xdr:col>
      <xdr:colOff>152400</xdr:colOff>
      <xdr:row>939</xdr:row>
      <xdr:rowOff>133350</xdr:rowOff>
    </xdr:to>
    <xdr:pic>
      <xdr:nvPicPr>
        <xdr:cNvPr id="940" name="Picture@01\QPosted@" descr="@01\QPosted@">
          <a:extLst>
            <a:ext uri="{FF2B5EF4-FFF2-40B4-BE49-F238E27FC236}">
              <a16:creationId xmlns:a16="http://schemas.microsoft.com/office/drawing/2014/main" id="{BE23B502-F0C1-40EC-84C6-75FBDDF4BE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41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940</xdr:row>
      <xdr:rowOff>0</xdr:rowOff>
    </xdr:from>
    <xdr:to>
      <xdr:col>0</xdr:col>
      <xdr:colOff>152400</xdr:colOff>
      <xdr:row>940</xdr:row>
      <xdr:rowOff>133350</xdr:rowOff>
    </xdr:to>
    <xdr:pic>
      <xdr:nvPicPr>
        <xdr:cNvPr id="941" name="Picture@01\QPosted@" descr="@01\QPosted@">
          <a:extLst>
            <a:ext uri="{FF2B5EF4-FFF2-40B4-BE49-F238E27FC236}">
              <a16:creationId xmlns:a16="http://schemas.microsoft.com/office/drawing/2014/main" id="{1EE0CBE6-B785-4BC7-95B7-D3316CFA91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5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941</xdr:row>
      <xdr:rowOff>0</xdr:rowOff>
    </xdr:from>
    <xdr:to>
      <xdr:col>0</xdr:col>
      <xdr:colOff>152400</xdr:colOff>
      <xdr:row>941</xdr:row>
      <xdr:rowOff>133350</xdr:rowOff>
    </xdr:to>
    <xdr:pic>
      <xdr:nvPicPr>
        <xdr:cNvPr id="942" name="Picture@01\QPosted@" descr="@01\QPosted@">
          <a:extLst>
            <a:ext uri="{FF2B5EF4-FFF2-40B4-BE49-F238E27FC236}">
              <a16:creationId xmlns:a16="http://schemas.microsoft.com/office/drawing/2014/main" id="{2ED00B1A-BB2C-42EB-82C6-13115EB9F5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76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942</xdr:row>
      <xdr:rowOff>0</xdr:rowOff>
    </xdr:from>
    <xdr:to>
      <xdr:col>0</xdr:col>
      <xdr:colOff>152400</xdr:colOff>
      <xdr:row>942</xdr:row>
      <xdr:rowOff>133350</xdr:rowOff>
    </xdr:to>
    <xdr:pic>
      <xdr:nvPicPr>
        <xdr:cNvPr id="943" name="Picture@01\QPosted@" descr="@01\QPosted@">
          <a:extLst>
            <a:ext uri="{FF2B5EF4-FFF2-40B4-BE49-F238E27FC236}">
              <a16:creationId xmlns:a16="http://schemas.microsoft.com/office/drawing/2014/main" id="{0D0E2819-F820-4885-A1A4-86FF12BAF6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9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943</xdr:row>
      <xdr:rowOff>0</xdr:rowOff>
    </xdr:from>
    <xdr:to>
      <xdr:col>0</xdr:col>
      <xdr:colOff>152400</xdr:colOff>
      <xdr:row>943</xdr:row>
      <xdr:rowOff>133350</xdr:rowOff>
    </xdr:to>
    <xdr:pic>
      <xdr:nvPicPr>
        <xdr:cNvPr id="944" name="Picture@01\QPosted@" descr="@01\QPosted@">
          <a:extLst>
            <a:ext uri="{FF2B5EF4-FFF2-40B4-BE49-F238E27FC236}">
              <a16:creationId xmlns:a16="http://schemas.microsoft.com/office/drawing/2014/main" id="{AC4768C4-9973-4584-A4F9-B2F93F8534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12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944</xdr:row>
      <xdr:rowOff>0</xdr:rowOff>
    </xdr:from>
    <xdr:to>
      <xdr:col>0</xdr:col>
      <xdr:colOff>152400</xdr:colOff>
      <xdr:row>944</xdr:row>
      <xdr:rowOff>133350</xdr:rowOff>
    </xdr:to>
    <xdr:pic>
      <xdr:nvPicPr>
        <xdr:cNvPr id="945" name="Picture@01\QPosted@" descr="@01\QPosted@">
          <a:extLst>
            <a:ext uri="{FF2B5EF4-FFF2-40B4-BE49-F238E27FC236}">
              <a16:creationId xmlns:a16="http://schemas.microsoft.com/office/drawing/2014/main" id="{C9C6A846-8954-429E-BBB4-A32EDFD7B3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3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945</xdr:row>
      <xdr:rowOff>0</xdr:rowOff>
    </xdr:from>
    <xdr:to>
      <xdr:col>0</xdr:col>
      <xdr:colOff>152400</xdr:colOff>
      <xdr:row>945</xdr:row>
      <xdr:rowOff>133350</xdr:rowOff>
    </xdr:to>
    <xdr:pic>
      <xdr:nvPicPr>
        <xdr:cNvPr id="946" name="Picture@01\QPosted@" descr="@01\QPosted@">
          <a:extLst>
            <a:ext uri="{FF2B5EF4-FFF2-40B4-BE49-F238E27FC236}">
              <a16:creationId xmlns:a16="http://schemas.microsoft.com/office/drawing/2014/main" id="{1ABA022F-0572-499B-A764-E70EEA640E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47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946</xdr:row>
      <xdr:rowOff>0</xdr:rowOff>
    </xdr:from>
    <xdr:to>
      <xdr:col>0</xdr:col>
      <xdr:colOff>152400</xdr:colOff>
      <xdr:row>946</xdr:row>
      <xdr:rowOff>133350</xdr:rowOff>
    </xdr:to>
    <xdr:pic>
      <xdr:nvPicPr>
        <xdr:cNvPr id="947" name="Picture@01\QPosted@" descr="@01\QPosted@">
          <a:extLst>
            <a:ext uri="{FF2B5EF4-FFF2-40B4-BE49-F238E27FC236}">
              <a16:creationId xmlns:a16="http://schemas.microsoft.com/office/drawing/2014/main" id="{92BF3824-3812-4DC9-A56F-D06558EB8D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6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947</xdr:row>
      <xdr:rowOff>0</xdr:rowOff>
    </xdr:from>
    <xdr:to>
      <xdr:col>0</xdr:col>
      <xdr:colOff>152400</xdr:colOff>
      <xdr:row>947</xdr:row>
      <xdr:rowOff>133350</xdr:rowOff>
    </xdr:to>
    <xdr:pic>
      <xdr:nvPicPr>
        <xdr:cNvPr id="948" name="Picture@01\QPosted@" descr="@01\QPosted@">
          <a:extLst>
            <a:ext uri="{FF2B5EF4-FFF2-40B4-BE49-F238E27FC236}">
              <a16:creationId xmlns:a16="http://schemas.microsoft.com/office/drawing/2014/main" id="{F0626CFD-2ADE-425C-BF07-DC0BC90FF4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83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948</xdr:row>
      <xdr:rowOff>0</xdr:rowOff>
    </xdr:from>
    <xdr:to>
      <xdr:col>0</xdr:col>
      <xdr:colOff>152400</xdr:colOff>
      <xdr:row>948</xdr:row>
      <xdr:rowOff>133350</xdr:rowOff>
    </xdr:to>
    <xdr:pic>
      <xdr:nvPicPr>
        <xdr:cNvPr id="949" name="Picture@01\QPosted@" descr="@01\QPosted@">
          <a:extLst>
            <a:ext uri="{FF2B5EF4-FFF2-40B4-BE49-F238E27FC236}">
              <a16:creationId xmlns:a16="http://schemas.microsoft.com/office/drawing/2014/main" id="{722C7AD3-BFE5-4C64-8583-78E33B61DF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0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949</xdr:row>
      <xdr:rowOff>0</xdr:rowOff>
    </xdr:from>
    <xdr:to>
      <xdr:col>0</xdr:col>
      <xdr:colOff>152400</xdr:colOff>
      <xdr:row>949</xdr:row>
      <xdr:rowOff>133350</xdr:rowOff>
    </xdr:to>
    <xdr:pic>
      <xdr:nvPicPr>
        <xdr:cNvPr id="950" name="Picture@01\QPosted@" descr="@01\QPosted@">
          <a:extLst>
            <a:ext uri="{FF2B5EF4-FFF2-40B4-BE49-F238E27FC236}">
              <a16:creationId xmlns:a16="http://schemas.microsoft.com/office/drawing/2014/main" id="{B49CFB6F-3008-4FB4-A69D-83ABF8A896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18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950</xdr:row>
      <xdr:rowOff>0</xdr:rowOff>
    </xdr:from>
    <xdr:to>
      <xdr:col>0</xdr:col>
      <xdr:colOff>152400</xdr:colOff>
      <xdr:row>950</xdr:row>
      <xdr:rowOff>133350</xdr:rowOff>
    </xdr:to>
    <xdr:pic>
      <xdr:nvPicPr>
        <xdr:cNvPr id="951" name="Picture@01\QPosted@" descr="@01\QPosted@">
          <a:extLst>
            <a:ext uri="{FF2B5EF4-FFF2-40B4-BE49-F238E27FC236}">
              <a16:creationId xmlns:a16="http://schemas.microsoft.com/office/drawing/2014/main" id="{645EBA5F-0F5A-4400-8137-36FAC372DD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3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951</xdr:row>
      <xdr:rowOff>0</xdr:rowOff>
    </xdr:from>
    <xdr:to>
      <xdr:col>0</xdr:col>
      <xdr:colOff>152400</xdr:colOff>
      <xdr:row>951</xdr:row>
      <xdr:rowOff>133350</xdr:rowOff>
    </xdr:to>
    <xdr:pic>
      <xdr:nvPicPr>
        <xdr:cNvPr id="952" name="Picture@01\QPosted@" descr="@01\QPosted@">
          <a:extLst>
            <a:ext uri="{FF2B5EF4-FFF2-40B4-BE49-F238E27FC236}">
              <a16:creationId xmlns:a16="http://schemas.microsoft.com/office/drawing/2014/main" id="{908698C5-3803-418F-973B-262B4C8AD3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952</xdr:row>
      <xdr:rowOff>0</xdr:rowOff>
    </xdr:from>
    <xdr:to>
      <xdr:col>0</xdr:col>
      <xdr:colOff>152400</xdr:colOff>
      <xdr:row>952</xdr:row>
      <xdr:rowOff>133350</xdr:rowOff>
    </xdr:to>
    <xdr:pic>
      <xdr:nvPicPr>
        <xdr:cNvPr id="953" name="Picture@01\QPosted@" descr="@01\QPosted@">
          <a:extLst>
            <a:ext uri="{FF2B5EF4-FFF2-40B4-BE49-F238E27FC236}">
              <a16:creationId xmlns:a16="http://schemas.microsoft.com/office/drawing/2014/main" id="{E565E16F-2106-4176-8924-51ED395B35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72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953</xdr:row>
      <xdr:rowOff>0</xdr:rowOff>
    </xdr:from>
    <xdr:to>
      <xdr:col>0</xdr:col>
      <xdr:colOff>152400</xdr:colOff>
      <xdr:row>953</xdr:row>
      <xdr:rowOff>133350</xdr:rowOff>
    </xdr:to>
    <xdr:pic>
      <xdr:nvPicPr>
        <xdr:cNvPr id="954" name="Picture@01\QPosted@" descr="@01\QPosted@">
          <a:extLst>
            <a:ext uri="{FF2B5EF4-FFF2-40B4-BE49-F238E27FC236}">
              <a16:creationId xmlns:a16="http://schemas.microsoft.com/office/drawing/2014/main" id="{C287D4D9-BEAF-47BE-9A46-EC4A1D205A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90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954</xdr:row>
      <xdr:rowOff>0</xdr:rowOff>
    </xdr:from>
    <xdr:to>
      <xdr:col>0</xdr:col>
      <xdr:colOff>152400</xdr:colOff>
      <xdr:row>954</xdr:row>
      <xdr:rowOff>133350</xdr:rowOff>
    </xdr:to>
    <xdr:pic>
      <xdr:nvPicPr>
        <xdr:cNvPr id="955" name="Picture@01\QPosted@" descr="@01\QPosted@">
          <a:extLst>
            <a:ext uri="{FF2B5EF4-FFF2-40B4-BE49-F238E27FC236}">
              <a16:creationId xmlns:a16="http://schemas.microsoft.com/office/drawing/2014/main" id="{BF6A878A-9A84-4D36-B7D5-D20A0560D9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07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955</xdr:row>
      <xdr:rowOff>0</xdr:rowOff>
    </xdr:from>
    <xdr:to>
      <xdr:col>0</xdr:col>
      <xdr:colOff>152400</xdr:colOff>
      <xdr:row>955</xdr:row>
      <xdr:rowOff>133350</xdr:rowOff>
    </xdr:to>
    <xdr:pic>
      <xdr:nvPicPr>
        <xdr:cNvPr id="956" name="Picture@01\QPosted@" descr="@01\QPosted@">
          <a:extLst>
            <a:ext uri="{FF2B5EF4-FFF2-40B4-BE49-F238E27FC236}">
              <a16:creationId xmlns:a16="http://schemas.microsoft.com/office/drawing/2014/main" id="{91972BF3-43E2-4CB7-A21E-5F079B9595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25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956</xdr:row>
      <xdr:rowOff>0</xdr:rowOff>
    </xdr:from>
    <xdr:to>
      <xdr:col>0</xdr:col>
      <xdr:colOff>152400</xdr:colOff>
      <xdr:row>956</xdr:row>
      <xdr:rowOff>133350</xdr:rowOff>
    </xdr:to>
    <xdr:pic>
      <xdr:nvPicPr>
        <xdr:cNvPr id="957" name="Picture@01\QPosted@" descr="@01\QPosted@">
          <a:extLst>
            <a:ext uri="{FF2B5EF4-FFF2-40B4-BE49-F238E27FC236}">
              <a16:creationId xmlns:a16="http://schemas.microsoft.com/office/drawing/2014/main" id="{D71F7D2E-2249-4D68-B873-664D6F732E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43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957</xdr:row>
      <xdr:rowOff>0</xdr:rowOff>
    </xdr:from>
    <xdr:to>
      <xdr:col>0</xdr:col>
      <xdr:colOff>152400</xdr:colOff>
      <xdr:row>957</xdr:row>
      <xdr:rowOff>133350</xdr:rowOff>
    </xdr:to>
    <xdr:pic>
      <xdr:nvPicPr>
        <xdr:cNvPr id="958" name="Picture@01\QPosted@" descr="@01\QPosted@">
          <a:extLst>
            <a:ext uri="{FF2B5EF4-FFF2-40B4-BE49-F238E27FC236}">
              <a16:creationId xmlns:a16="http://schemas.microsoft.com/office/drawing/2014/main" id="{4B4613F1-78BE-4256-9B0F-EF1DB08816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6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958</xdr:row>
      <xdr:rowOff>0</xdr:rowOff>
    </xdr:from>
    <xdr:to>
      <xdr:col>0</xdr:col>
      <xdr:colOff>152400</xdr:colOff>
      <xdr:row>958</xdr:row>
      <xdr:rowOff>133350</xdr:rowOff>
    </xdr:to>
    <xdr:pic>
      <xdr:nvPicPr>
        <xdr:cNvPr id="959" name="Picture@01\QPosted@" descr="@01\QPosted@">
          <a:extLst>
            <a:ext uri="{FF2B5EF4-FFF2-40B4-BE49-F238E27FC236}">
              <a16:creationId xmlns:a16="http://schemas.microsoft.com/office/drawing/2014/main" id="{20676AC5-6EFE-4413-88EB-0C84D98D58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78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959</xdr:row>
      <xdr:rowOff>0</xdr:rowOff>
    </xdr:from>
    <xdr:to>
      <xdr:col>0</xdr:col>
      <xdr:colOff>152400</xdr:colOff>
      <xdr:row>959</xdr:row>
      <xdr:rowOff>133350</xdr:rowOff>
    </xdr:to>
    <xdr:pic>
      <xdr:nvPicPr>
        <xdr:cNvPr id="960" name="Picture@01\QPosted@" descr="@01\QPosted@">
          <a:extLst>
            <a:ext uri="{FF2B5EF4-FFF2-40B4-BE49-F238E27FC236}">
              <a16:creationId xmlns:a16="http://schemas.microsoft.com/office/drawing/2014/main" id="{B4B65EBE-2D00-48C3-8AFA-89D5509354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9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960</xdr:row>
      <xdr:rowOff>0</xdr:rowOff>
    </xdr:from>
    <xdr:to>
      <xdr:col>0</xdr:col>
      <xdr:colOff>152400</xdr:colOff>
      <xdr:row>960</xdr:row>
      <xdr:rowOff>133350</xdr:rowOff>
    </xdr:to>
    <xdr:pic>
      <xdr:nvPicPr>
        <xdr:cNvPr id="961" name="Picture@01\QPosted@" descr="@01\QPosted@">
          <a:extLst>
            <a:ext uri="{FF2B5EF4-FFF2-40B4-BE49-F238E27FC236}">
              <a16:creationId xmlns:a16="http://schemas.microsoft.com/office/drawing/2014/main" id="{57ED5111-CDA6-4A20-B435-E968AA818A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14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961</xdr:row>
      <xdr:rowOff>0</xdr:rowOff>
    </xdr:from>
    <xdr:to>
      <xdr:col>0</xdr:col>
      <xdr:colOff>152400</xdr:colOff>
      <xdr:row>961</xdr:row>
      <xdr:rowOff>133350</xdr:rowOff>
    </xdr:to>
    <xdr:pic>
      <xdr:nvPicPr>
        <xdr:cNvPr id="962" name="Picture@01\QPosted@" descr="@01\QPosted@">
          <a:extLst>
            <a:ext uri="{FF2B5EF4-FFF2-40B4-BE49-F238E27FC236}">
              <a16:creationId xmlns:a16="http://schemas.microsoft.com/office/drawing/2014/main" id="{C7BBA3FE-A7C4-45CE-9442-352FB21254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3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962</xdr:row>
      <xdr:rowOff>0</xdr:rowOff>
    </xdr:from>
    <xdr:to>
      <xdr:col>0</xdr:col>
      <xdr:colOff>152400</xdr:colOff>
      <xdr:row>962</xdr:row>
      <xdr:rowOff>133350</xdr:rowOff>
    </xdr:to>
    <xdr:pic>
      <xdr:nvPicPr>
        <xdr:cNvPr id="963" name="Picture@01\QPosted@" descr="@01\QPosted@">
          <a:extLst>
            <a:ext uri="{FF2B5EF4-FFF2-40B4-BE49-F238E27FC236}">
              <a16:creationId xmlns:a16="http://schemas.microsoft.com/office/drawing/2014/main" id="{A623283E-91E6-40E2-A98B-C4A35A8DDB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50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963</xdr:row>
      <xdr:rowOff>0</xdr:rowOff>
    </xdr:from>
    <xdr:to>
      <xdr:col>0</xdr:col>
      <xdr:colOff>152400</xdr:colOff>
      <xdr:row>963</xdr:row>
      <xdr:rowOff>133350</xdr:rowOff>
    </xdr:to>
    <xdr:pic>
      <xdr:nvPicPr>
        <xdr:cNvPr id="964" name="Picture@01\QPosted@" descr="@01\QPosted@">
          <a:extLst>
            <a:ext uri="{FF2B5EF4-FFF2-40B4-BE49-F238E27FC236}">
              <a16:creationId xmlns:a16="http://schemas.microsoft.com/office/drawing/2014/main" id="{06651393-4356-4373-9484-AE19013BF1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6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964</xdr:row>
      <xdr:rowOff>0</xdr:rowOff>
    </xdr:from>
    <xdr:to>
      <xdr:col>0</xdr:col>
      <xdr:colOff>152400</xdr:colOff>
      <xdr:row>964</xdr:row>
      <xdr:rowOff>133350</xdr:rowOff>
    </xdr:to>
    <xdr:pic>
      <xdr:nvPicPr>
        <xdr:cNvPr id="965" name="Picture@01\QPosted@" descr="@01\QPosted@">
          <a:extLst>
            <a:ext uri="{FF2B5EF4-FFF2-40B4-BE49-F238E27FC236}">
              <a16:creationId xmlns:a16="http://schemas.microsoft.com/office/drawing/2014/main" id="{B1C4F9B6-38CB-4C2E-8E4E-B0B6C314F6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85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965</xdr:row>
      <xdr:rowOff>0</xdr:rowOff>
    </xdr:from>
    <xdr:to>
      <xdr:col>0</xdr:col>
      <xdr:colOff>152400</xdr:colOff>
      <xdr:row>965</xdr:row>
      <xdr:rowOff>133350</xdr:rowOff>
    </xdr:to>
    <xdr:pic>
      <xdr:nvPicPr>
        <xdr:cNvPr id="966" name="Picture@01\QPosted@" descr="@01\QPosted@">
          <a:extLst>
            <a:ext uri="{FF2B5EF4-FFF2-40B4-BE49-F238E27FC236}">
              <a16:creationId xmlns:a16="http://schemas.microsoft.com/office/drawing/2014/main" id="{73F83D33-CA90-498D-B1CE-B3AAC066C1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0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966</xdr:row>
      <xdr:rowOff>0</xdr:rowOff>
    </xdr:from>
    <xdr:to>
      <xdr:col>0</xdr:col>
      <xdr:colOff>152400</xdr:colOff>
      <xdr:row>966</xdr:row>
      <xdr:rowOff>133350</xdr:rowOff>
    </xdr:to>
    <xdr:pic>
      <xdr:nvPicPr>
        <xdr:cNvPr id="967" name="Picture@01\QPosted@" descr="@01\QPosted@">
          <a:extLst>
            <a:ext uri="{FF2B5EF4-FFF2-40B4-BE49-F238E27FC236}">
              <a16:creationId xmlns:a16="http://schemas.microsoft.com/office/drawing/2014/main" id="{E4F44691-2417-4BC1-BABD-F0D220DDE0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21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967</xdr:row>
      <xdr:rowOff>0</xdr:rowOff>
    </xdr:from>
    <xdr:to>
      <xdr:col>0</xdr:col>
      <xdr:colOff>152400</xdr:colOff>
      <xdr:row>967</xdr:row>
      <xdr:rowOff>133350</xdr:rowOff>
    </xdr:to>
    <xdr:pic>
      <xdr:nvPicPr>
        <xdr:cNvPr id="968" name="Picture@01\QPosted@" descr="@01\QPosted@">
          <a:extLst>
            <a:ext uri="{FF2B5EF4-FFF2-40B4-BE49-F238E27FC236}">
              <a16:creationId xmlns:a16="http://schemas.microsoft.com/office/drawing/2014/main" id="{28C59564-709B-4530-8517-DDE70FDD6E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3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968</xdr:row>
      <xdr:rowOff>0</xdr:rowOff>
    </xdr:from>
    <xdr:to>
      <xdr:col>0</xdr:col>
      <xdr:colOff>152400</xdr:colOff>
      <xdr:row>968</xdr:row>
      <xdr:rowOff>133350</xdr:rowOff>
    </xdr:to>
    <xdr:pic>
      <xdr:nvPicPr>
        <xdr:cNvPr id="969" name="Picture@01\QPosted@" descr="@01\QPosted@">
          <a:extLst>
            <a:ext uri="{FF2B5EF4-FFF2-40B4-BE49-F238E27FC236}">
              <a16:creationId xmlns:a16="http://schemas.microsoft.com/office/drawing/2014/main" id="{B35FD4BD-B90F-424C-89CA-DFF9E02932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56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969</xdr:row>
      <xdr:rowOff>0</xdr:rowOff>
    </xdr:from>
    <xdr:to>
      <xdr:col>0</xdr:col>
      <xdr:colOff>152400</xdr:colOff>
      <xdr:row>969</xdr:row>
      <xdr:rowOff>133350</xdr:rowOff>
    </xdr:to>
    <xdr:pic>
      <xdr:nvPicPr>
        <xdr:cNvPr id="970" name="Picture@01\QPosted@" descr="@01\QPosted@">
          <a:extLst>
            <a:ext uri="{FF2B5EF4-FFF2-40B4-BE49-F238E27FC236}">
              <a16:creationId xmlns:a16="http://schemas.microsoft.com/office/drawing/2014/main" id="{87191E0B-F615-4105-844D-0DC3CEEBAA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7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970</xdr:row>
      <xdr:rowOff>0</xdr:rowOff>
    </xdr:from>
    <xdr:to>
      <xdr:col>0</xdr:col>
      <xdr:colOff>152400</xdr:colOff>
      <xdr:row>970</xdr:row>
      <xdr:rowOff>133350</xdr:rowOff>
    </xdr:to>
    <xdr:pic>
      <xdr:nvPicPr>
        <xdr:cNvPr id="971" name="Picture@01\QPosted@" descr="@01\QPosted@">
          <a:extLst>
            <a:ext uri="{FF2B5EF4-FFF2-40B4-BE49-F238E27FC236}">
              <a16:creationId xmlns:a16="http://schemas.microsoft.com/office/drawing/2014/main" id="{AB5EE57F-AA2A-4C45-B89E-B64FF6A159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2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971</xdr:row>
      <xdr:rowOff>0</xdr:rowOff>
    </xdr:from>
    <xdr:to>
      <xdr:col>0</xdr:col>
      <xdr:colOff>152400</xdr:colOff>
      <xdr:row>971</xdr:row>
      <xdr:rowOff>133350</xdr:rowOff>
    </xdr:to>
    <xdr:pic>
      <xdr:nvPicPr>
        <xdr:cNvPr id="972" name="Picture@01\QPosted@" descr="@01\QPosted@">
          <a:extLst>
            <a:ext uri="{FF2B5EF4-FFF2-40B4-BE49-F238E27FC236}">
              <a16:creationId xmlns:a16="http://schemas.microsoft.com/office/drawing/2014/main" id="{9043861F-7E6C-40FF-AC89-8F81FD9DB9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1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972</xdr:row>
      <xdr:rowOff>0</xdr:rowOff>
    </xdr:from>
    <xdr:to>
      <xdr:col>0</xdr:col>
      <xdr:colOff>152400</xdr:colOff>
      <xdr:row>972</xdr:row>
      <xdr:rowOff>133350</xdr:rowOff>
    </xdr:to>
    <xdr:pic>
      <xdr:nvPicPr>
        <xdr:cNvPr id="973" name="Picture@01\QPosted@" descr="@01\QPosted@">
          <a:extLst>
            <a:ext uri="{FF2B5EF4-FFF2-40B4-BE49-F238E27FC236}">
              <a16:creationId xmlns:a16="http://schemas.microsoft.com/office/drawing/2014/main" id="{3E117652-E73E-4BC2-A28D-97BF85F2D5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27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973</xdr:row>
      <xdr:rowOff>0</xdr:rowOff>
    </xdr:from>
    <xdr:to>
      <xdr:col>0</xdr:col>
      <xdr:colOff>152400</xdr:colOff>
      <xdr:row>973</xdr:row>
      <xdr:rowOff>133350</xdr:rowOff>
    </xdr:to>
    <xdr:pic>
      <xdr:nvPicPr>
        <xdr:cNvPr id="974" name="Picture@01\QPosted@" descr="@01\QPosted@">
          <a:extLst>
            <a:ext uri="{FF2B5EF4-FFF2-40B4-BE49-F238E27FC236}">
              <a16:creationId xmlns:a16="http://schemas.microsoft.com/office/drawing/2014/main" id="{CB425307-C6F1-41F1-ABB3-DBC011D117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4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974</xdr:row>
      <xdr:rowOff>0</xdr:rowOff>
    </xdr:from>
    <xdr:to>
      <xdr:col>0</xdr:col>
      <xdr:colOff>152400</xdr:colOff>
      <xdr:row>974</xdr:row>
      <xdr:rowOff>133350</xdr:rowOff>
    </xdr:to>
    <xdr:pic>
      <xdr:nvPicPr>
        <xdr:cNvPr id="975" name="Picture@01\QPosted@" descr="@01\QPosted@">
          <a:extLst>
            <a:ext uri="{FF2B5EF4-FFF2-40B4-BE49-F238E27FC236}">
              <a16:creationId xmlns:a16="http://schemas.microsoft.com/office/drawing/2014/main" id="{19E217A7-1BA9-46D4-9DDC-9FF779538E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63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975</xdr:row>
      <xdr:rowOff>0</xdr:rowOff>
    </xdr:from>
    <xdr:to>
      <xdr:col>0</xdr:col>
      <xdr:colOff>152400</xdr:colOff>
      <xdr:row>975</xdr:row>
      <xdr:rowOff>133350</xdr:rowOff>
    </xdr:to>
    <xdr:pic>
      <xdr:nvPicPr>
        <xdr:cNvPr id="976" name="Picture@01\QPosted@" descr="@01\QPosted@">
          <a:extLst>
            <a:ext uri="{FF2B5EF4-FFF2-40B4-BE49-F238E27FC236}">
              <a16:creationId xmlns:a16="http://schemas.microsoft.com/office/drawing/2014/main" id="{F26724BD-4EAD-482C-BAB0-39330337F4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8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976</xdr:row>
      <xdr:rowOff>0</xdr:rowOff>
    </xdr:from>
    <xdr:to>
      <xdr:col>0</xdr:col>
      <xdr:colOff>152400</xdr:colOff>
      <xdr:row>976</xdr:row>
      <xdr:rowOff>133350</xdr:rowOff>
    </xdr:to>
    <xdr:pic>
      <xdr:nvPicPr>
        <xdr:cNvPr id="977" name="Picture@01\QPosted@" descr="@01\QPosted@">
          <a:extLst>
            <a:ext uri="{FF2B5EF4-FFF2-40B4-BE49-F238E27FC236}">
              <a16:creationId xmlns:a16="http://schemas.microsoft.com/office/drawing/2014/main" id="{2E9AF3E8-884A-4336-83F1-A5ED7B48AD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99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977</xdr:row>
      <xdr:rowOff>0</xdr:rowOff>
    </xdr:from>
    <xdr:to>
      <xdr:col>0</xdr:col>
      <xdr:colOff>152400</xdr:colOff>
      <xdr:row>977</xdr:row>
      <xdr:rowOff>133350</xdr:rowOff>
    </xdr:to>
    <xdr:pic>
      <xdr:nvPicPr>
        <xdr:cNvPr id="978" name="Picture@01\QPosted@" descr="@01\QPosted@">
          <a:extLst>
            <a:ext uri="{FF2B5EF4-FFF2-40B4-BE49-F238E27FC236}">
              <a16:creationId xmlns:a16="http://schemas.microsoft.com/office/drawing/2014/main" id="{93554533-E0B5-46DC-A380-EE42AB2A71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1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978</xdr:row>
      <xdr:rowOff>0</xdr:rowOff>
    </xdr:from>
    <xdr:to>
      <xdr:col>0</xdr:col>
      <xdr:colOff>152400</xdr:colOff>
      <xdr:row>978</xdr:row>
      <xdr:rowOff>133350</xdr:rowOff>
    </xdr:to>
    <xdr:pic>
      <xdr:nvPicPr>
        <xdr:cNvPr id="979" name="Picture@01\QPosted@" descr="@01\QPosted@">
          <a:extLst>
            <a:ext uri="{FF2B5EF4-FFF2-40B4-BE49-F238E27FC236}">
              <a16:creationId xmlns:a16="http://schemas.microsoft.com/office/drawing/2014/main" id="{F3EEF3FF-C646-40FF-A66C-E7C600B260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34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979</xdr:row>
      <xdr:rowOff>0</xdr:rowOff>
    </xdr:from>
    <xdr:to>
      <xdr:col>0</xdr:col>
      <xdr:colOff>152400</xdr:colOff>
      <xdr:row>979</xdr:row>
      <xdr:rowOff>133350</xdr:rowOff>
    </xdr:to>
    <xdr:pic>
      <xdr:nvPicPr>
        <xdr:cNvPr id="980" name="Picture@01\QPosted@" descr="@01\QPosted@">
          <a:extLst>
            <a:ext uri="{FF2B5EF4-FFF2-40B4-BE49-F238E27FC236}">
              <a16:creationId xmlns:a16="http://schemas.microsoft.com/office/drawing/2014/main" id="{551A4B66-DFEF-4BF2-AE36-9522CFE002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52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980</xdr:row>
      <xdr:rowOff>0</xdr:rowOff>
    </xdr:from>
    <xdr:to>
      <xdr:col>0</xdr:col>
      <xdr:colOff>152400</xdr:colOff>
      <xdr:row>980</xdr:row>
      <xdr:rowOff>133350</xdr:rowOff>
    </xdr:to>
    <xdr:pic>
      <xdr:nvPicPr>
        <xdr:cNvPr id="981" name="Picture@01\QPosted@" descr="@01\QPosted@">
          <a:extLst>
            <a:ext uri="{FF2B5EF4-FFF2-40B4-BE49-F238E27FC236}">
              <a16:creationId xmlns:a16="http://schemas.microsoft.com/office/drawing/2014/main" id="{A95B3304-5B1A-4E56-905F-5764EE801A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70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981</xdr:row>
      <xdr:rowOff>0</xdr:rowOff>
    </xdr:from>
    <xdr:to>
      <xdr:col>0</xdr:col>
      <xdr:colOff>152400</xdr:colOff>
      <xdr:row>981</xdr:row>
      <xdr:rowOff>133350</xdr:rowOff>
    </xdr:to>
    <xdr:pic>
      <xdr:nvPicPr>
        <xdr:cNvPr id="982" name="Picture@01\QPosted@" descr="@01\QPosted@">
          <a:extLst>
            <a:ext uri="{FF2B5EF4-FFF2-40B4-BE49-F238E27FC236}">
              <a16:creationId xmlns:a16="http://schemas.microsoft.com/office/drawing/2014/main" id="{D5E3A171-504C-4194-8E1D-C9529FA637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87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982</xdr:row>
      <xdr:rowOff>0</xdr:rowOff>
    </xdr:from>
    <xdr:to>
      <xdr:col>0</xdr:col>
      <xdr:colOff>152400</xdr:colOff>
      <xdr:row>982</xdr:row>
      <xdr:rowOff>133350</xdr:rowOff>
    </xdr:to>
    <xdr:pic>
      <xdr:nvPicPr>
        <xdr:cNvPr id="983" name="Picture@01\QPosted@" descr="@01\QPosted@">
          <a:extLst>
            <a:ext uri="{FF2B5EF4-FFF2-40B4-BE49-F238E27FC236}">
              <a16:creationId xmlns:a16="http://schemas.microsoft.com/office/drawing/2014/main" id="{40385AE4-87B2-4598-8C5C-35DC05A4A7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05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983</xdr:row>
      <xdr:rowOff>0</xdr:rowOff>
    </xdr:from>
    <xdr:to>
      <xdr:col>0</xdr:col>
      <xdr:colOff>152400</xdr:colOff>
      <xdr:row>983</xdr:row>
      <xdr:rowOff>133350</xdr:rowOff>
    </xdr:to>
    <xdr:pic>
      <xdr:nvPicPr>
        <xdr:cNvPr id="984" name="Picture@01\QPosted@" descr="@01\QPosted@">
          <a:extLst>
            <a:ext uri="{FF2B5EF4-FFF2-40B4-BE49-F238E27FC236}">
              <a16:creationId xmlns:a16="http://schemas.microsoft.com/office/drawing/2014/main" id="{FF8A3EB6-7A0C-4EE4-8E39-6945BEC985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23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984</xdr:row>
      <xdr:rowOff>0</xdr:rowOff>
    </xdr:from>
    <xdr:to>
      <xdr:col>0</xdr:col>
      <xdr:colOff>152400</xdr:colOff>
      <xdr:row>984</xdr:row>
      <xdr:rowOff>133350</xdr:rowOff>
    </xdr:to>
    <xdr:pic>
      <xdr:nvPicPr>
        <xdr:cNvPr id="985" name="Picture@01\QPosted@" descr="@01\QPosted@">
          <a:extLst>
            <a:ext uri="{FF2B5EF4-FFF2-40B4-BE49-F238E27FC236}">
              <a16:creationId xmlns:a16="http://schemas.microsoft.com/office/drawing/2014/main" id="{6A34DD12-A1E3-417E-A1CF-4BB1FF1488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4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985</xdr:row>
      <xdr:rowOff>0</xdr:rowOff>
    </xdr:from>
    <xdr:to>
      <xdr:col>0</xdr:col>
      <xdr:colOff>152400</xdr:colOff>
      <xdr:row>985</xdr:row>
      <xdr:rowOff>133350</xdr:rowOff>
    </xdr:to>
    <xdr:pic>
      <xdr:nvPicPr>
        <xdr:cNvPr id="986" name="Picture@01\QPosted@" descr="@01\QPosted@">
          <a:extLst>
            <a:ext uri="{FF2B5EF4-FFF2-40B4-BE49-F238E27FC236}">
              <a16:creationId xmlns:a16="http://schemas.microsoft.com/office/drawing/2014/main" id="{794850E8-1FFF-4727-8C95-B317ED21FA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59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986</xdr:row>
      <xdr:rowOff>0</xdr:rowOff>
    </xdr:from>
    <xdr:to>
      <xdr:col>0</xdr:col>
      <xdr:colOff>152400</xdr:colOff>
      <xdr:row>986</xdr:row>
      <xdr:rowOff>133350</xdr:rowOff>
    </xdr:to>
    <xdr:pic>
      <xdr:nvPicPr>
        <xdr:cNvPr id="987" name="Picture@01\QPosted@" descr="@01\QPosted@">
          <a:extLst>
            <a:ext uri="{FF2B5EF4-FFF2-40B4-BE49-F238E27FC236}">
              <a16:creationId xmlns:a16="http://schemas.microsoft.com/office/drawing/2014/main" id="{6E8817ED-6A26-4B2B-B59F-668D789FA2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7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987</xdr:row>
      <xdr:rowOff>0</xdr:rowOff>
    </xdr:from>
    <xdr:to>
      <xdr:col>0</xdr:col>
      <xdr:colOff>152400</xdr:colOff>
      <xdr:row>987</xdr:row>
      <xdr:rowOff>133350</xdr:rowOff>
    </xdr:to>
    <xdr:pic>
      <xdr:nvPicPr>
        <xdr:cNvPr id="988" name="Picture@01\QPosted@" descr="@01\QPosted@">
          <a:extLst>
            <a:ext uri="{FF2B5EF4-FFF2-40B4-BE49-F238E27FC236}">
              <a16:creationId xmlns:a16="http://schemas.microsoft.com/office/drawing/2014/main" id="{7F7BD323-E5BE-4D7E-80D4-A50FCB9222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94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988</xdr:row>
      <xdr:rowOff>0</xdr:rowOff>
    </xdr:from>
    <xdr:to>
      <xdr:col>0</xdr:col>
      <xdr:colOff>152400</xdr:colOff>
      <xdr:row>988</xdr:row>
      <xdr:rowOff>133350</xdr:rowOff>
    </xdr:to>
    <xdr:pic>
      <xdr:nvPicPr>
        <xdr:cNvPr id="989" name="Picture@01\QPosted@" descr="@01\QPosted@">
          <a:extLst>
            <a:ext uri="{FF2B5EF4-FFF2-40B4-BE49-F238E27FC236}">
              <a16:creationId xmlns:a16="http://schemas.microsoft.com/office/drawing/2014/main" id="{36B0A9E6-EC69-4736-BD53-729881990C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1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989</xdr:row>
      <xdr:rowOff>0</xdr:rowOff>
    </xdr:from>
    <xdr:to>
      <xdr:col>0</xdr:col>
      <xdr:colOff>152400</xdr:colOff>
      <xdr:row>989</xdr:row>
      <xdr:rowOff>133350</xdr:rowOff>
    </xdr:to>
    <xdr:pic>
      <xdr:nvPicPr>
        <xdr:cNvPr id="990" name="Picture@01\QPosted@" descr="@01\QPosted@">
          <a:extLst>
            <a:ext uri="{FF2B5EF4-FFF2-40B4-BE49-F238E27FC236}">
              <a16:creationId xmlns:a16="http://schemas.microsoft.com/office/drawing/2014/main" id="{0F161C2D-364A-4DC0-AB24-5043FCC320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30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990</xdr:row>
      <xdr:rowOff>0</xdr:rowOff>
    </xdr:from>
    <xdr:to>
      <xdr:col>0</xdr:col>
      <xdr:colOff>152400</xdr:colOff>
      <xdr:row>990</xdr:row>
      <xdr:rowOff>133350</xdr:rowOff>
    </xdr:to>
    <xdr:pic>
      <xdr:nvPicPr>
        <xdr:cNvPr id="991" name="Picture@01\QPosted@" descr="@01\QPosted@">
          <a:extLst>
            <a:ext uri="{FF2B5EF4-FFF2-40B4-BE49-F238E27FC236}">
              <a16:creationId xmlns:a16="http://schemas.microsoft.com/office/drawing/2014/main" id="{133615C8-CBD9-409F-8828-A47763662E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4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991</xdr:row>
      <xdr:rowOff>0</xdr:rowOff>
    </xdr:from>
    <xdr:to>
      <xdr:col>0</xdr:col>
      <xdr:colOff>152400</xdr:colOff>
      <xdr:row>991</xdr:row>
      <xdr:rowOff>133350</xdr:rowOff>
    </xdr:to>
    <xdr:pic>
      <xdr:nvPicPr>
        <xdr:cNvPr id="992" name="Picture@01\QPosted@" descr="@01\QPosted@">
          <a:extLst>
            <a:ext uri="{FF2B5EF4-FFF2-40B4-BE49-F238E27FC236}">
              <a16:creationId xmlns:a16="http://schemas.microsoft.com/office/drawing/2014/main" id="{9248BBA7-F078-48B9-92A1-7E6CE563D4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65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992</xdr:row>
      <xdr:rowOff>0</xdr:rowOff>
    </xdr:from>
    <xdr:to>
      <xdr:col>0</xdr:col>
      <xdr:colOff>152400</xdr:colOff>
      <xdr:row>992</xdr:row>
      <xdr:rowOff>133350</xdr:rowOff>
    </xdr:to>
    <xdr:pic>
      <xdr:nvPicPr>
        <xdr:cNvPr id="993" name="Picture@01\QPosted@" descr="@01\QPosted@">
          <a:extLst>
            <a:ext uri="{FF2B5EF4-FFF2-40B4-BE49-F238E27FC236}">
              <a16:creationId xmlns:a16="http://schemas.microsoft.com/office/drawing/2014/main" id="{E452DF57-F0A7-470E-8855-CDA2B7A497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8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993</xdr:row>
      <xdr:rowOff>0</xdr:rowOff>
    </xdr:from>
    <xdr:to>
      <xdr:col>0</xdr:col>
      <xdr:colOff>152400</xdr:colOff>
      <xdr:row>993</xdr:row>
      <xdr:rowOff>133350</xdr:rowOff>
    </xdr:to>
    <xdr:pic>
      <xdr:nvPicPr>
        <xdr:cNvPr id="994" name="Picture@01\QPosted@" descr="@01\QPosted@">
          <a:extLst>
            <a:ext uri="{FF2B5EF4-FFF2-40B4-BE49-F238E27FC236}">
              <a16:creationId xmlns:a16="http://schemas.microsoft.com/office/drawing/2014/main" id="{3E32228B-51B7-4C2C-8B0E-13B00B1AAC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01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994</xdr:row>
      <xdr:rowOff>0</xdr:rowOff>
    </xdr:from>
    <xdr:to>
      <xdr:col>0</xdr:col>
      <xdr:colOff>152400</xdr:colOff>
      <xdr:row>994</xdr:row>
      <xdr:rowOff>133350</xdr:rowOff>
    </xdr:to>
    <xdr:pic>
      <xdr:nvPicPr>
        <xdr:cNvPr id="995" name="Picture@01\QPosted@" descr="@01\QPosted@">
          <a:extLst>
            <a:ext uri="{FF2B5EF4-FFF2-40B4-BE49-F238E27FC236}">
              <a16:creationId xmlns:a16="http://schemas.microsoft.com/office/drawing/2014/main" id="{81B6B3B7-7AEB-4E4E-9DA7-93F04B77AC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1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995</xdr:row>
      <xdr:rowOff>0</xdr:rowOff>
    </xdr:from>
    <xdr:to>
      <xdr:col>0</xdr:col>
      <xdr:colOff>152400</xdr:colOff>
      <xdr:row>995</xdr:row>
      <xdr:rowOff>133350</xdr:rowOff>
    </xdr:to>
    <xdr:pic>
      <xdr:nvPicPr>
        <xdr:cNvPr id="996" name="Picture@01\QPosted@" descr="@01\QPosted@">
          <a:extLst>
            <a:ext uri="{FF2B5EF4-FFF2-40B4-BE49-F238E27FC236}">
              <a16:creationId xmlns:a16="http://schemas.microsoft.com/office/drawing/2014/main" id="{97E0D4B8-5A77-4D76-8617-6A062C12A8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36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996</xdr:row>
      <xdr:rowOff>0</xdr:rowOff>
    </xdr:from>
    <xdr:to>
      <xdr:col>0</xdr:col>
      <xdr:colOff>152400</xdr:colOff>
      <xdr:row>996</xdr:row>
      <xdr:rowOff>133350</xdr:rowOff>
    </xdr:to>
    <xdr:pic>
      <xdr:nvPicPr>
        <xdr:cNvPr id="997" name="Picture@01\QPosted@" descr="@01\QPosted@">
          <a:extLst>
            <a:ext uri="{FF2B5EF4-FFF2-40B4-BE49-F238E27FC236}">
              <a16:creationId xmlns:a16="http://schemas.microsoft.com/office/drawing/2014/main" id="{D8CED554-9433-4738-B372-79C68E3121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5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997</xdr:row>
      <xdr:rowOff>0</xdr:rowOff>
    </xdr:from>
    <xdr:to>
      <xdr:col>0</xdr:col>
      <xdr:colOff>152400</xdr:colOff>
      <xdr:row>997</xdr:row>
      <xdr:rowOff>133350</xdr:rowOff>
    </xdr:to>
    <xdr:pic>
      <xdr:nvPicPr>
        <xdr:cNvPr id="998" name="Picture@01\QPosted@" descr="@01\QPosted@">
          <a:extLst>
            <a:ext uri="{FF2B5EF4-FFF2-40B4-BE49-F238E27FC236}">
              <a16:creationId xmlns:a16="http://schemas.microsoft.com/office/drawing/2014/main" id="{42FF2383-F8F4-4704-BAED-ADD0FD48CB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72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998</xdr:row>
      <xdr:rowOff>0</xdr:rowOff>
    </xdr:from>
    <xdr:to>
      <xdr:col>0</xdr:col>
      <xdr:colOff>152400</xdr:colOff>
      <xdr:row>998</xdr:row>
      <xdr:rowOff>133350</xdr:rowOff>
    </xdr:to>
    <xdr:pic>
      <xdr:nvPicPr>
        <xdr:cNvPr id="999" name="Picture@01\QPosted@" descr="@01\QPosted@">
          <a:extLst>
            <a:ext uri="{FF2B5EF4-FFF2-40B4-BE49-F238E27FC236}">
              <a16:creationId xmlns:a16="http://schemas.microsoft.com/office/drawing/2014/main" id="{C795C1F4-9DB7-4B90-8C91-F252A9B76D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9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999</xdr:row>
      <xdr:rowOff>0</xdr:rowOff>
    </xdr:from>
    <xdr:to>
      <xdr:col>0</xdr:col>
      <xdr:colOff>152400</xdr:colOff>
      <xdr:row>999</xdr:row>
      <xdr:rowOff>133350</xdr:rowOff>
    </xdr:to>
    <xdr:pic>
      <xdr:nvPicPr>
        <xdr:cNvPr id="1000" name="Picture@01\QPosted@" descr="@01\QPosted@">
          <a:extLst>
            <a:ext uri="{FF2B5EF4-FFF2-40B4-BE49-F238E27FC236}">
              <a16:creationId xmlns:a16="http://schemas.microsoft.com/office/drawing/2014/main" id="{C914798C-9216-4B06-9D72-57F09AA6DB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07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1000</xdr:row>
      <xdr:rowOff>0</xdr:rowOff>
    </xdr:from>
    <xdr:to>
      <xdr:col>0</xdr:col>
      <xdr:colOff>152400</xdr:colOff>
      <xdr:row>1000</xdr:row>
      <xdr:rowOff>133350</xdr:rowOff>
    </xdr:to>
    <xdr:pic>
      <xdr:nvPicPr>
        <xdr:cNvPr id="1001" name="Picture@01\QPosted@" descr="@01\QPosted@">
          <a:extLst>
            <a:ext uri="{FF2B5EF4-FFF2-40B4-BE49-F238E27FC236}">
              <a16:creationId xmlns:a16="http://schemas.microsoft.com/office/drawing/2014/main" id="{8E603944-43A4-4304-8EE6-EF2E603A46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2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1001</xdr:row>
      <xdr:rowOff>0</xdr:rowOff>
    </xdr:from>
    <xdr:to>
      <xdr:col>0</xdr:col>
      <xdr:colOff>152400</xdr:colOff>
      <xdr:row>1001</xdr:row>
      <xdr:rowOff>133350</xdr:rowOff>
    </xdr:to>
    <xdr:pic>
      <xdr:nvPicPr>
        <xdr:cNvPr id="1002" name="Picture@01\QPosted@" descr="@01\QPosted@">
          <a:extLst>
            <a:ext uri="{FF2B5EF4-FFF2-40B4-BE49-F238E27FC236}">
              <a16:creationId xmlns:a16="http://schemas.microsoft.com/office/drawing/2014/main" id="{F622B230-BB01-424B-9C9E-8B4A8DC9E8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43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1002</xdr:row>
      <xdr:rowOff>0</xdr:rowOff>
    </xdr:from>
    <xdr:to>
      <xdr:col>0</xdr:col>
      <xdr:colOff>152400</xdr:colOff>
      <xdr:row>1002</xdr:row>
      <xdr:rowOff>133350</xdr:rowOff>
    </xdr:to>
    <xdr:pic>
      <xdr:nvPicPr>
        <xdr:cNvPr id="1003" name="Picture@01\QPosted@" descr="@01\QPosted@">
          <a:extLst>
            <a:ext uri="{FF2B5EF4-FFF2-40B4-BE49-F238E27FC236}">
              <a16:creationId xmlns:a16="http://schemas.microsoft.com/office/drawing/2014/main" id="{FC53CB30-A520-4305-BE40-89BDCF632C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6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1003</xdr:row>
      <xdr:rowOff>0</xdr:rowOff>
    </xdr:from>
    <xdr:to>
      <xdr:col>0</xdr:col>
      <xdr:colOff>152400</xdr:colOff>
      <xdr:row>1003</xdr:row>
      <xdr:rowOff>133350</xdr:rowOff>
    </xdr:to>
    <xdr:pic>
      <xdr:nvPicPr>
        <xdr:cNvPr id="1004" name="Picture@01\QPosted@" descr="@01\QPosted@">
          <a:extLst>
            <a:ext uri="{FF2B5EF4-FFF2-40B4-BE49-F238E27FC236}">
              <a16:creationId xmlns:a16="http://schemas.microsoft.com/office/drawing/2014/main" id="{D2C73256-75AF-4A32-8A97-4FB16FDC9E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79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1004</xdr:row>
      <xdr:rowOff>0</xdr:rowOff>
    </xdr:from>
    <xdr:to>
      <xdr:col>0</xdr:col>
      <xdr:colOff>152400</xdr:colOff>
      <xdr:row>1004</xdr:row>
      <xdr:rowOff>133350</xdr:rowOff>
    </xdr:to>
    <xdr:pic>
      <xdr:nvPicPr>
        <xdr:cNvPr id="1005" name="Picture@01\QPosted@" descr="@01\QPosted@">
          <a:extLst>
            <a:ext uri="{FF2B5EF4-FFF2-40B4-BE49-F238E27FC236}">
              <a16:creationId xmlns:a16="http://schemas.microsoft.com/office/drawing/2014/main" id="{6FD7C575-FC96-481D-871A-6AF9E1A9B1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9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1005</xdr:row>
      <xdr:rowOff>0</xdr:rowOff>
    </xdr:from>
    <xdr:to>
      <xdr:col>0</xdr:col>
      <xdr:colOff>152400</xdr:colOff>
      <xdr:row>1005</xdr:row>
      <xdr:rowOff>133350</xdr:rowOff>
    </xdr:to>
    <xdr:pic>
      <xdr:nvPicPr>
        <xdr:cNvPr id="1006" name="Picture@01\QPosted@" descr="@01\QPosted@">
          <a:extLst>
            <a:ext uri="{FF2B5EF4-FFF2-40B4-BE49-F238E27FC236}">
              <a16:creationId xmlns:a16="http://schemas.microsoft.com/office/drawing/2014/main" id="{DF6320FF-A923-4B48-927A-49B4B8639D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14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1006</xdr:row>
      <xdr:rowOff>0</xdr:rowOff>
    </xdr:from>
    <xdr:to>
      <xdr:col>0</xdr:col>
      <xdr:colOff>152400</xdr:colOff>
      <xdr:row>1006</xdr:row>
      <xdr:rowOff>133350</xdr:rowOff>
    </xdr:to>
    <xdr:pic>
      <xdr:nvPicPr>
        <xdr:cNvPr id="1007" name="Picture@01\QPosted@" descr="@01\QPosted@">
          <a:extLst>
            <a:ext uri="{FF2B5EF4-FFF2-40B4-BE49-F238E27FC236}">
              <a16:creationId xmlns:a16="http://schemas.microsoft.com/office/drawing/2014/main" id="{5B071490-0B71-4E08-90EF-CBB7FD5E38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3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1007</xdr:row>
      <xdr:rowOff>0</xdr:rowOff>
    </xdr:from>
    <xdr:to>
      <xdr:col>0</xdr:col>
      <xdr:colOff>152400</xdr:colOff>
      <xdr:row>1007</xdr:row>
      <xdr:rowOff>133350</xdr:rowOff>
    </xdr:to>
    <xdr:pic>
      <xdr:nvPicPr>
        <xdr:cNvPr id="1008" name="Picture@01\QPosted@" descr="@01\QPosted@">
          <a:extLst>
            <a:ext uri="{FF2B5EF4-FFF2-40B4-BE49-F238E27FC236}">
              <a16:creationId xmlns:a16="http://schemas.microsoft.com/office/drawing/2014/main" id="{6135E065-1751-4D37-A2CA-AE6029315F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50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1008</xdr:row>
      <xdr:rowOff>0</xdr:rowOff>
    </xdr:from>
    <xdr:to>
      <xdr:col>0</xdr:col>
      <xdr:colOff>152400</xdr:colOff>
      <xdr:row>1008</xdr:row>
      <xdr:rowOff>133350</xdr:rowOff>
    </xdr:to>
    <xdr:pic>
      <xdr:nvPicPr>
        <xdr:cNvPr id="1009" name="Picture@01\QPosted@" descr="@01\QPosted@">
          <a:extLst>
            <a:ext uri="{FF2B5EF4-FFF2-40B4-BE49-F238E27FC236}">
              <a16:creationId xmlns:a16="http://schemas.microsoft.com/office/drawing/2014/main" id="{D70DB0E6-DF83-4F17-BF9D-721BD1B947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67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1009</xdr:row>
      <xdr:rowOff>0</xdr:rowOff>
    </xdr:from>
    <xdr:to>
      <xdr:col>0</xdr:col>
      <xdr:colOff>152400</xdr:colOff>
      <xdr:row>1009</xdr:row>
      <xdr:rowOff>133350</xdr:rowOff>
    </xdr:to>
    <xdr:pic>
      <xdr:nvPicPr>
        <xdr:cNvPr id="1010" name="Picture@01\QPosted@" descr="@01\QPosted@">
          <a:extLst>
            <a:ext uri="{FF2B5EF4-FFF2-40B4-BE49-F238E27FC236}">
              <a16:creationId xmlns:a16="http://schemas.microsoft.com/office/drawing/2014/main" id="{746D0487-E184-46B7-9AF7-C67A0D27F4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85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1010</xdr:row>
      <xdr:rowOff>0</xdr:rowOff>
    </xdr:from>
    <xdr:to>
      <xdr:col>0</xdr:col>
      <xdr:colOff>152400</xdr:colOff>
      <xdr:row>1010</xdr:row>
      <xdr:rowOff>133350</xdr:rowOff>
    </xdr:to>
    <xdr:pic>
      <xdr:nvPicPr>
        <xdr:cNvPr id="1011" name="Picture@01\QPosted@" descr="@01\QPosted@">
          <a:extLst>
            <a:ext uri="{FF2B5EF4-FFF2-40B4-BE49-F238E27FC236}">
              <a16:creationId xmlns:a16="http://schemas.microsoft.com/office/drawing/2014/main" id="{0A35AF7C-7963-4721-B408-03396850AD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03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1011</xdr:row>
      <xdr:rowOff>0</xdr:rowOff>
    </xdr:from>
    <xdr:to>
      <xdr:col>0</xdr:col>
      <xdr:colOff>152400</xdr:colOff>
      <xdr:row>1011</xdr:row>
      <xdr:rowOff>133350</xdr:rowOff>
    </xdr:to>
    <xdr:pic>
      <xdr:nvPicPr>
        <xdr:cNvPr id="1012" name="Picture@01\QPosted@" descr="@01\QPosted@">
          <a:extLst>
            <a:ext uri="{FF2B5EF4-FFF2-40B4-BE49-F238E27FC236}">
              <a16:creationId xmlns:a16="http://schemas.microsoft.com/office/drawing/2014/main" id="{B84091C9-BB9A-462E-95B4-07EDF6634A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21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1012</xdr:row>
      <xdr:rowOff>0</xdr:rowOff>
    </xdr:from>
    <xdr:to>
      <xdr:col>0</xdr:col>
      <xdr:colOff>152400</xdr:colOff>
      <xdr:row>1012</xdr:row>
      <xdr:rowOff>133350</xdr:rowOff>
    </xdr:to>
    <xdr:pic>
      <xdr:nvPicPr>
        <xdr:cNvPr id="1013" name="Picture@01\QPosted@" descr="@01\QPosted@">
          <a:extLst>
            <a:ext uri="{FF2B5EF4-FFF2-40B4-BE49-F238E27FC236}">
              <a16:creationId xmlns:a16="http://schemas.microsoft.com/office/drawing/2014/main" id="{ABB76942-E45C-4078-9641-864A86F1D8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39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1013</xdr:row>
      <xdr:rowOff>0</xdr:rowOff>
    </xdr:from>
    <xdr:to>
      <xdr:col>0</xdr:col>
      <xdr:colOff>152400</xdr:colOff>
      <xdr:row>1013</xdr:row>
      <xdr:rowOff>133350</xdr:rowOff>
    </xdr:to>
    <xdr:pic>
      <xdr:nvPicPr>
        <xdr:cNvPr id="1014" name="Picture@01\QPosted@" descr="@01\QPosted@">
          <a:extLst>
            <a:ext uri="{FF2B5EF4-FFF2-40B4-BE49-F238E27FC236}">
              <a16:creationId xmlns:a16="http://schemas.microsoft.com/office/drawing/2014/main" id="{1CB80059-54AF-487D-BB0F-EEB255FECC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5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1014</xdr:row>
      <xdr:rowOff>0</xdr:rowOff>
    </xdr:from>
    <xdr:to>
      <xdr:col>0</xdr:col>
      <xdr:colOff>152400</xdr:colOff>
      <xdr:row>1014</xdr:row>
      <xdr:rowOff>133350</xdr:rowOff>
    </xdr:to>
    <xdr:pic>
      <xdr:nvPicPr>
        <xdr:cNvPr id="1015" name="Picture@01\QPosted@" descr="@01\QPosted@">
          <a:extLst>
            <a:ext uri="{FF2B5EF4-FFF2-40B4-BE49-F238E27FC236}">
              <a16:creationId xmlns:a16="http://schemas.microsoft.com/office/drawing/2014/main" id="{9F1F6458-45DC-4CD0-AAF8-58B8BC6BB2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74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1015</xdr:row>
      <xdr:rowOff>0</xdr:rowOff>
    </xdr:from>
    <xdr:to>
      <xdr:col>0</xdr:col>
      <xdr:colOff>152400</xdr:colOff>
      <xdr:row>1015</xdr:row>
      <xdr:rowOff>133350</xdr:rowOff>
    </xdr:to>
    <xdr:pic>
      <xdr:nvPicPr>
        <xdr:cNvPr id="1016" name="Picture@01\QPosted@" descr="@01\QPosted@">
          <a:extLst>
            <a:ext uri="{FF2B5EF4-FFF2-40B4-BE49-F238E27FC236}">
              <a16:creationId xmlns:a16="http://schemas.microsoft.com/office/drawing/2014/main" id="{859E3900-C675-452C-B6A1-94F8F4DC5C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9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1016</xdr:row>
      <xdr:rowOff>0</xdr:rowOff>
    </xdr:from>
    <xdr:to>
      <xdr:col>0</xdr:col>
      <xdr:colOff>152400</xdr:colOff>
      <xdr:row>1016</xdr:row>
      <xdr:rowOff>133350</xdr:rowOff>
    </xdr:to>
    <xdr:pic>
      <xdr:nvPicPr>
        <xdr:cNvPr id="1017" name="Picture@01\QPosted@" descr="@01\QPosted@">
          <a:extLst>
            <a:ext uri="{FF2B5EF4-FFF2-40B4-BE49-F238E27FC236}">
              <a16:creationId xmlns:a16="http://schemas.microsoft.com/office/drawing/2014/main" id="{4C5AE95E-2D83-434D-AECC-9FD81998CF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10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1017</xdr:row>
      <xdr:rowOff>0</xdr:rowOff>
    </xdr:from>
    <xdr:to>
      <xdr:col>0</xdr:col>
      <xdr:colOff>152400</xdr:colOff>
      <xdr:row>1017</xdr:row>
      <xdr:rowOff>133350</xdr:rowOff>
    </xdr:to>
    <xdr:pic>
      <xdr:nvPicPr>
        <xdr:cNvPr id="1018" name="Picture@01\QPosted@" descr="@01\QPosted@">
          <a:extLst>
            <a:ext uri="{FF2B5EF4-FFF2-40B4-BE49-F238E27FC236}">
              <a16:creationId xmlns:a16="http://schemas.microsoft.com/office/drawing/2014/main" id="{D628B613-8A14-447B-B6A3-D140B6B1EF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2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1018</xdr:row>
      <xdr:rowOff>0</xdr:rowOff>
    </xdr:from>
    <xdr:to>
      <xdr:col>0</xdr:col>
      <xdr:colOff>152400</xdr:colOff>
      <xdr:row>1018</xdr:row>
      <xdr:rowOff>133350</xdr:rowOff>
    </xdr:to>
    <xdr:pic>
      <xdr:nvPicPr>
        <xdr:cNvPr id="1019" name="Picture@01\QPosted@" descr="@01\QPosted@">
          <a:extLst>
            <a:ext uri="{FF2B5EF4-FFF2-40B4-BE49-F238E27FC236}">
              <a16:creationId xmlns:a16="http://schemas.microsoft.com/office/drawing/2014/main" id="{D1DBDD7D-5121-4E25-9A79-7E7E1BAB51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45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1019</xdr:row>
      <xdr:rowOff>0</xdr:rowOff>
    </xdr:from>
    <xdr:to>
      <xdr:col>0</xdr:col>
      <xdr:colOff>152400</xdr:colOff>
      <xdr:row>1019</xdr:row>
      <xdr:rowOff>133350</xdr:rowOff>
    </xdr:to>
    <xdr:pic>
      <xdr:nvPicPr>
        <xdr:cNvPr id="1020" name="Picture@01\QPosted@" descr="@01\QPosted@">
          <a:extLst>
            <a:ext uri="{FF2B5EF4-FFF2-40B4-BE49-F238E27FC236}">
              <a16:creationId xmlns:a16="http://schemas.microsoft.com/office/drawing/2014/main" id="{04BBFB2A-F935-405E-A7A0-B698B9F188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6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1020</xdr:row>
      <xdr:rowOff>0</xdr:rowOff>
    </xdr:from>
    <xdr:to>
      <xdr:col>0</xdr:col>
      <xdr:colOff>152400</xdr:colOff>
      <xdr:row>1020</xdr:row>
      <xdr:rowOff>133350</xdr:rowOff>
    </xdr:to>
    <xdr:pic>
      <xdr:nvPicPr>
        <xdr:cNvPr id="1021" name="Picture@01\QPosted@" descr="@01\QPosted@">
          <a:extLst>
            <a:ext uri="{FF2B5EF4-FFF2-40B4-BE49-F238E27FC236}">
              <a16:creationId xmlns:a16="http://schemas.microsoft.com/office/drawing/2014/main" id="{7D12CC8D-3E0E-4C4F-B3E7-4E0394488E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81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1021</xdr:row>
      <xdr:rowOff>0</xdr:rowOff>
    </xdr:from>
    <xdr:to>
      <xdr:col>0</xdr:col>
      <xdr:colOff>152400</xdr:colOff>
      <xdr:row>1021</xdr:row>
      <xdr:rowOff>133350</xdr:rowOff>
    </xdr:to>
    <xdr:pic>
      <xdr:nvPicPr>
        <xdr:cNvPr id="1022" name="Picture@01\QPosted@" descr="@01\QPosted@">
          <a:extLst>
            <a:ext uri="{FF2B5EF4-FFF2-40B4-BE49-F238E27FC236}">
              <a16:creationId xmlns:a16="http://schemas.microsoft.com/office/drawing/2014/main" id="{83907F21-DC1F-4EAB-A1F5-421BE8890C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9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1022</xdr:row>
      <xdr:rowOff>0</xdr:rowOff>
    </xdr:from>
    <xdr:to>
      <xdr:col>0</xdr:col>
      <xdr:colOff>152400</xdr:colOff>
      <xdr:row>1022</xdr:row>
      <xdr:rowOff>133350</xdr:rowOff>
    </xdr:to>
    <xdr:pic>
      <xdr:nvPicPr>
        <xdr:cNvPr id="1023" name="Picture@01\QPosted@" descr="@01\QPosted@">
          <a:extLst>
            <a:ext uri="{FF2B5EF4-FFF2-40B4-BE49-F238E27FC236}">
              <a16:creationId xmlns:a16="http://schemas.microsoft.com/office/drawing/2014/main" id="{D548A8B0-94C8-4641-B661-7F2AC477D7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16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1023</xdr:row>
      <xdr:rowOff>0</xdr:rowOff>
    </xdr:from>
    <xdr:to>
      <xdr:col>0</xdr:col>
      <xdr:colOff>152400</xdr:colOff>
      <xdr:row>1023</xdr:row>
      <xdr:rowOff>133350</xdr:rowOff>
    </xdr:to>
    <xdr:pic>
      <xdr:nvPicPr>
        <xdr:cNvPr id="1024" name="Picture@01\QPosted@" descr="@01\QPosted@">
          <a:extLst>
            <a:ext uri="{FF2B5EF4-FFF2-40B4-BE49-F238E27FC236}">
              <a16:creationId xmlns:a16="http://schemas.microsoft.com/office/drawing/2014/main" id="{CFFAB1D5-6E8A-468C-8C81-9AABFC1B16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3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1024</xdr:row>
      <xdr:rowOff>0</xdr:rowOff>
    </xdr:from>
    <xdr:to>
      <xdr:col>0</xdr:col>
      <xdr:colOff>152400</xdr:colOff>
      <xdr:row>1024</xdr:row>
      <xdr:rowOff>133350</xdr:rowOff>
    </xdr:to>
    <xdr:pic>
      <xdr:nvPicPr>
        <xdr:cNvPr id="1025" name="Picture@01\QPosted@" descr="@01\QPosted@">
          <a:extLst>
            <a:ext uri="{FF2B5EF4-FFF2-40B4-BE49-F238E27FC236}">
              <a16:creationId xmlns:a16="http://schemas.microsoft.com/office/drawing/2014/main" id="{950A14C2-18F7-4C63-8A09-810E24CAC2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52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1025</xdr:row>
      <xdr:rowOff>0</xdr:rowOff>
    </xdr:from>
    <xdr:to>
      <xdr:col>0</xdr:col>
      <xdr:colOff>152400</xdr:colOff>
      <xdr:row>1025</xdr:row>
      <xdr:rowOff>133350</xdr:rowOff>
    </xdr:to>
    <xdr:pic>
      <xdr:nvPicPr>
        <xdr:cNvPr id="1026" name="Picture@01\QPosted@" descr="@01\QPosted@">
          <a:extLst>
            <a:ext uri="{FF2B5EF4-FFF2-40B4-BE49-F238E27FC236}">
              <a16:creationId xmlns:a16="http://schemas.microsoft.com/office/drawing/2014/main" id="{FB45D69A-8839-4911-B995-9C98BD0E22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7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1026</xdr:row>
      <xdr:rowOff>0</xdr:rowOff>
    </xdr:from>
    <xdr:to>
      <xdr:col>0</xdr:col>
      <xdr:colOff>152400</xdr:colOff>
      <xdr:row>1026</xdr:row>
      <xdr:rowOff>133350</xdr:rowOff>
    </xdr:to>
    <xdr:pic>
      <xdr:nvPicPr>
        <xdr:cNvPr id="1027" name="Picture@01\QPosted@" descr="@01\QPosted@">
          <a:extLst>
            <a:ext uri="{FF2B5EF4-FFF2-40B4-BE49-F238E27FC236}">
              <a16:creationId xmlns:a16="http://schemas.microsoft.com/office/drawing/2014/main" id="{93935D0D-3C13-4636-83A5-EA63E5BCA0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88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1027</xdr:row>
      <xdr:rowOff>0</xdr:rowOff>
    </xdr:from>
    <xdr:to>
      <xdr:col>0</xdr:col>
      <xdr:colOff>152400</xdr:colOff>
      <xdr:row>1027</xdr:row>
      <xdr:rowOff>133350</xdr:rowOff>
    </xdr:to>
    <xdr:pic>
      <xdr:nvPicPr>
        <xdr:cNvPr id="1028" name="Picture@01\QPosted@" descr="@01\QPosted@">
          <a:extLst>
            <a:ext uri="{FF2B5EF4-FFF2-40B4-BE49-F238E27FC236}">
              <a16:creationId xmlns:a16="http://schemas.microsoft.com/office/drawing/2014/main" id="{AB5E19FD-A7E2-47AB-8716-C8EE666205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0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1028</xdr:row>
      <xdr:rowOff>0</xdr:rowOff>
    </xdr:from>
    <xdr:to>
      <xdr:col>0</xdr:col>
      <xdr:colOff>152400</xdr:colOff>
      <xdr:row>1028</xdr:row>
      <xdr:rowOff>133350</xdr:rowOff>
    </xdr:to>
    <xdr:pic>
      <xdr:nvPicPr>
        <xdr:cNvPr id="1029" name="Picture@01\QPosted@" descr="@01\QPosted@">
          <a:extLst>
            <a:ext uri="{FF2B5EF4-FFF2-40B4-BE49-F238E27FC236}">
              <a16:creationId xmlns:a16="http://schemas.microsoft.com/office/drawing/2014/main" id="{2185AB29-F6B4-4BCC-8099-40AF560EB6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3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1029</xdr:row>
      <xdr:rowOff>0</xdr:rowOff>
    </xdr:from>
    <xdr:to>
      <xdr:col>0</xdr:col>
      <xdr:colOff>152400</xdr:colOff>
      <xdr:row>1029</xdr:row>
      <xdr:rowOff>133350</xdr:rowOff>
    </xdr:to>
    <xdr:pic>
      <xdr:nvPicPr>
        <xdr:cNvPr id="1030" name="Picture@01\QPosted@" descr="@01\QPosted@">
          <a:extLst>
            <a:ext uri="{FF2B5EF4-FFF2-40B4-BE49-F238E27FC236}">
              <a16:creationId xmlns:a16="http://schemas.microsoft.com/office/drawing/2014/main" id="{2C77E875-170D-4036-BABA-8C8AB761F2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4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1030</xdr:row>
      <xdr:rowOff>0</xdr:rowOff>
    </xdr:from>
    <xdr:to>
      <xdr:col>0</xdr:col>
      <xdr:colOff>152400</xdr:colOff>
      <xdr:row>1030</xdr:row>
      <xdr:rowOff>133350</xdr:rowOff>
    </xdr:to>
    <xdr:pic>
      <xdr:nvPicPr>
        <xdr:cNvPr id="1031" name="Picture@01\QPosted@" descr="@01\QPosted@">
          <a:extLst>
            <a:ext uri="{FF2B5EF4-FFF2-40B4-BE49-F238E27FC236}">
              <a16:creationId xmlns:a16="http://schemas.microsoft.com/office/drawing/2014/main" id="{0C5937B4-92D0-4BEE-85E5-5451BC8ECB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59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1031</xdr:row>
      <xdr:rowOff>0</xdr:rowOff>
    </xdr:from>
    <xdr:to>
      <xdr:col>0</xdr:col>
      <xdr:colOff>152400</xdr:colOff>
      <xdr:row>1031</xdr:row>
      <xdr:rowOff>133350</xdr:rowOff>
    </xdr:to>
    <xdr:pic>
      <xdr:nvPicPr>
        <xdr:cNvPr id="1032" name="Picture@01\QPosted@" descr="@01\QPosted@">
          <a:extLst>
            <a:ext uri="{FF2B5EF4-FFF2-40B4-BE49-F238E27FC236}">
              <a16:creationId xmlns:a16="http://schemas.microsoft.com/office/drawing/2014/main" id="{880FCF16-66C3-4EC2-B776-5E7AEAF187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7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1032</xdr:row>
      <xdr:rowOff>0</xdr:rowOff>
    </xdr:from>
    <xdr:to>
      <xdr:col>0</xdr:col>
      <xdr:colOff>152400</xdr:colOff>
      <xdr:row>1032</xdr:row>
      <xdr:rowOff>133350</xdr:rowOff>
    </xdr:to>
    <xdr:pic>
      <xdr:nvPicPr>
        <xdr:cNvPr id="1033" name="Picture@01\QPosted@" descr="@01\QPosted@">
          <a:extLst>
            <a:ext uri="{FF2B5EF4-FFF2-40B4-BE49-F238E27FC236}">
              <a16:creationId xmlns:a16="http://schemas.microsoft.com/office/drawing/2014/main" id="{33B83A50-FAA9-41A6-9F70-E44A62E2D6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94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1033</xdr:row>
      <xdr:rowOff>0</xdr:rowOff>
    </xdr:from>
    <xdr:to>
      <xdr:col>0</xdr:col>
      <xdr:colOff>152400</xdr:colOff>
      <xdr:row>1033</xdr:row>
      <xdr:rowOff>133350</xdr:rowOff>
    </xdr:to>
    <xdr:pic>
      <xdr:nvPicPr>
        <xdr:cNvPr id="1034" name="Picture@01\QPosted@" descr="@01\QPosted@">
          <a:extLst>
            <a:ext uri="{FF2B5EF4-FFF2-40B4-BE49-F238E27FC236}">
              <a16:creationId xmlns:a16="http://schemas.microsoft.com/office/drawing/2014/main" id="{408E5801-6154-41E6-81BA-02B673C0B0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1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1034</xdr:row>
      <xdr:rowOff>0</xdr:rowOff>
    </xdr:from>
    <xdr:to>
      <xdr:col>0</xdr:col>
      <xdr:colOff>152400</xdr:colOff>
      <xdr:row>1034</xdr:row>
      <xdr:rowOff>133350</xdr:rowOff>
    </xdr:to>
    <xdr:pic>
      <xdr:nvPicPr>
        <xdr:cNvPr id="1035" name="Picture@01\QPosted@" descr="@01\QPosted@">
          <a:extLst>
            <a:ext uri="{FF2B5EF4-FFF2-40B4-BE49-F238E27FC236}">
              <a16:creationId xmlns:a16="http://schemas.microsoft.com/office/drawing/2014/main" id="{0781C275-9588-4199-A657-A798C43886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30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1035</xdr:row>
      <xdr:rowOff>0</xdr:rowOff>
    </xdr:from>
    <xdr:to>
      <xdr:col>0</xdr:col>
      <xdr:colOff>152400</xdr:colOff>
      <xdr:row>1035</xdr:row>
      <xdr:rowOff>133350</xdr:rowOff>
    </xdr:to>
    <xdr:pic>
      <xdr:nvPicPr>
        <xdr:cNvPr id="1036" name="Picture@01\QPosted@" descr="@01\QPosted@">
          <a:extLst>
            <a:ext uri="{FF2B5EF4-FFF2-40B4-BE49-F238E27FC236}">
              <a16:creationId xmlns:a16="http://schemas.microsoft.com/office/drawing/2014/main" id="{6E829019-8988-4C9F-869B-3F00152067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48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1036</xdr:row>
      <xdr:rowOff>0</xdr:rowOff>
    </xdr:from>
    <xdr:to>
      <xdr:col>0</xdr:col>
      <xdr:colOff>152400</xdr:colOff>
      <xdr:row>1036</xdr:row>
      <xdr:rowOff>133350</xdr:rowOff>
    </xdr:to>
    <xdr:pic>
      <xdr:nvPicPr>
        <xdr:cNvPr id="1037" name="Picture@01\QPosted@" descr="@01\QPosted@">
          <a:extLst>
            <a:ext uri="{FF2B5EF4-FFF2-40B4-BE49-F238E27FC236}">
              <a16:creationId xmlns:a16="http://schemas.microsoft.com/office/drawing/2014/main" id="{97D02EC6-9E23-457F-9755-9DD87AAD56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65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1037</xdr:row>
      <xdr:rowOff>0</xdr:rowOff>
    </xdr:from>
    <xdr:to>
      <xdr:col>0</xdr:col>
      <xdr:colOff>152400</xdr:colOff>
      <xdr:row>1037</xdr:row>
      <xdr:rowOff>133350</xdr:rowOff>
    </xdr:to>
    <xdr:pic>
      <xdr:nvPicPr>
        <xdr:cNvPr id="1038" name="Picture@01\QPosted@" descr="@01\QPosted@">
          <a:extLst>
            <a:ext uri="{FF2B5EF4-FFF2-40B4-BE49-F238E27FC236}">
              <a16:creationId xmlns:a16="http://schemas.microsoft.com/office/drawing/2014/main" id="{A817E955-7334-4E7A-A078-CC1A3F2A3A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83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1038</xdr:row>
      <xdr:rowOff>0</xdr:rowOff>
    </xdr:from>
    <xdr:to>
      <xdr:col>0</xdr:col>
      <xdr:colOff>152400</xdr:colOff>
      <xdr:row>1038</xdr:row>
      <xdr:rowOff>133350</xdr:rowOff>
    </xdr:to>
    <xdr:pic>
      <xdr:nvPicPr>
        <xdr:cNvPr id="1039" name="Picture@01\QPosted@" descr="@01\QPosted@">
          <a:extLst>
            <a:ext uri="{FF2B5EF4-FFF2-40B4-BE49-F238E27FC236}">
              <a16:creationId xmlns:a16="http://schemas.microsoft.com/office/drawing/2014/main" id="{0C440B17-FBF8-4684-8EA4-B47FF373B4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01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1039</xdr:row>
      <xdr:rowOff>0</xdr:rowOff>
    </xdr:from>
    <xdr:to>
      <xdr:col>0</xdr:col>
      <xdr:colOff>152400</xdr:colOff>
      <xdr:row>1039</xdr:row>
      <xdr:rowOff>133350</xdr:rowOff>
    </xdr:to>
    <xdr:pic>
      <xdr:nvPicPr>
        <xdr:cNvPr id="1040" name="Picture@01\QPosted@" descr="@01\QPosted@">
          <a:extLst>
            <a:ext uri="{FF2B5EF4-FFF2-40B4-BE49-F238E27FC236}">
              <a16:creationId xmlns:a16="http://schemas.microsoft.com/office/drawing/2014/main" id="{90136D6B-7772-45BA-B382-05BE044A0B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19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1040</xdr:row>
      <xdr:rowOff>0</xdr:rowOff>
    </xdr:from>
    <xdr:to>
      <xdr:col>0</xdr:col>
      <xdr:colOff>152400</xdr:colOff>
      <xdr:row>1040</xdr:row>
      <xdr:rowOff>133350</xdr:rowOff>
    </xdr:to>
    <xdr:pic>
      <xdr:nvPicPr>
        <xdr:cNvPr id="1041" name="Picture@01\QPosted@" descr="@01\QPosted@">
          <a:extLst>
            <a:ext uri="{FF2B5EF4-FFF2-40B4-BE49-F238E27FC236}">
              <a16:creationId xmlns:a16="http://schemas.microsoft.com/office/drawing/2014/main" id="{8B55AE62-DD99-4D06-B490-F35D4382D5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3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1041</xdr:row>
      <xdr:rowOff>0</xdr:rowOff>
    </xdr:from>
    <xdr:to>
      <xdr:col>0</xdr:col>
      <xdr:colOff>152400</xdr:colOff>
      <xdr:row>1041</xdr:row>
      <xdr:rowOff>133350</xdr:rowOff>
    </xdr:to>
    <xdr:pic>
      <xdr:nvPicPr>
        <xdr:cNvPr id="1042" name="Picture@01\QPosted@" descr="@01\QPosted@">
          <a:extLst>
            <a:ext uri="{FF2B5EF4-FFF2-40B4-BE49-F238E27FC236}">
              <a16:creationId xmlns:a16="http://schemas.microsoft.com/office/drawing/2014/main" id="{B567B42E-A11C-41D6-856D-B5FFF0A7F7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54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1042</xdr:row>
      <xdr:rowOff>0</xdr:rowOff>
    </xdr:from>
    <xdr:to>
      <xdr:col>0</xdr:col>
      <xdr:colOff>152400</xdr:colOff>
      <xdr:row>1042</xdr:row>
      <xdr:rowOff>133350</xdr:rowOff>
    </xdr:to>
    <xdr:pic>
      <xdr:nvPicPr>
        <xdr:cNvPr id="1043" name="Picture@01\QPosted@" descr="@01\QPosted@">
          <a:extLst>
            <a:ext uri="{FF2B5EF4-FFF2-40B4-BE49-F238E27FC236}">
              <a16:creationId xmlns:a16="http://schemas.microsoft.com/office/drawing/2014/main" id="{25A445DF-69EC-4B0F-820C-58835B35AC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7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1043</xdr:row>
      <xdr:rowOff>0</xdr:rowOff>
    </xdr:from>
    <xdr:to>
      <xdr:col>0</xdr:col>
      <xdr:colOff>152400</xdr:colOff>
      <xdr:row>1043</xdr:row>
      <xdr:rowOff>133350</xdr:rowOff>
    </xdr:to>
    <xdr:pic>
      <xdr:nvPicPr>
        <xdr:cNvPr id="1044" name="Picture@01\QPosted@" descr="@01\QPosted@">
          <a:extLst>
            <a:ext uri="{FF2B5EF4-FFF2-40B4-BE49-F238E27FC236}">
              <a16:creationId xmlns:a16="http://schemas.microsoft.com/office/drawing/2014/main" id="{B1DCEA07-CB8C-4E64-8337-76D8F5B19D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90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1044</xdr:row>
      <xdr:rowOff>0</xdr:rowOff>
    </xdr:from>
    <xdr:to>
      <xdr:col>0</xdr:col>
      <xdr:colOff>152400</xdr:colOff>
      <xdr:row>1044</xdr:row>
      <xdr:rowOff>133350</xdr:rowOff>
    </xdr:to>
    <xdr:pic>
      <xdr:nvPicPr>
        <xdr:cNvPr id="1045" name="Picture@01\QPosted@" descr="@01\QPosted@">
          <a:extLst>
            <a:ext uri="{FF2B5EF4-FFF2-40B4-BE49-F238E27FC236}">
              <a16:creationId xmlns:a16="http://schemas.microsoft.com/office/drawing/2014/main" id="{93DF7E63-FB91-4A8C-8CFE-0FF095120C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0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1045</xdr:row>
      <xdr:rowOff>0</xdr:rowOff>
    </xdr:from>
    <xdr:to>
      <xdr:col>0</xdr:col>
      <xdr:colOff>152400</xdr:colOff>
      <xdr:row>1045</xdr:row>
      <xdr:rowOff>133350</xdr:rowOff>
    </xdr:to>
    <xdr:pic>
      <xdr:nvPicPr>
        <xdr:cNvPr id="1046" name="Picture@01\QPosted@" descr="@01\QPosted@">
          <a:extLst>
            <a:ext uri="{FF2B5EF4-FFF2-40B4-BE49-F238E27FC236}">
              <a16:creationId xmlns:a16="http://schemas.microsoft.com/office/drawing/2014/main" id="{A0E223E4-5889-4C0E-A01C-002AEB3D98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25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1046</xdr:row>
      <xdr:rowOff>0</xdr:rowOff>
    </xdr:from>
    <xdr:to>
      <xdr:col>0</xdr:col>
      <xdr:colOff>152400</xdr:colOff>
      <xdr:row>1046</xdr:row>
      <xdr:rowOff>133350</xdr:rowOff>
    </xdr:to>
    <xdr:pic>
      <xdr:nvPicPr>
        <xdr:cNvPr id="1047" name="Picture@01\QPosted@" descr="@01\QPosted@">
          <a:extLst>
            <a:ext uri="{FF2B5EF4-FFF2-40B4-BE49-F238E27FC236}">
              <a16:creationId xmlns:a16="http://schemas.microsoft.com/office/drawing/2014/main" id="{E2985184-0C5F-4B80-9A3A-F57F17E574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4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1047</xdr:row>
      <xdr:rowOff>0</xdr:rowOff>
    </xdr:from>
    <xdr:to>
      <xdr:col>0</xdr:col>
      <xdr:colOff>152400</xdr:colOff>
      <xdr:row>1047</xdr:row>
      <xdr:rowOff>133350</xdr:rowOff>
    </xdr:to>
    <xdr:pic>
      <xdr:nvPicPr>
        <xdr:cNvPr id="1048" name="Picture@01\QPosted@" descr="@01\QPosted@">
          <a:extLst>
            <a:ext uri="{FF2B5EF4-FFF2-40B4-BE49-F238E27FC236}">
              <a16:creationId xmlns:a16="http://schemas.microsoft.com/office/drawing/2014/main" id="{F4C198F6-F435-477E-BBEC-8813321181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1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1048</xdr:row>
      <xdr:rowOff>0</xdr:rowOff>
    </xdr:from>
    <xdr:to>
      <xdr:col>0</xdr:col>
      <xdr:colOff>152400</xdr:colOff>
      <xdr:row>1048</xdr:row>
      <xdr:rowOff>133350</xdr:rowOff>
    </xdr:to>
    <xdr:pic>
      <xdr:nvPicPr>
        <xdr:cNvPr id="1049" name="Picture@01\QPosted@" descr="@01\QPosted@">
          <a:extLst>
            <a:ext uri="{FF2B5EF4-FFF2-40B4-BE49-F238E27FC236}">
              <a16:creationId xmlns:a16="http://schemas.microsoft.com/office/drawing/2014/main" id="{1901F215-4793-4996-A56B-9D70A4D936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7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1049</xdr:row>
      <xdr:rowOff>0</xdr:rowOff>
    </xdr:from>
    <xdr:to>
      <xdr:col>0</xdr:col>
      <xdr:colOff>152400</xdr:colOff>
      <xdr:row>1049</xdr:row>
      <xdr:rowOff>133350</xdr:rowOff>
    </xdr:to>
    <xdr:pic>
      <xdr:nvPicPr>
        <xdr:cNvPr id="1050" name="Picture@01\QPosted@" descr="@01\QPosted@">
          <a:extLst>
            <a:ext uri="{FF2B5EF4-FFF2-40B4-BE49-F238E27FC236}">
              <a16:creationId xmlns:a16="http://schemas.microsoft.com/office/drawing/2014/main" id="{170268C8-CAA6-4EC2-BA85-F1C05A6EFE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96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1050</xdr:row>
      <xdr:rowOff>0</xdr:rowOff>
    </xdr:from>
    <xdr:to>
      <xdr:col>0</xdr:col>
      <xdr:colOff>152400</xdr:colOff>
      <xdr:row>1050</xdr:row>
      <xdr:rowOff>133350</xdr:rowOff>
    </xdr:to>
    <xdr:pic>
      <xdr:nvPicPr>
        <xdr:cNvPr id="1051" name="Picture@01\QPosted@" descr="@01\QPosted@">
          <a:extLst>
            <a:ext uri="{FF2B5EF4-FFF2-40B4-BE49-F238E27FC236}">
              <a16:creationId xmlns:a16="http://schemas.microsoft.com/office/drawing/2014/main" id="{573F6681-310E-4C49-9AE0-A0407AE234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1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1051</xdr:row>
      <xdr:rowOff>0</xdr:rowOff>
    </xdr:from>
    <xdr:to>
      <xdr:col>0</xdr:col>
      <xdr:colOff>152400</xdr:colOff>
      <xdr:row>1051</xdr:row>
      <xdr:rowOff>133350</xdr:rowOff>
    </xdr:to>
    <xdr:pic>
      <xdr:nvPicPr>
        <xdr:cNvPr id="1052" name="Picture@01\QPosted@" descr="@01\QPosted@">
          <a:extLst>
            <a:ext uri="{FF2B5EF4-FFF2-40B4-BE49-F238E27FC236}">
              <a16:creationId xmlns:a16="http://schemas.microsoft.com/office/drawing/2014/main" id="{C3049A75-47A6-40AE-83BF-D4D2C63872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32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1052</xdr:row>
      <xdr:rowOff>0</xdr:rowOff>
    </xdr:from>
    <xdr:to>
      <xdr:col>0</xdr:col>
      <xdr:colOff>152400</xdr:colOff>
      <xdr:row>1052</xdr:row>
      <xdr:rowOff>133350</xdr:rowOff>
    </xdr:to>
    <xdr:pic>
      <xdr:nvPicPr>
        <xdr:cNvPr id="1053" name="Picture@01\QPosted@" descr="@01\QPosted@">
          <a:extLst>
            <a:ext uri="{FF2B5EF4-FFF2-40B4-BE49-F238E27FC236}">
              <a16:creationId xmlns:a16="http://schemas.microsoft.com/office/drawing/2014/main" id="{737402CB-0892-4458-AA6F-7D09841671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5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1053</xdr:row>
      <xdr:rowOff>0</xdr:rowOff>
    </xdr:from>
    <xdr:to>
      <xdr:col>0</xdr:col>
      <xdr:colOff>152400</xdr:colOff>
      <xdr:row>1053</xdr:row>
      <xdr:rowOff>133350</xdr:rowOff>
    </xdr:to>
    <xdr:pic>
      <xdr:nvPicPr>
        <xdr:cNvPr id="1054" name="Picture@01\QPosted@" descr="@01\QPosted@">
          <a:extLst>
            <a:ext uri="{FF2B5EF4-FFF2-40B4-BE49-F238E27FC236}">
              <a16:creationId xmlns:a16="http://schemas.microsoft.com/office/drawing/2014/main" id="{D1BF8A68-BC2B-4783-93E1-E928C08B3B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68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1054</xdr:row>
      <xdr:rowOff>0</xdr:rowOff>
    </xdr:from>
    <xdr:to>
      <xdr:col>0</xdr:col>
      <xdr:colOff>152400</xdr:colOff>
      <xdr:row>1054</xdr:row>
      <xdr:rowOff>133350</xdr:rowOff>
    </xdr:to>
    <xdr:pic>
      <xdr:nvPicPr>
        <xdr:cNvPr id="1055" name="Picture@01\QPosted@" descr="@01\QPosted@">
          <a:extLst>
            <a:ext uri="{FF2B5EF4-FFF2-40B4-BE49-F238E27FC236}">
              <a16:creationId xmlns:a16="http://schemas.microsoft.com/office/drawing/2014/main" id="{D45D20F1-23FF-4696-8381-03E2669D25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8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1055</xdr:row>
      <xdr:rowOff>0</xdr:rowOff>
    </xdr:from>
    <xdr:to>
      <xdr:col>0</xdr:col>
      <xdr:colOff>152400</xdr:colOff>
      <xdr:row>1055</xdr:row>
      <xdr:rowOff>133350</xdr:rowOff>
    </xdr:to>
    <xdr:pic>
      <xdr:nvPicPr>
        <xdr:cNvPr id="1056" name="Picture@01\QPosted@" descr="@01\QPosted@">
          <a:extLst>
            <a:ext uri="{FF2B5EF4-FFF2-40B4-BE49-F238E27FC236}">
              <a16:creationId xmlns:a16="http://schemas.microsoft.com/office/drawing/2014/main" id="{E3098F60-CFE1-4071-8213-52F95AAC0F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03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1056</xdr:row>
      <xdr:rowOff>0</xdr:rowOff>
    </xdr:from>
    <xdr:to>
      <xdr:col>0</xdr:col>
      <xdr:colOff>152400</xdr:colOff>
      <xdr:row>1056</xdr:row>
      <xdr:rowOff>133350</xdr:rowOff>
    </xdr:to>
    <xdr:pic>
      <xdr:nvPicPr>
        <xdr:cNvPr id="1057" name="Picture@01\QPosted@" descr="@01\QPosted@">
          <a:extLst>
            <a:ext uri="{FF2B5EF4-FFF2-40B4-BE49-F238E27FC236}">
              <a16:creationId xmlns:a16="http://schemas.microsoft.com/office/drawing/2014/main" id="{092D9A84-4EFA-4587-97A7-17DEA156D6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2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1057</xdr:row>
      <xdr:rowOff>0</xdr:rowOff>
    </xdr:from>
    <xdr:to>
      <xdr:col>0</xdr:col>
      <xdr:colOff>152400</xdr:colOff>
      <xdr:row>1057</xdr:row>
      <xdr:rowOff>133350</xdr:rowOff>
    </xdr:to>
    <xdr:pic>
      <xdr:nvPicPr>
        <xdr:cNvPr id="1058" name="Picture@01\QPosted@" descr="@01\QPosted@">
          <a:extLst>
            <a:ext uri="{FF2B5EF4-FFF2-40B4-BE49-F238E27FC236}">
              <a16:creationId xmlns:a16="http://schemas.microsoft.com/office/drawing/2014/main" id="{04304ED0-040C-4768-9BBD-001F96AFDE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39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1058</xdr:row>
      <xdr:rowOff>0</xdr:rowOff>
    </xdr:from>
    <xdr:to>
      <xdr:col>0</xdr:col>
      <xdr:colOff>152400</xdr:colOff>
      <xdr:row>1058</xdr:row>
      <xdr:rowOff>133350</xdr:rowOff>
    </xdr:to>
    <xdr:pic>
      <xdr:nvPicPr>
        <xdr:cNvPr id="1059" name="Picture@01\QPosted@" descr="@01\QPosted@">
          <a:extLst>
            <a:ext uri="{FF2B5EF4-FFF2-40B4-BE49-F238E27FC236}">
              <a16:creationId xmlns:a16="http://schemas.microsoft.com/office/drawing/2014/main" id="{6662A2FA-8058-4736-AE7F-BE14451330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5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1059</xdr:row>
      <xdr:rowOff>0</xdr:rowOff>
    </xdr:from>
    <xdr:to>
      <xdr:col>0</xdr:col>
      <xdr:colOff>152400</xdr:colOff>
      <xdr:row>1059</xdr:row>
      <xdr:rowOff>133350</xdr:rowOff>
    </xdr:to>
    <xdr:pic>
      <xdr:nvPicPr>
        <xdr:cNvPr id="1060" name="Picture@01\QPosted@" descr="@01\QPosted@">
          <a:extLst>
            <a:ext uri="{FF2B5EF4-FFF2-40B4-BE49-F238E27FC236}">
              <a16:creationId xmlns:a16="http://schemas.microsoft.com/office/drawing/2014/main" id="{E9612407-8D21-418E-80E2-EA173DE6EC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74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1060</xdr:row>
      <xdr:rowOff>0</xdr:rowOff>
    </xdr:from>
    <xdr:to>
      <xdr:col>0</xdr:col>
      <xdr:colOff>152400</xdr:colOff>
      <xdr:row>1060</xdr:row>
      <xdr:rowOff>133350</xdr:rowOff>
    </xdr:to>
    <xdr:pic>
      <xdr:nvPicPr>
        <xdr:cNvPr id="1061" name="Picture@01\QPosted@" descr="@01\QPosted@">
          <a:extLst>
            <a:ext uri="{FF2B5EF4-FFF2-40B4-BE49-F238E27FC236}">
              <a16:creationId xmlns:a16="http://schemas.microsoft.com/office/drawing/2014/main" id="{C886E2EE-1D05-4DF0-98B5-E10E7201D5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9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1061</xdr:row>
      <xdr:rowOff>0</xdr:rowOff>
    </xdr:from>
    <xdr:to>
      <xdr:col>0</xdr:col>
      <xdr:colOff>152400</xdr:colOff>
      <xdr:row>1061</xdr:row>
      <xdr:rowOff>133350</xdr:rowOff>
    </xdr:to>
    <xdr:pic>
      <xdr:nvPicPr>
        <xdr:cNvPr id="1062" name="Picture@01\QPosted@" descr="@01\QPosted@">
          <a:extLst>
            <a:ext uri="{FF2B5EF4-FFF2-40B4-BE49-F238E27FC236}">
              <a16:creationId xmlns:a16="http://schemas.microsoft.com/office/drawing/2014/main" id="{40897BCE-0945-4A31-BAF2-14DB4F0073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10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1062</xdr:row>
      <xdr:rowOff>0</xdr:rowOff>
    </xdr:from>
    <xdr:to>
      <xdr:col>0</xdr:col>
      <xdr:colOff>152400</xdr:colOff>
      <xdr:row>1062</xdr:row>
      <xdr:rowOff>133350</xdr:rowOff>
    </xdr:to>
    <xdr:pic>
      <xdr:nvPicPr>
        <xdr:cNvPr id="1063" name="Picture@01\QPosted@" descr="@01\QPosted@">
          <a:extLst>
            <a:ext uri="{FF2B5EF4-FFF2-40B4-BE49-F238E27FC236}">
              <a16:creationId xmlns:a16="http://schemas.microsoft.com/office/drawing/2014/main" id="{C74C2385-44EB-4A10-802D-4F0F3029C1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28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1063</xdr:row>
      <xdr:rowOff>0</xdr:rowOff>
    </xdr:from>
    <xdr:to>
      <xdr:col>0</xdr:col>
      <xdr:colOff>152400</xdr:colOff>
      <xdr:row>1063</xdr:row>
      <xdr:rowOff>133350</xdr:rowOff>
    </xdr:to>
    <xdr:pic>
      <xdr:nvPicPr>
        <xdr:cNvPr id="1064" name="Picture@01\QPosted@" descr="@01\QPosted@">
          <a:extLst>
            <a:ext uri="{FF2B5EF4-FFF2-40B4-BE49-F238E27FC236}">
              <a16:creationId xmlns:a16="http://schemas.microsoft.com/office/drawing/2014/main" id="{6BE76128-47C1-4DA1-9822-7A2CCCFB71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45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1064</xdr:row>
      <xdr:rowOff>0</xdr:rowOff>
    </xdr:from>
    <xdr:to>
      <xdr:col>0</xdr:col>
      <xdr:colOff>152400</xdr:colOff>
      <xdr:row>1064</xdr:row>
      <xdr:rowOff>133350</xdr:rowOff>
    </xdr:to>
    <xdr:pic>
      <xdr:nvPicPr>
        <xdr:cNvPr id="1065" name="Picture@01\QPosted@" descr="@01\QPosted@">
          <a:extLst>
            <a:ext uri="{FF2B5EF4-FFF2-40B4-BE49-F238E27FC236}">
              <a16:creationId xmlns:a16="http://schemas.microsoft.com/office/drawing/2014/main" id="{061E0C9A-FBA1-4C9D-9797-DD900EA5B6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63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1065</xdr:row>
      <xdr:rowOff>0</xdr:rowOff>
    </xdr:from>
    <xdr:to>
      <xdr:col>0</xdr:col>
      <xdr:colOff>152400</xdr:colOff>
      <xdr:row>1065</xdr:row>
      <xdr:rowOff>133350</xdr:rowOff>
    </xdr:to>
    <xdr:pic>
      <xdr:nvPicPr>
        <xdr:cNvPr id="1066" name="Picture@01\QPosted@" descr="@01\QPosted@">
          <a:extLst>
            <a:ext uri="{FF2B5EF4-FFF2-40B4-BE49-F238E27FC236}">
              <a16:creationId xmlns:a16="http://schemas.microsoft.com/office/drawing/2014/main" id="{5CB454E3-662C-42C5-8971-0C76E8A00C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81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1066</xdr:row>
      <xdr:rowOff>0</xdr:rowOff>
    </xdr:from>
    <xdr:to>
      <xdr:col>0</xdr:col>
      <xdr:colOff>152400</xdr:colOff>
      <xdr:row>1066</xdr:row>
      <xdr:rowOff>133350</xdr:rowOff>
    </xdr:to>
    <xdr:pic>
      <xdr:nvPicPr>
        <xdr:cNvPr id="1067" name="Picture@01\QPosted@" descr="@01\QPosted@">
          <a:extLst>
            <a:ext uri="{FF2B5EF4-FFF2-40B4-BE49-F238E27FC236}">
              <a16:creationId xmlns:a16="http://schemas.microsoft.com/office/drawing/2014/main" id="{1D37BE03-6E1C-4F49-882D-F3F96AA7E1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99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1067</xdr:row>
      <xdr:rowOff>0</xdr:rowOff>
    </xdr:from>
    <xdr:to>
      <xdr:col>0</xdr:col>
      <xdr:colOff>152400</xdr:colOff>
      <xdr:row>1067</xdr:row>
      <xdr:rowOff>133350</xdr:rowOff>
    </xdr:to>
    <xdr:pic>
      <xdr:nvPicPr>
        <xdr:cNvPr id="1068" name="Picture@01\QPosted@" descr="@01\QPosted@">
          <a:extLst>
            <a:ext uri="{FF2B5EF4-FFF2-40B4-BE49-F238E27FC236}">
              <a16:creationId xmlns:a16="http://schemas.microsoft.com/office/drawing/2014/main" id="{AC622BFA-4AA2-4438-80CC-00555F7275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16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1068</xdr:row>
      <xdr:rowOff>0</xdr:rowOff>
    </xdr:from>
    <xdr:to>
      <xdr:col>0</xdr:col>
      <xdr:colOff>152400</xdr:colOff>
      <xdr:row>1068</xdr:row>
      <xdr:rowOff>133350</xdr:rowOff>
    </xdr:to>
    <xdr:pic>
      <xdr:nvPicPr>
        <xdr:cNvPr id="1069" name="Picture@01\QPosted@" descr="@01\QPosted@">
          <a:extLst>
            <a:ext uri="{FF2B5EF4-FFF2-40B4-BE49-F238E27FC236}">
              <a16:creationId xmlns:a16="http://schemas.microsoft.com/office/drawing/2014/main" id="{5D8C96C5-2E2E-4B52-9CFF-8ABDBA2F82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34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1069</xdr:row>
      <xdr:rowOff>0</xdr:rowOff>
    </xdr:from>
    <xdr:to>
      <xdr:col>0</xdr:col>
      <xdr:colOff>152400</xdr:colOff>
      <xdr:row>1069</xdr:row>
      <xdr:rowOff>133350</xdr:rowOff>
    </xdr:to>
    <xdr:pic>
      <xdr:nvPicPr>
        <xdr:cNvPr id="1070" name="Picture@01\QPosted@" descr="@01\QPosted@">
          <a:extLst>
            <a:ext uri="{FF2B5EF4-FFF2-40B4-BE49-F238E27FC236}">
              <a16:creationId xmlns:a16="http://schemas.microsoft.com/office/drawing/2014/main" id="{0FAAD6F3-FBF2-4557-8F52-FA81DC6B25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5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1070</xdr:row>
      <xdr:rowOff>0</xdr:rowOff>
    </xdr:from>
    <xdr:to>
      <xdr:col>0</xdr:col>
      <xdr:colOff>152400</xdr:colOff>
      <xdr:row>1070</xdr:row>
      <xdr:rowOff>133350</xdr:rowOff>
    </xdr:to>
    <xdr:pic>
      <xdr:nvPicPr>
        <xdr:cNvPr id="1071" name="Picture@01\QPosted@" descr="@01\QPosted@">
          <a:extLst>
            <a:ext uri="{FF2B5EF4-FFF2-40B4-BE49-F238E27FC236}">
              <a16:creationId xmlns:a16="http://schemas.microsoft.com/office/drawing/2014/main" id="{B38EDB56-2CA9-419D-93BC-BE62EE11BB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70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1071</xdr:row>
      <xdr:rowOff>0</xdr:rowOff>
    </xdr:from>
    <xdr:to>
      <xdr:col>0</xdr:col>
      <xdr:colOff>152400</xdr:colOff>
      <xdr:row>1071</xdr:row>
      <xdr:rowOff>133350</xdr:rowOff>
    </xdr:to>
    <xdr:pic>
      <xdr:nvPicPr>
        <xdr:cNvPr id="1072" name="Picture@01\QPosted@" descr="@01\QPosted@">
          <a:extLst>
            <a:ext uri="{FF2B5EF4-FFF2-40B4-BE49-F238E27FC236}">
              <a16:creationId xmlns:a16="http://schemas.microsoft.com/office/drawing/2014/main" id="{E4A84C89-2C4B-4476-94AB-40BA5822A8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8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1072</xdr:row>
      <xdr:rowOff>0</xdr:rowOff>
    </xdr:from>
    <xdr:to>
      <xdr:col>0</xdr:col>
      <xdr:colOff>152400</xdr:colOff>
      <xdr:row>1072</xdr:row>
      <xdr:rowOff>133350</xdr:rowOff>
    </xdr:to>
    <xdr:pic>
      <xdr:nvPicPr>
        <xdr:cNvPr id="1073" name="Picture@01\QPosted@" descr="@01\QPosted@">
          <a:extLst>
            <a:ext uri="{FF2B5EF4-FFF2-40B4-BE49-F238E27FC236}">
              <a16:creationId xmlns:a16="http://schemas.microsoft.com/office/drawing/2014/main" id="{87E92C7A-E75F-496C-8CCF-7AF50B3453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05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1073</xdr:row>
      <xdr:rowOff>0</xdr:rowOff>
    </xdr:from>
    <xdr:to>
      <xdr:col>0</xdr:col>
      <xdr:colOff>152400</xdr:colOff>
      <xdr:row>1073</xdr:row>
      <xdr:rowOff>133350</xdr:rowOff>
    </xdr:to>
    <xdr:pic>
      <xdr:nvPicPr>
        <xdr:cNvPr id="1074" name="Picture@01\QPosted@" descr="@01\QPosted@">
          <a:extLst>
            <a:ext uri="{FF2B5EF4-FFF2-40B4-BE49-F238E27FC236}">
              <a16:creationId xmlns:a16="http://schemas.microsoft.com/office/drawing/2014/main" id="{B2D2F233-95AA-4D06-9BF8-86C7CC636D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2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1074</xdr:row>
      <xdr:rowOff>0</xdr:rowOff>
    </xdr:from>
    <xdr:to>
      <xdr:col>0</xdr:col>
      <xdr:colOff>152400</xdr:colOff>
      <xdr:row>1074</xdr:row>
      <xdr:rowOff>133350</xdr:rowOff>
    </xdr:to>
    <xdr:pic>
      <xdr:nvPicPr>
        <xdr:cNvPr id="1075" name="Picture@01\QPosted@" descr="@01\QPosted@">
          <a:extLst>
            <a:ext uri="{FF2B5EF4-FFF2-40B4-BE49-F238E27FC236}">
              <a16:creationId xmlns:a16="http://schemas.microsoft.com/office/drawing/2014/main" id="{E1E3F73A-ABB0-40FB-9EFA-BE096C4F60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41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1075</xdr:row>
      <xdr:rowOff>0</xdr:rowOff>
    </xdr:from>
    <xdr:to>
      <xdr:col>0</xdr:col>
      <xdr:colOff>152400</xdr:colOff>
      <xdr:row>1075</xdr:row>
      <xdr:rowOff>133350</xdr:rowOff>
    </xdr:to>
    <xdr:pic>
      <xdr:nvPicPr>
        <xdr:cNvPr id="1076" name="Picture@01\QPosted@" descr="@01\QPosted@">
          <a:extLst>
            <a:ext uri="{FF2B5EF4-FFF2-40B4-BE49-F238E27FC236}">
              <a16:creationId xmlns:a16="http://schemas.microsoft.com/office/drawing/2014/main" id="{C6A39045-FAD8-4A25-8B6A-648B40FBD8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5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1076</xdr:row>
      <xdr:rowOff>0</xdr:rowOff>
    </xdr:from>
    <xdr:to>
      <xdr:col>0</xdr:col>
      <xdr:colOff>152400</xdr:colOff>
      <xdr:row>1076</xdr:row>
      <xdr:rowOff>133350</xdr:rowOff>
    </xdr:to>
    <xdr:pic>
      <xdr:nvPicPr>
        <xdr:cNvPr id="1077" name="Picture@01\QPosted@" descr="@01\QPosted@">
          <a:extLst>
            <a:ext uri="{FF2B5EF4-FFF2-40B4-BE49-F238E27FC236}">
              <a16:creationId xmlns:a16="http://schemas.microsoft.com/office/drawing/2014/main" id="{7688C681-F26F-44C2-9DC1-16EA71222D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77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1077</xdr:row>
      <xdr:rowOff>0</xdr:rowOff>
    </xdr:from>
    <xdr:to>
      <xdr:col>0</xdr:col>
      <xdr:colOff>152400</xdr:colOff>
      <xdr:row>1077</xdr:row>
      <xdr:rowOff>133350</xdr:rowOff>
    </xdr:to>
    <xdr:pic>
      <xdr:nvPicPr>
        <xdr:cNvPr id="1078" name="Picture@01\QPosted@" descr="@01\QPosted@">
          <a:extLst>
            <a:ext uri="{FF2B5EF4-FFF2-40B4-BE49-F238E27FC236}">
              <a16:creationId xmlns:a16="http://schemas.microsoft.com/office/drawing/2014/main" id="{D06C4BA2-7634-429E-B7C6-B4D8E6EBAB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9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1078</xdr:row>
      <xdr:rowOff>0</xdr:rowOff>
    </xdr:from>
    <xdr:to>
      <xdr:col>0</xdr:col>
      <xdr:colOff>152400</xdr:colOff>
      <xdr:row>1078</xdr:row>
      <xdr:rowOff>133350</xdr:rowOff>
    </xdr:to>
    <xdr:pic>
      <xdr:nvPicPr>
        <xdr:cNvPr id="1079" name="Picture@01\QPosted@" descr="@01\QPosted@">
          <a:extLst>
            <a:ext uri="{FF2B5EF4-FFF2-40B4-BE49-F238E27FC236}">
              <a16:creationId xmlns:a16="http://schemas.microsoft.com/office/drawing/2014/main" id="{AFB7BD20-7540-431A-9383-4026B8DE50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12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1079</xdr:row>
      <xdr:rowOff>0</xdr:rowOff>
    </xdr:from>
    <xdr:to>
      <xdr:col>0</xdr:col>
      <xdr:colOff>152400</xdr:colOff>
      <xdr:row>1079</xdr:row>
      <xdr:rowOff>133350</xdr:rowOff>
    </xdr:to>
    <xdr:pic>
      <xdr:nvPicPr>
        <xdr:cNvPr id="1080" name="Picture@01\QPosted@" descr="@01\QPosted@">
          <a:extLst>
            <a:ext uri="{FF2B5EF4-FFF2-40B4-BE49-F238E27FC236}">
              <a16:creationId xmlns:a16="http://schemas.microsoft.com/office/drawing/2014/main" id="{C826AFAD-A4C6-4EDF-ABE6-DC68C718DD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3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1080</xdr:row>
      <xdr:rowOff>0</xdr:rowOff>
    </xdr:from>
    <xdr:to>
      <xdr:col>0</xdr:col>
      <xdr:colOff>152400</xdr:colOff>
      <xdr:row>1080</xdr:row>
      <xdr:rowOff>133350</xdr:rowOff>
    </xdr:to>
    <xdr:pic>
      <xdr:nvPicPr>
        <xdr:cNvPr id="1081" name="Picture@01\QPosted@" descr="@01\QPosted@">
          <a:extLst>
            <a:ext uri="{FF2B5EF4-FFF2-40B4-BE49-F238E27FC236}">
              <a16:creationId xmlns:a16="http://schemas.microsoft.com/office/drawing/2014/main" id="{A1D9DCEA-9B18-40A2-9391-99E5E7AA74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48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1081</xdr:row>
      <xdr:rowOff>0</xdr:rowOff>
    </xdr:from>
    <xdr:to>
      <xdr:col>0</xdr:col>
      <xdr:colOff>152400</xdr:colOff>
      <xdr:row>1081</xdr:row>
      <xdr:rowOff>133350</xdr:rowOff>
    </xdr:to>
    <xdr:pic>
      <xdr:nvPicPr>
        <xdr:cNvPr id="1082" name="Picture@01\QPosted@" descr="@01\QPosted@">
          <a:extLst>
            <a:ext uri="{FF2B5EF4-FFF2-40B4-BE49-F238E27FC236}">
              <a16:creationId xmlns:a16="http://schemas.microsoft.com/office/drawing/2014/main" id="{F02C43D5-EA1F-4B01-898B-B7473158C8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6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1082</xdr:row>
      <xdr:rowOff>0</xdr:rowOff>
    </xdr:from>
    <xdr:to>
      <xdr:col>0</xdr:col>
      <xdr:colOff>152400</xdr:colOff>
      <xdr:row>1082</xdr:row>
      <xdr:rowOff>133350</xdr:rowOff>
    </xdr:to>
    <xdr:pic>
      <xdr:nvPicPr>
        <xdr:cNvPr id="1083" name="Picture@01\QPosted@" descr="@01\QPosted@">
          <a:extLst>
            <a:ext uri="{FF2B5EF4-FFF2-40B4-BE49-F238E27FC236}">
              <a16:creationId xmlns:a16="http://schemas.microsoft.com/office/drawing/2014/main" id="{E8C10BC0-B739-4A00-802F-7FEB1C24BB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83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1083</xdr:row>
      <xdr:rowOff>0</xdr:rowOff>
    </xdr:from>
    <xdr:to>
      <xdr:col>0</xdr:col>
      <xdr:colOff>152400</xdr:colOff>
      <xdr:row>1083</xdr:row>
      <xdr:rowOff>133350</xdr:rowOff>
    </xdr:to>
    <xdr:pic>
      <xdr:nvPicPr>
        <xdr:cNvPr id="1084" name="Picture@01\QPosted@" descr="@01\QPosted@">
          <a:extLst>
            <a:ext uri="{FF2B5EF4-FFF2-40B4-BE49-F238E27FC236}">
              <a16:creationId xmlns:a16="http://schemas.microsoft.com/office/drawing/2014/main" id="{EFCC743A-DE0E-4874-A827-13E51694CE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0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1084</xdr:row>
      <xdr:rowOff>0</xdr:rowOff>
    </xdr:from>
    <xdr:to>
      <xdr:col>0</xdr:col>
      <xdr:colOff>152400</xdr:colOff>
      <xdr:row>1084</xdr:row>
      <xdr:rowOff>133350</xdr:rowOff>
    </xdr:to>
    <xdr:pic>
      <xdr:nvPicPr>
        <xdr:cNvPr id="1085" name="Picture@01\QPosted@" descr="@01\QPosted@">
          <a:extLst>
            <a:ext uri="{FF2B5EF4-FFF2-40B4-BE49-F238E27FC236}">
              <a16:creationId xmlns:a16="http://schemas.microsoft.com/office/drawing/2014/main" id="{F4CA171C-9622-4360-A41F-9733FEB2B1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19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1085</xdr:row>
      <xdr:rowOff>0</xdr:rowOff>
    </xdr:from>
    <xdr:to>
      <xdr:col>0</xdr:col>
      <xdr:colOff>152400</xdr:colOff>
      <xdr:row>1085</xdr:row>
      <xdr:rowOff>133350</xdr:rowOff>
    </xdr:to>
    <xdr:pic>
      <xdr:nvPicPr>
        <xdr:cNvPr id="1086" name="Picture@01\QPosted@" descr="@01\QPosted@">
          <a:extLst>
            <a:ext uri="{FF2B5EF4-FFF2-40B4-BE49-F238E27FC236}">
              <a16:creationId xmlns:a16="http://schemas.microsoft.com/office/drawing/2014/main" id="{CD36A4C6-4F7D-46EB-B2C2-6461B3470C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3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1086</xdr:row>
      <xdr:rowOff>0</xdr:rowOff>
    </xdr:from>
    <xdr:to>
      <xdr:col>0</xdr:col>
      <xdr:colOff>152400</xdr:colOff>
      <xdr:row>1086</xdr:row>
      <xdr:rowOff>133350</xdr:rowOff>
    </xdr:to>
    <xdr:pic>
      <xdr:nvPicPr>
        <xdr:cNvPr id="1087" name="Picture@01\QPosted@" descr="@01\QPosted@">
          <a:extLst>
            <a:ext uri="{FF2B5EF4-FFF2-40B4-BE49-F238E27FC236}">
              <a16:creationId xmlns:a16="http://schemas.microsoft.com/office/drawing/2014/main" id="{DF3A29C2-8317-4CA3-A6A3-497C2C3C31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4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1087</xdr:row>
      <xdr:rowOff>0</xdr:rowOff>
    </xdr:from>
    <xdr:to>
      <xdr:col>0</xdr:col>
      <xdr:colOff>152400</xdr:colOff>
      <xdr:row>1087</xdr:row>
      <xdr:rowOff>133350</xdr:rowOff>
    </xdr:to>
    <xdr:pic>
      <xdr:nvPicPr>
        <xdr:cNvPr id="1088" name="Picture@01\QPosted@" descr="@01\QPosted@">
          <a:extLst>
            <a:ext uri="{FF2B5EF4-FFF2-40B4-BE49-F238E27FC236}">
              <a16:creationId xmlns:a16="http://schemas.microsoft.com/office/drawing/2014/main" id="{FB0753CF-FF50-4D8E-8CB9-7A56E88727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7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1088</xdr:row>
      <xdr:rowOff>0</xdr:rowOff>
    </xdr:from>
    <xdr:to>
      <xdr:col>0</xdr:col>
      <xdr:colOff>152400</xdr:colOff>
      <xdr:row>1088</xdr:row>
      <xdr:rowOff>133350</xdr:rowOff>
    </xdr:to>
    <xdr:pic>
      <xdr:nvPicPr>
        <xdr:cNvPr id="1089" name="Picture@01\QPosted@" descr="@01\QPosted@">
          <a:extLst>
            <a:ext uri="{FF2B5EF4-FFF2-40B4-BE49-F238E27FC236}">
              <a16:creationId xmlns:a16="http://schemas.microsoft.com/office/drawing/2014/main" id="{6A37FDDF-9164-4106-B754-97DB97A6FA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90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1089</xdr:row>
      <xdr:rowOff>0</xdr:rowOff>
    </xdr:from>
    <xdr:to>
      <xdr:col>0</xdr:col>
      <xdr:colOff>152400</xdr:colOff>
      <xdr:row>1089</xdr:row>
      <xdr:rowOff>133350</xdr:rowOff>
    </xdr:to>
    <xdr:pic>
      <xdr:nvPicPr>
        <xdr:cNvPr id="1090" name="Picture@01\QPosted@" descr="@01\QPosted@">
          <a:extLst>
            <a:ext uri="{FF2B5EF4-FFF2-40B4-BE49-F238E27FC236}">
              <a16:creationId xmlns:a16="http://schemas.microsoft.com/office/drawing/2014/main" id="{239BB203-1394-4FC5-947D-3A1C7B5FDA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0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1090</xdr:row>
      <xdr:rowOff>0</xdr:rowOff>
    </xdr:from>
    <xdr:to>
      <xdr:col>0</xdr:col>
      <xdr:colOff>152400</xdr:colOff>
      <xdr:row>1090</xdr:row>
      <xdr:rowOff>133350</xdr:rowOff>
    </xdr:to>
    <xdr:pic>
      <xdr:nvPicPr>
        <xdr:cNvPr id="1091" name="Picture@01\QPosted@" descr="@01\QPosted@">
          <a:extLst>
            <a:ext uri="{FF2B5EF4-FFF2-40B4-BE49-F238E27FC236}">
              <a16:creationId xmlns:a16="http://schemas.microsoft.com/office/drawing/2014/main" id="{EACA6359-0A78-402E-8E69-1A407D61C4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25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1091</xdr:row>
      <xdr:rowOff>0</xdr:rowOff>
    </xdr:from>
    <xdr:to>
      <xdr:col>0</xdr:col>
      <xdr:colOff>152400</xdr:colOff>
      <xdr:row>1091</xdr:row>
      <xdr:rowOff>133350</xdr:rowOff>
    </xdr:to>
    <xdr:pic>
      <xdr:nvPicPr>
        <xdr:cNvPr id="1092" name="Picture@01\QPosted@" descr="@01\QPosted@">
          <a:extLst>
            <a:ext uri="{FF2B5EF4-FFF2-40B4-BE49-F238E27FC236}">
              <a16:creationId xmlns:a16="http://schemas.microsoft.com/office/drawing/2014/main" id="{CE95628E-FC55-4F32-9991-E53C85191E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43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1092</xdr:row>
      <xdr:rowOff>0</xdr:rowOff>
    </xdr:from>
    <xdr:to>
      <xdr:col>0</xdr:col>
      <xdr:colOff>152400</xdr:colOff>
      <xdr:row>1092</xdr:row>
      <xdr:rowOff>133350</xdr:rowOff>
    </xdr:to>
    <xdr:pic>
      <xdr:nvPicPr>
        <xdr:cNvPr id="1093" name="Picture@01\QPosted@" descr="@01\QPosted@">
          <a:extLst>
            <a:ext uri="{FF2B5EF4-FFF2-40B4-BE49-F238E27FC236}">
              <a16:creationId xmlns:a16="http://schemas.microsoft.com/office/drawing/2014/main" id="{2D4EDDF0-22B9-4349-97C9-666A43B2B5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61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1093</xdr:row>
      <xdr:rowOff>0</xdr:rowOff>
    </xdr:from>
    <xdr:to>
      <xdr:col>0</xdr:col>
      <xdr:colOff>152400</xdr:colOff>
      <xdr:row>1093</xdr:row>
      <xdr:rowOff>133350</xdr:rowOff>
    </xdr:to>
    <xdr:pic>
      <xdr:nvPicPr>
        <xdr:cNvPr id="1094" name="Picture@01\QPosted@" descr="@01\QPosted@">
          <a:extLst>
            <a:ext uri="{FF2B5EF4-FFF2-40B4-BE49-F238E27FC236}">
              <a16:creationId xmlns:a16="http://schemas.microsoft.com/office/drawing/2014/main" id="{4392AD8A-A2B1-4FAF-8C15-6ED2BEA0DC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79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1094</xdr:row>
      <xdr:rowOff>0</xdr:rowOff>
    </xdr:from>
    <xdr:to>
      <xdr:col>0</xdr:col>
      <xdr:colOff>152400</xdr:colOff>
      <xdr:row>1094</xdr:row>
      <xdr:rowOff>133350</xdr:rowOff>
    </xdr:to>
    <xdr:pic>
      <xdr:nvPicPr>
        <xdr:cNvPr id="1095" name="Picture@01\QPosted@" descr="@01\QPosted@">
          <a:extLst>
            <a:ext uri="{FF2B5EF4-FFF2-40B4-BE49-F238E27FC236}">
              <a16:creationId xmlns:a16="http://schemas.microsoft.com/office/drawing/2014/main" id="{DCB8AABE-9994-4502-BF5C-B043867834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97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1095</xdr:row>
      <xdr:rowOff>0</xdr:rowOff>
    </xdr:from>
    <xdr:to>
      <xdr:col>0</xdr:col>
      <xdr:colOff>152400</xdr:colOff>
      <xdr:row>1095</xdr:row>
      <xdr:rowOff>133350</xdr:rowOff>
    </xdr:to>
    <xdr:pic>
      <xdr:nvPicPr>
        <xdr:cNvPr id="1096" name="Picture@01\QPosted@" descr="@01\QPosted@">
          <a:extLst>
            <a:ext uri="{FF2B5EF4-FFF2-40B4-BE49-F238E27FC236}">
              <a16:creationId xmlns:a16="http://schemas.microsoft.com/office/drawing/2014/main" id="{5C798CA5-3A2E-471E-B699-0BD150D5C4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14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1096</xdr:row>
      <xdr:rowOff>0</xdr:rowOff>
    </xdr:from>
    <xdr:to>
      <xdr:col>0</xdr:col>
      <xdr:colOff>152400</xdr:colOff>
      <xdr:row>1096</xdr:row>
      <xdr:rowOff>133350</xdr:rowOff>
    </xdr:to>
    <xdr:pic>
      <xdr:nvPicPr>
        <xdr:cNvPr id="1097" name="Picture@01\QPosted@" descr="@01\QPosted@">
          <a:extLst>
            <a:ext uri="{FF2B5EF4-FFF2-40B4-BE49-F238E27FC236}">
              <a16:creationId xmlns:a16="http://schemas.microsoft.com/office/drawing/2014/main" id="{7CDABFD3-06BF-44ED-9B78-087F1975C3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3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1097</xdr:row>
      <xdr:rowOff>0</xdr:rowOff>
    </xdr:from>
    <xdr:to>
      <xdr:col>0</xdr:col>
      <xdr:colOff>152400</xdr:colOff>
      <xdr:row>1097</xdr:row>
      <xdr:rowOff>133350</xdr:rowOff>
    </xdr:to>
    <xdr:pic>
      <xdr:nvPicPr>
        <xdr:cNvPr id="1098" name="Picture@01\QPosted@" descr="@01\QPosted@">
          <a:extLst>
            <a:ext uri="{FF2B5EF4-FFF2-40B4-BE49-F238E27FC236}">
              <a16:creationId xmlns:a16="http://schemas.microsoft.com/office/drawing/2014/main" id="{2CD70980-4E05-43DD-A439-A4575DA047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50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1098</xdr:row>
      <xdr:rowOff>0</xdr:rowOff>
    </xdr:from>
    <xdr:to>
      <xdr:col>0</xdr:col>
      <xdr:colOff>152400</xdr:colOff>
      <xdr:row>1098</xdr:row>
      <xdr:rowOff>133350</xdr:rowOff>
    </xdr:to>
    <xdr:pic>
      <xdr:nvPicPr>
        <xdr:cNvPr id="1099" name="Picture@01\QPosted@" descr="@01\QPosted@">
          <a:extLst>
            <a:ext uri="{FF2B5EF4-FFF2-40B4-BE49-F238E27FC236}">
              <a16:creationId xmlns:a16="http://schemas.microsoft.com/office/drawing/2014/main" id="{9C3F735C-DF12-46B8-8096-27B1687B1F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6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1099</xdr:row>
      <xdr:rowOff>0</xdr:rowOff>
    </xdr:from>
    <xdr:to>
      <xdr:col>0</xdr:col>
      <xdr:colOff>152400</xdr:colOff>
      <xdr:row>1099</xdr:row>
      <xdr:rowOff>133350</xdr:rowOff>
    </xdr:to>
    <xdr:pic>
      <xdr:nvPicPr>
        <xdr:cNvPr id="1100" name="Picture@01\QPosted@" descr="@01\QPosted@">
          <a:extLst>
            <a:ext uri="{FF2B5EF4-FFF2-40B4-BE49-F238E27FC236}">
              <a16:creationId xmlns:a16="http://schemas.microsoft.com/office/drawing/2014/main" id="{EB720690-081A-4A0F-BFA0-A9CC12FFBA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85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1100</xdr:row>
      <xdr:rowOff>0</xdr:rowOff>
    </xdr:from>
    <xdr:to>
      <xdr:col>0</xdr:col>
      <xdr:colOff>152400</xdr:colOff>
      <xdr:row>1100</xdr:row>
      <xdr:rowOff>133350</xdr:rowOff>
    </xdr:to>
    <xdr:pic>
      <xdr:nvPicPr>
        <xdr:cNvPr id="1101" name="Picture@01\QPosted@" descr="@01\QPosted@">
          <a:extLst>
            <a:ext uri="{FF2B5EF4-FFF2-40B4-BE49-F238E27FC236}">
              <a16:creationId xmlns:a16="http://schemas.microsoft.com/office/drawing/2014/main" id="{F89F8F37-D237-4E19-84A9-21C9985AB0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0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1101</xdr:row>
      <xdr:rowOff>0</xdr:rowOff>
    </xdr:from>
    <xdr:to>
      <xdr:col>0</xdr:col>
      <xdr:colOff>152400</xdr:colOff>
      <xdr:row>1101</xdr:row>
      <xdr:rowOff>133350</xdr:rowOff>
    </xdr:to>
    <xdr:pic>
      <xdr:nvPicPr>
        <xdr:cNvPr id="1102" name="Picture@01\QPosted@" descr="@01\QPosted@">
          <a:extLst>
            <a:ext uri="{FF2B5EF4-FFF2-40B4-BE49-F238E27FC236}">
              <a16:creationId xmlns:a16="http://schemas.microsoft.com/office/drawing/2014/main" id="{494B892F-198D-4FED-AABC-AEA950BB41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21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1102</xdr:row>
      <xdr:rowOff>0</xdr:rowOff>
    </xdr:from>
    <xdr:to>
      <xdr:col>0</xdr:col>
      <xdr:colOff>152400</xdr:colOff>
      <xdr:row>1102</xdr:row>
      <xdr:rowOff>133350</xdr:rowOff>
    </xdr:to>
    <xdr:pic>
      <xdr:nvPicPr>
        <xdr:cNvPr id="1103" name="Picture@01\QPosted@" descr="@01\QPosted@">
          <a:extLst>
            <a:ext uri="{FF2B5EF4-FFF2-40B4-BE49-F238E27FC236}">
              <a16:creationId xmlns:a16="http://schemas.microsoft.com/office/drawing/2014/main" id="{D33A5EFC-66EE-40B9-882F-8E8D6DFB7F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3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1103</xdr:row>
      <xdr:rowOff>0</xdr:rowOff>
    </xdr:from>
    <xdr:to>
      <xdr:col>0</xdr:col>
      <xdr:colOff>152400</xdr:colOff>
      <xdr:row>1103</xdr:row>
      <xdr:rowOff>133350</xdr:rowOff>
    </xdr:to>
    <xdr:pic>
      <xdr:nvPicPr>
        <xdr:cNvPr id="1104" name="Picture@01\QPosted@" descr="@01\QPosted@">
          <a:extLst>
            <a:ext uri="{FF2B5EF4-FFF2-40B4-BE49-F238E27FC236}">
              <a16:creationId xmlns:a16="http://schemas.microsoft.com/office/drawing/2014/main" id="{5966A415-6A81-4C36-8B80-3D079731B1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57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1104</xdr:row>
      <xdr:rowOff>0</xdr:rowOff>
    </xdr:from>
    <xdr:to>
      <xdr:col>0</xdr:col>
      <xdr:colOff>152400</xdr:colOff>
      <xdr:row>1104</xdr:row>
      <xdr:rowOff>133350</xdr:rowOff>
    </xdr:to>
    <xdr:pic>
      <xdr:nvPicPr>
        <xdr:cNvPr id="1105" name="Picture@01\QPosted@" descr="@01\QPosted@">
          <a:extLst>
            <a:ext uri="{FF2B5EF4-FFF2-40B4-BE49-F238E27FC236}">
              <a16:creationId xmlns:a16="http://schemas.microsoft.com/office/drawing/2014/main" id="{7CD04147-8DBB-493E-BFAC-B9BD93AB47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7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1105</xdr:row>
      <xdr:rowOff>0</xdr:rowOff>
    </xdr:from>
    <xdr:to>
      <xdr:col>0</xdr:col>
      <xdr:colOff>152400</xdr:colOff>
      <xdr:row>1105</xdr:row>
      <xdr:rowOff>133350</xdr:rowOff>
    </xdr:to>
    <xdr:pic>
      <xdr:nvPicPr>
        <xdr:cNvPr id="1106" name="Picture@01\QPosted@" descr="@01\QPosted@">
          <a:extLst>
            <a:ext uri="{FF2B5EF4-FFF2-40B4-BE49-F238E27FC236}">
              <a16:creationId xmlns:a16="http://schemas.microsoft.com/office/drawing/2014/main" id="{A8393AD5-B48C-4B54-ADFB-D03B3ED61E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2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1106</xdr:row>
      <xdr:rowOff>0</xdr:rowOff>
    </xdr:from>
    <xdr:to>
      <xdr:col>0</xdr:col>
      <xdr:colOff>152400</xdr:colOff>
      <xdr:row>1106</xdr:row>
      <xdr:rowOff>133350</xdr:rowOff>
    </xdr:to>
    <xdr:pic>
      <xdr:nvPicPr>
        <xdr:cNvPr id="1107" name="Picture@01\QPosted@" descr="@01\QPosted@">
          <a:extLst>
            <a:ext uri="{FF2B5EF4-FFF2-40B4-BE49-F238E27FC236}">
              <a16:creationId xmlns:a16="http://schemas.microsoft.com/office/drawing/2014/main" id="{D8941955-B624-4330-A376-27524D6EC9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1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1107</xdr:row>
      <xdr:rowOff>0</xdr:rowOff>
    </xdr:from>
    <xdr:to>
      <xdr:col>0</xdr:col>
      <xdr:colOff>152400</xdr:colOff>
      <xdr:row>1107</xdr:row>
      <xdr:rowOff>133350</xdr:rowOff>
    </xdr:to>
    <xdr:pic>
      <xdr:nvPicPr>
        <xdr:cNvPr id="1108" name="Picture@01\QPosted@" descr="@01\QPosted@">
          <a:extLst>
            <a:ext uri="{FF2B5EF4-FFF2-40B4-BE49-F238E27FC236}">
              <a16:creationId xmlns:a16="http://schemas.microsoft.com/office/drawing/2014/main" id="{139FE599-5C8F-4C16-94C4-BBD12011E7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28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1108</xdr:row>
      <xdr:rowOff>0</xdr:rowOff>
    </xdr:from>
    <xdr:to>
      <xdr:col>0</xdr:col>
      <xdr:colOff>152400</xdr:colOff>
      <xdr:row>1108</xdr:row>
      <xdr:rowOff>133350</xdr:rowOff>
    </xdr:to>
    <xdr:pic>
      <xdr:nvPicPr>
        <xdr:cNvPr id="1109" name="Picture@01\QPosted@" descr="@01\QPosted@">
          <a:extLst>
            <a:ext uri="{FF2B5EF4-FFF2-40B4-BE49-F238E27FC236}">
              <a16:creationId xmlns:a16="http://schemas.microsoft.com/office/drawing/2014/main" id="{25EEA6E9-57D4-49CF-816A-91AB3206AD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4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1109</xdr:row>
      <xdr:rowOff>0</xdr:rowOff>
    </xdr:from>
    <xdr:to>
      <xdr:col>0</xdr:col>
      <xdr:colOff>152400</xdr:colOff>
      <xdr:row>1109</xdr:row>
      <xdr:rowOff>133350</xdr:rowOff>
    </xdr:to>
    <xdr:pic>
      <xdr:nvPicPr>
        <xdr:cNvPr id="1110" name="Picture@01\QPosted@" descr="@01\QPosted@">
          <a:extLst>
            <a:ext uri="{FF2B5EF4-FFF2-40B4-BE49-F238E27FC236}">
              <a16:creationId xmlns:a16="http://schemas.microsoft.com/office/drawing/2014/main" id="{CDE0482A-7796-4865-944A-300E0536A2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63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1110</xdr:row>
      <xdr:rowOff>0</xdr:rowOff>
    </xdr:from>
    <xdr:to>
      <xdr:col>0</xdr:col>
      <xdr:colOff>152400</xdr:colOff>
      <xdr:row>1110</xdr:row>
      <xdr:rowOff>133350</xdr:rowOff>
    </xdr:to>
    <xdr:pic>
      <xdr:nvPicPr>
        <xdr:cNvPr id="1111" name="Picture@01\QPosted@" descr="@01\QPosted@">
          <a:extLst>
            <a:ext uri="{FF2B5EF4-FFF2-40B4-BE49-F238E27FC236}">
              <a16:creationId xmlns:a16="http://schemas.microsoft.com/office/drawing/2014/main" id="{34C2B29C-AB68-4AB0-A4DD-2B1D86B339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8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1111</xdr:row>
      <xdr:rowOff>0</xdr:rowOff>
    </xdr:from>
    <xdr:to>
      <xdr:col>0</xdr:col>
      <xdr:colOff>152400</xdr:colOff>
      <xdr:row>1111</xdr:row>
      <xdr:rowOff>133350</xdr:rowOff>
    </xdr:to>
    <xdr:pic>
      <xdr:nvPicPr>
        <xdr:cNvPr id="1112" name="Picture@01\QPosted@" descr="@01\QPosted@">
          <a:extLst>
            <a:ext uri="{FF2B5EF4-FFF2-40B4-BE49-F238E27FC236}">
              <a16:creationId xmlns:a16="http://schemas.microsoft.com/office/drawing/2014/main" id="{7FC0F5DB-83C5-4665-8CF6-529256658D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99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1112</xdr:row>
      <xdr:rowOff>0</xdr:rowOff>
    </xdr:from>
    <xdr:to>
      <xdr:col>0</xdr:col>
      <xdr:colOff>152400</xdr:colOff>
      <xdr:row>1112</xdr:row>
      <xdr:rowOff>133350</xdr:rowOff>
    </xdr:to>
    <xdr:pic>
      <xdr:nvPicPr>
        <xdr:cNvPr id="1113" name="Picture@01\QPosted@" descr="@01\QPosted@">
          <a:extLst>
            <a:ext uri="{FF2B5EF4-FFF2-40B4-BE49-F238E27FC236}">
              <a16:creationId xmlns:a16="http://schemas.microsoft.com/office/drawing/2014/main" id="{3FD90FD6-F1EF-4930-BBB2-44FD01A4A5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1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1113</xdr:row>
      <xdr:rowOff>0</xdr:rowOff>
    </xdr:from>
    <xdr:to>
      <xdr:col>0</xdr:col>
      <xdr:colOff>152400</xdr:colOff>
      <xdr:row>1113</xdr:row>
      <xdr:rowOff>133350</xdr:rowOff>
    </xdr:to>
    <xdr:pic>
      <xdr:nvPicPr>
        <xdr:cNvPr id="1114" name="Picture@01\QPosted@" descr="@01\QPosted@">
          <a:extLst>
            <a:ext uri="{FF2B5EF4-FFF2-40B4-BE49-F238E27FC236}">
              <a16:creationId xmlns:a16="http://schemas.microsoft.com/office/drawing/2014/main" id="{545269A7-C4C3-45D8-B2E9-EC2ACB1695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34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1114</xdr:row>
      <xdr:rowOff>0</xdr:rowOff>
    </xdr:from>
    <xdr:to>
      <xdr:col>0</xdr:col>
      <xdr:colOff>152400</xdr:colOff>
      <xdr:row>1114</xdr:row>
      <xdr:rowOff>133350</xdr:rowOff>
    </xdr:to>
    <xdr:pic>
      <xdr:nvPicPr>
        <xdr:cNvPr id="1115" name="Picture@01\QPosted@" descr="@01\QPosted@">
          <a:extLst>
            <a:ext uri="{FF2B5EF4-FFF2-40B4-BE49-F238E27FC236}">
              <a16:creationId xmlns:a16="http://schemas.microsoft.com/office/drawing/2014/main" id="{3176A594-51E6-43E1-89FD-D76EC7E98F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5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1115</xdr:row>
      <xdr:rowOff>0</xdr:rowOff>
    </xdr:from>
    <xdr:to>
      <xdr:col>0</xdr:col>
      <xdr:colOff>152400</xdr:colOff>
      <xdr:row>1115</xdr:row>
      <xdr:rowOff>133350</xdr:rowOff>
    </xdr:to>
    <xdr:pic>
      <xdr:nvPicPr>
        <xdr:cNvPr id="1116" name="Picture@01\QPosted@" descr="@01\QPosted@">
          <a:extLst>
            <a:ext uri="{FF2B5EF4-FFF2-40B4-BE49-F238E27FC236}">
              <a16:creationId xmlns:a16="http://schemas.microsoft.com/office/drawing/2014/main" id="{4C66EA20-6DA4-4C1E-932E-1627F3790A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70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1116</xdr:row>
      <xdr:rowOff>0</xdr:rowOff>
    </xdr:from>
    <xdr:to>
      <xdr:col>0</xdr:col>
      <xdr:colOff>152400</xdr:colOff>
      <xdr:row>1116</xdr:row>
      <xdr:rowOff>133350</xdr:rowOff>
    </xdr:to>
    <xdr:pic>
      <xdr:nvPicPr>
        <xdr:cNvPr id="1117" name="Picture@01\QPosted@" descr="@01\QPosted@">
          <a:extLst>
            <a:ext uri="{FF2B5EF4-FFF2-40B4-BE49-F238E27FC236}">
              <a16:creationId xmlns:a16="http://schemas.microsoft.com/office/drawing/2014/main" id="{81BC56B6-851C-4D51-979C-A7A4130092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8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1117</xdr:row>
      <xdr:rowOff>0</xdr:rowOff>
    </xdr:from>
    <xdr:to>
      <xdr:col>0</xdr:col>
      <xdr:colOff>152400</xdr:colOff>
      <xdr:row>1117</xdr:row>
      <xdr:rowOff>133350</xdr:rowOff>
    </xdr:to>
    <xdr:pic>
      <xdr:nvPicPr>
        <xdr:cNvPr id="1118" name="Picture@01\QPosted@" descr="@01\QPosted@">
          <a:extLst>
            <a:ext uri="{FF2B5EF4-FFF2-40B4-BE49-F238E27FC236}">
              <a16:creationId xmlns:a16="http://schemas.microsoft.com/office/drawing/2014/main" id="{E5CDA284-99E2-4DCA-B8F2-63AD749400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05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1118</xdr:row>
      <xdr:rowOff>0</xdr:rowOff>
    </xdr:from>
    <xdr:to>
      <xdr:col>0</xdr:col>
      <xdr:colOff>152400</xdr:colOff>
      <xdr:row>1118</xdr:row>
      <xdr:rowOff>133350</xdr:rowOff>
    </xdr:to>
    <xdr:pic>
      <xdr:nvPicPr>
        <xdr:cNvPr id="1119" name="Picture@01\QPosted@" descr="@01\QPosted@">
          <a:extLst>
            <a:ext uri="{FF2B5EF4-FFF2-40B4-BE49-F238E27FC236}">
              <a16:creationId xmlns:a16="http://schemas.microsoft.com/office/drawing/2014/main" id="{4A4C3ECE-009D-4875-9401-61F5120DF0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23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1119</xdr:row>
      <xdr:rowOff>0</xdr:rowOff>
    </xdr:from>
    <xdr:to>
      <xdr:col>0</xdr:col>
      <xdr:colOff>152400</xdr:colOff>
      <xdr:row>1119</xdr:row>
      <xdr:rowOff>133350</xdr:rowOff>
    </xdr:to>
    <xdr:pic>
      <xdr:nvPicPr>
        <xdr:cNvPr id="1120" name="Picture@01\QPosted@" descr="@01\QPosted@">
          <a:extLst>
            <a:ext uri="{FF2B5EF4-FFF2-40B4-BE49-F238E27FC236}">
              <a16:creationId xmlns:a16="http://schemas.microsoft.com/office/drawing/2014/main" id="{4C6A09EC-34A0-4B0C-89B2-C2207542E5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41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1120</xdr:row>
      <xdr:rowOff>0</xdr:rowOff>
    </xdr:from>
    <xdr:to>
      <xdr:col>0</xdr:col>
      <xdr:colOff>152400</xdr:colOff>
      <xdr:row>1120</xdr:row>
      <xdr:rowOff>133350</xdr:rowOff>
    </xdr:to>
    <xdr:pic>
      <xdr:nvPicPr>
        <xdr:cNvPr id="1121" name="Picture@01\QPosted@" descr="@01\QPosted@">
          <a:extLst>
            <a:ext uri="{FF2B5EF4-FFF2-40B4-BE49-F238E27FC236}">
              <a16:creationId xmlns:a16="http://schemas.microsoft.com/office/drawing/2014/main" id="{8D10B184-E11C-4752-8049-DF5C4833F9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59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1121</xdr:row>
      <xdr:rowOff>0</xdr:rowOff>
    </xdr:from>
    <xdr:to>
      <xdr:col>0</xdr:col>
      <xdr:colOff>152400</xdr:colOff>
      <xdr:row>1121</xdr:row>
      <xdr:rowOff>133350</xdr:rowOff>
    </xdr:to>
    <xdr:pic>
      <xdr:nvPicPr>
        <xdr:cNvPr id="1122" name="Picture@01\QPosted@" descr="@01\QPosted@">
          <a:extLst>
            <a:ext uri="{FF2B5EF4-FFF2-40B4-BE49-F238E27FC236}">
              <a16:creationId xmlns:a16="http://schemas.microsoft.com/office/drawing/2014/main" id="{75A60FA7-C726-42DF-9C3C-455D3F6056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77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1122</xdr:row>
      <xdr:rowOff>0</xdr:rowOff>
    </xdr:from>
    <xdr:to>
      <xdr:col>0</xdr:col>
      <xdr:colOff>152400</xdr:colOff>
      <xdr:row>1122</xdr:row>
      <xdr:rowOff>133350</xdr:rowOff>
    </xdr:to>
    <xdr:pic>
      <xdr:nvPicPr>
        <xdr:cNvPr id="1123" name="Picture@01\QPosted@" descr="@01\QPosted@">
          <a:extLst>
            <a:ext uri="{FF2B5EF4-FFF2-40B4-BE49-F238E27FC236}">
              <a16:creationId xmlns:a16="http://schemas.microsoft.com/office/drawing/2014/main" id="{1CDFC61E-C318-441B-A9FD-F4369AB0DE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94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1123</xdr:row>
      <xdr:rowOff>0</xdr:rowOff>
    </xdr:from>
    <xdr:to>
      <xdr:col>0</xdr:col>
      <xdr:colOff>152400</xdr:colOff>
      <xdr:row>1123</xdr:row>
      <xdr:rowOff>133350</xdr:rowOff>
    </xdr:to>
    <xdr:pic>
      <xdr:nvPicPr>
        <xdr:cNvPr id="1124" name="Picture@01\QPosted@" descr="@01\QPosted@">
          <a:extLst>
            <a:ext uri="{FF2B5EF4-FFF2-40B4-BE49-F238E27FC236}">
              <a16:creationId xmlns:a16="http://schemas.microsoft.com/office/drawing/2014/main" id="{68F649CD-7C91-4ACB-A6D9-121297ACCE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1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1124</xdr:row>
      <xdr:rowOff>0</xdr:rowOff>
    </xdr:from>
    <xdr:to>
      <xdr:col>0</xdr:col>
      <xdr:colOff>152400</xdr:colOff>
      <xdr:row>1124</xdr:row>
      <xdr:rowOff>133350</xdr:rowOff>
    </xdr:to>
    <xdr:pic>
      <xdr:nvPicPr>
        <xdr:cNvPr id="1125" name="Picture@01\QPosted@" descr="@01\QPosted@">
          <a:extLst>
            <a:ext uri="{FF2B5EF4-FFF2-40B4-BE49-F238E27FC236}">
              <a16:creationId xmlns:a16="http://schemas.microsoft.com/office/drawing/2014/main" id="{5A95B02D-B1A2-49C2-B7DB-071E79435A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30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1125</xdr:row>
      <xdr:rowOff>0</xdr:rowOff>
    </xdr:from>
    <xdr:to>
      <xdr:col>0</xdr:col>
      <xdr:colOff>152400</xdr:colOff>
      <xdr:row>1125</xdr:row>
      <xdr:rowOff>133350</xdr:rowOff>
    </xdr:to>
    <xdr:pic>
      <xdr:nvPicPr>
        <xdr:cNvPr id="1126" name="Picture@01\QPosted@" descr="@01\QPosted@">
          <a:extLst>
            <a:ext uri="{FF2B5EF4-FFF2-40B4-BE49-F238E27FC236}">
              <a16:creationId xmlns:a16="http://schemas.microsoft.com/office/drawing/2014/main" id="{BF4FDC26-79C8-4249-B53A-AEA4AE5BE4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4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1126</xdr:row>
      <xdr:rowOff>0</xdr:rowOff>
    </xdr:from>
    <xdr:to>
      <xdr:col>0</xdr:col>
      <xdr:colOff>152400</xdr:colOff>
      <xdr:row>1126</xdr:row>
      <xdr:rowOff>133350</xdr:rowOff>
    </xdr:to>
    <xdr:pic>
      <xdr:nvPicPr>
        <xdr:cNvPr id="1127" name="Picture@01\QPosted@" descr="@01\QPosted@">
          <a:extLst>
            <a:ext uri="{FF2B5EF4-FFF2-40B4-BE49-F238E27FC236}">
              <a16:creationId xmlns:a16="http://schemas.microsoft.com/office/drawing/2014/main" id="{C6D9D9B2-88E6-456E-A3BE-AE2D4E30F4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66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1127</xdr:row>
      <xdr:rowOff>0</xdr:rowOff>
    </xdr:from>
    <xdr:to>
      <xdr:col>0</xdr:col>
      <xdr:colOff>152400</xdr:colOff>
      <xdr:row>1127</xdr:row>
      <xdr:rowOff>133350</xdr:rowOff>
    </xdr:to>
    <xdr:pic>
      <xdr:nvPicPr>
        <xdr:cNvPr id="1128" name="Picture@01\QPosted@" descr="@01\QPosted@">
          <a:extLst>
            <a:ext uri="{FF2B5EF4-FFF2-40B4-BE49-F238E27FC236}">
              <a16:creationId xmlns:a16="http://schemas.microsoft.com/office/drawing/2014/main" id="{0CF5BA56-845D-4B4C-9497-DA60616920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8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1128</xdr:row>
      <xdr:rowOff>0</xdr:rowOff>
    </xdr:from>
    <xdr:to>
      <xdr:col>0</xdr:col>
      <xdr:colOff>152400</xdr:colOff>
      <xdr:row>1128</xdr:row>
      <xdr:rowOff>133350</xdr:rowOff>
    </xdr:to>
    <xdr:pic>
      <xdr:nvPicPr>
        <xdr:cNvPr id="1129" name="Picture@01\QPosted@" descr="@01\QPosted@">
          <a:extLst>
            <a:ext uri="{FF2B5EF4-FFF2-40B4-BE49-F238E27FC236}">
              <a16:creationId xmlns:a16="http://schemas.microsoft.com/office/drawing/2014/main" id="{3004F98D-A293-42E8-A0C3-932EC4B6BF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01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1129</xdr:row>
      <xdr:rowOff>0</xdr:rowOff>
    </xdr:from>
    <xdr:to>
      <xdr:col>0</xdr:col>
      <xdr:colOff>152400</xdr:colOff>
      <xdr:row>1129</xdr:row>
      <xdr:rowOff>133350</xdr:rowOff>
    </xdr:to>
    <xdr:pic>
      <xdr:nvPicPr>
        <xdr:cNvPr id="1130" name="Picture@01\QPosted@" descr="@01\QPosted@">
          <a:extLst>
            <a:ext uri="{FF2B5EF4-FFF2-40B4-BE49-F238E27FC236}">
              <a16:creationId xmlns:a16="http://schemas.microsoft.com/office/drawing/2014/main" id="{54FE7FA6-28D8-4FCE-B350-8E82F06E79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1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1130</xdr:row>
      <xdr:rowOff>0</xdr:rowOff>
    </xdr:from>
    <xdr:to>
      <xdr:col>0</xdr:col>
      <xdr:colOff>152400</xdr:colOff>
      <xdr:row>1130</xdr:row>
      <xdr:rowOff>133350</xdr:rowOff>
    </xdr:to>
    <xdr:pic>
      <xdr:nvPicPr>
        <xdr:cNvPr id="1131" name="Picture@01\QPosted@" descr="@01\QPosted@">
          <a:extLst>
            <a:ext uri="{FF2B5EF4-FFF2-40B4-BE49-F238E27FC236}">
              <a16:creationId xmlns:a16="http://schemas.microsoft.com/office/drawing/2014/main" id="{6FE4206C-0646-4491-9B09-62A3F4463B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37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1131</xdr:row>
      <xdr:rowOff>0</xdr:rowOff>
    </xdr:from>
    <xdr:to>
      <xdr:col>0</xdr:col>
      <xdr:colOff>152400</xdr:colOff>
      <xdr:row>1131</xdr:row>
      <xdr:rowOff>133350</xdr:rowOff>
    </xdr:to>
    <xdr:pic>
      <xdr:nvPicPr>
        <xdr:cNvPr id="1132" name="Picture@01\QPosted@" descr="@01\QPosted@">
          <a:extLst>
            <a:ext uri="{FF2B5EF4-FFF2-40B4-BE49-F238E27FC236}">
              <a16:creationId xmlns:a16="http://schemas.microsoft.com/office/drawing/2014/main" id="{A01C5CD7-4111-4530-A41C-6EA175D00D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5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1132</xdr:row>
      <xdr:rowOff>0</xdr:rowOff>
    </xdr:from>
    <xdr:to>
      <xdr:col>0</xdr:col>
      <xdr:colOff>152400</xdr:colOff>
      <xdr:row>1132</xdr:row>
      <xdr:rowOff>133350</xdr:rowOff>
    </xdr:to>
    <xdr:pic>
      <xdr:nvPicPr>
        <xdr:cNvPr id="1133" name="Picture@01\QPosted@" descr="@01\QPosted@">
          <a:extLst>
            <a:ext uri="{FF2B5EF4-FFF2-40B4-BE49-F238E27FC236}">
              <a16:creationId xmlns:a16="http://schemas.microsoft.com/office/drawing/2014/main" id="{413953A5-B235-4D04-8CD4-9416C6D399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72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1133</xdr:row>
      <xdr:rowOff>0</xdr:rowOff>
    </xdr:from>
    <xdr:to>
      <xdr:col>0</xdr:col>
      <xdr:colOff>152400</xdr:colOff>
      <xdr:row>1133</xdr:row>
      <xdr:rowOff>133350</xdr:rowOff>
    </xdr:to>
    <xdr:pic>
      <xdr:nvPicPr>
        <xdr:cNvPr id="1134" name="Picture@01\QPosted@" descr="@01\QPosted@">
          <a:extLst>
            <a:ext uri="{FF2B5EF4-FFF2-40B4-BE49-F238E27FC236}">
              <a16:creationId xmlns:a16="http://schemas.microsoft.com/office/drawing/2014/main" id="{5E9A6B4D-4ECF-4D06-B54D-28897A9965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9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1134</xdr:row>
      <xdr:rowOff>0</xdr:rowOff>
    </xdr:from>
    <xdr:to>
      <xdr:col>0</xdr:col>
      <xdr:colOff>152400</xdr:colOff>
      <xdr:row>1134</xdr:row>
      <xdr:rowOff>133350</xdr:rowOff>
    </xdr:to>
    <xdr:pic>
      <xdr:nvPicPr>
        <xdr:cNvPr id="1135" name="Picture@01\QPosted@" descr="@01\QPosted@">
          <a:extLst>
            <a:ext uri="{FF2B5EF4-FFF2-40B4-BE49-F238E27FC236}">
              <a16:creationId xmlns:a16="http://schemas.microsoft.com/office/drawing/2014/main" id="{A77E262B-BC6F-4040-A6EF-D22922D0D0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08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1135</xdr:row>
      <xdr:rowOff>0</xdr:rowOff>
    </xdr:from>
    <xdr:to>
      <xdr:col>0</xdr:col>
      <xdr:colOff>152400</xdr:colOff>
      <xdr:row>1135</xdr:row>
      <xdr:rowOff>133350</xdr:rowOff>
    </xdr:to>
    <xdr:pic>
      <xdr:nvPicPr>
        <xdr:cNvPr id="1136" name="Picture@01\QPosted@" descr="@01\QPosted@">
          <a:extLst>
            <a:ext uri="{FF2B5EF4-FFF2-40B4-BE49-F238E27FC236}">
              <a16:creationId xmlns:a16="http://schemas.microsoft.com/office/drawing/2014/main" id="{607A5BEB-0709-494A-993C-463E47B258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2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1136</xdr:row>
      <xdr:rowOff>0</xdr:rowOff>
    </xdr:from>
    <xdr:to>
      <xdr:col>0</xdr:col>
      <xdr:colOff>152400</xdr:colOff>
      <xdr:row>1136</xdr:row>
      <xdr:rowOff>133350</xdr:rowOff>
    </xdr:to>
    <xdr:pic>
      <xdr:nvPicPr>
        <xdr:cNvPr id="1137" name="Picture@01\QPosted@" descr="@01\QPosted@">
          <a:extLst>
            <a:ext uri="{FF2B5EF4-FFF2-40B4-BE49-F238E27FC236}">
              <a16:creationId xmlns:a16="http://schemas.microsoft.com/office/drawing/2014/main" id="{F79D4E6B-613F-43FD-97C4-2F66B53D9B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43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1137</xdr:row>
      <xdr:rowOff>0</xdr:rowOff>
    </xdr:from>
    <xdr:to>
      <xdr:col>0</xdr:col>
      <xdr:colOff>152400</xdr:colOff>
      <xdr:row>1137</xdr:row>
      <xdr:rowOff>133350</xdr:rowOff>
    </xdr:to>
    <xdr:pic>
      <xdr:nvPicPr>
        <xdr:cNvPr id="1138" name="Picture@01\QPosted@" descr="@01\QPosted@">
          <a:extLst>
            <a:ext uri="{FF2B5EF4-FFF2-40B4-BE49-F238E27FC236}">
              <a16:creationId xmlns:a16="http://schemas.microsoft.com/office/drawing/2014/main" id="{0A5B7286-9998-438F-9FDF-E43351DE5A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6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1138</xdr:row>
      <xdr:rowOff>0</xdr:rowOff>
    </xdr:from>
    <xdr:to>
      <xdr:col>0</xdr:col>
      <xdr:colOff>152400</xdr:colOff>
      <xdr:row>1138</xdr:row>
      <xdr:rowOff>133350</xdr:rowOff>
    </xdr:to>
    <xdr:pic>
      <xdr:nvPicPr>
        <xdr:cNvPr id="1139" name="Picture@01\QPosted@" descr="@01\QPosted@">
          <a:extLst>
            <a:ext uri="{FF2B5EF4-FFF2-40B4-BE49-F238E27FC236}">
              <a16:creationId xmlns:a16="http://schemas.microsoft.com/office/drawing/2014/main" id="{D7E9B878-9D07-4973-8F0C-3DE8EA5849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79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1139</xdr:row>
      <xdr:rowOff>0</xdr:rowOff>
    </xdr:from>
    <xdr:to>
      <xdr:col>0</xdr:col>
      <xdr:colOff>152400</xdr:colOff>
      <xdr:row>1139</xdr:row>
      <xdr:rowOff>133350</xdr:rowOff>
    </xdr:to>
    <xdr:pic>
      <xdr:nvPicPr>
        <xdr:cNvPr id="1140" name="Picture@01\QPosted@" descr="@01\QPosted@">
          <a:extLst>
            <a:ext uri="{FF2B5EF4-FFF2-40B4-BE49-F238E27FC236}">
              <a16:creationId xmlns:a16="http://schemas.microsoft.com/office/drawing/2014/main" id="{B6773246-B9AD-4667-A121-D31951BA88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9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1140</xdr:row>
      <xdr:rowOff>0</xdr:rowOff>
    </xdr:from>
    <xdr:to>
      <xdr:col>0</xdr:col>
      <xdr:colOff>152400</xdr:colOff>
      <xdr:row>1140</xdr:row>
      <xdr:rowOff>133350</xdr:rowOff>
    </xdr:to>
    <xdr:pic>
      <xdr:nvPicPr>
        <xdr:cNvPr id="1141" name="Picture@01\QPosted@" descr="@01\QPosted@">
          <a:extLst>
            <a:ext uri="{FF2B5EF4-FFF2-40B4-BE49-F238E27FC236}">
              <a16:creationId xmlns:a16="http://schemas.microsoft.com/office/drawing/2014/main" id="{572C8D85-DA6E-474E-9F64-F3114BA3B7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14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1141</xdr:row>
      <xdr:rowOff>0</xdr:rowOff>
    </xdr:from>
    <xdr:to>
      <xdr:col>0</xdr:col>
      <xdr:colOff>152400</xdr:colOff>
      <xdr:row>1141</xdr:row>
      <xdr:rowOff>133350</xdr:rowOff>
    </xdr:to>
    <xdr:pic>
      <xdr:nvPicPr>
        <xdr:cNvPr id="1142" name="Picture@01\QPosted@" descr="@01\QPosted@">
          <a:extLst>
            <a:ext uri="{FF2B5EF4-FFF2-40B4-BE49-F238E27FC236}">
              <a16:creationId xmlns:a16="http://schemas.microsoft.com/office/drawing/2014/main" id="{A8750F9F-7EA1-4E83-84C7-BC24FD65E5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3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1142</xdr:row>
      <xdr:rowOff>0</xdr:rowOff>
    </xdr:from>
    <xdr:to>
      <xdr:col>0</xdr:col>
      <xdr:colOff>152400</xdr:colOff>
      <xdr:row>1142</xdr:row>
      <xdr:rowOff>133350</xdr:rowOff>
    </xdr:to>
    <xdr:pic>
      <xdr:nvPicPr>
        <xdr:cNvPr id="1143" name="Picture@01\QPosted@" descr="@01\QPosted@">
          <a:extLst>
            <a:ext uri="{FF2B5EF4-FFF2-40B4-BE49-F238E27FC236}">
              <a16:creationId xmlns:a16="http://schemas.microsoft.com/office/drawing/2014/main" id="{580456E4-61A8-4B69-BA35-A7D8F7C6A2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50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1143</xdr:row>
      <xdr:rowOff>0</xdr:rowOff>
    </xdr:from>
    <xdr:to>
      <xdr:col>0</xdr:col>
      <xdr:colOff>152400</xdr:colOff>
      <xdr:row>1143</xdr:row>
      <xdr:rowOff>133350</xdr:rowOff>
    </xdr:to>
    <xdr:pic>
      <xdr:nvPicPr>
        <xdr:cNvPr id="1144" name="Picture@01\QPosted@" descr="@01\QPosted@">
          <a:extLst>
            <a:ext uri="{FF2B5EF4-FFF2-40B4-BE49-F238E27FC236}">
              <a16:creationId xmlns:a16="http://schemas.microsoft.com/office/drawing/2014/main" id="{478B1A5E-C5EB-4642-9E29-F19D9C2808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6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1144</xdr:row>
      <xdr:rowOff>0</xdr:rowOff>
    </xdr:from>
    <xdr:to>
      <xdr:col>0</xdr:col>
      <xdr:colOff>152400</xdr:colOff>
      <xdr:row>1144</xdr:row>
      <xdr:rowOff>133350</xdr:rowOff>
    </xdr:to>
    <xdr:pic>
      <xdr:nvPicPr>
        <xdr:cNvPr id="1145" name="Picture@01\QPosted@" descr="@01\QPosted@">
          <a:extLst>
            <a:ext uri="{FF2B5EF4-FFF2-40B4-BE49-F238E27FC236}">
              <a16:creationId xmlns:a16="http://schemas.microsoft.com/office/drawing/2014/main" id="{FE6CC2B0-6960-48BC-B609-BECDDC7280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6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1145</xdr:row>
      <xdr:rowOff>0</xdr:rowOff>
    </xdr:from>
    <xdr:to>
      <xdr:col>0</xdr:col>
      <xdr:colOff>152400</xdr:colOff>
      <xdr:row>1145</xdr:row>
      <xdr:rowOff>133350</xdr:rowOff>
    </xdr:to>
    <xdr:pic>
      <xdr:nvPicPr>
        <xdr:cNvPr id="1146" name="Picture@01\QPosted@" descr="@01\QPosted@">
          <a:extLst>
            <a:ext uri="{FF2B5EF4-FFF2-40B4-BE49-F238E27FC236}">
              <a16:creationId xmlns:a16="http://schemas.microsoft.com/office/drawing/2014/main" id="{01E38759-FEC1-4200-BC07-860E8FD066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0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1146</xdr:row>
      <xdr:rowOff>0</xdr:rowOff>
    </xdr:from>
    <xdr:to>
      <xdr:col>0</xdr:col>
      <xdr:colOff>152400</xdr:colOff>
      <xdr:row>1146</xdr:row>
      <xdr:rowOff>133350</xdr:rowOff>
    </xdr:to>
    <xdr:pic>
      <xdr:nvPicPr>
        <xdr:cNvPr id="1147" name="Picture@01\QPosted@" descr="@01\QPosted@">
          <a:extLst>
            <a:ext uri="{FF2B5EF4-FFF2-40B4-BE49-F238E27FC236}">
              <a16:creationId xmlns:a16="http://schemas.microsoft.com/office/drawing/2014/main" id="{A640ECCF-8950-4C4E-BE19-CF7CF9826B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21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1147</xdr:row>
      <xdr:rowOff>0</xdr:rowOff>
    </xdr:from>
    <xdr:to>
      <xdr:col>0</xdr:col>
      <xdr:colOff>152400</xdr:colOff>
      <xdr:row>1147</xdr:row>
      <xdr:rowOff>133350</xdr:rowOff>
    </xdr:to>
    <xdr:pic>
      <xdr:nvPicPr>
        <xdr:cNvPr id="1148" name="Picture@01\QPosted@" descr="@01\QPosted@">
          <a:extLst>
            <a:ext uri="{FF2B5EF4-FFF2-40B4-BE49-F238E27FC236}">
              <a16:creationId xmlns:a16="http://schemas.microsoft.com/office/drawing/2014/main" id="{44F5F5E4-8BD1-4A25-960E-693A7258FE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39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1148</xdr:row>
      <xdr:rowOff>0</xdr:rowOff>
    </xdr:from>
    <xdr:to>
      <xdr:col>0</xdr:col>
      <xdr:colOff>152400</xdr:colOff>
      <xdr:row>1148</xdr:row>
      <xdr:rowOff>133350</xdr:rowOff>
    </xdr:to>
    <xdr:pic>
      <xdr:nvPicPr>
        <xdr:cNvPr id="1149" name="Picture@01\QPosted@" descr="@01\QPosted@">
          <a:extLst>
            <a:ext uri="{FF2B5EF4-FFF2-40B4-BE49-F238E27FC236}">
              <a16:creationId xmlns:a16="http://schemas.microsoft.com/office/drawing/2014/main" id="{3E07A733-AF24-45DB-BA32-66CAD581E7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57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1149</xdr:row>
      <xdr:rowOff>0</xdr:rowOff>
    </xdr:from>
    <xdr:to>
      <xdr:col>0</xdr:col>
      <xdr:colOff>152400</xdr:colOff>
      <xdr:row>1149</xdr:row>
      <xdr:rowOff>133350</xdr:rowOff>
    </xdr:to>
    <xdr:pic>
      <xdr:nvPicPr>
        <xdr:cNvPr id="1150" name="Picture@01\QPosted@" descr="@01\QPosted@">
          <a:extLst>
            <a:ext uri="{FF2B5EF4-FFF2-40B4-BE49-F238E27FC236}">
              <a16:creationId xmlns:a16="http://schemas.microsoft.com/office/drawing/2014/main" id="{95A6DB30-DFE1-457A-9768-9A5486D1FB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74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1150</xdr:row>
      <xdr:rowOff>0</xdr:rowOff>
    </xdr:from>
    <xdr:to>
      <xdr:col>0</xdr:col>
      <xdr:colOff>152400</xdr:colOff>
      <xdr:row>1150</xdr:row>
      <xdr:rowOff>133350</xdr:rowOff>
    </xdr:to>
    <xdr:pic>
      <xdr:nvPicPr>
        <xdr:cNvPr id="1151" name="Picture@01\QPosted@" descr="@01\QPosted@">
          <a:extLst>
            <a:ext uri="{FF2B5EF4-FFF2-40B4-BE49-F238E27FC236}">
              <a16:creationId xmlns:a16="http://schemas.microsoft.com/office/drawing/2014/main" id="{9B3EB97C-24A9-4B8E-9AAD-2EC56AE3BA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92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1151</xdr:row>
      <xdr:rowOff>0</xdr:rowOff>
    </xdr:from>
    <xdr:to>
      <xdr:col>0</xdr:col>
      <xdr:colOff>152400</xdr:colOff>
      <xdr:row>1151</xdr:row>
      <xdr:rowOff>133350</xdr:rowOff>
    </xdr:to>
    <xdr:pic>
      <xdr:nvPicPr>
        <xdr:cNvPr id="1152" name="Picture@01\QPosted@" descr="@01\QPosted@">
          <a:extLst>
            <a:ext uri="{FF2B5EF4-FFF2-40B4-BE49-F238E27FC236}">
              <a16:creationId xmlns:a16="http://schemas.microsoft.com/office/drawing/2014/main" id="{483E55CE-9519-4EE4-9984-96CDF3EB44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10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1152</xdr:row>
      <xdr:rowOff>0</xdr:rowOff>
    </xdr:from>
    <xdr:to>
      <xdr:col>0</xdr:col>
      <xdr:colOff>152400</xdr:colOff>
      <xdr:row>1152</xdr:row>
      <xdr:rowOff>133350</xdr:rowOff>
    </xdr:to>
    <xdr:pic>
      <xdr:nvPicPr>
        <xdr:cNvPr id="1153" name="Picture@01\QPosted@" descr="@01\QPosted@">
          <a:extLst>
            <a:ext uri="{FF2B5EF4-FFF2-40B4-BE49-F238E27FC236}">
              <a16:creationId xmlns:a16="http://schemas.microsoft.com/office/drawing/2014/main" id="{5468BE64-B03F-4424-871A-A89E129E7F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2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1153</xdr:row>
      <xdr:rowOff>0</xdr:rowOff>
    </xdr:from>
    <xdr:to>
      <xdr:col>0</xdr:col>
      <xdr:colOff>152400</xdr:colOff>
      <xdr:row>1153</xdr:row>
      <xdr:rowOff>133350</xdr:rowOff>
    </xdr:to>
    <xdr:pic>
      <xdr:nvPicPr>
        <xdr:cNvPr id="1154" name="Picture@01\QPosted@" descr="@01\QPosted@">
          <a:extLst>
            <a:ext uri="{FF2B5EF4-FFF2-40B4-BE49-F238E27FC236}">
              <a16:creationId xmlns:a16="http://schemas.microsoft.com/office/drawing/2014/main" id="{6D1AF007-BC40-408A-8E4B-BC125AA44C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46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1154</xdr:row>
      <xdr:rowOff>0</xdr:rowOff>
    </xdr:from>
    <xdr:to>
      <xdr:col>0</xdr:col>
      <xdr:colOff>152400</xdr:colOff>
      <xdr:row>1154</xdr:row>
      <xdr:rowOff>133350</xdr:rowOff>
    </xdr:to>
    <xdr:pic>
      <xdr:nvPicPr>
        <xdr:cNvPr id="1155" name="Picture@01\QPosted@" descr="@01\QPosted@">
          <a:extLst>
            <a:ext uri="{FF2B5EF4-FFF2-40B4-BE49-F238E27FC236}">
              <a16:creationId xmlns:a16="http://schemas.microsoft.com/office/drawing/2014/main" id="{B71E574B-C92B-494E-A041-CB0EE73F9E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6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1155</xdr:row>
      <xdr:rowOff>0</xdr:rowOff>
    </xdr:from>
    <xdr:to>
      <xdr:col>0</xdr:col>
      <xdr:colOff>152400</xdr:colOff>
      <xdr:row>1155</xdr:row>
      <xdr:rowOff>133350</xdr:rowOff>
    </xdr:to>
    <xdr:pic>
      <xdr:nvPicPr>
        <xdr:cNvPr id="1156" name="Picture@01\QPosted@" descr="@01\QPosted@">
          <a:extLst>
            <a:ext uri="{FF2B5EF4-FFF2-40B4-BE49-F238E27FC236}">
              <a16:creationId xmlns:a16="http://schemas.microsoft.com/office/drawing/2014/main" id="{95887890-15B7-4537-A055-F2026C2D65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81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1156</xdr:row>
      <xdr:rowOff>0</xdr:rowOff>
    </xdr:from>
    <xdr:to>
      <xdr:col>0</xdr:col>
      <xdr:colOff>152400</xdr:colOff>
      <xdr:row>1156</xdr:row>
      <xdr:rowOff>133350</xdr:rowOff>
    </xdr:to>
    <xdr:pic>
      <xdr:nvPicPr>
        <xdr:cNvPr id="1157" name="Picture@01\QPosted@" descr="@01\QPosted@">
          <a:extLst>
            <a:ext uri="{FF2B5EF4-FFF2-40B4-BE49-F238E27FC236}">
              <a16:creationId xmlns:a16="http://schemas.microsoft.com/office/drawing/2014/main" id="{B12B24A7-6C3E-4928-A6D3-DF43627F8D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9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1157</xdr:row>
      <xdr:rowOff>0</xdr:rowOff>
    </xdr:from>
    <xdr:to>
      <xdr:col>0</xdr:col>
      <xdr:colOff>152400</xdr:colOff>
      <xdr:row>1157</xdr:row>
      <xdr:rowOff>133350</xdr:rowOff>
    </xdr:to>
    <xdr:pic>
      <xdr:nvPicPr>
        <xdr:cNvPr id="1158" name="Picture@01\QPosted@" descr="@01\QPosted@">
          <a:extLst>
            <a:ext uri="{FF2B5EF4-FFF2-40B4-BE49-F238E27FC236}">
              <a16:creationId xmlns:a16="http://schemas.microsoft.com/office/drawing/2014/main" id="{3737372E-E268-4B92-8664-1D4038F370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17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1158</xdr:row>
      <xdr:rowOff>0</xdr:rowOff>
    </xdr:from>
    <xdr:to>
      <xdr:col>0</xdr:col>
      <xdr:colOff>152400</xdr:colOff>
      <xdr:row>1158</xdr:row>
      <xdr:rowOff>133350</xdr:rowOff>
    </xdr:to>
    <xdr:pic>
      <xdr:nvPicPr>
        <xdr:cNvPr id="1159" name="Picture@01\QPosted@" descr="@01\QPosted@">
          <a:extLst>
            <a:ext uri="{FF2B5EF4-FFF2-40B4-BE49-F238E27FC236}">
              <a16:creationId xmlns:a16="http://schemas.microsoft.com/office/drawing/2014/main" id="{C8F17898-3C40-47E3-9863-AC2180842B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3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1159</xdr:row>
      <xdr:rowOff>0</xdr:rowOff>
    </xdr:from>
    <xdr:to>
      <xdr:col>0</xdr:col>
      <xdr:colOff>152400</xdr:colOff>
      <xdr:row>1159</xdr:row>
      <xdr:rowOff>133350</xdr:rowOff>
    </xdr:to>
    <xdr:pic>
      <xdr:nvPicPr>
        <xdr:cNvPr id="1160" name="Picture@01\QPosted@" descr="@01\QPosted@">
          <a:extLst>
            <a:ext uri="{FF2B5EF4-FFF2-40B4-BE49-F238E27FC236}">
              <a16:creationId xmlns:a16="http://schemas.microsoft.com/office/drawing/2014/main" id="{541DCABE-08C5-42E0-BACA-47634E840E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52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1160</xdr:row>
      <xdr:rowOff>0</xdr:rowOff>
    </xdr:from>
    <xdr:to>
      <xdr:col>0</xdr:col>
      <xdr:colOff>152400</xdr:colOff>
      <xdr:row>1160</xdr:row>
      <xdr:rowOff>133350</xdr:rowOff>
    </xdr:to>
    <xdr:pic>
      <xdr:nvPicPr>
        <xdr:cNvPr id="1161" name="Picture@01\QPosted@" descr="@01\QPosted@">
          <a:extLst>
            <a:ext uri="{FF2B5EF4-FFF2-40B4-BE49-F238E27FC236}">
              <a16:creationId xmlns:a16="http://schemas.microsoft.com/office/drawing/2014/main" id="{C7D85CFB-28B6-4067-B8AC-443F69F394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7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1161</xdr:row>
      <xdr:rowOff>0</xdr:rowOff>
    </xdr:from>
    <xdr:to>
      <xdr:col>0</xdr:col>
      <xdr:colOff>152400</xdr:colOff>
      <xdr:row>1161</xdr:row>
      <xdr:rowOff>133350</xdr:rowOff>
    </xdr:to>
    <xdr:pic>
      <xdr:nvPicPr>
        <xdr:cNvPr id="1162" name="Picture@01\QPosted@" descr="@01\QPosted@">
          <a:extLst>
            <a:ext uri="{FF2B5EF4-FFF2-40B4-BE49-F238E27FC236}">
              <a16:creationId xmlns:a16="http://schemas.microsoft.com/office/drawing/2014/main" id="{5039462F-2246-4147-AE1F-1D24A435AF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88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1162</xdr:row>
      <xdr:rowOff>0</xdr:rowOff>
    </xdr:from>
    <xdr:to>
      <xdr:col>0</xdr:col>
      <xdr:colOff>152400</xdr:colOff>
      <xdr:row>1162</xdr:row>
      <xdr:rowOff>133350</xdr:rowOff>
    </xdr:to>
    <xdr:pic>
      <xdr:nvPicPr>
        <xdr:cNvPr id="1163" name="Picture@01\QPosted@" descr="@01\QPosted@">
          <a:extLst>
            <a:ext uri="{FF2B5EF4-FFF2-40B4-BE49-F238E27FC236}">
              <a16:creationId xmlns:a16="http://schemas.microsoft.com/office/drawing/2014/main" id="{0CB23B36-B2F8-4FC7-AEB6-C8C6581FDA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0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1163</xdr:row>
      <xdr:rowOff>0</xdr:rowOff>
    </xdr:from>
    <xdr:to>
      <xdr:col>0</xdr:col>
      <xdr:colOff>152400</xdr:colOff>
      <xdr:row>1163</xdr:row>
      <xdr:rowOff>133350</xdr:rowOff>
    </xdr:to>
    <xdr:pic>
      <xdr:nvPicPr>
        <xdr:cNvPr id="1164" name="Picture@01\QPosted@" descr="@01\QPosted@">
          <a:extLst>
            <a:ext uri="{FF2B5EF4-FFF2-40B4-BE49-F238E27FC236}">
              <a16:creationId xmlns:a16="http://schemas.microsoft.com/office/drawing/2014/main" id="{EC51382E-4B8C-4B88-87BB-EEAB4FAB06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3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1164</xdr:row>
      <xdr:rowOff>0</xdr:rowOff>
    </xdr:from>
    <xdr:to>
      <xdr:col>0</xdr:col>
      <xdr:colOff>152400</xdr:colOff>
      <xdr:row>1164</xdr:row>
      <xdr:rowOff>133350</xdr:rowOff>
    </xdr:to>
    <xdr:pic>
      <xdr:nvPicPr>
        <xdr:cNvPr id="1165" name="Picture@01\QPosted@" descr="@01\QPosted@">
          <a:extLst>
            <a:ext uri="{FF2B5EF4-FFF2-40B4-BE49-F238E27FC236}">
              <a16:creationId xmlns:a16="http://schemas.microsoft.com/office/drawing/2014/main" id="{FC10B9D4-5CDF-4AAE-AF12-C894BC74CC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4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1165</xdr:row>
      <xdr:rowOff>0</xdr:rowOff>
    </xdr:from>
    <xdr:to>
      <xdr:col>0</xdr:col>
      <xdr:colOff>152400</xdr:colOff>
      <xdr:row>1165</xdr:row>
      <xdr:rowOff>133350</xdr:rowOff>
    </xdr:to>
    <xdr:pic>
      <xdr:nvPicPr>
        <xdr:cNvPr id="1166" name="Picture@01\QPosted@" descr="@01\QPosted@">
          <a:extLst>
            <a:ext uri="{FF2B5EF4-FFF2-40B4-BE49-F238E27FC236}">
              <a16:creationId xmlns:a16="http://schemas.microsoft.com/office/drawing/2014/main" id="{01A61B7B-4E6D-4D7A-B4AB-51D74EC5F3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59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1166</xdr:row>
      <xdr:rowOff>0</xdr:rowOff>
    </xdr:from>
    <xdr:to>
      <xdr:col>0</xdr:col>
      <xdr:colOff>152400</xdr:colOff>
      <xdr:row>1166</xdr:row>
      <xdr:rowOff>133350</xdr:rowOff>
    </xdr:to>
    <xdr:pic>
      <xdr:nvPicPr>
        <xdr:cNvPr id="1167" name="Picture@01\QPosted@" descr="@01\QPosted@">
          <a:extLst>
            <a:ext uri="{FF2B5EF4-FFF2-40B4-BE49-F238E27FC236}">
              <a16:creationId xmlns:a16="http://schemas.microsoft.com/office/drawing/2014/main" id="{A4BD36B8-A26E-4421-A607-0F7019E6F0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7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1167</xdr:row>
      <xdr:rowOff>0</xdr:rowOff>
    </xdr:from>
    <xdr:to>
      <xdr:col>0</xdr:col>
      <xdr:colOff>152400</xdr:colOff>
      <xdr:row>1167</xdr:row>
      <xdr:rowOff>133350</xdr:rowOff>
    </xdr:to>
    <xdr:pic>
      <xdr:nvPicPr>
        <xdr:cNvPr id="1168" name="Picture@01\QPosted@" descr="@01\QPosted@">
          <a:extLst>
            <a:ext uri="{FF2B5EF4-FFF2-40B4-BE49-F238E27FC236}">
              <a16:creationId xmlns:a16="http://schemas.microsoft.com/office/drawing/2014/main" id="{ECEFBA4E-1A06-4D2A-8EC6-7FEDAF27EB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94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1168</xdr:row>
      <xdr:rowOff>0</xdr:rowOff>
    </xdr:from>
    <xdr:to>
      <xdr:col>0</xdr:col>
      <xdr:colOff>152400</xdr:colOff>
      <xdr:row>1168</xdr:row>
      <xdr:rowOff>133350</xdr:rowOff>
    </xdr:to>
    <xdr:pic>
      <xdr:nvPicPr>
        <xdr:cNvPr id="1169" name="Picture@01\QPosted@" descr="@01\QPosted@">
          <a:extLst>
            <a:ext uri="{FF2B5EF4-FFF2-40B4-BE49-F238E27FC236}">
              <a16:creationId xmlns:a16="http://schemas.microsoft.com/office/drawing/2014/main" id="{980D728F-0FAA-4AA7-BC89-B1AF49BF7F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1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1169</xdr:row>
      <xdr:rowOff>0</xdr:rowOff>
    </xdr:from>
    <xdr:to>
      <xdr:col>0</xdr:col>
      <xdr:colOff>152400</xdr:colOff>
      <xdr:row>1169</xdr:row>
      <xdr:rowOff>133350</xdr:rowOff>
    </xdr:to>
    <xdr:pic>
      <xdr:nvPicPr>
        <xdr:cNvPr id="1170" name="Picture@01\QPosted@" descr="@01\QPosted@">
          <a:extLst>
            <a:ext uri="{FF2B5EF4-FFF2-40B4-BE49-F238E27FC236}">
              <a16:creationId xmlns:a16="http://schemas.microsoft.com/office/drawing/2014/main" id="{685B9515-3E9B-4373-9A06-9BE6427967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30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1170</xdr:row>
      <xdr:rowOff>0</xdr:rowOff>
    </xdr:from>
    <xdr:to>
      <xdr:col>0</xdr:col>
      <xdr:colOff>152400</xdr:colOff>
      <xdr:row>1170</xdr:row>
      <xdr:rowOff>133350</xdr:rowOff>
    </xdr:to>
    <xdr:pic>
      <xdr:nvPicPr>
        <xdr:cNvPr id="1171" name="Picture@01\QPosted@" descr="@01\QPosted@">
          <a:extLst>
            <a:ext uri="{FF2B5EF4-FFF2-40B4-BE49-F238E27FC236}">
              <a16:creationId xmlns:a16="http://schemas.microsoft.com/office/drawing/2014/main" id="{A8A5F03A-1FB7-4C5C-977B-CEDEE6DD71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4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1171</xdr:row>
      <xdr:rowOff>0</xdr:rowOff>
    </xdr:from>
    <xdr:to>
      <xdr:col>0</xdr:col>
      <xdr:colOff>152400</xdr:colOff>
      <xdr:row>1171</xdr:row>
      <xdr:rowOff>133350</xdr:rowOff>
    </xdr:to>
    <xdr:pic>
      <xdr:nvPicPr>
        <xdr:cNvPr id="1172" name="Picture@01\QPosted@" descr="@01\QPosted@">
          <a:extLst>
            <a:ext uri="{FF2B5EF4-FFF2-40B4-BE49-F238E27FC236}">
              <a16:creationId xmlns:a16="http://schemas.microsoft.com/office/drawing/2014/main" id="{6080BD4B-FCF7-4D25-9E0F-5422FE012B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66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1172</xdr:row>
      <xdr:rowOff>0</xdr:rowOff>
    </xdr:from>
    <xdr:to>
      <xdr:col>0</xdr:col>
      <xdr:colOff>152400</xdr:colOff>
      <xdr:row>1172</xdr:row>
      <xdr:rowOff>133350</xdr:rowOff>
    </xdr:to>
    <xdr:pic>
      <xdr:nvPicPr>
        <xdr:cNvPr id="1173" name="Picture@01\QPosted@" descr="@01\QPosted@">
          <a:extLst>
            <a:ext uri="{FF2B5EF4-FFF2-40B4-BE49-F238E27FC236}">
              <a16:creationId xmlns:a16="http://schemas.microsoft.com/office/drawing/2014/main" id="{9EE270B3-13C7-4311-9659-3DC4A59110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8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1173</xdr:row>
      <xdr:rowOff>0</xdr:rowOff>
    </xdr:from>
    <xdr:to>
      <xdr:col>0</xdr:col>
      <xdr:colOff>152400</xdr:colOff>
      <xdr:row>1173</xdr:row>
      <xdr:rowOff>133350</xdr:rowOff>
    </xdr:to>
    <xdr:pic>
      <xdr:nvPicPr>
        <xdr:cNvPr id="1174" name="Picture@01\QPosted@" descr="@01\QPosted@">
          <a:extLst>
            <a:ext uri="{FF2B5EF4-FFF2-40B4-BE49-F238E27FC236}">
              <a16:creationId xmlns:a16="http://schemas.microsoft.com/office/drawing/2014/main" id="{1EA0E333-75B2-40E8-9DA2-2DE19827CA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01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1174</xdr:row>
      <xdr:rowOff>0</xdr:rowOff>
    </xdr:from>
    <xdr:to>
      <xdr:col>0</xdr:col>
      <xdr:colOff>152400</xdr:colOff>
      <xdr:row>1174</xdr:row>
      <xdr:rowOff>133350</xdr:rowOff>
    </xdr:to>
    <xdr:pic>
      <xdr:nvPicPr>
        <xdr:cNvPr id="1175" name="Picture@01\QPosted@" descr="@01\QPosted@">
          <a:extLst>
            <a:ext uri="{FF2B5EF4-FFF2-40B4-BE49-F238E27FC236}">
              <a16:creationId xmlns:a16="http://schemas.microsoft.com/office/drawing/2014/main" id="{7AF98159-9EAE-465C-9026-E98A21BC77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19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1175</xdr:row>
      <xdr:rowOff>0</xdr:rowOff>
    </xdr:from>
    <xdr:to>
      <xdr:col>0</xdr:col>
      <xdr:colOff>152400</xdr:colOff>
      <xdr:row>1175</xdr:row>
      <xdr:rowOff>133350</xdr:rowOff>
    </xdr:to>
    <xdr:pic>
      <xdr:nvPicPr>
        <xdr:cNvPr id="1176" name="Picture@01\QPosted@" descr="@01\QPosted@">
          <a:extLst>
            <a:ext uri="{FF2B5EF4-FFF2-40B4-BE49-F238E27FC236}">
              <a16:creationId xmlns:a16="http://schemas.microsoft.com/office/drawing/2014/main" id="{8065A264-4B64-4E0E-825A-4349A3679A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37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1176</xdr:row>
      <xdr:rowOff>0</xdr:rowOff>
    </xdr:from>
    <xdr:to>
      <xdr:col>0</xdr:col>
      <xdr:colOff>152400</xdr:colOff>
      <xdr:row>1176</xdr:row>
      <xdr:rowOff>133350</xdr:rowOff>
    </xdr:to>
    <xdr:pic>
      <xdr:nvPicPr>
        <xdr:cNvPr id="1177" name="Picture@01\QPosted@" descr="@01\QPosted@">
          <a:extLst>
            <a:ext uri="{FF2B5EF4-FFF2-40B4-BE49-F238E27FC236}">
              <a16:creationId xmlns:a16="http://schemas.microsoft.com/office/drawing/2014/main" id="{5C61550D-6BA0-411E-89B4-98B19B3BCD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55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1177</xdr:row>
      <xdr:rowOff>0</xdr:rowOff>
    </xdr:from>
    <xdr:to>
      <xdr:col>0</xdr:col>
      <xdr:colOff>152400</xdr:colOff>
      <xdr:row>1177</xdr:row>
      <xdr:rowOff>133350</xdr:rowOff>
    </xdr:to>
    <xdr:pic>
      <xdr:nvPicPr>
        <xdr:cNvPr id="1178" name="Picture@01\QPosted@" descr="@01\QPosted@">
          <a:extLst>
            <a:ext uri="{FF2B5EF4-FFF2-40B4-BE49-F238E27FC236}">
              <a16:creationId xmlns:a16="http://schemas.microsoft.com/office/drawing/2014/main" id="{04903D94-A500-41AD-9DCB-C067B9F301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72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1178</xdr:row>
      <xdr:rowOff>0</xdr:rowOff>
    </xdr:from>
    <xdr:to>
      <xdr:col>0</xdr:col>
      <xdr:colOff>152400</xdr:colOff>
      <xdr:row>1178</xdr:row>
      <xdr:rowOff>133350</xdr:rowOff>
    </xdr:to>
    <xdr:pic>
      <xdr:nvPicPr>
        <xdr:cNvPr id="1179" name="Picture@01\QPosted@" descr="@01\QPosted@">
          <a:extLst>
            <a:ext uri="{FF2B5EF4-FFF2-40B4-BE49-F238E27FC236}">
              <a16:creationId xmlns:a16="http://schemas.microsoft.com/office/drawing/2014/main" id="{8C654C47-19C4-4955-9FAA-E77AE329E7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90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1179</xdr:row>
      <xdr:rowOff>0</xdr:rowOff>
    </xdr:from>
    <xdr:to>
      <xdr:col>0</xdr:col>
      <xdr:colOff>152400</xdr:colOff>
      <xdr:row>1179</xdr:row>
      <xdr:rowOff>133350</xdr:rowOff>
    </xdr:to>
    <xdr:pic>
      <xdr:nvPicPr>
        <xdr:cNvPr id="1180" name="Picture@01\QPosted@" descr="@01\QPosted@">
          <a:extLst>
            <a:ext uri="{FF2B5EF4-FFF2-40B4-BE49-F238E27FC236}">
              <a16:creationId xmlns:a16="http://schemas.microsoft.com/office/drawing/2014/main" id="{572E6C77-B18A-4134-A8E6-E8B0FE89EE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0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1180</xdr:row>
      <xdr:rowOff>0</xdr:rowOff>
    </xdr:from>
    <xdr:to>
      <xdr:col>0</xdr:col>
      <xdr:colOff>152400</xdr:colOff>
      <xdr:row>1180</xdr:row>
      <xdr:rowOff>133350</xdr:rowOff>
    </xdr:to>
    <xdr:pic>
      <xdr:nvPicPr>
        <xdr:cNvPr id="1181" name="Picture@01\QPosted@" descr="@01\QPosted@">
          <a:extLst>
            <a:ext uri="{FF2B5EF4-FFF2-40B4-BE49-F238E27FC236}">
              <a16:creationId xmlns:a16="http://schemas.microsoft.com/office/drawing/2014/main" id="{90D67D93-A933-459A-B636-FC39DC4354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26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1181</xdr:row>
      <xdr:rowOff>0</xdr:rowOff>
    </xdr:from>
    <xdr:to>
      <xdr:col>0</xdr:col>
      <xdr:colOff>152400</xdr:colOff>
      <xdr:row>1181</xdr:row>
      <xdr:rowOff>133350</xdr:rowOff>
    </xdr:to>
    <xdr:pic>
      <xdr:nvPicPr>
        <xdr:cNvPr id="1182" name="Picture@01\QPosted@" descr="@01\QPosted@">
          <a:extLst>
            <a:ext uri="{FF2B5EF4-FFF2-40B4-BE49-F238E27FC236}">
              <a16:creationId xmlns:a16="http://schemas.microsoft.com/office/drawing/2014/main" id="{2B491179-038A-4C80-9D1F-2D803D006E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4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1182</xdr:row>
      <xdr:rowOff>0</xdr:rowOff>
    </xdr:from>
    <xdr:to>
      <xdr:col>0</xdr:col>
      <xdr:colOff>152400</xdr:colOff>
      <xdr:row>1182</xdr:row>
      <xdr:rowOff>133350</xdr:rowOff>
    </xdr:to>
    <xdr:pic>
      <xdr:nvPicPr>
        <xdr:cNvPr id="1183" name="Picture@01\QPosted@" descr="@01\QPosted@">
          <a:extLst>
            <a:ext uri="{FF2B5EF4-FFF2-40B4-BE49-F238E27FC236}">
              <a16:creationId xmlns:a16="http://schemas.microsoft.com/office/drawing/2014/main" id="{48878AE9-9F8F-4E7C-8F1F-C0C86B50C2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61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1183</xdr:row>
      <xdr:rowOff>0</xdr:rowOff>
    </xdr:from>
    <xdr:to>
      <xdr:col>0</xdr:col>
      <xdr:colOff>152400</xdr:colOff>
      <xdr:row>1183</xdr:row>
      <xdr:rowOff>133350</xdr:rowOff>
    </xdr:to>
    <xdr:pic>
      <xdr:nvPicPr>
        <xdr:cNvPr id="1184" name="Picture@01\QPosted@" descr="@01\QPosted@">
          <a:extLst>
            <a:ext uri="{FF2B5EF4-FFF2-40B4-BE49-F238E27FC236}">
              <a16:creationId xmlns:a16="http://schemas.microsoft.com/office/drawing/2014/main" id="{3C6C8C95-5347-47BA-8BCB-66C117A9FF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7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1184</xdr:row>
      <xdr:rowOff>0</xdr:rowOff>
    </xdr:from>
    <xdr:to>
      <xdr:col>0</xdr:col>
      <xdr:colOff>152400</xdr:colOff>
      <xdr:row>1184</xdr:row>
      <xdr:rowOff>133350</xdr:rowOff>
    </xdr:to>
    <xdr:pic>
      <xdr:nvPicPr>
        <xdr:cNvPr id="1185" name="Picture@01\QPosted@" descr="@01\QPosted@">
          <a:extLst>
            <a:ext uri="{FF2B5EF4-FFF2-40B4-BE49-F238E27FC236}">
              <a16:creationId xmlns:a16="http://schemas.microsoft.com/office/drawing/2014/main" id="{7CAF53E5-C793-4C71-9EA2-D4B2EA3395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97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1185</xdr:row>
      <xdr:rowOff>0</xdr:rowOff>
    </xdr:from>
    <xdr:to>
      <xdr:col>0</xdr:col>
      <xdr:colOff>152400</xdr:colOff>
      <xdr:row>1185</xdr:row>
      <xdr:rowOff>133350</xdr:rowOff>
    </xdr:to>
    <xdr:pic>
      <xdr:nvPicPr>
        <xdr:cNvPr id="1186" name="Picture@01\QPosted@" descr="@01\QPosted@">
          <a:extLst>
            <a:ext uri="{FF2B5EF4-FFF2-40B4-BE49-F238E27FC236}">
              <a16:creationId xmlns:a16="http://schemas.microsoft.com/office/drawing/2014/main" id="{50D70F2E-DDED-4378-AC99-6E4FED1A69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1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1186</xdr:row>
      <xdr:rowOff>0</xdr:rowOff>
    </xdr:from>
    <xdr:to>
      <xdr:col>0</xdr:col>
      <xdr:colOff>152400</xdr:colOff>
      <xdr:row>1186</xdr:row>
      <xdr:rowOff>133350</xdr:rowOff>
    </xdr:to>
    <xdr:pic>
      <xdr:nvPicPr>
        <xdr:cNvPr id="1187" name="Picture@01\QPosted@" descr="@01\QPosted@">
          <a:extLst>
            <a:ext uri="{FF2B5EF4-FFF2-40B4-BE49-F238E27FC236}">
              <a16:creationId xmlns:a16="http://schemas.microsoft.com/office/drawing/2014/main" id="{CBAF4701-B1C4-49E0-84CD-2DD0B7FAFA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32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1187</xdr:row>
      <xdr:rowOff>0</xdr:rowOff>
    </xdr:from>
    <xdr:to>
      <xdr:col>0</xdr:col>
      <xdr:colOff>152400</xdr:colOff>
      <xdr:row>1187</xdr:row>
      <xdr:rowOff>133350</xdr:rowOff>
    </xdr:to>
    <xdr:pic>
      <xdr:nvPicPr>
        <xdr:cNvPr id="1188" name="Picture@01\QPosted@" descr="@01\QPosted@">
          <a:extLst>
            <a:ext uri="{FF2B5EF4-FFF2-40B4-BE49-F238E27FC236}">
              <a16:creationId xmlns:a16="http://schemas.microsoft.com/office/drawing/2014/main" id="{F36EB103-A871-4CF5-9034-450141A3F4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5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1188</xdr:row>
      <xdr:rowOff>0</xdr:rowOff>
    </xdr:from>
    <xdr:to>
      <xdr:col>0</xdr:col>
      <xdr:colOff>152400</xdr:colOff>
      <xdr:row>1188</xdr:row>
      <xdr:rowOff>133350</xdr:rowOff>
    </xdr:to>
    <xdr:pic>
      <xdr:nvPicPr>
        <xdr:cNvPr id="1189" name="Picture@01\QPosted@" descr="@01\QPosted@">
          <a:extLst>
            <a:ext uri="{FF2B5EF4-FFF2-40B4-BE49-F238E27FC236}">
              <a16:creationId xmlns:a16="http://schemas.microsoft.com/office/drawing/2014/main" id="{4F93D2EA-E5B0-4427-8802-8196F3CD5B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68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1189</xdr:row>
      <xdr:rowOff>0</xdr:rowOff>
    </xdr:from>
    <xdr:to>
      <xdr:col>0</xdr:col>
      <xdr:colOff>152400</xdr:colOff>
      <xdr:row>1189</xdr:row>
      <xdr:rowOff>133350</xdr:rowOff>
    </xdr:to>
    <xdr:pic>
      <xdr:nvPicPr>
        <xdr:cNvPr id="1190" name="Picture@01\QPosted@" descr="@01\QPosted@">
          <a:extLst>
            <a:ext uri="{FF2B5EF4-FFF2-40B4-BE49-F238E27FC236}">
              <a16:creationId xmlns:a16="http://schemas.microsoft.com/office/drawing/2014/main" id="{3EF2529F-F14C-48EC-982A-055825B106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8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1190</xdr:row>
      <xdr:rowOff>0</xdr:rowOff>
    </xdr:from>
    <xdr:to>
      <xdr:col>0</xdr:col>
      <xdr:colOff>152400</xdr:colOff>
      <xdr:row>1190</xdr:row>
      <xdr:rowOff>133350</xdr:rowOff>
    </xdr:to>
    <xdr:pic>
      <xdr:nvPicPr>
        <xdr:cNvPr id="1191" name="Picture@01\QPosted@" descr="@01\QPosted@">
          <a:extLst>
            <a:ext uri="{FF2B5EF4-FFF2-40B4-BE49-F238E27FC236}">
              <a16:creationId xmlns:a16="http://schemas.microsoft.com/office/drawing/2014/main" id="{065636EC-16BE-419C-A5F1-C9106E5834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03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1191</xdr:row>
      <xdr:rowOff>0</xdr:rowOff>
    </xdr:from>
    <xdr:to>
      <xdr:col>0</xdr:col>
      <xdr:colOff>152400</xdr:colOff>
      <xdr:row>1191</xdr:row>
      <xdr:rowOff>133350</xdr:rowOff>
    </xdr:to>
    <xdr:pic>
      <xdr:nvPicPr>
        <xdr:cNvPr id="1192" name="Picture@01\QPosted@" descr="@01\QPosted@">
          <a:extLst>
            <a:ext uri="{FF2B5EF4-FFF2-40B4-BE49-F238E27FC236}">
              <a16:creationId xmlns:a16="http://schemas.microsoft.com/office/drawing/2014/main" id="{851B0085-21D9-4026-BD4D-66D0C3FEDB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2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1192</xdr:row>
      <xdr:rowOff>0</xdr:rowOff>
    </xdr:from>
    <xdr:to>
      <xdr:col>0</xdr:col>
      <xdr:colOff>152400</xdr:colOff>
      <xdr:row>1192</xdr:row>
      <xdr:rowOff>133350</xdr:rowOff>
    </xdr:to>
    <xdr:pic>
      <xdr:nvPicPr>
        <xdr:cNvPr id="1193" name="Picture@01\QPosted@" descr="@01\QPosted@">
          <a:extLst>
            <a:ext uri="{FF2B5EF4-FFF2-40B4-BE49-F238E27FC236}">
              <a16:creationId xmlns:a16="http://schemas.microsoft.com/office/drawing/2014/main" id="{320F099C-95CE-48A5-BBD1-6F32E1D539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39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1193</xdr:row>
      <xdr:rowOff>0</xdr:rowOff>
    </xdr:from>
    <xdr:to>
      <xdr:col>0</xdr:col>
      <xdr:colOff>152400</xdr:colOff>
      <xdr:row>1193</xdr:row>
      <xdr:rowOff>133350</xdr:rowOff>
    </xdr:to>
    <xdr:pic>
      <xdr:nvPicPr>
        <xdr:cNvPr id="1194" name="Picture@01\QPosted@" descr="@01\QPosted@">
          <a:extLst>
            <a:ext uri="{FF2B5EF4-FFF2-40B4-BE49-F238E27FC236}">
              <a16:creationId xmlns:a16="http://schemas.microsoft.com/office/drawing/2014/main" id="{38FD35D7-1076-4054-93FA-4510CFBAE5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5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1194</xdr:row>
      <xdr:rowOff>0</xdr:rowOff>
    </xdr:from>
    <xdr:to>
      <xdr:col>0</xdr:col>
      <xdr:colOff>152400</xdr:colOff>
      <xdr:row>1194</xdr:row>
      <xdr:rowOff>133350</xdr:rowOff>
    </xdr:to>
    <xdr:pic>
      <xdr:nvPicPr>
        <xdr:cNvPr id="1195" name="Picture@01\QPosted@" descr="@01\QPosted@">
          <a:extLst>
            <a:ext uri="{FF2B5EF4-FFF2-40B4-BE49-F238E27FC236}">
              <a16:creationId xmlns:a16="http://schemas.microsoft.com/office/drawing/2014/main" id="{57D2E1FF-9B3D-499B-8372-BC00184008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75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1195</xdr:row>
      <xdr:rowOff>0</xdr:rowOff>
    </xdr:from>
    <xdr:to>
      <xdr:col>0</xdr:col>
      <xdr:colOff>152400</xdr:colOff>
      <xdr:row>1195</xdr:row>
      <xdr:rowOff>133350</xdr:rowOff>
    </xdr:to>
    <xdr:pic>
      <xdr:nvPicPr>
        <xdr:cNvPr id="1196" name="Picture@01\QPosted@" descr="@01\QPosted@">
          <a:extLst>
            <a:ext uri="{FF2B5EF4-FFF2-40B4-BE49-F238E27FC236}">
              <a16:creationId xmlns:a16="http://schemas.microsoft.com/office/drawing/2014/main" id="{24013418-420C-470A-829A-83FB14F3DD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9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1196</xdr:row>
      <xdr:rowOff>0</xdr:rowOff>
    </xdr:from>
    <xdr:to>
      <xdr:col>0</xdr:col>
      <xdr:colOff>152400</xdr:colOff>
      <xdr:row>1196</xdr:row>
      <xdr:rowOff>133350</xdr:rowOff>
    </xdr:to>
    <xdr:pic>
      <xdr:nvPicPr>
        <xdr:cNvPr id="1197" name="Picture@01\QPosted@" descr="@01\QPosted@">
          <a:extLst>
            <a:ext uri="{FF2B5EF4-FFF2-40B4-BE49-F238E27FC236}">
              <a16:creationId xmlns:a16="http://schemas.microsoft.com/office/drawing/2014/main" id="{59477E66-E820-47E8-8AD9-EBE6FD03ED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10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1197</xdr:row>
      <xdr:rowOff>0</xdr:rowOff>
    </xdr:from>
    <xdr:to>
      <xdr:col>0</xdr:col>
      <xdr:colOff>152400</xdr:colOff>
      <xdr:row>1197</xdr:row>
      <xdr:rowOff>133350</xdr:rowOff>
    </xdr:to>
    <xdr:pic>
      <xdr:nvPicPr>
        <xdr:cNvPr id="1198" name="Picture@01\QPosted@" descr="@01\QPosted@">
          <a:extLst>
            <a:ext uri="{FF2B5EF4-FFF2-40B4-BE49-F238E27FC236}">
              <a16:creationId xmlns:a16="http://schemas.microsoft.com/office/drawing/2014/main" id="{16F07878-F8CC-46EC-AE57-A85AEDD34D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2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1198</xdr:row>
      <xdr:rowOff>0</xdr:rowOff>
    </xdr:from>
    <xdr:to>
      <xdr:col>0</xdr:col>
      <xdr:colOff>152400</xdr:colOff>
      <xdr:row>1198</xdr:row>
      <xdr:rowOff>133350</xdr:rowOff>
    </xdr:to>
    <xdr:pic>
      <xdr:nvPicPr>
        <xdr:cNvPr id="1199" name="Picture@01\QPosted@" descr="@01\QPosted@">
          <a:extLst>
            <a:ext uri="{FF2B5EF4-FFF2-40B4-BE49-F238E27FC236}">
              <a16:creationId xmlns:a16="http://schemas.microsoft.com/office/drawing/2014/main" id="{0F3FA632-E5FE-4B21-A468-21FF023A83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46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1199</xdr:row>
      <xdr:rowOff>0</xdr:rowOff>
    </xdr:from>
    <xdr:to>
      <xdr:col>0</xdr:col>
      <xdr:colOff>152400</xdr:colOff>
      <xdr:row>1199</xdr:row>
      <xdr:rowOff>133350</xdr:rowOff>
    </xdr:to>
    <xdr:pic>
      <xdr:nvPicPr>
        <xdr:cNvPr id="1200" name="Picture@01\QPosted@" descr="@01\QPosted@">
          <a:extLst>
            <a:ext uri="{FF2B5EF4-FFF2-40B4-BE49-F238E27FC236}">
              <a16:creationId xmlns:a16="http://schemas.microsoft.com/office/drawing/2014/main" id="{A2195E66-5C66-4B0D-8369-05B145AF08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6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1200</xdr:row>
      <xdr:rowOff>0</xdr:rowOff>
    </xdr:from>
    <xdr:to>
      <xdr:col>0</xdr:col>
      <xdr:colOff>152400</xdr:colOff>
      <xdr:row>1200</xdr:row>
      <xdr:rowOff>133350</xdr:rowOff>
    </xdr:to>
    <xdr:pic>
      <xdr:nvPicPr>
        <xdr:cNvPr id="1201" name="Picture@01\QPosted@" descr="@01\QPosted@">
          <a:extLst>
            <a:ext uri="{FF2B5EF4-FFF2-40B4-BE49-F238E27FC236}">
              <a16:creationId xmlns:a16="http://schemas.microsoft.com/office/drawing/2014/main" id="{20957088-5B36-4953-A4DD-7068165263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81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1201</xdr:row>
      <xdr:rowOff>0</xdr:rowOff>
    </xdr:from>
    <xdr:to>
      <xdr:col>0</xdr:col>
      <xdr:colOff>152400</xdr:colOff>
      <xdr:row>1201</xdr:row>
      <xdr:rowOff>133350</xdr:rowOff>
    </xdr:to>
    <xdr:pic>
      <xdr:nvPicPr>
        <xdr:cNvPr id="1202" name="Picture@01\QPosted@" descr="@01\QPosted@">
          <a:extLst>
            <a:ext uri="{FF2B5EF4-FFF2-40B4-BE49-F238E27FC236}">
              <a16:creationId xmlns:a16="http://schemas.microsoft.com/office/drawing/2014/main" id="{D2524159-240A-4495-A63C-D40C219E8C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99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1202</xdr:row>
      <xdr:rowOff>0</xdr:rowOff>
    </xdr:from>
    <xdr:to>
      <xdr:col>0</xdr:col>
      <xdr:colOff>152400</xdr:colOff>
      <xdr:row>1202</xdr:row>
      <xdr:rowOff>133350</xdr:rowOff>
    </xdr:to>
    <xdr:pic>
      <xdr:nvPicPr>
        <xdr:cNvPr id="1203" name="Picture@01\QPosted@" descr="@01\QPosted@">
          <a:extLst>
            <a:ext uri="{FF2B5EF4-FFF2-40B4-BE49-F238E27FC236}">
              <a16:creationId xmlns:a16="http://schemas.microsoft.com/office/drawing/2014/main" id="{B402808F-C192-491A-95E1-856355DA77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17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1203</xdr:row>
      <xdr:rowOff>0</xdr:rowOff>
    </xdr:from>
    <xdr:to>
      <xdr:col>0</xdr:col>
      <xdr:colOff>152400</xdr:colOff>
      <xdr:row>1203</xdr:row>
      <xdr:rowOff>133350</xdr:rowOff>
    </xdr:to>
    <xdr:pic>
      <xdr:nvPicPr>
        <xdr:cNvPr id="1204" name="Picture@01\QPosted@" descr="@01\QPosted@">
          <a:extLst>
            <a:ext uri="{FF2B5EF4-FFF2-40B4-BE49-F238E27FC236}">
              <a16:creationId xmlns:a16="http://schemas.microsoft.com/office/drawing/2014/main" id="{A37FDD05-CF3B-4377-9B56-68504EF425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35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1204</xdr:row>
      <xdr:rowOff>0</xdr:rowOff>
    </xdr:from>
    <xdr:to>
      <xdr:col>0</xdr:col>
      <xdr:colOff>152400</xdr:colOff>
      <xdr:row>1204</xdr:row>
      <xdr:rowOff>133350</xdr:rowOff>
    </xdr:to>
    <xdr:pic>
      <xdr:nvPicPr>
        <xdr:cNvPr id="1205" name="Picture@01\QPosted@" descr="@01\QPosted@">
          <a:extLst>
            <a:ext uri="{FF2B5EF4-FFF2-40B4-BE49-F238E27FC236}">
              <a16:creationId xmlns:a16="http://schemas.microsoft.com/office/drawing/2014/main" id="{52477217-C68B-4890-9222-B4DC977A44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52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1205</xdr:row>
      <xdr:rowOff>0</xdr:rowOff>
    </xdr:from>
    <xdr:to>
      <xdr:col>0</xdr:col>
      <xdr:colOff>152400</xdr:colOff>
      <xdr:row>1205</xdr:row>
      <xdr:rowOff>133350</xdr:rowOff>
    </xdr:to>
    <xdr:pic>
      <xdr:nvPicPr>
        <xdr:cNvPr id="1206" name="Picture@01\QPosted@" descr="@01\QPosted@">
          <a:extLst>
            <a:ext uri="{FF2B5EF4-FFF2-40B4-BE49-F238E27FC236}">
              <a16:creationId xmlns:a16="http://schemas.microsoft.com/office/drawing/2014/main" id="{0924FBDB-549F-437A-AE13-F9244F6BDC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70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1206</xdr:row>
      <xdr:rowOff>0</xdr:rowOff>
    </xdr:from>
    <xdr:to>
      <xdr:col>0</xdr:col>
      <xdr:colOff>152400</xdr:colOff>
      <xdr:row>1206</xdr:row>
      <xdr:rowOff>133350</xdr:rowOff>
    </xdr:to>
    <xdr:pic>
      <xdr:nvPicPr>
        <xdr:cNvPr id="1207" name="Picture@01\QPosted@" descr="@01\QPosted@">
          <a:extLst>
            <a:ext uri="{FF2B5EF4-FFF2-40B4-BE49-F238E27FC236}">
              <a16:creationId xmlns:a16="http://schemas.microsoft.com/office/drawing/2014/main" id="{18A05089-861F-4C81-B8B4-473DF10257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88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1207</xdr:row>
      <xdr:rowOff>0</xdr:rowOff>
    </xdr:from>
    <xdr:to>
      <xdr:col>0</xdr:col>
      <xdr:colOff>152400</xdr:colOff>
      <xdr:row>1207</xdr:row>
      <xdr:rowOff>133350</xdr:rowOff>
    </xdr:to>
    <xdr:pic>
      <xdr:nvPicPr>
        <xdr:cNvPr id="1208" name="Picture@01\QPosted@" descr="@01\QPosted@">
          <a:extLst>
            <a:ext uri="{FF2B5EF4-FFF2-40B4-BE49-F238E27FC236}">
              <a16:creationId xmlns:a16="http://schemas.microsoft.com/office/drawing/2014/main" id="{B6D28A6A-F43C-4246-BDDB-D959C329AB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06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1208</xdr:row>
      <xdr:rowOff>0</xdr:rowOff>
    </xdr:from>
    <xdr:to>
      <xdr:col>0</xdr:col>
      <xdr:colOff>152400</xdr:colOff>
      <xdr:row>1208</xdr:row>
      <xdr:rowOff>133350</xdr:rowOff>
    </xdr:to>
    <xdr:pic>
      <xdr:nvPicPr>
        <xdr:cNvPr id="1209" name="Picture@01\QPosted@" descr="@01\QPosted@">
          <a:extLst>
            <a:ext uri="{FF2B5EF4-FFF2-40B4-BE49-F238E27FC236}">
              <a16:creationId xmlns:a16="http://schemas.microsoft.com/office/drawing/2014/main" id="{8A6FC02C-F5DD-4072-96E2-67C5F07525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2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1209</xdr:row>
      <xdr:rowOff>0</xdr:rowOff>
    </xdr:from>
    <xdr:to>
      <xdr:col>0</xdr:col>
      <xdr:colOff>152400</xdr:colOff>
      <xdr:row>1209</xdr:row>
      <xdr:rowOff>133350</xdr:rowOff>
    </xdr:to>
    <xdr:pic>
      <xdr:nvPicPr>
        <xdr:cNvPr id="1210" name="Picture@01\QPosted@" descr="@01\QPosted@">
          <a:extLst>
            <a:ext uri="{FF2B5EF4-FFF2-40B4-BE49-F238E27FC236}">
              <a16:creationId xmlns:a16="http://schemas.microsoft.com/office/drawing/2014/main" id="{D92872F8-A95F-4026-9C22-9EBD6BA898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41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1210</xdr:row>
      <xdr:rowOff>0</xdr:rowOff>
    </xdr:from>
    <xdr:to>
      <xdr:col>0</xdr:col>
      <xdr:colOff>152400</xdr:colOff>
      <xdr:row>1210</xdr:row>
      <xdr:rowOff>133350</xdr:rowOff>
    </xdr:to>
    <xdr:pic>
      <xdr:nvPicPr>
        <xdr:cNvPr id="1211" name="Picture@01\QPosted@" descr="@01\QPosted@">
          <a:extLst>
            <a:ext uri="{FF2B5EF4-FFF2-40B4-BE49-F238E27FC236}">
              <a16:creationId xmlns:a16="http://schemas.microsoft.com/office/drawing/2014/main" id="{AA48E5C7-13AB-4F74-A7C5-3F350EF138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5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1211</xdr:row>
      <xdr:rowOff>0</xdr:rowOff>
    </xdr:from>
    <xdr:to>
      <xdr:col>0</xdr:col>
      <xdr:colOff>152400</xdr:colOff>
      <xdr:row>1211</xdr:row>
      <xdr:rowOff>133350</xdr:rowOff>
    </xdr:to>
    <xdr:pic>
      <xdr:nvPicPr>
        <xdr:cNvPr id="1212" name="Picture@01\QPosted@" descr="@01\QPosted@">
          <a:extLst>
            <a:ext uri="{FF2B5EF4-FFF2-40B4-BE49-F238E27FC236}">
              <a16:creationId xmlns:a16="http://schemas.microsoft.com/office/drawing/2014/main" id="{5966DEEC-C31D-4A3E-AB23-63360B23CE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77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1212</xdr:row>
      <xdr:rowOff>0</xdr:rowOff>
    </xdr:from>
    <xdr:to>
      <xdr:col>0</xdr:col>
      <xdr:colOff>152400</xdr:colOff>
      <xdr:row>1212</xdr:row>
      <xdr:rowOff>133350</xdr:rowOff>
    </xdr:to>
    <xdr:pic>
      <xdr:nvPicPr>
        <xdr:cNvPr id="1213" name="Picture@01\QPosted@" descr="@01\QPosted@">
          <a:extLst>
            <a:ext uri="{FF2B5EF4-FFF2-40B4-BE49-F238E27FC236}">
              <a16:creationId xmlns:a16="http://schemas.microsoft.com/office/drawing/2014/main" id="{02C748D5-1175-42F5-B383-D23BE2C0BD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9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1213</xdr:row>
      <xdr:rowOff>0</xdr:rowOff>
    </xdr:from>
    <xdr:to>
      <xdr:col>0</xdr:col>
      <xdr:colOff>152400</xdr:colOff>
      <xdr:row>1213</xdr:row>
      <xdr:rowOff>133350</xdr:rowOff>
    </xdr:to>
    <xdr:pic>
      <xdr:nvPicPr>
        <xdr:cNvPr id="1214" name="Picture@01\QPosted@" descr="@01\QPosted@">
          <a:extLst>
            <a:ext uri="{FF2B5EF4-FFF2-40B4-BE49-F238E27FC236}">
              <a16:creationId xmlns:a16="http://schemas.microsoft.com/office/drawing/2014/main" id="{2DE6B5FF-EAF5-4E5C-969C-A7FD021C82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12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1214</xdr:row>
      <xdr:rowOff>0</xdr:rowOff>
    </xdr:from>
    <xdr:to>
      <xdr:col>0</xdr:col>
      <xdr:colOff>152400</xdr:colOff>
      <xdr:row>1214</xdr:row>
      <xdr:rowOff>133350</xdr:rowOff>
    </xdr:to>
    <xdr:pic>
      <xdr:nvPicPr>
        <xdr:cNvPr id="1215" name="Picture@01\QPosted@" descr="@01\QPosted@">
          <a:extLst>
            <a:ext uri="{FF2B5EF4-FFF2-40B4-BE49-F238E27FC236}">
              <a16:creationId xmlns:a16="http://schemas.microsoft.com/office/drawing/2014/main" id="{11941C79-914B-4B2E-9856-0E5BCA44E7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3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1215</xdr:row>
      <xdr:rowOff>0</xdr:rowOff>
    </xdr:from>
    <xdr:to>
      <xdr:col>0</xdr:col>
      <xdr:colOff>152400</xdr:colOff>
      <xdr:row>1215</xdr:row>
      <xdr:rowOff>133350</xdr:rowOff>
    </xdr:to>
    <xdr:pic>
      <xdr:nvPicPr>
        <xdr:cNvPr id="1216" name="Picture@01\QPosted@" descr="@01\QPosted@">
          <a:extLst>
            <a:ext uri="{FF2B5EF4-FFF2-40B4-BE49-F238E27FC236}">
              <a16:creationId xmlns:a16="http://schemas.microsoft.com/office/drawing/2014/main" id="{A608AB40-110B-478E-AA8E-49F8962B91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48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1216</xdr:row>
      <xdr:rowOff>0</xdr:rowOff>
    </xdr:from>
    <xdr:to>
      <xdr:col>0</xdr:col>
      <xdr:colOff>152400</xdr:colOff>
      <xdr:row>1216</xdr:row>
      <xdr:rowOff>133350</xdr:rowOff>
    </xdr:to>
    <xdr:pic>
      <xdr:nvPicPr>
        <xdr:cNvPr id="1217" name="Picture@01\QPosted@" descr="@01\QPosted@">
          <a:extLst>
            <a:ext uri="{FF2B5EF4-FFF2-40B4-BE49-F238E27FC236}">
              <a16:creationId xmlns:a16="http://schemas.microsoft.com/office/drawing/2014/main" id="{6EE7DB33-8D8B-4FCB-880F-9D70303ECC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6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1217</xdr:row>
      <xdr:rowOff>0</xdr:rowOff>
    </xdr:from>
    <xdr:to>
      <xdr:col>0</xdr:col>
      <xdr:colOff>152400</xdr:colOff>
      <xdr:row>1217</xdr:row>
      <xdr:rowOff>133350</xdr:rowOff>
    </xdr:to>
    <xdr:pic>
      <xdr:nvPicPr>
        <xdr:cNvPr id="1218" name="Picture@01\QPosted@" descr="@01\QPosted@">
          <a:extLst>
            <a:ext uri="{FF2B5EF4-FFF2-40B4-BE49-F238E27FC236}">
              <a16:creationId xmlns:a16="http://schemas.microsoft.com/office/drawing/2014/main" id="{2696E47C-CBEA-4B56-AA36-DD7405A218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83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1218</xdr:row>
      <xdr:rowOff>0</xdr:rowOff>
    </xdr:from>
    <xdr:to>
      <xdr:col>0</xdr:col>
      <xdr:colOff>152400</xdr:colOff>
      <xdr:row>1218</xdr:row>
      <xdr:rowOff>133350</xdr:rowOff>
    </xdr:to>
    <xdr:pic>
      <xdr:nvPicPr>
        <xdr:cNvPr id="1219" name="Picture@01\QPosted@" descr="@01\QPosted@">
          <a:extLst>
            <a:ext uri="{FF2B5EF4-FFF2-40B4-BE49-F238E27FC236}">
              <a16:creationId xmlns:a16="http://schemas.microsoft.com/office/drawing/2014/main" id="{E2C21585-EABB-4D0D-B62D-D4C2EAB9E3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0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1219</xdr:row>
      <xdr:rowOff>0</xdr:rowOff>
    </xdr:from>
    <xdr:to>
      <xdr:col>0</xdr:col>
      <xdr:colOff>152400</xdr:colOff>
      <xdr:row>1219</xdr:row>
      <xdr:rowOff>133350</xdr:rowOff>
    </xdr:to>
    <xdr:pic>
      <xdr:nvPicPr>
        <xdr:cNvPr id="1220" name="Picture@01\QPosted@" descr="@01\QPosted@">
          <a:extLst>
            <a:ext uri="{FF2B5EF4-FFF2-40B4-BE49-F238E27FC236}">
              <a16:creationId xmlns:a16="http://schemas.microsoft.com/office/drawing/2014/main" id="{86BC3B56-DAD9-4FAD-9DA0-A44AD07711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19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1220</xdr:row>
      <xdr:rowOff>0</xdr:rowOff>
    </xdr:from>
    <xdr:to>
      <xdr:col>0</xdr:col>
      <xdr:colOff>152400</xdr:colOff>
      <xdr:row>1220</xdr:row>
      <xdr:rowOff>133350</xdr:rowOff>
    </xdr:to>
    <xdr:pic>
      <xdr:nvPicPr>
        <xdr:cNvPr id="1221" name="Picture@01\QPosted@" descr="@01\QPosted@">
          <a:extLst>
            <a:ext uri="{FF2B5EF4-FFF2-40B4-BE49-F238E27FC236}">
              <a16:creationId xmlns:a16="http://schemas.microsoft.com/office/drawing/2014/main" id="{46AA36AE-2BD8-4737-8A6E-C9F8ACA0DE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3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1221</xdr:row>
      <xdr:rowOff>0</xdr:rowOff>
    </xdr:from>
    <xdr:to>
      <xdr:col>0</xdr:col>
      <xdr:colOff>152400</xdr:colOff>
      <xdr:row>1221</xdr:row>
      <xdr:rowOff>133350</xdr:rowOff>
    </xdr:to>
    <xdr:pic>
      <xdr:nvPicPr>
        <xdr:cNvPr id="1222" name="Picture@01\QPosted@" descr="@01\QPosted@">
          <a:extLst>
            <a:ext uri="{FF2B5EF4-FFF2-40B4-BE49-F238E27FC236}">
              <a16:creationId xmlns:a16="http://schemas.microsoft.com/office/drawing/2014/main" id="{CBCE97EA-D953-4839-934D-F01298677E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55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1222</xdr:row>
      <xdr:rowOff>0</xdr:rowOff>
    </xdr:from>
    <xdr:to>
      <xdr:col>0</xdr:col>
      <xdr:colOff>152400</xdr:colOff>
      <xdr:row>1222</xdr:row>
      <xdr:rowOff>133350</xdr:rowOff>
    </xdr:to>
    <xdr:pic>
      <xdr:nvPicPr>
        <xdr:cNvPr id="1223" name="Picture@01\QPosted@" descr="@01\QPosted@">
          <a:extLst>
            <a:ext uri="{FF2B5EF4-FFF2-40B4-BE49-F238E27FC236}">
              <a16:creationId xmlns:a16="http://schemas.microsoft.com/office/drawing/2014/main" id="{EFB517C5-F12B-45E8-81BA-348F1675AE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7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1223</xdr:row>
      <xdr:rowOff>0</xdr:rowOff>
    </xdr:from>
    <xdr:to>
      <xdr:col>0</xdr:col>
      <xdr:colOff>152400</xdr:colOff>
      <xdr:row>1223</xdr:row>
      <xdr:rowOff>133350</xdr:rowOff>
    </xdr:to>
    <xdr:pic>
      <xdr:nvPicPr>
        <xdr:cNvPr id="1224" name="Picture@01\QPosted@" descr="@01\QPosted@">
          <a:extLst>
            <a:ext uri="{FF2B5EF4-FFF2-40B4-BE49-F238E27FC236}">
              <a16:creationId xmlns:a16="http://schemas.microsoft.com/office/drawing/2014/main" id="{61C229BF-A039-4953-96D4-E01B58D5FD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90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1224</xdr:row>
      <xdr:rowOff>0</xdr:rowOff>
    </xdr:from>
    <xdr:to>
      <xdr:col>0</xdr:col>
      <xdr:colOff>152400</xdr:colOff>
      <xdr:row>1224</xdr:row>
      <xdr:rowOff>133350</xdr:rowOff>
    </xdr:to>
    <xdr:pic>
      <xdr:nvPicPr>
        <xdr:cNvPr id="1225" name="Picture@01\QPosted@" descr="@01\QPosted@">
          <a:extLst>
            <a:ext uri="{FF2B5EF4-FFF2-40B4-BE49-F238E27FC236}">
              <a16:creationId xmlns:a16="http://schemas.microsoft.com/office/drawing/2014/main" id="{2BF9AF3A-A721-43A2-8DDA-CEE9A8D2E1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0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1225</xdr:row>
      <xdr:rowOff>0</xdr:rowOff>
    </xdr:from>
    <xdr:to>
      <xdr:col>0</xdr:col>
      <xdr:colOff>152400</xdr:colOff>
      <xdr:row>1225</xdr:row>
      <xdr:rowOff>133350</xdr:rowOff>
    </xdr:to>
    <xdr:pic>
      <xdr:nvPicPr>
        <xdr:cNvPr id="1226" name="Picture@01\QPosted@" descr="@01\QPosted@">
          <a:extLst>
            <a:ext uri="{FF2B5EF4-FFF2-40B4-BE49-F238E27FC236}">
              <a16:creationId xmlns:a16="http://schemas.microsoft.com/office/drawing/2014/main" id="{4BC9F0AA-4294-4159-B6DA-2580199F85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26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1226</xdr:row>
      <xdr:rowOff>0</xdr:rowOff>
    </xdr:from>
    <xdr:to>
      <xdr:col>0</xdr:col>
      <xdr:colOff>152400</xdr:colOff>
      <xdr:row>1226</xdr:row>
      <xdr:rowOff>133350</xdr:rowOff>
    </xdr:to>
    <xdr:pic>
      <xdr:nvPicPr>
        <xdr:cNvPr id="1227" name="Picture@01\QPosted@" descr="@01\QPosted@">
          <a:extLst>
            <a:ext uri="{FF2B5EF4-FFF2-40B4-BE49-F238E27FC236}">
              <a16:creationId xmlns:a16="http://schemas.microsoft.com/office/drawing/2014/main" id="{B061963D-D171-4AD0-90FB-FAE888BA1F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4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1227</xdr:row>
      <xdr:rowOff>0</xdr:rowOff>
    </xdr:from>
    <xdr:to>
      <xdr:col>0</xdr:col>
      <xdr:colOff>152400</xdr:colOff>
      <xdr:row>1227</xdr:row>
      <xdr:rowOff>133350</xdr:rowOff>
    </xdr:to>
    <xdr:pic>
      <xdr:nvPicPr>
        <xdr:cNvPr id="1228" name="Picture@01\QPosted@" descr="@01\QPosted@">
          <a:extLst>
            <a:ext uri="{FF2B5EF4-FFF2-40B4-BE49-F238E27FC236}">
              <a16:creationId xmlns:a16="http://schemas.microsoft.com/office/drawing/2014/main" id="{98BA44F0-ABD5-4710-B644-BC18E249C6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61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1228</xdr:row>
      <xdr:rowOff>0</xdr:rowOff>
    </xdr:from>
    <xdr:to>
      <xdr:col>0</xdr:col>
      <xdr:colOff>152400</xdr:colOff>
      <xdr:row>1228</xdr:row>
      <xdr:rowOff>133350</xdr:rowOff>
    </xdr:to>
    <xdr:pic>
      <xdr:nvPicPr>
        <xdr:cNvPr id="1229" name="Picture@01\QPosted@" descr="@01\QPosted@">
          <a:extLst>
            <a:ext uri="{FF2B5EF4-FFF2-40B4-BE49-F238E27FC236}">
              <a16:creationId xmlns:a16="http://schemas.microsoft.com/office/drawing/2014/main" id="{F360B411-FCDE-4707-84ED-D41B280242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7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1229</xdr:row>
      <xdr:rowOff>0</xdr:rowOff>
    </xdr:from>
    <xdr:to>
      <xdr:col>0</xdr:col>
      <xdr:colOff>152400</xdr:colOff>
      <xdr:row>1229</xdr:row>
      <xdr:rowOff>133350</xdr:rowOff>
    </xdr:to>
    <xdr:pic>
      <xdr:nvPicPr>
        <xdr:cNvPr id="1230" name="Picture@01\QPosted@" descr="@01\QPosted@">
          <a:extLst>
            <a:ext uri="{FF2B5EF4-FFF2-40B4-BE49-F238E27FC236}">
              <a16:creationId xmlns:a16="http://schemas.microsoft.com/office/drawing/2014/main" id="{4A2B29AE-6C86-444D-B192-174F39A964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97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1230</xdr:row>
      <xdr:rowOff>0</xdr:rowOff>
    </xdr:from>
    <xdr:to>
      <xdr:col>0</xdr:col>
      <xdr:colOff>152400</xdr:colOff>
      <xdr:row>1230</xdr:row>
      <xdr:rowOff>133350</xdr:rowOff>
    </xdr:to>
    <xdr:pic>
      <xdr:nvPicPr>
        <xdr:cNvPr id="1231" name="Picture@01\QPosted@" descr="@01\QPosted@">
          <a:extLst>
            <a:ext uri="{FF2B5EF4-FFF2-40B4-BE49-F238E27FC236}">
              <a16:creationId xmlns:a16="http://schemas.microsoft.com/office/drawing/2014/main" id="{762F7CC4-553B-4669-8119-7452AB939F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15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1231</xdr:row>
      <xdr:rowOff>0</xdr:rowOff>
    </xdr:from>
    <xdr:to>
      <xdr:col>0</xdr:col>
      <xdr:colOff>152400</xdr:colOff>
      <xdr:row>1231</xdr:row>
      <xdr:rowOff>133350</xdr:rowOff>
    </xdr:to>
    <xdr:pic>
      <xdr:nvPicPr>
        <xdr:cNvPr id="1232" name="Picture@01\QPosted@" descr="@01\QPosted@">
          <a:extLst>
            <a:ext uri="{FF2B5EF4-FFF2-40B4-BE49-F238E27FC236}">
              <a16:creationId xmlns:a16="http://schemas.microsoft.com/office/drawing/2014/main" id="{EE15CBF2-D54D-48BA-A6A0-F15D2F424E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32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1232</xdr:row>
      <xdr:rowOff>0</xdr:rowOff>
    </xdr:from>
    <xdr:to>
      <xdr:col>0</xdr:col>
      <xdr:colOff>152400</xdr:colOff>
      <xdr:row>1232</xdr:row>
      <xdr:rowOff>133350</xdr:rowOff>
    </xdr:to>
    <xdr:pic>
      <xdr:nvPicPr>
        <xdr:cNvPr id="1233" name="Picture@01\QPosted@" descr="@01\QPosted@">
          <a:extLst>
            <a:ext uri="{FF2B5EF4-FFF2-40B4-BE49-F238E27FC236}">
              <a16:creationId xmlns:a16="http://schemas.microsoft.com/office/drawing/2014/main" id="{B244ADFD-CF97-48BA-9295-16444C4B73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50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1233</xdr:row>
      <xdr:rowOff>0</xdr:rowOff>
    </xdr:from>
    <xdr:to>
      <xdr:col>0</xdr:col>
      <xdr:colOff>152400</xdr:colOff>
      <xdr:row>1233</xdr:row>
      <xdr:rowOff>133350</xdr:rowOff>
    </xdr:to>
    <xdr:pic>
      <xdr:nvPicPr>
        <xdr:cNvPr id="1234" name="Picture@01\QPosted@" descr="@01\QPosted@">
          <a:extLst>
            <a:ext uri="{FF2B5EF4-FFF2-40B4-BE49-F238E27FC236}">
              <a16:creationId xmlns:a16="http://schemas.microsoft.com/office/drawing/2014/main" id="{3C85B965-080A-4598-B90A-8599F89A78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68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1234</xdr:row>
      <xdr:rowOff>0</xdr:rowOff>
    </xdr:from>
    <xdr:to>
      <xdr:col>0</xdr:col>
      <xdr:colOff>152400</xdr:colOff>
      <xdr:row>1234</xdr:row>
      <xdr:rowOff>133350</xdr:rowOff>
    </xdr:to>
    <xdr:pic>
      <xdr:nvPicPr>
        <xdr:cNvPr id="1235" name="Picture@01\QPosted@" descr="@01\QPosted@">
          <a:extLst>
            <a:ext uri="{FF2B5EF4-FFF2-40B4-BE49-F238E27FC236}">
              <a16:creationId xmlns:a16="http://schemas.microsoft.com/office/drawing/2014/main" id="{BF6BD135-EE99-4E80-8B2F-08F8EDD2D9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86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1235</xdr:row>
      <xdr:rowOff>0</xdr:rowOff>
    </xdr:from>
    <xdr:to>
      <xdr:col>0</xdr:col>
      <xdr:colOff>152400</xdr:colOff>
      <xdr:row>1235</xdr:row>
      <xdr:rowOff>133350</xdr:rowOff>
    </xdr:to>
    <xdr:pic>
      <xdr:nvPicPr>
        <xdr:cNvPr id="1236" name="Picture@01\QPosted@" descr="@01\QPosted@">
          <a:extLst>
            <a:ext uri="{FF2B5EF4-FFF2-40B4-BE49-F238E27FC236}">
              <a16:creationId xmlns:a16="http://schemas.microsoft.com/office/drawing/2014/main" id="{86A2B676-29EF-4B5D-93C8-79D2107256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0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1236</xdr:row>
      <xdr:rowOff>0</xdr:rowOff>
    </xdr:from>
    <xdr:to>
      <xdr:col>0</xdr:col>
      <xdr:colOff>152400</xdr:colOff>
      <xdr:row>1236</xdr:row>
      <xdr:rowOff>133350</xdr:rowOff>
    </xdr:to>
    <xdr:pic>
      <xdr:nvPicPr>
        <xdr:cNvPr id="1237" name="Picture@01\QPosted@" descr="@01\QPosted@">
          <a:extLst>
            <a:ext uri="{FF2B5EF4-FFF2-40B4-BE49-F238E27FC236}">
              <a16:creationId xmlns:a16="http://schemas.microsoft.com/office/drawing/2014/main" id="{32D96FDD-7E81-4A70-A364-2B4C5DFE9C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21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1237</xdr:row>
      <xdr:rowOff>0</xdr:rowOff>
    </xdr:from>
    <xdr:to>
      <xdr:col>0</xdr:col>
      <xdr:colOff>152400</xdr:colOff>
      <xdr:row>1237</xdr:row>
      <xdr:rowOff>133350</xdr:rowOff>
    </xdr:to>
    <xdr:pic>
      <xdr:nvPicPr>
        <xdr:cNvPr id="1238" name="Picture@01\QPosted@" descr="@01\QPosted@">
          <a:extLst>
            <a:ext uri="{FF2B5EF4-FFF2-40B4-BE49-F238E27FC236}">
              <a16:creationId xmlns:a16="http://schemas.microsoft.com/office/drawing/2014/main" id="{FDF7E709-2B41-488B-9DC6-BEEFD7DD72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3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1238</xdr:row>
      <xdr:rowOff>0</xdr:rowOff>
    </xdr:from>
    <xdr:to>
      <xdr:col>0</xdr:col>
      <xdr:colOff>152400</xdr:colOff>
      <xdr:row>1238</xdr:row>
      <xdr:rowOff>133350</xdr:rowOff>
    </xdr:to>
    <xdr:pic>
      <xdr:nvPicPr>
        <xdr:cNvPr id="1239" name="Picture@01\QPosted@" descr="@01\QPosted@">
          <a:extLst>
            <a:ext uri="{FF2B5EF4-FFF2-40B4-BE49-F238E27FC236}">
              <a16:creationId xmlns:a16="http://schemas.microsoft.com/office/drawing/2014/main" id="{A069C8C5-F21C-473C-85EA-1D1CACC943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57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1239</xdr:row>
      <xdr:rowOff>0</xdr:rowOff>
    </xdr:from>
    <xdr:to>
      <xdr:col>0</xdr:col>
      <xdr:colOff>152400</xdr:colOff>
      <xdr:row>1239</xdr:row>
      <xdr:rowOff>133350</xdr:rowOff>
    </xdr:to>
    <xdr:pic>
      <xdr:nvPicPr>
        <xdr:cNvPr id="1240" name="Picture@01\QPosted@" descr="@01\QPosted@">
          <a:extLst>
            <a:ext uri="{FF2B5EF4-FFF2-40B4-BE49-F238E27FC236}">
              <a16:creationId xmlns:a16="http://schemas.microsoft.com/office/drawing/2014/main" id="{9CD5C108-4627-4954-84E3-6E055511A6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7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1240</xdr:row>
      <xdr:rowOff>0</xdr:rowOff>
    </xdr:from>
    <xdr:to>
      <xdr:col>0</xdr:col>
      <xdr:colOff>152400</xdr:colOff>
      <xdr:row>1240</xdr:row>
      <xdr:rowOff>133350</xdr:rowOff>
    </xdr:to>
    <xdr:pic>
      <xdr:nvPicPr>
        <xdr:cNvPr id="1241" name="Picture@01\QPosted@" descr="@01\QPosted@">
          <a:extLst>
            <a:ext uri="{FF2B5EF4-FFF2-40B4-BE49-F238E27FC236}">
              <a16:creationId xmlns:a16="http://schemas.microsoft.com/office/drawing/2014/main" id="{9110E630-91A3-4D73-9EBA-33972424BD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2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1241</xdr:row>
      <xdr:rowOff>0</xdr:rowOff>
    </xdr:from>
    <xdr:to>
      <xdr:col>0</xdr:col>
      <xdr:colOff>152400</xdr:colOff>
      <xdr:row>1241</xdr:row>
      <xdr:rowOff>133350</xdr:rowOff>
    </xdr:to>
    <xdr:pic>
      <xdr:nvPicPr>
        <xdr:cNvPr id="1242" name="Picture@01\QPosted@" descr="@01\QPosted@">
          <a:extLst>
            <a:ext uri="{FF2B5EF4-FFF2-40B4-BE49-F238E27FC236}">
              <a16:creationId xmlns:a16="http://schemas.microsoft.com/office/drawing/2014/main" id="{3F47E35D-8B53-4876-B6F2-1A774562C2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1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1242</xdr:row>
      <xdr:rowOff>0</xdr:rowOff>
    </xdr:from>
    <xdr:to>
      <xdr:col>0</xdr:col>
      <xdr:colOff>152400</xdr:colOff>
      <xdr:row>1242</xdr:row>
      <xdr:rowOff>133350</xdr:rowOff>
    </xdr:to>
    <xdr:pic>
      <xdr:nvPicPr>
        <xdr:cNvPr id="1243" name="Picture@01\QPosted@" descr="@01\QPosted@">
          <a:extLst>
            <a:ext uri="{FF2B5EF4-FFF2-40B4-BE49-F238E27FC236}">
              <a16:creationId xmlns:a16="http://schemas.microsoft.com/office/drawing/2014/main" id="{82BE2EA7-1B33-437F-A70F-0553A63F1E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28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1243</xdr:row>
      <xdr:rowOff>0</xdr:rowOff>
    </xdr:from>
    <xdr:to>
      <xdr:col>0</xdr:col>
      <xdr:colOff>152400</xdr:colOff>
      <xdr:row>1243</xdr:row>
      <xdr:rowOff>133350</xdr:rowOff>
    </xdr:to>
    <xdr:pic>
      <xdr:nvPicPr>
        <xdr:cNvPr id="1244" name="Picture@01\QPosted@" descr="@01\QPosted@">
          <a:extLst>
            <a:ext uri="{FF2B5EF4-FFF2-40B4-BE49-F238E27FC236}">
              <a16:creationId xmlns:a16="http://schemas.microsoft.com/office/drawing/2014/main" id="{0D842EBD-69D4-46A0-8E10-BF5E5DA8EA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4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1244</xdr:row>
      <xdr:rowOff>0</xdr:rowOff>
    </xdr:from>
    <xdr:to>
      <xdr:col>0</xdr:col>
      <xdr:colOff>152400</xdr:colOff>
      <xdr:row>1244</xdr:row>
      <xdr:rowOff>133350</xdr:rowOff>
    </xdr:to>
    <xdr:pic>
      <xdr:nvPicPr>
        <xdr:cNvPr id="1245" name="Picture@01\QPosted@" descr="@01\QPosted@">
          <a:extLst>
            <a:ext uri="{FF2B5EF4-FFF2-40B4-BE49-F238E27FC236}">
              <a16:creationId xmlns:a16="http://schemas.microsoft.com/office/drawing/2014/main" id="{7BCEC48A-E727-4B71-BED8-4353DBCABA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64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1245</xdr:row>
      <xdr:rowOff>0</xdr:rowOff>
    </xdr:from>
    <xdr:to>
      <xdr:col>0</xdr:col>
      <xdr:colOff>152400</xdr:colOff>
      <xdr:row>1245</xdr:row>
      <xdr:rowOff>133350</xdr:rowOff>
    </xdr:to>
    <xdr:pic>
      <xdr:nvPicPr>
        <xdr:cNvPr id="1246" name="Picture@01\QPosted@" descr="@01\QPosted@">
          <a:extLst>
            <a:ext uri="{FF2B5EF4-FFF2-40B4-BE49-F238E27FC236}">
              <a16:creationId xmlns:a16="http://schemas.microsoft.com/office/drawing/2014/main" id="{32EEFCB1-7AAE-4CB5-8707-B417B3F242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8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1246</xdr:row>
      <xdr:rowOff>0</xdr:rowOff>
    </xdr:from>
    <xdr:to>
      <xdr:col>0</xdr:col>
      <xdr:colOff>152400</xdr:colOff>
      <xdr:row>1246</xdr:row>
      <xdr:rowOff>133350</xdr:rowOff>
    </xdr:to>
    <xdr:pic>
      <xdr:nvPicPr>
        <xdr:cNvPr id="1247" name="Picture@01\QPosted@" descr="@01\QPosted@">
          <a:extLst>
            <a:ext uri="{FF2B5EF4-FFF2-40B4-BE49-F238E27FC236}">
              <a16:creationId xmlns:a16="http://schemas.microsoft.com/office/drawing/2014/main" id="{B376F0E3-2A53-4610-B290-158DEA2627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99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1247</xdr:row>
      <xdr:rowOff>0</xdr:rowOff>
    </xdr:from>
    <xdr:to>
      <xdr:col>0</xdr:col>
      <xdr:colOff>152400</xdr:colOff>
      <xdr:row>1247</xdr:row>
      <xdr:rowOff>133350</xdr:rowOff>
    </xdr:to>
    <xdr:pic>
      <xdr:nvPicPr>
        <xdr:cNvPr id="1248" name="Picture@01\QPosted@" descr="@01\QPosted@">
          <a:extLst>
            <a:ext uri="{FF2B5EF4-FFF2-40B4-BE49-F238E27FC236}">
              <a16:creationId xmlns:a16="http://schemas.microsoft.com/office/drawing/2014/main" id="{8698B398-29D0-48FC-989E-2A25ED827A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1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1248</xdr:row>
      <xdr:rowOff>0</xdr:rowOff>
    </xdr:from>
    <xdr:to>
      <xdr:col>0</xdr:col>
      <xdr:colOff>152400</xdr:colOff>
      <xdr:row>1248</xdr:row>
      <xdr:rowOff>133350</xdr:rowOff>
    </xdr:to>
    <xdr:pic>
      <xdr:nvPicPr>
        <xdr:cNvPr id="1249" name="Picture@01\QPosted@" descr="@01\QPosted@">
          <a:extLst>
            <a:ext uri="{FF2B5EF4-FFF2-40B4-BE49-F238E27FC236}">
              <a16:creationId xmlns:a16="http://schemas.microsoft.com/office/drawing/2014/main" id="{3CF32CCA-A1BD-44E0-98D6-9D2E147BB8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35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1249</xdr:row>
      <xdr:rowOff>0</xdr:rowOff>
    </xdr:from>
    <xdr:to>
      <xdr:col>0</xdr:col>
      <xdr:colOff>152400</xdr:colOff>
      <xdr:row>1249</xdr:row>
      <xdr:rowOff>133350</xdr:rowOff>
    </xdr:to>
    <xdr:pic>
      <xdr:nvPicPr>
        <xdr:cNvPr id="1250" name="Picture@01\QPosted@" descr="@01\QPosted@">
          <a:extLst>
            <a:ext uri="{FF2B5EF4-FFF2-40B4-BE49-F238E27FC236}">
              <a16:creationId xmlns:a16="http://schemas.microsoft.com/office/drawing/2014/main" id="{A59F1A1D-B367-4E3F-ACBD-E3832395BE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5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1250</xdr:row>
      <xdr:rowOff>0</xdr:rowOff>
    </xdr:from>
    <xdr:to>
      <xdr:col>0</xdr:col>
      <xdr:colOff>152400</xdr:colOff>
      <xdr:row>1250</xdr:row>
      <xdr:rowOff>133350</xdr:rowOff>
    </xdr:to>
    <xdr:pic>
      <xdr:nvPicPr>
        <xdr:cNvPr id="1251" name="Picture@01\QPosted@" descr="@01\QPosted@">
          <a:extLst>
            <a:ext uri="{FF2B5EF4-FFF2-40B4-BE49-F238E27FC236}">
              <a16:creationId xmlns:a16="http://schemas.microsoft.com/office/drawing/2014/main" id="{6936F152-211D-4D2E-9086-9A9E5E2FDC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70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1251</xdr:row>
      <xdr:rowOff>0</xdr:rowOff>
    </xdr:from>
    <xdr:to>
      <xdr:col>0</xdr:col>
      <xdr:colOff>152400</xdr:colOff>
      <xdr:row>1251</xdr:row>
      <xdr:rowOff>133350</xdr:rowOff>
    </xdr:to>
    <xdr:pic>
      <xdr:nvPicPr>
        <xdr:cNvPr id="1252" name="Picture@01\QPosted@" descr="@01\QPosted@">
          <a:extLst>
            <a:ext uri="{FF2B5EF4-FFF2-40B4-BE49-F238E27FC236}">
              <a16:creationId xmlns:a16="http://schemas.microsoft.com/office/drawing/2014/main" id="{C9BD7EC0-ACD1-4CE4-B2F9-C5D1C1E230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8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1252</xdr:row>
      <xdr:rowOff>0</xdr:rowOff>
    </xdr:from>
    <xdr:to>
      <xdr:col>0</xdr:col>
      <xdr:colOff>152400</xdr:colOff>
      <xdr:row>1252</xdr:row>
      <xdr:rowOff>133350</xdr:rowOff>
    </xdr:to>
    <xdr:pic>
      <xdr:nvPicPr>
        <xdr:cNvPr id="1253" name="Picture@01\QPosted@" descr="@01\QPosted@">
          <a:extLst>
            <a:ext uri="{FF2B5EF4-FFF2-40B4-BE49-F238E27FC236}">
              <a16:creationId xmlns:a16="http://schemas.microsoft.com/office/drawing/2014/main" id="{FEDD745E-6A43-441B-BE5C-A4647F1A0C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06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1253</xdr:row>
      <xdr:rowOff>0</xdr:rowOff>
    </xdr:from>
    <xdr:to>
      <xdr:col>0</xdr:col>
      <xdr:colOff>152400</xdr:colOff>
      <xdr:row>1253</xdr:row>
      <xdr:rowOff>133350</xdr:rowOff>
    </xdr:to>
    <xdr:pic>
      <xdr:nvPicPr>
        <xdr:cNvPr id="1254" name="Picture@01\QPosted@" descr="@01\QPosted@">
          <a:extLst>
            <a:ext uri="{FF2B5EF4-FFF2-40B4-BE49-F238E27FC236}">
              <a16:creationId xmlns:a16="http://schemas.microsoft.com/office/drawing/2014/main" id="{7F42A1DE-3714-46F7-A3C5-B0A85F4240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2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1254</xdr:row>
      <xdr:rowOff>0</xdr:rowOff>
    </xdr:from>
    <xdr:to>
      <xdr:col>0</xdr:col>
      <xdr:colOff>152400</xdr:colOff>
      <xdr:row>1254</xdr:row>
      <xdr:rowOff>133350</xdr:rowOff>
    </xdr:to>
    <xdr:pic>
      <xdr:nvPicPr>
        <xdr:cNvPr id="1255" name="Picture@01\QPosted@" descr="@01\QPosted@">
          <a:extLst>
            <a:ext uri="{FF2B5EF4-FFF2-40B4-BE49-F238E27FC236}">
              <a16:creationId xmlns:a16="http://schemas.microsoft.com/office/drawing/2014/main" id="{5165987D-32A7-4D5C-97B1-24E2DA62B6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41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1255</xdr:row>
      <xdr:rowOff>0</xdr:rowOff>
    </xdr:from>
    <xdr:to>
      <xdr:col>0</xdr:col>
      <xdr:colOff>152400</xdr:colOff>
      <xdr:row>1255</xdr:row>
      <xdr:rowOff>133350</xdr:rowOff>
    </xdr:to>
    <xdr:pic>
      <xdr:nvPicPr>
        <xdr:cNvPr id="1256" name="Picture@01\QPosted@" descr="@01\QPosted@">
          <a:extLst>
            <a:ext uri="{FF2B5EF4-FFF2-40B4-BE49-F238E27FC236}">
              <a16:creationId xmlns:a16="http://schemas.microsoft.com/office/drawing/2014/main" id="{EDFA26AD-2FA2-4BFF-A4E9-8B0631F5C2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5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1256</xdr:row>
      <xdr:rowOff>0</xdr:rowOff>
    </xdr:from>
    <xdr:to>
      <xdr:col>0</xdr:col>
      <xdr:colOff>152400</xdr:colOff>
      <xdr:row>1256</xdr:row>
      <xdr:rowOff>133350</xdr:rowOff>
    </xdr:to>
    <xdr:pic>
      <xdr:nvPicPr>
        <xdr:cNvPr id="1257" name="Picture@01\QPosted@" descr="@01\QPosted@">
          <a:extLst>
            <a:ext uri="{FF2B5EF4-FFF2-40B4-BE49-F238E27FC236}">
              <a16:creationId xmlns:a16="http://schemas.microsoft.com/office/drawing/2014/main" id="{6071C791-F0AA-4F8B-8680-BF961F1B22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77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1257</xdr:row>
      <xdr:rowOff>0</xdr:rowOff>
    </xdr:from>
    <xdr:to>
      <xdr:col>0</xdr:col>
      <xdr:colOff>152400</xdr:colOff>
      <xdr:row>1257</xdr:row>
      <xdr:rowOff>133350</xdr:rowOff>
    </xdr:to>
    <xdr:pic>
      <xdr:nvPicPr>
        <xdr:cNvPr id="1258" name="Picture@01\QPosted@" descr="@01\QPosted@">
          <a:extLst>
            <a:ext uri="{FF2B5EF4-FFF2-40B4-BE49-F238E27FC236}">
              <a16:creationId xmlns:a16="http://schemas.microsoft.com/office/drawing/2014/main" id="{FD401DDD-30B7-42B8-918A-89CC335D24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95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1258</xdr:row>
      <xdr:rowOff>0</xdr:rowOff>
    </xdr:from>
    <xdr:to>
      <xdr:col>0</xdr:col>
      <xdr:colOff>152400</xdr:colOff>
      <xdr:row>1258</xdr:row>
      <xdr:rowOff>133350</xdr:rowOff>
    </xdr:to>
    <xdr:pic>
      <xdr:nvPicPr>
        <xdr:cNvPr id="1259" name="Picture@01\QPosted@" descr="@01\QPosted@">
          <a:extLst>
            <a:ext uri="{FF2B5EF4-FFF2-40B4-BE49-F238E27FC236}">
              <a16:creationId xmlns:a16="http://schemas.microsoft.com/office/drawing/2014/main" id="{FF9A4561-7FFA-43E3-A3AA-C7D10911BF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12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1259</xdr:row>
      <xdr:rowOff>0</xdr:rowOff>
    </xdr:from>
    <xdr:to>
      <xdr:col>0</xdr:col>
      <xdr:colOff>152400</xdr:colOff>
      <xdr:row>1259</xdr:row>
      <xdr:rowOff>133350</xdr:rowOff>
    </xdr:to>
    <xdr:pic>
      <xdr:nvPicPr>
        <xdr:cNvPr id="1260" name="Picture@01\QPosted@" descr="@01\QPosted@">
          <a:extLst>
            <a:ext uri="{FF2B5EF4-FFF2-40B4-BE49-F238E27FC236}">
              <a16:creationId xmlns:a16="http://schemas.microsoft.com/office/drawing/2014/main" id="{7CB0E7A8-9884-4BDE-8CE7-39E2E4E0C6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30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1260</xdr:row>
      <xdr:rowOff>0</xdr:rowOff>
    </xdr:from>
    <xdr:to>
      <xdr:col>0</xdr:col>
      <xdr:colOff>152400</xdr:colOff>
      <xdr:row>1260</xdr:row>
      <xdr:rowOff>133350</xdr:rowOff>
    </xdr:to>
    <xdr:pic>
      <xdr:nvPicPr>
        <xdr:cNvPr id="1261" name="Picture@01\QPosted@" descr="@01\QPosted@">
          <a:extLst>
            <a:ext uri="{FF2B5EF4-FFF2-40B4-BE49-F238E27FC236}">
              <a16:creationId xmlns:a16="http://schemas.microsoft.com/office/drawing/2014/main" id="{BF14F65C-D411-41AA-A42B-5915F299B1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48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1261</xdr:row>
      <xdr:rowOff>0</xdr:rowOff>
    </xdr:from>
    <xdr:to>
      <xdr:col>0</xdr:col>
      <xdr:colOff>152400</xdr:colOff>
      <xdr:row>1261</xdr:row>
      <xdr:rowOff>133350</xdr:rowOff>
    </xdr:to>
    <xdr:pic>
      <xdr:nvPicPr>
        <xdr:cNvPr id="1262" name="Picture@01\QPosted@" descr="@01\QPosted@">
          <a:extLst>
            <a:ext uri="{FF2B5EF4-FFF2-40B4-BE49-F238E27FC236}">
              <a16:creationId xmlns:a16="http://schemas.microsoft.com/office/drawing/2014/main" id="{D6A98FFB-81AC-4FCD-B71D-7802F23FF0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66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1262</xdr:row>
      <xdr:rowOff>0</xdr:rowOff>
    </xdr:from>
    <xdr:to>
      <xdr:col>0</xdr:col>
      <xdr:colOff>152400</xdr:colOff>
      <xdr:row>1262</xdr:row>
      <xdr:rowOff>133350</xdr:rowOff>
    </xdr:to>
    <xdr:pic>
      <xdr:nvPicPr>
        <xdr:cNvPr id="1263" name="Picture@01\QPosted@" descr="@01\QPosted@">
          <a:extLst>
            <a:ext uri="{FF2B5EF4-FFF2-40B4-BE49-F238E27FC236}">
              <a16:creationId xmlns:a16="http://schemas.microsoft.com/office/drawing/2014/main" id="{EF4B401B-C157-4A5F-9A92-EC1771017E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8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1263</xdr:row>
      <xdr:rowOff>0</xdr:rowOff>
    </xdr:from>
    <xdr:to>
      <xdr:col>0</xdr:col>
      <xdr:colOff>152400</xdr:colOff>
      <xdr:row>1263</xdr:row>
      <xdr:rowOff>133350</xdr:rowOff>
    </xdr:to>
    <xdr:pic>
      <xdr:nvPicPr>
        <xdr:cNvPr id="1264" name="Picture@01\QPosted@" descr="@01\QPosted@">
          <a:extLst>
            <a:ext uri="{FF2B5EF4-FFF2-40B4-BE49-F238E27FC236}">
              <a16:creationId xmlns:a16="http://schemas.microsoft.com/office/drawing/2014/main" id="{102E938B-99C4-4245-B9C2-8447DA069A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01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1264</xdr:row>
      <xdr:rowOff>0</xdr:rowOff>
    </xdr:from>
    <xdr:to>
      <xdr:col>0</xdr:col>
      <xdr:colOff>152400</xdr:colOff>
      <xdr:row>1264</xdr:row>
      <xdr:rowOff>133350</xdr:rowOff>
    </xdr:to>
    <xdr:pic>
      <xdr:nvPicPr>
        <xdr:cNvPr id="1265" name="Picture@01\QPosted@" descr="@01\QPosted@">
          <a:extLst>
            <a:ext uri="{FF2B5EF4-FFF2-40B4-BE49-F238E27FC236}">
              <a16:creationId xmlns:a16="http://schemas.microsoft.com/office/drawing/2014/main" id="{7D5DE5AD-5C3D-42E7-B84A-F1AF2ECCD7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1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1265</xdr:row>
      <xdr:rowOff>0</xdr:rowOff>
    </xdr:from>
    <xdr:to>
      <xdr:col>0</xdr:col>
      <xdr:colOff>152400</xdr:colOff>
      <xdr:row>1265</xdr:row>
      <xdr:rowOff>133350</xdr:rowOff>
    </xdr:to>
    <xdr:pic>
      <xdr:nvPicPr>
        <xdr:cNvPr id="1266" name="Picture@01\QPosted@" descr="@01\QPosted@">
          <a:extLst>
            <a:ext uri="{FF2B5EF4-FFF2-40B4-BE49-F238E27FC236}">
              <a16:creationId xmlns:a16="http://schemas.microsoft.com/office/drawing/2014/main" id="{1DAB8337-5DCD-4331-8FCB-737F73D99B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37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1266</xdr:row>
      <xdr:rowOff>0</xdr:rowOff>
    </xdr:from>
    <xdr:to>
      <xdr:col>0</xdr:col>
      <xdr:colOff>152400</xdr:colOff>
      <xdr:row>1266</xdr:row>
      <xdr:rowOff>133350</xdr:rowOff>
    </xdr:to>
    <xdr:pic>
      <xdr:nvPicPr>
        <xdr:cNvPr id="1267" name="Picture@01\QPosted@" descr="@01\QPosted@">
          <a:extLst>
            <a:ext uri="{FF2B5EF4-FFF2-40B4-BE49-F238E27FC236}">
              <a16:creationId xmlns:a16="http://schemas.microsoft.com/office/drawing/2014/main" id="{F6FEFDBA-8D35-4B97-B779-B27AC04169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5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1267</xdr:row>
      <xdr:rowOff>0</xdr:rowOff>
    </xdr:from>
    <xdr:to>
      <xdr:col>0</xdr:col>
      <xdr:colOff>152400</xdr:colOff>
      <xdr:row>1267</xdr:row>
      <xdr:rowOff>133350</xdr:rowOff>
    </xdr:to>
    <xdr:pic>
      <xdr:nvPicPr>
        <xdr:cNvPr id="1268" name="Picture@01\QPosted@" descr="@01\QPosted@">
          <a:extLst>
            <a:ext uri="{FF2B5EF4-FFF2-40B4-BE49-F238E27FC236}">
              <a16:creationId xmlns:a16="http://schemas.microsoft.com/office/drawing/2014/main" id="{52E37FB6-23F5-4FFE-ABB0-4463E703A7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72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1268</xdr:row>
      <xdr:rowOff>0</xdr:rowOff>
    </xdr:from>
    <xdr:to>
      <xdr:col>0</xdr:col>
      <xdr:colOff>152400</xdr:colOff>
      <xdr:row>1268</xdr:row>
      <xdr:rowOff>133350</xdr:rowOff>
    </xdr:to>
    <xdr:pic>
      <xdr:nvPicPr>
        <xdr:cNvPr id="1269" name="Picture@01\QPosted@" descr="@01\QPosted@">
          <a:extLst>
            <a:ext uri="{FF2B5EF4-FFF2-40B4-BE49-F238E27FC236}">
              <a16:creationId xmlns:a16="http://schemas.microsoft.com/office/drawing/2014/main" id="{2E841F01-C35D-43F3-A1D5-B650417549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9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1269</xdr:row>
      <xdr:rowOff>0</xdr:rowOff>
    </xdr:from>
    <xdr:to>
      <xdr:col>0</xdr:col>
      <xdr:colOff>152400</xdr:colOff>
      <xdr:row>1269</xdr:row>
      <xdr:rowOff>133350</xdr:rowOff>
    </xdr:to>
    <xdr:pic>
      <xdr:nvPicPr>
        <xdr:cNvPr id="1270" name="Picture@01\QPosted@" descr="@01\QPosted@">
          <a:extLst>
            <a:ext uri="{FF2B5EF4-FFF2-40B4-BE49-F238E27FC236}">
              <a16:creationId xmlns:a16="http://schemas.microsoft.com/office/drawing/2014/main" id="{C36143D9-7920-4886-A700-B600A01B30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08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1270</xdr:row>
      <xdr:rowOff>0</xdr:rowOff>
    </xdr:from>
    <xdr:to>
      <xdr:col>0</xdr:col>
      <xdr:colOff>152400</xdr:colOff>
      <xdr:row>1270</xdr:row>
      <xdr:rowOff>133350</xdr:rowOff>
    </xdr:to>
    <xdr:pic>
      <xdr:nvPicPr>
        <xdr:cNvPr id="1271" name="Picture@01\QPosted@" descr="@01\QPosted@">
          <a:extLst>
            <a:ext uri="{FF2B5EF4-FFF2-40B4-BE49-F238E27FC236}">
              <a16:creationId xmlns:a16="http://schemas.microsoft.com/office/drawing/2014/main" id="{8E5A98A7-1CC3-448B-8C12-0E461B720C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2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1271</xdr:row>
      <xdr:rowOff>0</xdr:rowOff>
    </xdr:from>
    <xdr:to>
      <xdr:col>0</xdr:col>
      <xdr:colOff>152400</xdr:colOff>
      <xdr:row>1271</xdr:row>
      <xdr:rowOff>133350</xdr:rowOff>
    </xdr:to>
    <xdr:pic>
      <xdr:nvPicPr>
        <xdr:cNvPr id="1272" name="Picture@01\QPosted@" descr="@01\QPosted@">
          <a:extLst>
            <a:ext uri="{FF2B5EF4-FFF2-40B4-BE49-F238E27FC236}">
              <a16:creationId xmlns:a16="http://schemas.microsoft.com/office/drawing/2014/main" id="{E7C3FBC0-3FDA-4814-B674-5BD23F05D9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44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1272</xdr:row>
      <xdr:rowOff>0</xdr:rowOff>
    </xdr:from>
    <xdr:to>
      <xdr:col>0</xdr:col>
      <xdr:colOff>152400</xdr:colOff>
      <xdr:row>1272</xdr:row>
      <xdr:rowOff>133350</xdr:rowOff>
    </xdr:to>
    <xdr:pic>
      <xdr:nvPicPr>
        <xdr:cNvPr id="1273" name="Picture@01\QPosted@" descr="@01\QPosted@">
          <a:extLst>
            <a:ext uri="{FF2B5EF4-FFF2-40B4-BE49-F238E27FC236}">
              <a16:creationId xmlns:a16="http://schemas.microsoft.com/office/drawing/2014/main" id="{FAD60183-3D2B-4C6D-AA53-93A72EBD01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6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1273</xdr:row>
      <xdr:rowOff>0</xdr:rowOff>
    </xdr:from>
    <xdr:to>
      <xdr:col>0</xdr:col>
      <xdr:colOff>152400</xdr:colOff>
      <xdr:row>1273</xdr:row>
      <xdr:rowOff>133350</xdr:rowOff>
    </xdr:to>
    <xdr:pic>
      <xdr:nvPicPr>
        <xdr:cNvPr id="1274" name="Picture@01\QPosted@" descr="@01\QPosted@">
          <a:extLst>
            <a:ext uri="{FF2B5EF4-FFF2-40B4-BE49-F238E27FC236}">
              <a16:creationId xmlns:a16="http://schemas.microsoft.com/office/drawing/2014/main" id="{25CD9019-CB9C-4751-BF4B-EA9E399626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79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1274</xdr:row>
      <xdr:rowOff>0</xdr:rowOff>
    </xdr:from>
    <xdr:to>
      <xdr:col>0</xdr:col>
      <xdr:colOff>152400</xdr:colOff>
      <xdr:row>1274</xdr:row>
      <xdr:rowOff>133350</xdr:rowOff>
    </xdr:to>
    <xdr:pic>
      <xdr:nvPicPr>
        <xdr:cNvPr id="1275" name="Picture@01\QPosted@" descr="@01\QPosted@">
          <a:extLst>
            <a:ext uri="{FF2B5EF4-FFF2-40B4-BE49-F238E27FC236}">
              <a16:creationId xmlns:a16="http://schemas.microsoft.com/office/drawing/2014/main" id="{3D41B31D-0349-4F91-8C13-00459ECF7A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9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1275</xdr:row>
      <xdr:rowOff>0</xdr:rowOff>
    </xdr:from>
    <xdr:to>
      <xdr:col>0</xdr:col>
      <xdr:colOff>152400</xdr:colOff>
      <xdr:row>1275</xdr:row>
      <xdr:rowOff>133350</xdr:rowOff>
    </xdr:to>
    <xdr:pic>
      <xdr:nvPicPr>
        <xdr:cNvPr id="1276" name="Picture@01\QPosted@" descr="@01\QPosted@">
          <a:extLst>
            <a:ext uri="{FF2B5EF4-FFF2-40B4-BE49-F238E27FC236}">
              <a16:creationId xmlns:a16="http://schemas.microsoft.com/office/drawing/2014/main" id="{9CAB2F1F-E54B-43C9-8190-C02B944BD3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15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1276</xdr:row>
      <xdr:rowOff>0</xdr:rowOff>
    </xdr:from>
    <xdr:to>
      <xdr:col>0</xdr:col>
      <xdr:colOff>152400</xdr:colOff>
      <xdr:row>1276</xdr:row>
      <xdr:rowOff>133350</xdr:rowOff>
    </xdr:to>
    <xdr:pic>
      <xdr:nvPicPr>
        <xdr:cNvPr id="1277" name="Picture@01\QPosted@" descr="@01\QPosted@">
          <a:extLst>
            <a:ext uri="{FF2B5EF4-FFF2-40B4-BE49-F238E27FC236}">
              <a16:creationId xmlns:a16="http://schemas.microsoft.com/office/drawing/2014/main" id="{EC9CD7C3-3E7D-4070-8AF7-E457C7FED8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3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1277</xdr:row>
      <xdr:rowOff>0</xdr:rowOff>
    </xdr:from>
    <xdr:to>
      <xdr:col>0</xdr:col>
      <xdr:colOff>152400</xdr:colOff>
      <xdr:row>1277</xdr:row>
      <xdr:rowOff>133350</xdr:rowOff>
    </xdr:to>
    <xdr:pic>
      <xdr:nvPicPr>
        <xdr:cNvPr id="1278" name="Picture@01\QPosted@" descr="@01\QPosted@">
          <a:extLst>
            <a:ext uri="{FF2B5EF4-FFF2-40B4-BE49-F238E27FC236}">
              <a16:creationId xmlns:a16="http://schemas.microsoft.com/office/drawing/2014/main" id="{41C4000F-37FB-47C4-ABCA-6463009225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50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1278</xdr:row>
      <xdr:rowOff>0</xdr:rowOff>
    </xdr:from>
    <xdr:to>
      <xdr:col>0</xdr:col>
      <xdr:colOff>152400</xdr:colOff>
      <xdr:row>1278</xdr:row>
      <xdr:rowOff>133350</xdr:rowOff>
    </xdr:to>
    <xdr:pic>
      <xdr:nvPicPr>
        <xdr:cNvPr id="1279" name="Picture@01\QPosted@" descr="@01\QPosted@">
          <a:extLst>
            <a:ext uri="{FF2B5EF4-FFF2-40B4-BE49-F238E27FC236}">
              <a16:creationId xmlns:a16="http://schemas.microsoft.com/office/drawing/2014/main" id="{C6344527-9FCE-4DC1-85E6-A7DB2C0986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6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1279</xdr:row>
      <xdr:rowOff>0</xdr:rowOff>
    </xdr:from>
    <xdr:to>
      <xdr:col>0</xdr:col>
      <xdr:colOff>152400</xdr:colOff>
      <xdr:row>1279</xdr:row>
      <xdr:rowOff>133350</xdr:rowOff>
    </xdr:to>
    <xdr:pic>
      <xdr:nvPicPr>
        <xdr:cNvPr id="1280" name="Picture@01\QPosted@" descr="@01\QPosted@">
          <a:extLst>
            <a:ext uri="{FF2B5EF4-FFF2-40B4-BE49-F238E27FC236}">
              <a16:creationId xmlns:a16="http://schemas.microsoft.com/office/drawing/2014/main" id="{20175627-B762-4757-B30B-83CB5BD96A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86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1280</xdr:row>
      <xdr:rowOff>0</xdr:rowOff>
    </xdr:from>
    <xdr:to>
      <xdr:col>0</xdr:col>
      <xdr:colOff>152400</xdr:colOff>
      <xdr:row>1280</xdr:row>
      <xdr:rowOff>133350</xdr:rowOff>
    </xdr:to>
    <xdr:pic>
      <xdr:nvPicPr>
        <xdr:cNvPr id="1281" name="Picture@01\QPosted@" descr="@01\QPosted@">
          <a:extLst>
            <a:ext uri="{FF2B5EF4-FFF2-40B4-BE49-F238E27FC236}">
              <a16:creationId xmlns:a16="http://schemas.microsoft.com/office/drawing/2014/main" id="{8694D0C7-4268-4530-A770-B93C9B77CA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0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1281</xdr:row>
      <xdr:rowOff>0</xdr:rowOff>
    </xdr:from>
    <xdr:to>
      <xdr:col>0</xdr:col>
      <xdr:colOff>152400</xdr:colOff>
      <xdr:row>1281</xdr:row>
      <xdr:rowOff>133350</xdr:rowOff>
    </xdr:to>
    <xdr:pic>
      <xdr:nvPicPr>
        <xdr:cNvPr id="1282" name="Picture@01\QPosted@" descr="@01\QPosted@">
          <a:extLst>
            <a:ext uri="{FF2B5EF4-FFF2-40B4-BE49-F238E27FC236}">
              <a16:creationId xmlns:a16="http://schemas.microsoft.com/office/drawing/2014/main" id="{8FB74317-836E-4867-BF64-74FFBBFCEA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21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1282</xdr:row>
      <xdr:rowOff>0</xdr:rowOff>
    </xdr:from>
    <xdr:to>
      <xdr:col>0</xdr:col>
      <xdr:colOff>152400</xdr:colOff>
      <xdr:row>1282</xdr:row>
      <xdr:rowOff>133350</xdr:rowOff>
    </xdr:to>
    <xdr:pic>
      <xdr:nvPicPr>
        <xdr:cNvPr id="1283" name="Picture@01\QPosted@" descr="@01\QPosted@">
          <a:extLst>
            <a:ext uri="{FF2B5EF4-FFF2-40B4-BE49-F238E27FC236}">
              <a16:creationId xmlns:a16="http://schemas.microsoft.com/office/drawing/2014/main" id="{C72CFAC2-B255-4126-AA0C-6E1AA008F8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3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1283</xdr:row>
      <xdr:rowOff>0</xdr:rowOff>
    </xdr:from>
    <xdr:to>
      <xdr:col>0</xdr:col>
      <xdr:colOff>152400</xdr:colOff>
      <xdr:row>1283</xdr:row>
      <xdr:rowOff>133350</xdr:rowOff>
    </xdr:to>
    <xdr:pic>
      <xdr:nvPicPr>
        <xdr:cNvPr id="1284" name="Picture@01\QPosted@" descr="@01\QPosted@">
          <a:extLst>
            <a:ext uri="{FF2B5EF4-FFF2-40B4-BE49-F238E27FC236}">
              <a16:creationId xmlns:a16="http://schemas.microsoft.com/office/drawing/2014/main" id="{A429356C-40B5-47A5-95A1-0E602B1271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57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1284</xdr:row>
      <xdr:rowOff>0</xdr:rowOff>
    </xdr:from>
    <xdr:to>
      <xdr:col>0</xdr:col>
      <xdr:colOff>152400</xdr:colOff>
      <xdr:row>1284</xdr:row>
      <xdr:rowOff>133350</xdr:rowOff>
    </xdr:to>
    <xdr:pic>
      <xdr:nvPicPr>
        <xdr:cNvPr id="1285" name="Picture@01\QPosted@" descr="@01\QPosted@">
          <a:extLst>
            <a:ext uri="{FF2B5EF4-FFF2-40B4-BE49-F238E27FC236}">
              <a16:creationId xmlns:a16="http://schemas.microsoft.com/office/drawing/2014/main" id="{15868F19-C2BE-4F6A-A299-D0B600B488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75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1285</xdr:row>
      <xdr:rowOff>0</xdr:rowOff>
    </xdr:from>
    <xdr:to>
      <xdr:col>0</xdr:col>
      <xdr:colOff>152400</xdr:colOff>
      <xdr:row>1285</xdr:row>
      <xdr:rowOff>133350</xdr:rowOff>
    </xdr:to>
    <xdr:pic>
      <xdr:nvPicPr>
        <xdr:cNvPr id="1286" name="Picture@01\QPosted@" descr="@01\QPosted@">
          <a:extLst>
            <a:ext uri="{FF2B5EF4-FFF2-40B4-BE49-F238E27FC236}">
              <a16:creationId xmlns:a16="http://schemas.microsoft.com/office/drawing/2014/main" id="{0CC60EE0-4013-4424-A6F9-094B3248C0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93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1286</xdr:row>
      <xdr:rowOff>0</xdr:rowOff>
    </xdr:from>
    <xdr:to>
      <xdr:col>0</xdr:col>
      <xdr:colOff>152400</xdr:colOff>
      <xdr:row>1286</xdr:row>
      <xdr:rowOff>133350</xdr:rowOff>
    </xdr:to>
    <xdr:pic>
      <xdr:nvPicPr>
        <xdr:cNvPr id="1287" name="Picture@01\QPosted@" descr="@01\QPosted@">
          <a:extLst>
            <a:ext uri="{FF2B5EF4-FFF2-40B4-BE49-F238E27FC236}">
              <a16:creationId xmlns:a16="http://schemas.microsoft.com/office/drawing/2014/main" id="{EA589F19-FDD5-4B0F-8095-48D213306B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10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1287</xdr:row>
      <xdr:rowOff>0</xdr:rowOff>
    </xdr:from>
    <xdr:to>
      <xdr:col>0</xdr:col>
      <xdr:colOff>152400</xdr:colOff>
      <xdr:row>1287</xdr:row>
      <xdr:rowOff>133350</xdr:rowOff>
    </xdr:to>
    <xdr:pic>
      <xdr:nvPicPr>
        <xdr:cNvPr id="1288" name="Picture@01\QPosted@" descr="@01\QPosted@">
          <a:extLst>
            <a:ext uri="{FF2B5EF4-FFF2-40B4-BE49-F238E27FC236}">
              <a16:creationId xmlns:a16="http://schemas.microsoft.com/office/drawing/2014/main" id="{60AC5E4D-4718-45DB-9303-0B2C0D9BAD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28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1288</xdr:row>
      <xdr:rowOff>0</xdr:rowOff>
    </xdr:from>
    <xdr:to>
      <xdr:col>0</xdr:col>
      <xdr:colOff>152400</xdr:colOff>
      <xdr:row>1288</xdr:row>
      <xdr:rowOff>133350</xdr:rowOff>
    </xdr:to>
    <xdr:pic>
      <xdr:nvPicPr>
        <xdr:cNvPr id="1289" name="Picture@01\QPosted@" descr="@01\QPosted@">
          <a:extLst>
            <a:ext uri="{FF2B5EF4-FFF2-40B4-BE49-F238E27FC236}">
              <a16:creationId xmlns:a16="http://schemas.microsoft.com/office/drawing/2014/main" id="{6811772F-F08D-4BDE-B766-BBF2CA0E69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46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1289</xdr:row>
      <xdr:rowOff>0</xdr:rowOff>
    </xdr:from>
    <xdr:to>
      <xdr:col>0</xdr:col>
      <xdr:colOff>152400</xdr:colOff>
      <xdr:row>1289</xdr:row>
      <xdr:rowOff>133350</xdr:rowOff>
    </xdr:to>
    <xdr:pic>
      <xdr:nvPicPr>
        <xdr:cNvPr id="1290" name="Picture@01\QPosted@" descr="@01\QPosted@">
          <a:extLst>
            <a:ext uri="{FF2B5EF4-FFF2-40B4-BE49-F238E27FC236}">
              <a16:creationId xmlns:a16="http://schemas.microsoft.com/office/drawing/2014/main" id="{89C39FF8-3ED6-4C12-B2B7-690CB887FF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64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1290</xdr:row>
      <xdr:rowOff>0</xdr:rowOff>
    </xdr:from>
    <xdr:to>
      <xdr:col>0</xdr:col>
      <xdr:colOff>152400</xdr:colOff>
      <xdr:row>1290</xdr:row>
      <xdr:rowOff>133350</xdr:rowOff>
    </xdr:to>
    <xdr:pic>
      <xdr:nvPicPr>
        <xdr:cNvPr id="1291" name="Picture@01\QPosted@" descr="@01\QPosted@">
          <a:extLst>
            <a:ext uri="{FF2B5EF4-FFF2-40B4-BE49-F238E27FC236}">
              <a16:creationId xmlns:a16="http://schemas.microsoft.com/office/drawing/2014/main" id="{4BBAA382-D9B9-40B1-A528-15B1CB78E2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81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1291</xdr:row>
      <xdr:rowOff>0</xdr:rowOff>
    </xdr:from>
    <xdr:to>
      <xdr:col>0</xdr:col>
      <xdr:colOff>152400</xdr:colOff>
      <xdr:row>1291</xdr:row>
      <xdr:rowOff>133350</xdr:rowOff>
    </xdr:to>
    <xdr:pic>
      <xdr:nvPicPr>
        <xdr:cNvPr id="1292" name="Picture@01\QPosted@" descr="@01\QPosted@">
          <a:extLst>
            <a:ext uri="{FF2B5EF4-FFF2-40B4-BE49-F238E27FC236}">
              <a16:creationId xmlns:a16="http://schemas.microsoft.com/office/drawing/2014/main" id="{9A2B2318-7698-4C3F-A7F0-A40091BA2C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9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1292</xdr:row>
      <xdr:rowOff>0</xdr:rowOff>
    </xdr:from>
    <xdr:to>
      <xdr:col>0</xdr:col>
      <xdr:colOff>152400</xdr:colOff>
      <xdr:row>1292</xdr:row>
      <xdr:rowOff>133350</xdr:rowOff>
    </xdr:to>
    <xdr:pic>
      <xdr:nvPicPr>
        <xdr:cNvPr id="1293" name="Picture@01\QPosted@" descr="@01\QPosted@">
          <a:extLst>
            <a:ext uri="{FF2B5EF4-FFF2-40B4-BE49-F238E27FC236}">
              <a16:creationId xmlns:a16="http://schemas.microsoft.com/office/drawing/2014/main" id="{9F3E0EF0-8AF2-4777-BDAB-A2203973A9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17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1293</xdr:row>
      <xdr:rowOff>0</xdr:rowOff>
    </xdr:from>
    <xdr:to>
      <xdr:col>0</xdr:col>
      <xdr:colOff>152400</xdr:colOff>
      <xdr:row>1293</xdr:row>
      <xdr:rowOff>133350</xdr:rowOff>
    </xdr:to>
    <xdr:pic>
      <xdr:nvPicPr>
        <xdr:cNvPr id="1294" name="Picture@01\QPosted@" descr="@01\QPosted@">
          <a:extLst>
            <a:ext uri="{FF2B5EF4-FFF2-40B4-BE49-F238E27FC236}">
              <a16:creationId xmlns:a16="http://schemas.microsoft.com/office/drawing/2014/main" id="{DBB30CDE-7C81-49F0-92B8-91EBA2490E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3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1294</xdr:row>
      <xdr:rowOff>0</xdr:rowOff>
    </xdr:from>
    <xdr:to>
      <xdr:col>0</xdr:col>
      <xdr:colOff>152400</xdr:colOff>
      <xdr:row>1294</xdr:row>
      <xdr:rowOff>133350</xdr:rowOff>
    </xdr:to>
    <xdr:pic>
      <xdr:nvPicPr>
        <xdr:cNvPr id="1295" name="Picture@01\QPosted@" descr="@01\QPosted@">
          <a:extLst>
            <a:ext uri="{FF2B5EF4-FFF2-40B4-BE49-F238E27FC236}">
              <a16:creationId xmlns:a16="http://schemas.microsoft.com/office/drawing/2014/main" id="{78AC3922-A523-4218-BE43-A4514E8A96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53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1295</xdr:row>
      <xdr:rowOff>0</xdr:rowOff>
    </xdr:from>
    <xdr:to>
      <xdr:col>0</xdr:col>
      <xdr:colOff>152400</xdr:colOff>
      <xdr:row>1295</xdr:row>
      <xdr:rowOff>133350</xdr:rowOff>
    </xdr:to>
    <xdr:pic>
      <xdr:nvPicPr>
        <xdr:cNvPr id="1296" name="Picture@01\QPosted@" descr="@01\QPosted@">
          <a:extLst>
            <a:ext uri="{FF2B5EF4-FFF2-40B4-BE49-F238E27FC236}">
              <a16:creationId xmlns:a16="http://schemas.microsoft.com/office/drawing/2014/main" id="{7FACD1D4-AA86-4910-8826-F7E035568B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7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1296</xdr:row>
      <xdr:rowOff>0</xdr:rowOff>
    </xdr:from>
    <xdr:to>
      <xdr:col>0</xdr:col>
      <xdr:colOff>152400</xdr:colOff>
      <xdr:row>1296</xdr:row>
      <xdr:rowOff>133350</xdr:rowOff>
    </xdr:to>
    <xdr:pic>
      <xdr:nvPicPr>
        <xdr:cNvPr id="1297" name="Picture@01\QPosted@" descr="@01\QPosted@">
          <a:extLst>
            <a:ext uri="{FF2B5EF4-FFF2-40B4-BE49-F238E27FC236}">
              <a16:creationId xmlns:a16="http://schemas.microsoft.com/office/drawing/2014/main" id="{E48E483E-A5F6-44B7-9DAA-E8AA8D57B7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88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1297</xdr:row>
      <xdr:rowOff>0</xdr:rowOff>
    </xdr:from>
    <xdr:to>
      <xdr:col>0</xdr:col>
      <xdr:colOff>152400</xdr:colOff>
      <xdr:row>1297</xdr:row>
      <xdr:rowOff>133350</xdr:rowOff>
    </xdr:to>
    <xdr:pic>
      <xdr:nvPicPr>
        <xdr:cNvPr id="1298" name="Picture@01\QPosted@" descr="@01\QPosted@">
          <a:extLst>
            <a:ext uri="{FF2B5EF4-FFF2-40B4-BE49-F238E27FC236}">
              <a16:creationId xmlns:a16="http://schemas.microsoft.com/office/drawing/2014/main" id="{CEF749FD-0579-49B5-BB50-071552B150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0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1298</xdr:row>
      <xdr:rowOff>0</xdr:rowOff>
    </xdr:from>
    <xdr:to>
      <xdr:col>0</xdr:col>
      <xdr:colOff>152400</xdr:colOff>
      <xdr:row>1298</xdr:row>
      <xdr:rowOff>133350</xdr:rowOff>
    </xdr:to>
    <xdr:pic>
      <xdr:nvPicPr>
        <xdr:cNvPr id="1299" name="Picture@01\QPosted@" descr="@01\QPosted@">
          <a:extLst>
            <a:ext uri="{FF2B5EF4-FFF2-40B4-BE49-F238E27FC236}">
              <a16:creationId xmlns:a16="http://schemas.microsoft.com/office/drawing/2014/main" id="{5E90D796-709A-43EA-8D6D-D8A467E97B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24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1299</xdr:row>
      <xdr:rowOff>0</xdr:rowOff>
    </xdr:from>
    <xdr:to>
      <xdr:col>0</xdr:col>
      <xdr:colOff>152400</xdr:colOff>
      <xdr:row>1299</xdr:row>
      <xdr:rowOff>133350</xdr:rowOff>
    </xdr:to>
    <xdr:pic>
      <xdr:nvPicPr>
        <xdr:cNvPr id="1300" name="Picture@01\QPosted@" descr="@01\QPosted@">
          <a:extLst>
            <a:ext uri="{FF2B5EF4-FFF2-40B4-BE49-F238E27FC236}">
              <a16:creationId xmlns:a16="http://schemas.microsoft.com/office/drawing/2014/main" id="{9C3A9A88-1AA8-4653-9806-E956F6C4E9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4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1300</xdr:row>
      <xdr:rowOff>0</xdr:rowOff>
    </xdr:from>
    <xdr:to>
      <xdr:col>0</xdr:col>
      <xdr:colOff>152400</xdr:colOff>
      <xdr:row>1300</xdr:row>
      <xdr:rowOff>133350</xdr:rowOff>
    </xdr:to>
    <xdr:pic>
      <xdr:nvPicPr>
        <xdr:cNvPr id="1301" name="Picture@01\QPosted@" descr="@01\QPosted@">
          <a:extLst>
            <a:ext uri="{FF2B5EF4-FFF2-40B4-BE49-F238E27FC236}">
              <a16:creationId xmlns:a16="http://schemas.microsoft.com/office/drawing/2014/main" id="{B02B2BBD-21C5-4356-AE2F-D415EEC87A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59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1301</xdr:row>
      <xdr:rowOff>0</xdr:rowOff>
    </xdr:from>
    <xdr:to>
      <xdr:col>0</xdr:col>
      <xdr:colOff>152400</xdr:colOff>
      <xdr:row>1301</xdr:row>
      <xdr:rowOff>133350</xdr:rowOff>
    </xdr:to>
    <xdr:pic>
      <xdr:nvPicPr>
        <xdr:cNvPr id="1302" name="Picture@01\QPosted@" descr="@01\QPosted@">
          <a:extLst>
            <a:ext uri="{FF2B5EF4-FFF2-40B4-BE49-F238E27FC236}">
              <a16:creationId xmlns:a16="http://schemas.microsoft.com/office/drawing/2014/main" id="{7DA3DC38-F803-4CBB-A88E-D83199F3A8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7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1302</xdr:row>
      <xdr:rowOff>0</xdr:rowOff>
    </xdr:from>
    <xdr:to>
      <xdr:col>0</xdr:col>
      <xdr:colOff>152400</xdr:colOff>
      <xdr:row>1302</xdr:row>
      <xdr:rowOff>133350</xdr:rowOff>
    </xdr:to>
    <xdr:pic>
      <xdr:nvPicPr>
        <xdr:cNvPr id="1303" name="Picture@01\QPosted@" descr="@01\QPosted@">
          <a:extLst>
            <a:ext uri="{FF2B5EF4-FFF2-40B4-BE49-F238E27FC236}">
              <a16:creationId xmlns:a16="http://schemas.microsoft.com/office/drawing/2014/main" id="{3E3F45D4-3ADD-4B57-AF83-9E4FA971D5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95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1303</xdr:row>
      <xdr:rowOff>0</xdr:rowOff>
    </xdr:from>
    <xdr:to>
      <xdr:col>0</xdr:col>
      <xdr:colOff>152400</xdr:colOff>
      <xdr:row>1303</xdr:row>
      <xdr:rowOff>133350</xdr:rowOff>
    </xdr:to>
    <xdr:pic>
      <xdr:nvPicPr>
        <xdr:cNvPr id="1304" name="Picture@01\QPosted@" descr="@01\QPosted@">
          <a:extLst>
            <a:ext uri="{FF2B5EF4-FFF2-40B4-BE49-F238E27FC236}">
              <a16:creationId xmlns:a16="http://schemas.microsoft.com/office/drawing/2014/main" id="{264D92D9-E8C9-4198-8861-205A9AEEE1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1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1304</xdr:row>
      <xdr:rowOff>0</xdr:rowOff>
    </xdr:from>
    <xdr:to>
      <xdr:col>0</xdr:col>
      <xdr:colOff>152400</xdr:colOff>
      <xdr:row>1304</xdr:row>
      <xdr:rowOff>133350</xdr:rowOff>
    </xdr:to>
    <xdr:pic>
      <xdr:nvPicPr>
        <xdr:cNvPr id="1305" name="Picture@01\QPosted@" descr="@01\QPosted@">
          <a:extLst>
            <a:ext uri="{FF2B5EF4-FFF2-40B4-BE49-F238E27FC236}">
              <a16:creationId xmlns:a16="http://schemas.microsoft.com/office/drawing/2014/main" id="{20DADDCB-0082-4999-9D9C-1980E6016B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30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1305</xdr:row>
      <xdr:rowOff>0</xdr:rowOff>
    </xdr:from>
    <xdr:to>
      <xdr:col>0</xdr:col>
      <xdr:colOff>152400</xdr:colOff>
      <xdr:row>1305</xdr:row>
      <xdr:rowOff>133350</xdr:rowOff>
    </xdr:to>
    <xdr:pic>
      <xdr:nvPicPr>
        <xdr:cNvPr id="1306" name="Picture@01\QPosted@" descr="@01\QPosted@">
          <a:extLst>
            <a:ext uri="{FF2B5EF4-FFF2-40B4-BE49-F238E27FC236}">
              <a16:creationId xmlns:a16="http://schemas.microsoft.com/office/drawing/2014/main" id="{EF463451-D196-4EBB-8F51-745EC974EC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4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1306</xdr:row>
      <xdr:rowOff>0</xdr:rowOff>
    </xdr:from>
    <xdr:to>
      <xdr:col>0</xdr:col>
      <xdr:colOff>152400</xdr:colOff>
      <xdr:row>1306</xdr:row>
      <xdr:rowOff>133350</xdr:rowOff>
    </xdr:to>
    <xdr:pic>
      <xdr:nvPicPr>
        <xdr:cNvPr id="1307" name="Picture@01\QPosted@" descr="@01\QPosted@">
          <a:extLst>
            <a:ext uri="{FF2B5EF4-FFF2-40B4-BE49-F238E27FC236}">
              <a16:creationId xmlns:a16="http://schemas.microsoft.com/office/drawing/2014/main" id="{7051D9CB-A739-4D29-9534-4F1E0F7E8C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66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1307</xdr:row>
      <xdr:rowOff>0</xdr:rowOff>
    </xdr:from>
    <xdr:to>
      <xdr:col>0</xdr:col>
      <xdr:colOff>152400</xdr:colOff>
      <xdr:row>1307</xdr:row>
      <xdr:rowOff>133350</xdr:rowOff>
    </xdr:to>
    <xdr:pic>
      <xdr:nvPicPr>
        <xdr:cNvPr id="1308" name="Picture@01\QPosted@" descr="@01\QPosted@">
          <a:extLst>
            <a:ext uri="{FF2B5EF4-FFF2-40B4-BE49-F238E27FC236}">
              <a16:creationId xmlns:a16="http://schemas.microsoft.com/office/drawing/2014/main" id="{D02D7830-E51A-4CFE-B3C8-D3059F4FE5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8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1308</xdr:row>
      <xdr:rowOff>0</xdr:rowOff>
    </xdr:from>
    <xdr:to>
      <xdr:col>0</xdr:col>
      <xdr:colOff>152400</xdr:colOff>
      <xdr:row>1308</xdr:row>
      <xdr:rowOff>133350</xdr:rowOff>
    </xdr:to>
    <xdr:pic>
      <xdr:nvPicPr>
        <xdr:cNvPr id="1309" name="Picture@01\QPosted@" descr="@01\QPosted@">
          <a:extLst>
            <a:ext uri="{FF2B5EF4-FFF2-40B4-BE49-F238E27FC236}">
              <a16:creationId xmlns:a16="http://schemas.microsoft.com/office/drawing/2014/main" id="{B02475A9-EE03-42A7-863A-0E8ED78C87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301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1309</xdr:row>
      <xdr:rowOff>0</xdr:rowOff>
    </xdr:from>
    <xdr:to>
      <xdr:col>0</xdr:col>
      <xdr:colOff>152400</xdr:colOff>
      <xdr:row>1309</xdr:row>
      <xdr:rowOff>133350</xdr:rowOff>
    </xdr:to>
    <xdr:pic>
      <xdr:nvPicPr>
        <xdr:cNvPr id="1310" name="Picture@01\QPosted@" descr="@01\QPosted@">
          <a:extLst>
            <a:ext uri="{FF2B5EF4-FFF2-40B4-BE49-F238E27FC236}">
              <a16:creationId xmlns:a16="http://schemas.microsoft.com/office/drawing/2014/main" id="{D1808BF7-2E17-4DF7-8B98-684A07F68D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31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1310</xdr:row>
      <xdr:rowOff>0</xdr:rowOff>
    </xdr:from>
    <xdr:to>
      <xdr:col>0</xdr:col>
      <xdr:colOff>152400</xdr:colOff>
      <xdr:row>1310</xdr:row>
      <xdr:rowOff>133350</xdr:rowOff>
    </xdr:to>
    <xdr:pic>
      <xdr:nvPicPr>
        <xdr:cNvPr id="1311" name="Picture@01\QPosted@" descr="@01\QPosted@">
          <a:extLst>
            <a:ext uri="{FF2B5EF4-FFF2-40B4-BE49-F238E27FC236}">
              <a16:creationId xmlns:a16="http://schemas.microsoft.com/office/drawing/2014/main" id="{9DA655B1-206F-49D1-A786-97275B56F8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337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1311</xdr:row>
      <xdr:rowOff>0</xdr:rowOff>
    </xdr:from>
    <xdr:to>
      <xdr:col>0</xdr:col>
      <xdr:colOff>152400</xdr:colOff>
      <xdr:row>1311</xdr:row>
      <xdr:rowOff>133350</xdr:rowOff>
    </xdr:to>
    <xdr:pic>
      <xdr:nvPicPr>
        <xdr:cNvPr id="1312" name="Picture@01\QPosted@" descr="@01\QPosted@">
          <a:extLst>
            <a:ext uri="{FF2B5EF4-FFF2-40B4-BE49-F238E27FC236}">
              <a16:creationId xmlns:a16="http://schemas.microsoft.com/office/drawing/2014/main" id="{ABEBF28B-F8AE-4013-88C6-8DFDDBBAE1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35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1312</xdr:row>
      <xdr:rowOff>0</xdr:rowOff>
    </xdr:from>
    <xdr:to>
      <xdr:col>0</xdr:col>
      <xdr:colOff>152400</xdr:colOff>
      <xdr:row>1312</xdr:row>
      <xdr:rowOff>133350</xdr:rowOff>
    </xdr:to>
    <xdr:pic>
      <xdr:nvPicPr>
        <xdr:cNvPr id="1313" name="Picture@01\QPosted@" descr="@01\QPosted@">
          <a:extLst>
            <a:ext uri="{FF2B5EF4-FFF2-40B4-BE49-F238E27FC236}">
              <a16:creationId xmlns:a16="http://schemas.microsoft.com/office/drawing/2014/main" id="{F98280A4-40A9-46D9-8C49-FE555FDEBE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373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1313</xdr:row>
      <xdr:rowOff>0</xdr:rowOff>
    </xdr:from>
    <xdr:to>
      <xdr:col>0</xdr:col>
      <xdr:colOff>152400</xdr:colOff>
      <xdr:row>1313</xdr:row>
      <xdr:rowOff>133350</xdr:rowOff>
    </xdr:to>
    <xdr:pic>
      <xdr:nvPicPr>
        <xdr:cNvPr id="1314" name="Picture@01\QPosted@" descr="@01\QPosted@">
          <a:extLst>
            <a:ext uri="{FF2B5EF4-FFF2-40B4-BE49-F238E27FC236}">
              <a16:creationId xmlns:a16="http://schemas.microsoft.com/office/drawing/2014/main" id="{80B14B19-1610-47A3-80C2-DA4D5CFE66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390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1314</xdr:row>
      <xdr:rowOff>0</xdr:rowOff>
    </xdr:from>
    <xdr:to>
      <xdr:col>0</xdr:col>
      <xdr:colOff>152400</xdr:colOff>
      <xdr:row>1314</xdr:row>
      <xdr:rowOff>133350</xdr:rowOff>
    </xdr:to>
    <xdr:pic>
      <xdr:nvPicPr>
        <xdr:cNvPr id="1315" name="Picture@01\QPosted@" descr="@01\QPosted@">
          <a:extLst>
            <a:ext uri="{FF2B5EF4-FFF2-40B4-BE49-F238E27FC236}">
              <a16:creationId xmlns:a16="http://schemas.microsoft.com/office/drawing/2014/main" id="{9DC76F83-E5F8-4D81-9479-FE9F70501C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408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1315</xdr:row>
      <xdr:rowOff>0</xdr:rowOff>
    </xdr:from>
    <xdr:to>
      <xdr:col>0</xdr:col>
      <xdr:colOff>152400</xdr:colOff>
      <xdr:row>1315</xdr:row>
      <xdr:rowOff>133350</xdr:rowOff>
    </xdr:to>
    <xdr:pic>
      <xdr:nvPicPr>
        <xdr:cNvPr id="1316" name="Picture@01\QPosted@" descr="@01\QPosted@">
          <a:extLst>
            <a:ext uri="{FF2B5EF4-FFF2-40B4-BE49-F238E27FC236}">
              <a16:creationId xmlns:a16="http://schemas.microsoft.com/office/drawing/2014/main" id="{F4142E43-8C62-462E-849B-A6E82F6CB5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426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1316</xdr:row>
      <xdr:rowOff>0</xdr:rowOff>
    </xdr:from>
    <xdr:to>
      <xdr:col>0</xdr:col>
      <xdr:colOff>152400</xdr:colOff>
      <xdr:row>1316</xdr:row>
      <xdr:rowOff>133350</xdr:rowOff>
    </xdr:to>
    <xdr:pic>
      <xdr:nvPicPr>
        <xdr:cNvPr id="1317" name="Picture@01\QPosted@" descr="@01\QPosted@">
          <a:extLst>
            <a:ext uri="{FF2B5EF4-FFF2-40B4-BE49-F238E27FC236}">
              <a16:creationId xmlns:a16="http://schemas.microsoft.com/office/drawing/2014/main" id="{7F47E2EA-7DDB-4315-99D8-344DE64923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444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1317</xdr:row>
      <xdr:rowOff>0</xdr:rowOff>
    </xdr:from>
    <xdr:to>
      <xdr:col>0</xdr:col>
      <xdr:colOff>152400</xdr:colOff>
      <xdr:row>1317</xdr:row>
      <xdr:rowOff>133350</xdr:rowOff>
    </xdr:to>
    <xdr:pic>
      <xdr:nvPicPr>
        <xdr:cNvPr id="1318" name="Picture@01\QPosted@" descr="@01\QPosted@">
          <a:extLst>
            <a:ext uri="{FF2B5EF4-FFF2-40B4-BE49-F238E27FC236}">
              <a16:creationId xmlns:a16="http://schemas.microsoft.com/office/drawing/2014/main" id="{8C69A05C-7B46-42EF-821A-FAC5ED276B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461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1318</xdr:row>
      <xdr:rowOff>0</xdr:rowOff>
    </xdr:from>
    <xdr:to>
      <xdr:col>0</xdr:col>
      <xdr:colOff>152400</xdr:colOff>
      <xdr:row>1318</xdr:row>
      <xdr:rowOff>133350</xdr:rowOff>
    </xdr:to>
    <xdr:pic>
      <xdr:nvPicPr>
        <xdr:cNvPr id="1319" name="Picture@01\QPosted@" descr="@01\QPosted@">
          <a:extLst>
            <a:ext uri="{FF2B5EF4-FFF2-40B4-BE49-F238E27FC236}">
              <a16:creationId xmlns:a16="http://schemas.microsoft.com/office/drawing/2014/main" id="{98638AEC-10A3-4D8D-A7E3-713BA53422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47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1319</xdr:row>
      <xdr:rowOff>0</xdr:rowOff>
    </xdr:from>
    <xdr:to>
      <xdr:col>0</xdr:col>
      <xdr:colOff>152400</xdr:colOff>
      <xdr:row>1319</xdr:row>
      <xdr:rowOff>133350</xdr:rowOff>
    </xdr:to>
    <xdr:pic>
      <xdr:nvPicPr>
        <xdr:cNvPr id="1320" name="Picture@01\QPosted@" descr="@01\QPosted@">
          <a:extLst>
            <a:ext uri="{FF2B5EF4-FFF2-40B4-BE49-F238E27FC236}">
              <a16:creationId xmlns:a16="http://schemas.microsoft.com/office/drawing/2014/main" id="{DD5511FA-7801-4AC3-873D-9D14B346CD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497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1320</xdr:row>
      <xdr:rowOff>0</xdr:rowOff>
    </xdr:from>
    <xdr:to>
      <xdr:col>0</xdr:col>
      <xdr:colOff>152400</xdr:colOff>
      <xdr:row>1320</xdr:row>
      <xdr:rowOff>133350</xdr:rowOff>
    </xdr:to>
    <xdr:pic>
      <xdr:nvPicPr>
        <xdr:cNvPr id="1321" name="Picture@01\QPosted@" descr="@01\QPosted@">
          <a:extLst>
            <a:ext uri="{FF2B5EF4-FFF2-40B4-BE49-F238E27FC236}">
              <a16:creationId xmlns:a16="http://schemas.microsoft.com/office/drawing/2014/main" id="{96AC7312-D825-432C-A430-BD6BCC7469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51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1321</xdr:row>
      <xdr:rowOff>0</xdr:rowOff>
    </xdr:from>
    <xdr:to>
      <xdr:col>0</xdr:col>
      <xdr:colOff>152400</xdr:colOff>
      <xdr:row>1321</xdr:row>
      <xdr:rowOff>133350</xdr:rowOff>
    </xdr:to>
    <xdr:pic>
      <xdr:nvPicPr>
        <xdr:cNvPr id="1322" name="Picture@01\QPosted@" descr="@01\QPosted@">
          <a:extLst>
            <a:ext uri="{FF2B5EF4-FFF2-40B4-BE49-F238E27FC236}">
              <a16:creationId xmlns:a16="http://schemas.microsoft.com/office/drawing/2014/main" id="{B19AA08A-7406-4C74-BB08-C35500E2AF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533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1322</xdr:row>
      <xdr:rowOff>0</xdr:rowOff>
    </xdr:from>
    <xdr:to>
      <xdr:col>0</xdr:col>
      <xdr:colOff>152400</xdr:colOff>
      <xdr:row>1322</xdr:row>
      <xdr:rowOff>133350</xdr:rowOff>
    </xdr:to>
    <xdr:pic>
      <xdr:nvPicPr>
        <xdr:cNvPr id="1323" name="Picture@01\QPosted@" descr="@01\QPosted@">
          <a:extLst>
            <a:ext uri="{FF2B5EF4-FFF2-40B4-BE49-F238E27FC236}">
              <a16:creationId xmlns:a16="http://schemas.microsoft.com/office/drawing/2014/main" id="{73512C33-249E-4ECF-BC5A-F00F6B5721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55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1323</xdr:row>
      <xdr:rowOff>0</xdr:rowOff>
    </xdr:from>
    <xdr:to>
      <xdr:col>0</xdr:col>
      <xdr:colOff>152400</xdr:colOff>
      <xdr:row>1323</xdr:row>
      <xdr:rowOff>133350</xdr:rowOff>
    </xdr:to>
    <xdr:pic>
      <xdr:nvPicPr>
        <xdr:cNvPr id="1324" name="Picture@01\QPosted@" descr="@01\QPosted@">
          <a:extLst>
            <a:ext uri="{FF2B5EF4-FFF2-40B4-BE49-F238E27FC236}">
              <a16:creationId xmlns:a16="http://schemas.microsoft.com/office/drawing/2014/main" id="{ED8A5A87-C02A-4347-8F82-40DE4FED84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568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1324</xdr:row>
      <xdr:rowOff>0</xdr:rowOff>
    </xdr:from>
    <xdr:to>
      <xdr:col>0</xdr:col>
      <xdr:colOff>152400</xdr:colOff>
      <xdr:row>1324</xdr:row>
      <xdr:rowOff>133350</xdr:rowOff>
    </xdr:to>
    <xdr:pic>
      <xdr:nvPicPr>
        <xdr:cNvPr id="1325" name="Picture@01\QPosted@" descr="@01\QPosted@">
          <a:extLst>
            <a:ext uri="{FF2B5EF4-FFF2-40B4-BE49-F238E27FC236}">
              <a16:creationId xmlns:a16="http://schemas.microsoft.com/office/drawing/2014/main" id="{E71C3EBF-BC2A-4F7D-94B2-27D6B5F639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58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1325</xdr:row>
      <xdr:rowOff>0</xdr:rowOff>
    </xdr:from>
    <xdr:to>
      <xdr:col>0</xdr:col>
      <xdr:colOff>152400</xdr:colOff>
      <xdr:row>1325</xdr:row>
      <xdr:rowOff>133350</xdr:rowOff>
    </xdr:to>
    <xdr:pic>
      <xdr:nvPicPr>
        <xdr:cNvPr id="1326" name="Picture@01\QPosted@" descr="@01\QPosted@">
          <a:extLst>
            <a:ext uri="{FF2B5EF4-FFF2-40B4-BE49-F238E27FC236}">
              <a16:creationId xmlns:a16="http://schemas.microsoft.com/office/drawing/2014/main" id="{068FDFA0-DC3B-4475-9330-BFCF633B0A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604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1326</xdr:row>
      <xdr:rowOff>0</xdr:rowOff>
    </xdr:from>
    <xdr:to>
      <xdr:col>0</xdr:col>
      <xdr:colOff>152400</xdr:colOff>
      <xdr:row>1326</xdr:row>
      <xdr:rowOff>133350</xdr:rowOff>
    </xdr:to>
    <xdr:pic>
      <xdr:nvPicPr>
        <xdr:cNvPr id="1327" name="Picture@01\QPosted@" descr="@01\QPosted@">
          <a:extLst>
            <a:ext uri="{FF2B5EF4-FFF2-40B4-BE49-F238E27FC236}">
              <a16:creationId xmlns:a16="http://schemas.microsoft.com/office/drawing/2014/main" id="{E1BDCCFA-6DD5-4362-AF74-B1510BAFBC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62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1327</xdr:row>
      <xdr:rowOff>0</xdr:rowOff>
    </xdr:from>
    <xdr:to>
      <xdr:col>0</xdr:col>
      <xdr:colOff>152400</xdr:colOff>
      <xdr:row>1327</xdr:row>
      <xdr:rowOff>133350</xdr:rowOff>
    </xdr:to>
    <xdr:pic>
      <xdr:nvPicPr>
        <xdr:cNvPr id="1328" name="Picture@01\QPosted@" descr="@01\QPosted@">
          <a:extLst>
            <a:ext uri="{FF2B5EF4-FFF2-40B4-BE49-F238E27FC236}">
              <a16:creationId xmlns:a16="http://schemas.microsoft.com/office/drawing/2014/main" id="{F394264E-571C-4553-AB64-581D330735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639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1328</xdr:row>
      <xdr:rowOff>0</xdr:rowOff>
    </xdr:from>
    <xdr:to>
      <xdr:col>0</xdr:col>
      <xdr:colOff>152400</xdr:colOff>
      <xdr:row>1328</xdr:row>
      <xdr:rowOff>133350</xdr:rowOff>
    </xdr:to>
    <xdr:pic>
      <xdr:nvPicPr>
        <xdr:cNvPr id="1329" name="Picture@01\QPosted@" descr="@01\QPosted@">
          <a:extLst>
            <a:ext uri="{FF2B5EF4-FFF2-40B4-BE49-F238E27FC236}">
              <a16:creationId xmlns:a16="http://schemas.microsoft.com/office/drawing/2014/main" id="{59C4C7E5-44B7-4E3F-98EB-A76CE28BFB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65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1329</xdr:row>
      <xdr:rowOff>0</xdr:rowOff>
    </xdr:from>
    <xdr:to>
      <xdr:col>0</xdr:col>
      <xdr:colOff>152400</xdr:colOff>
      <xdr:row>1329</xdr:row>
      <xdr:rowOff>133350</xdr:rowOff>
    </xdr:to>
    <xdr:pic>
      <xdr:nvPicPr>
        <xdr:cNvPr id="1330" name="Picture@01\QPosted@" descr="@01\QPosted@">
          <a:extLst>
            <a:ext uri="{FF2B5EF4-FFF2-40B4-BE49-F238E27FC236}">
              <a16:creationId xmlns:a16="http://schemas.microsoft.com/office/drawing/2014/main" id="{1B20063B-8F7E-43CC-B0EC-798D70B19F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675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1330</xdr:row>
      <xdr:rowOff>0</xdr:rowOff>
    </xdr:from>
    <xdr:to>
      <xdr:col>0</xdr:col>
      <xdr:colOff>152400</xdr:colOff>
      <xdr:row>1330</xdr:row>
      <xdr:rowOff>133350</xdr:rowOff>
    </xdr:to>
    <xdr:pic>
      <xdr:nvPicPr>
        <xdr:cNvPr id="1331" name="Picture@01\QPosted@" descr="@01\QPosted@">
          <a:extLst>
            <a:ext uri="{FF2B5EF4-FFF2-40B4-BE49-F238E27FC236}">
              <a16:creationId xmlns:a16="http://schemas.microsoft.com/office/drawing/2014/main" id="{4B86E237-4DBF-4D60-9B82-4F642235BD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69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1331</xdr:row>
      <xdr:rowOff>0</xdr:rowOff>
    </xdr:from>
    <xdr:to>
      <xdr:col>0</xdr:col>
      <xdr:colOff>152400</xdr:colOff>
      <xdr:row>1331</xdr:row>
      <xdr:rowOff>133350</xdr:rowOff>
    </xdr:to>
    <xdr:pic>
      <xdr:nvPicPr>
        <xdr:cNvPr id="1332" name="Picture@01\QPosted@" descr="@01\QPosted@">
          <a:extLst>
            <a:ext uri="{FF2B5EF4-FFF2-40B4-BE49-F238E27FC236}">
              <a16:creationId xmlns:a16="http://schemas.microsoft.com/office/drawing/2014/main" id="{83C2EA48-A49C-4CD4-907C-2D42DD9255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710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1332</xdr:row>
      <xdr:rowOff>0</xdr:rowOff>
    </xdr:from>
    <xdr:to>
      <xdr:col>0</xdr:col>
      <xdr:colOff>152400</xdr:colOff>
      <xdr:row>1332</xdr:row>
      <xdr:rowOff>133350</xdr:rowOff>
    </xdr:to>
    <xdr:pic>
      <xdr:nvPicPr>
        <xdr:cNvPr id="1333" name="Picture@01\QPosted@" descr="@01\QPosted@">
          <a:extLst>
            <a:ext uri="{FF2B5EF4-FFF2-40B4-BE49-F238E27FC236}">
              <a16:creationId xmlns:a16="http://schemas.microsoft.com/office/drawing/2014/main" id="{38B2198A-2E3C-4743-BCB3-B96A66F6A8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72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1333</xdr:row>
      <xdr:rowOff>0</xdr:rowOff>
    </xdr:from>
    <xdr:to>
      <xdr:col>0</xdr:col>
      <xdr:colOff>152400</xdr:colOff>
      <xdr:row>1333</xdr:row>
      <xdr:rowOff>133350</xdr:rowOff>
    </xdr:to>
    <xdr:pic>
      <xdr:nvPicPr>
        <xdr:cNvPr id="1334" name="Picture@01\QPosted@" descr="@01\QPosted@">
          <a:extLst>
            <a:ext uri="{FF2B5EF4-FFF2-40B4-BE49-F238E27FC236}">
              <a16:creationId xmlns:a16="http://schemas.microsoft.com/office/drawing/2014/main" id="{1B03B977-4EDC-4748-8CB7-0C14860F13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746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1334</xdr:row>
      <xdr:rowOff>0</xdr:rowOff>
    </xdr:from>
    <xdr:to>
      <xdr:col>0</xdr:col>
      <xdr:colOff>152400</xdr:colOff>
      <xdr:row>1334</xdr:row>
      <xdr:rowOff>133350</xdr:rowOff>
    </xdr:to>
    <xdr:pic>
      <xdr:nvPicPr>
        <xdr:cNvPr id="1335" name="Picture@01\QPosted@" descr="@01\QPosted@">
          <a:extLst>
            <a:ext uri="{FF2B5EF4-FFF2-40B4-BE49-F238E27FC236}">
              <a16:creationId xmlns:a16="http://schemas.microsoft.com/office/drawing/2014/main" id="{FA3B4627-3DE2-4B20-B857-5E59AC694E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76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1335</xdr:row>
      <xdr:rowOff>0</xdr:rowOff>
    </xdr:from>
    <xdr:to>
      <xdr:col>0</xdr:col>
      <xdr:colOff>152400</xdr:colOff>
      <xdr:row>1335</xdr:row>
      <xdr:rowOff>133350</xdr:rowOff>
    </xdr:to>
    <xdr:pic>
      <xdr:nvPicPr>
        <xdr:cNvPr id="1336" name="Picture@01\QPosted@" descr="@01\QPosted@">
          <a:extLst>
            <a:ext uri="{FF2B5EF4-FFF2-40B4-BE49-F238E27FC236}">
              <a16:creationId xmlns:a16="http://schemas.microsoft.com/office/drawing/2014/main" id="{D5FABDE5-FA5A-48CE-8746-533B0613F2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782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1336</xdr:row>
      <xdr:rowOff>0</xdr:rowOff>
    </xdr:from>
    <xdr:to>
      <xdr:col>0</xdr:col>
      <xdr:colOff>152400</xdr:colOff>
      <xdr:row>1336</xdr:row>
      <xdr:rowOff>133350</xdr:rowOff>
    </xdr:to>
    <xdr:pic>
      <xdr:nvPicPr>
        <xdr:cNvPr id="1337" name="Picture@01\QPosted@" descr="@01\QPosted@">
          <a:extLst>
            <a:ext uri="{FF2B5EF4-FFF2-40B4-BE49-F238E27FC236}">
              <a16:creationId xmlns:a16="http://schemas.microsoft.com/office/drawing/2014/main" id="{449D506D-31B6-46F9-884C-2D108F39DD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79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1337</xdr:row>
      <xdr:rowOff>0</xdr:rowOff>
    </xdr:from>
    <xdr:to>
      <xdr:col>0</xdr:col>
      <xdr:colOff>152400</xdr:colOff>
      <xdr:row>1337</xdr:row>
      <xdr:rowOff>133350</xdr:rowOff>
    </xdr:to>
    <xdr:pic>
      <xdr:nvPicPr>
        <xdr:cNvPr id="1338" name="Picture@01\QPosted@" descr="@01\QPosted@">
          <a:extLst>
            <a:ext uri="{FF2B5EF4-FFF2-40B4-BE49-F238E27FC236}">
              <a16:creationId xmlns:a16="http://schemas.microsoft.com/office/drawing/2014/main" id="{0F5D4BCF-F6E6-49EE-8624-A616C623BF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17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1338</xdr:row>
      <xdr:rowOff>0</xdr:rowOff>
    </xdr:from>
    <xdr:to>
      <xdr:col>0</xdr:col>
      <xdr:colOff>152400</xdr:colOff>
      <xdr:row>1338</xdr:row>
      <xdr:rowOff>133350</xdr:rowOff>
    </xdr:to>
    <xdr:pic>
      <xdr:nvPicPr>
        <xdr:cNvPr id="1339" name="Picture@01\QPosted@" descr="@01\QPosted@">
          <a:extLst>
            <a:ext uri="{FF2B5EF4-FFF2-40B4-BE49-F238E27FC236}">
              <a16:creationId xmlns:a16="http://schemas.microsoft.com/office/drawing/2014/main" id="{2225C69C-91DB-4CA4-B5CC-9DDAC34002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3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1339</xdr:row>
      <xdr:rowOff>0</xdr:rowOff>
    </xdr:from>
    <xdr:to>
      <xdr:col>0</xdr:col>
      <xdr:colOff>152400</xdr:colOff>
      <xdr:row>1339</xdr:row>
      <xdr:rowOff>133350</xdr:rowOff>
    </xdr:to>
    <xdr:pic>
      <xdr:nvPicPr>
        <xdr:cNvPr id="1340" name="Picture@01\QPosted@" descr="@01\QPosted@">
          <a:extLst>
            <a:ext uri="{FF2B5EF4-FFF2-40B4-BE49-F238E27FC236}">
              <a16:creationId xmlns:a16="http://schemas.microsoft.com/office/drawing/2014/main" id="{D195FE89-A14A-4015-A4CD-AE2062F389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53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1340</xdr:row>
      <xdr:rowOff>0</xdr:rowOff>
    </xdr:from>
    <xdr:to>
      <xdr:col>0</xdr:col>
      <xdr:colOff>152400</xdr:colOff>
      <xdr:row>1340</xdr:row>
      <xdr:rowOff>133350</xdr:rowOff>
    </xdr:to>
    <xdr:pic>
      <xdr:nvPicPr>
        <xdr:cNvPr id="1341" name="Picture@01\QPosted@" descr="@01\QPosted@">
          <a:extLst>
            <a:ext uri="{FF2B5EF4-FFF2-40B4-BE49-F238E27FC236}">
              <a16:creationId xmlns:a16="http://schemas.microsoft.com/office/drawing/2014/main" id="{34AD0AD6-9C0E-43E3-87AA-4077EEC6AC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70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1341</xdr:row>
      <xdr:rowOff>0</xdr:rowOff>
    </xdr:from>
    <xdr:to>
      <xdr:col>0</xdr:col>
      <xdr:colOff>152400</xdr:colOff>
      <xdr:row>1341</xdr:row>
      <xdr:rowOff>133350</xdr:rowOff>
    </xdr:to>
    <xdr:pic>
      <xdr:nvPicPr>
        <xdr:cNvPr id="1342" name="Picture@01\QPosted@" descr="@01\QPosted@">
          <a:extLst>
            <a:ext uri="{FF2B5EF4-FFF2-40B4-BE49-F238E27FC236}">
              <a16:creationId xmlns:a16="http://schemas.microsoft.com/office/drawing/2014/main" id="{0ED32BA5-B26C-4CB9-8709-79B6F47A4B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88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1342</xdr:row>
      <xdr:rowOff>0</xdr:rowOff>
    </xdr:from>
    <xdr:to>
      <xdr:col>0</xdr:col>
      <xdr:colOff>152400</xdr:colOff>
      <xdr:row>1342</xdr:row>
      <xdr:rowOff>133350</xdr:rowOff>
    </xdr:to>
    <xdr:pic>
      <xdr:nvPicPr>
        <xdr:cNvPr id="1343" name="Picture@01\QPosted@" descr="@01\QPosted@">
          <a:extLst>
            <a:ext uri="{FF2B5EF4-FFF2-40B4-BE49-F238E27FC236}">
              <a16:creationId xmlns:a16="http://schemas.microsoft.com/office/drawing/2014/main" id="{D4361EF5-E98C-41F1-A6BE-4A177F70C8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906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1343</xdr:row>
      <xdr:rowOff>0</xdr:rowOff>
    </xdr:from>
    <xdr:to>
      <xdr:col>0</xdr:col>
      <xdr:colOff>152400</xdr:colOff>
      <xdr:row>1343</xdr:row>
      <xdr:rowOff>133350</xdr:rowOff>
    </xdr:to>
    <xdr:pic>
      <xdr:nvPicPr>
        <xdr:cNvPr id="1344" name="Picture@01\QPosted@" descr="@01\QPosted@">
          <a:extLst>
            <a:ext uri="{FF2B5EF4-FFF2-40B4-BE49-F238E27FC236}">
              <a16:creationId xmlns:a16="http://schemas.microsoft.com/office/drawing/2014/main" id="{E29580D9-F821-4533-994E-2377DD45B5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924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1344</xdr:row>
      <xdr:rowOff>0</xdr:rowOff>
    </xdr:from>
    <xdr:to>
      <xdr:col>0</xdr:col>
      <xdr:colOff>152400</xdr:colOff>
      <xdr:row>1344</xdr:row>
      <xdr:rowOff>133350</xdr:rowOff>
    </xdr:to>
    <xdr:pic>
      <xdr:nvPicPr>
        <xdr:cNvPr id="1345" name="Picture@01\QPosted@" descr="@01\QPosted@">
          <a:extLst>
            <a:ext uri="{FF2B5EF4-FFF2-40B4-BE49-F238E27FC236}">
              <a16:creationId xmlns:a16="http://schemas.microsoft.com/office/drawing/2014/main" id="{8529B037-C076-4266-9452-9F11A554D2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942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1345</xdr:row>
      <xdr:rowOff>0</xdr:rowOff>
    </xdr:from>
    <xdr:to>
      <xdr:col>0</xdr:col>
      <xdr:colOff>152400</xdr:colOff>
      <xdr:row>1345</xdr:row>
      <xdr:rowOff>133350</xdr:rowOff>
    </xdr:to>
    <xdr:pic>
      <xdr:nvPicPr>
        <xdr:cNvPr id="1346" name="Picture@01\QPosted@" descr="@01\QPosted@">
          <a:extLst>
            <a:ext uri="{FF2B5EF4-FFF2-40B4-BE49-F238E27FC236}">
              <a16:creationId xmlns:a16="http://schemas.microsoft.com/office/drawing/2014/main" id="{577C930D-9236-497C-A9EF-441DAB071C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95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1346</xdr:row>
      <xdr:rowOff>0</xdr:rowOff>
    </xdr:from>
    <xdr:to>
      <xdr:col>0</xdr:col>
      <xdr:colOff>152400</xdr:colOff>
      <xdr:row>1346</xdr:row>
      <xdr:rowOff>133350</xdr:rowOff>
    </xdr:to>
    <xdr:pic>
      <xdr:nvPicPr>
        <xdr:cNvPr id="1347" name="Picture@01\QPosted@" descr="@01\QPosted@">
          <a:extLst>
            <a:ext uri="{FF2B5EF4-FFF2-40B4-BE49-F238E27FC236}">
              <a16:creationId xmlns:a16="http://schemas.microsoft.com/office/drawing/2014/main" id="{F0E19958-AF81-4CFF-9445-60AC2ECDD1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977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1347</xdr:row>
      <xdr:rowOff>0</xdr:rowOff>
    </xdr:from>
    <xdr:to>
      <xdr:col>0</xdr:col>
      <xdr:colOff>152400</xdr:colOff>
      <xdr:row>1347</xdr:row>
      <xdr:rowOff>133350</xdr:rowOff>
    </xdr:to>
    <xdr:pic>
      <xdr:nvPicPr>
        <xdr:cNvPr id="1348" name="Picture@01\QPosted@" descr="@01\QPosted@">
          <a:extLst>
            <a:ext uri="{FF2B5EF4-FFF2-40B4-BE49-F238E27FC236}">
              <a16:creationId xmlns:a16="http://schemas.microsoft.com/office/drawing/2014/main" id="{0366D35A-409B-41A8-9EF1-F84BCCB771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99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1348</xdr:row>
      <xdr:rowOff>0</xdr:rowOff>
    </xdr:from>
    <xdr:to>
      <xdr:col>0</xdr:col>
      <xdr:colOff>152400</xdr:colOff>
      <xdr:row>1348</xdr:row>
      <xdr:rowOff>133350</xdr:rowOff>
    </xdr:to>
    <xdr:pic>
      <xdr:nvPicPr>
        <xdr:cNvPr id="1349" name="Picture@01\QPosted@" descr="@01\QPosted@">
          <a:extLst>
            <a:ext uri="{FF2B5EF4-FFF2-40B4-BE49-F238E27FC236}">
              <a16:creationId xmlns:a16="http://schemas.microsoft.com/office/drawing/2014/main" id="{2EB77764-7716-4B21-AB3B-1DDE47C6D6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013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1349</xdr:row>
      <xdr:rowOff>0</xdr:rowOff>
    </xdr:from>
    <xdr:to>
      <xdr:col>0</xdr:col>
      <xdr:colOff>152400</xdr:colOff>
      <xdr:row>1349</xdr:row>
      <xdr:rowOff>133350</xdr:rowOff>
    </xdr:to>
    <xdr:pic>
      <xdr:nvPicPr>
        <xdr:cNvPr id="1350" name="Picture@01\QPosted@" descr="@01\QPosted@">
          <a:extLst>
            <a:ext uri="{FF2B5EF4-FFF2-40B4-BE49-F238E27FC236}">
              <a16:creationId xmlns:a16="http://schemas.microsoft.com/office/drawing/2014/main" id="{7797EE42-6DD7-4957-9317-499D27581A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03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1350</xdr:row>
      <xdr:rowOff>0</xdr:rowOff>
    </xdr:from>
    <xdr:to>
      <xdr:col>0</xdr:col>
      <xdr:colOff>152400</xdr:colOff>
      <xdr:row>1350</xdr:row>
      <xdr:rowOff>133350</xdr:rowOff>
    </xdr:to>
    <xdr:pic>
      <xdr:nvPicPr>
        <xdr:cNvPr id="1351" name="Picture@01\QPosted@" descr="@01\QPosted@">
          <a:extLst>
            <a:ext uri="{FF2B5EF4-FFF2-40B4-BE49-F238E27FC236}">
              <a16:creationId xmlns:a16="http://schemas.microsoft.com/office/drawing/2014/main" id="{83606D38-91C5-4E58-8A3A-306713DAEE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048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1351</xdr:row>
      <xdr:rowOff>0</xdr:rowOff>
    </xdr:from>
    <xdr:to>
      <xdr:col>0</xdr:col>
      <xdr:colOff>152400</xdr:colOff>
      <xdr:row>1351</xdr:row>
      <xdr:rowOff>133350</xdr:rowOff>
    </xdr:to>
    <xdr:pic>
      <xdr:nvPicPr>
        <xdr:cNvPr id="1352" name="Picture@01\QPosted@" descr="@01\QPosted@">
          <a:extLst>
            <a:ext uri="{FF2B5EF4-FFF2-40B4-BE49-F238E27FC236}">
              <a16:creationId xmlns:a16="http://schemas.microsoft.com/office/drawing/2014/main" id="{B523E4FF-CC9B-4C7B-ABF7-A63C5B2BB0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06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1352</xdr:row>
      <xdr:rowOff>0</xdr:rowOff>
    </xdr:from>
    <xdr:to>
      <xdr:col>0</xdr:col>
      <xdr:colOff>152400</xdr:colOff>
      <xdr:row>1352</xdr:row>
      <xdr:rowOff>133350</xdr:rowOff>
    </xdr:to>
    <xdr:pic>
      <xdr:nvPicPr>
        <xdr:cNvPr id="1353" name="Picture@01\QPosted@" descr="@01\QPosted@">
          <a:extLst>
            <a:ext uri="{FF2B5EF4-FFF2-40B4-BE49-F238E27FC236}">
              <a16:creationId xmlns:a16="http://schemas.microsoft.com/office/drawing/2014/main" id="{8706A919-98E5-42F7-A08B-DB6DEF23E7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084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1353</xdr:row>
      <xdr:rowOff>0</xdr:rowOff>
    </xdr:from>
    <xdr:to>
      <xdr:col>0</xdr:col>
      <xdr:colOff>152400</xdr:colOff>
      <xdr:row>1353</xdr:row>
      <xdr:rowOff>133350</xdr:rowOff>
    </xdr:to>
    <xdr:pic>
      <xdr:nvPicPr>
        <xdr:cNvPr id="1354" name="Picture@01\QPosted@" descr="@01\QPosted@">
          <a:extLst>
            <a:ext uri="{FF2B5EF4-FFF2-40B4-BE49-F238E27FC236}">
              <a16:creationId xmlns:a16="http://schemas.microsoft.com/office/drawing/2014/main" id="{A2DB7024-4946-4F46-9DF7-E5248BBBF8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10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1354</xdr:row>
      <xdr:rowOff>0</xdr:rowOff>
    </xdr:from>
    <xdr:to>
      <xdr:col>0</xdr:col>
      <xdr:colOff>152400</xdr:colOff>
      <xdr:row>1354</xdr:row>
      <xdr:rowOff>133350</xdr:rowOff>
    </xdr:to>
    <xdr:pic>
      <xdr:nvPicPr>
        <xdr:cNvPr id="1355" name="Picture@01\QPosted@" descr="@01\QPosted@">
          <a:extLst>
            <a:ext uri="{FF2B5EF4-FFF2-40B4-BE49-F238E27FC236}">
              <a16:creationId xmlns:a16="http://schemas.microsoft.com/office/drawing/2014/main" id="{CF2229C2-6CD9-43AE-BDED-4B10D42384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119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1355</xdr:row>
      <xdr:rowOff>0</xdr:rowOff>
    </xdr:from>
    <xdr:to>
      <xdr:col>0</xdr:col>
      <xdr:colOff>152400</xdr:colOff>
      <xdr:row>1355</xdr:row>
      <xdr:rowOff>133350</xdr:rowOff>
    </xdr:to>
    <xdr:pic>
      <xdr:nvPicPr>
        <xdr:cNvPr id="1356" name="Picture@01\QPosted@" descr="@01\QPosted@">
          <a:extLst>
            <a:ext uri="{FF2B5EF4-FFF2-40B4-BE49-F238E27FC236}">
              <a16:creationId xmlns:a16="http://schemas.microsoft.com/office/drawing/2014/main" id="{1E22CAD1-4707-47CC-9564-801C46C1E1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13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1356</xdr:row>
      <xdr:rowOff>0</xdr:rowOff>
    </xdr:from>
    <xdr:to>
      <xdr:col>0</xdr:col>
      <xdr:colOff>152400</xdr:colOff>
      <xdr:row>1356</xdr:row>
      <xdr:rowOff>133350</xdr:rowOff>
    </xdr:to>
    <xdr:pic>
      <xdr:nvPicPr>
        <xdr:cNvPr id="1357" name="Picture@01\QPosted@" descr="@01\QPosted@">
          <a:extLst>
            <a:ext uri="{FF2B5EF4-FFF2-40B4-BE49-F238E27FC236}">
              <a16:creationId xmlns:a16="http://schemas.microsoft.com/office/drawing/2014/main" id="{46FAE31F-9325-4615-834B-C9FDC06A70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155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1357</xdr:row>
      <xdr:rowOff>0</xdr:rowOff>
    </xdr:from>
    <xdr:to>
      <xdr:col>0</xdr:col>
      <xdr:colOff>152400</xdr:colOff>
      <xdr:row>1357</xdr:row>
      <xdr:rowOff>133350</xdr:rowOff>
    </xdr:to>
    <xdr:pic>
      <xdr:nvPicPr>
        <xdr:cNvPr id="1358" name="Picture@01\QPosted@" descr="@01\QPosted@">
          <a:extLst>
            <a:ext uri="{FF2B5EF4-FFF2-40B4-BE49-F238E27FC236}">
              <a16:creationId xmlns:a16="http://schemas.microsoft.com/office/drawing/2014/main" id="{ADE50583-6FCF-490D-8AB8-508C107CBC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17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1358</xdr:row>
      <xdr:rowOff>0</xdr:rowOff>
    </xdr:from>
    <xdr:to>
      <xdr:col>0</xdr:col>
      <xdr:colOff>152400</xdr:colOff>
      <xdr:row>1358</xdr:row>
      <xdr:rowOff>133350</xdr:rowOff>
    </xdr:to>
    <xdr:pic>
      <xdr:nvPicPr>
        <xdr:cNvPr id="1359" name="Picture@01\QPosted@" descr="@01\QPosted@">
          <a:extLst>
            <a:ext uri="{FF2B5EF4-FFF2-40B4-BE49-F238E27FC236}">
              <a16:creationId xmlns:a16="http://schemas.microsoft.com/office/drawing/2014/main" id="{8A4FB58B-2A86-4F39-8D00-546EBFAA0B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190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1359</xdr:row>
      <xdr:rowOff>0</xdr:rowOff>
    </xdr:from>
    <xdr:to>
      <xdr:col>0</xdr:col>
      <xdr:colOff>152400</xdr:colOff>
      <xdr:row>1359</xdr:row>
      <xdr:rowOff>133350</xdr:rowOff>
    </xdr:to>
    <xdr:pic>
      <xdr:nvPicPr>
        <xdr:cNvPr id="1360" name="Picture@01\QPosted@" descr="@01\QPosted@">
          <a:extLst>
            <a:ext uri="{FF2B5EF4-FFF2-40B4-BE49-F238E27FC236}">
              <a16:creationId xmlns:a16="http://schemas.microsoft.com/office/drawing/2014/main" id="{B724145E-4489-4F5E-B8DE-CC224C2066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20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1360</xdr:row>
      <xdr:rowOff>0</xdr:rowOff>
    </xdr:from>
    <xdr:to>
      <xdr:col>0</xdr:col>
      <xdr:colOff>152400</xdr:colOff>
      <xdr:row>1360</xdr:row>
      <xdr:rowOff>133350</xdr:rowOff>
    </xdr:to>
    <xdr:pic>
      <xdr:nvPicPr>
        <xdr:cNvPr id="1361" name="Picture@01\QPosted@" descr="@01\QPosted@">
          <a:extLst>
            <a:ext uri="{FF2B5EF4-FFF2-40B4-BE49-F238E27FC236}">
              <a16:creationId xmlns:a16="http://schemas.microsoft.com/office/drawing/2014/main" id="{5513FE58-081A-4647-BF89-6F36FC4526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226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1361</xdr:row>
      <xdr:rowOff>0</xdr:rowOff>
    </xdr:from>
    <xdr:to>
      <xdr:col>0</xdr:col>
      <xdr:colOff>152400</xdr:colOff>
      <xdr:row>1361</xdr:row>
      <xdr:rowOff>133350</xdr:rowOff>
    </xdr:to>
    <xdr:pic>
      <xdr:nvPicPr>
        <xdr:cNvPr id="1362" name="Picture@01\QPosted@" descr="@01\QPosted@">
          <a:extLst>
            <a:ext uri="{FF2B5EF4-FFF2-40B4-BE49-F238E27FC236}">
              <a16:creationId xmlns:a16="http://schemas.microsoft.com/office/drawing/2014/main" id="{0E37BED7-EE57-4B1E-A74F-4B138F9E54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24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1362</xdr:row>
      <xdr:rowOff>0</xdr:rowOff>
    </xdr:from>
    <xdr:to>
      <xdr:col>0</xdr:col>
      <xdr:colOff>152400</xdr:colOff>
      <xdr:row>1362</xdr:row>
      <xdr:rowOff>133350</xdr:rowOff>
    </xdr:to>
    <xdr:pic>
      <xdr:nvPicPr>
        <xdr:cNvPr id="1363" name="Picture@01\QPosted@" descr="@01\QPosted@">
          <a:extLst>
            <a:ext uri="{FF2B5EF4-FFF2-40B4-BE49-F238E27FC236}">
              <a16:creationId xmlns:a16="http://schemas.microsoft.com/office/drawing/2014/main" id="{E1DDA6AB-1396-4C9B-82D7-E0160E29ED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262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1363</xdr:row>
      <xdr:rowOff>0</xdr:rowOff>
    </xdr:from>
    <xdr:to>
      <xdr:col>0</xdr:col>
      <xdr:colOff>152400</xdr:colOff>
      <xdr:row>1363</xdr:row>
      <xdr:rowOff>133350</xdr:rowOff>
    </xdr:to>
    <xdr:pic>
      <xdr:nvPicPr>
        <xdr:cNvPr id="1364" name="Picture@01\QPosted@" descr="@01\QPosted@">
          <a:extLst>
            <a:ext uri="{FF2B5EF4-FFF2-40B4-BE49-F238E27FC236}">
              <a16:creationId xmlns:a16="http://schemas.microsoft.com/office/drawing/2014/main" id="{92375B95-B7CD-494E-912D-AE8E941AA2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27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1364</xdr:row>
      <xdr:rowOff>0</xdr:rowOff>
    </xdr:from>
    <xdr:to>
      <xdr:col>0</xdr:col>
      <xdr:colOff>152400</xdr:colOff>
      <xdr:row>1364</xdr:row>
      <xdr:rowOff>133350</xdr:rowOff>
    </xdr:to>
    <xdr:pic>
      <xdr:nvPicPr>
        <xdr:cNvPr id="1365" name="Picture@01\QPosted@" descr="@01\QPosted@">
          <a:extLst>
            <a:ext uri="{FF2B5EF4-FFF2-40B4-BE49-F238E27FC236}">
              <a16:creationId xmlns:a16="http://schemas.microsoft.com/office/drawing/2014/main" id="{ECD97DC9-B495-45B2-A15C-82AD049A14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297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1365</xdr:row>
      <xdr:rowOff>0</xdr:rowOff>
    </xdr:from>
    <xdr:to>
      <xdr:col>0</xdr:col>
      <xdr:colOff>152400</xdr:colOff>
      <xdr:row>1365</xdr:row>
      <xdr:rowOff>133350</xdr:rowOff>
    </xdr:to>
    <xdr:pic>
      <xdr:nvPicPr>
        <xdr:cNvPr id="1366" name="Picture@01\QPosted@" descr="@01\QPosted@">
          <a:extLst>
            <a:ext uri="{FF2B5EF4-FFF2-40B4-BE49-F238E27FC236}">
              <a16:creationId xmlns:a16="http://schemas.microsoft.com/office/drawing/2014/main" id="{69630085-24B5-475C-B4CB-04ACEAEC6C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31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1366</xdr:row>
      <xdr:rowOff>0</xdr:rowOff>
    </xdr:from>
    <xdr:to>
      <xdr:col>0</xdr:col>
      <xdr:colOff>152400</xdr:colOff>
      <xdr:row>1366</xdr:row>
      <xdr:rowOff>133350</xdr:rowOff>
    </xdr:to>
    <xdr:pic>
      <xdr:nvPicPr>
        <xdr:cNvPr id="1367" name="Picture@01\QPosted@" descr="@01\QPosted@">
          <a:extLst>
            <a:ext uri="{FF2B5EF4-FFF2-40B4-BE49-F238E27FC236}">
              <a16:creationId xmlns:a16="http://schemas.microsoft.com/office/drawing/2014/main" id="{64AA710A-6138-49B8-973C-AF72355E5A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333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1367</xdr:row>
      <xdr:rowOff>0</xdr:rowOff>
    </xdr:from>
    <xdr:to>
      <xdr:col>0</xdr:col>
      <xdr:colOff>152400</xdr:colOff>
      <xdr:row>1367</xdr:row>
      <xdr:rowOff>133350</xdr:rowOff>
    </xdr:to>
    <xdr:pic>
      <xdr:nvPicPr>
        <xdr:cNvPr id="1368" name="Picture@01\QPosted@" descr="@01\QPosted@">
          <a:extLst>
            <a:ext uri="{FF2B5EF4-FFF2-40B4-BE49-F238E27FC236}">
              <a16:creationId xmlns:a16="http://schemas.microsoft.com/office/drawing/2014/main" id="{7CC9C822-02FF-4B88-B0BA-25623AC242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35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1368</xdr:row>
      <xdr:rowOff>0</xdr:rowOff>
    </xdr:from>
    <xdr:to>
      <xdr:col>0</xdr:col>
      <xdr:colOff>152400</xdr:colOff>
      <xdr:row>1368</xdr:row>
      <xdr:rowOff>133350</xdr:rowOff>
    </xdr:to>
    <xdr:pic>
      <xdr:nvPicPr>
        <xdr:cNvPr id="1369" name="Picture@01\QPosted@" descr="@01\QPosted@">
          <a:extLst>
            <a:ext uri="{FF2B5EF4-FFF2-40B4-BE49-F238E27FC236}">
              <a16:creationId xmlns:a16="http://schemas.microsoft.com/office/drawing/2014/main" id="{D9EC804A-C015-46AA-90D4-05D20C09A2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368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1369</xdr:row>
      <xdr:rowOff>0</xdr:rowOff>
    </xdr:from>
    <xdr:to>
      <xdr:col>0</xdr:col>
      <xdr:colOff>152400</xdr:colOff>
      <xdr:row>1369</xdr:row>
      <xdr:rowOff>133350</xdr:rowOff>
    </xdr:to>
    <xdr:pic>
      <xdr:nvPicPr>
        <xdr:cNvPr id="1370" name="Picture@01\QPosted@" descr="@01\QPosted@">
          <a:extLst>
            <a:ext uri="{FF2B5EF4-FFF2-40B4-BE49-F238E27FC236}">
              <a16:creationId xmlns:a16="http://schemas.microsoft.com/office/drawing/2014/main" id="{40AB3915-D891-49E8-B6C3-B017828612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386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1370</xdr:row>
      <xdr:rowOff>0</xdr:rowOff>
    </xdr:from>
    <xdr:to>
      <xdr:col>0</xdr:col>
      <xdr:colOff>152400</xdr:colOff>
      <xdr:row>1370</xdr:row>
      <xdr:rowOff>133350</xdr:rowOff>
    </xdr:to>
    <xdr:pic>
      <xdr:nvPicPr>
        <xdr:cNvPr id="1371" name="Picture@01\QPosted@" descr="@01\QPosted@">
          <a:extLst>
            <a:ext uri="{FF2B5EF4-FFF2-40B4-BE49-F238E27FC236}">
              <a16:creationId xmlns:a16="http://schemas.microsoft.com/office/drawing/2014/main" id="{2C45E2E6-5B55-455E-9DB5-9F4B14790D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404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1371</xdr:row>
      <xdr:rowOff>0</xdr:rowOff>
    </xdr:from>
    <xdr:to>
      <xdr:col>0</xdr:col>
      <xdr:colOff>152400</xdr:colOff>
      <xdr:row>1371</xdr:row>
      <xdr:rowOff>133350</xdr:rowOff>
    </xdr:to>
    <xdr:pic>
      <xdr:nvPicPr>
        <xdr:cNvPr id="1372" name="Picture@01\QPosted@" descr="@01\QPosted@">
          <a:extLst>
            <a:ext uri="{FF2B5EF4-FFF2-40B4-BE49-F238E27FC236}">
              <a16:creationId xmlns:a16="http://schemas.microsoft.com/office/drawing/2014/main" id="{F617791E-8C95-4543-856F-56DF666630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422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1372</xdr:row>
      <xdr:rowOff>0</xdr:rowOff>
    </xdr:from>
    <xdr:to>
      <xdr:col>0</xdr:col>
      <xdr:colOff>152400</xdr:colOff>
      <xdr:row>1372</xdr:row>
      <xdr:rowOff>133350</xdr:rowOff>
    </xdr:to>
    <xdr:pic>
      <xdr:nvPicPr>
        <xdr:cNvPr id="1373" name="Picture@01\QPosted@" descr="@01\QPosted@">
          <a:extLst>
            <a:ext uri="{FF2B5EF4-FFF2-40B4-BE49-F238E27FC236}">
              <a16:creationId xmlns:a16="http://schemas.microsoft.com/office/drawing/2014/main" id="{3AD05320-429D-43F8-B17D-3001380BFB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439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1373</xdr:row>
      <xdr:rowOff>0</xdr:rowOff>
    </xdr:from>
    <xdr:to>
      <xdr:col>0</xdr:col>
      <xdr:colOff>152400</xdr:colOff>
      <xdr:row>1373</xdr:row>
      <xdr:rowOff>133350</xdr:rowOff>
    </xdr:to>
    <xdr:pic>
      <xdr:nvPicPr>
        <xdr:cNvPr id="1374" name="Picture@01\QPosted@" descr="@01\QPosted@">
          <a:extLst>
            <a:ext uri="{FF2B5EF4-FFF2-40B4-BE49-F238E27FC236}">
              <a16:creationId xmlns:a16="http://schemas.microsoft.com/office/drawing/2014/main" id="{CE9CFA20-E80B-43CC-94CC-571FA25571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457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1374</xdr:row>
      <xdr:rowOff>0</xdr:rowOff>
    </xdr:from>
    <xdr:to>
      <xdr:col>0</xdr:col>
      <xdr:colOff>152400</xdr:colOff>
      <xdr:row>1374</xdr:row>
      <xdr:rowOff>133350</xdr:rowOff>
    </xdr:to>
    <xdr:pic>
      <xdr:nvPicPr>
        <xdr:cNvPr id="1375" name="Picture@01\QPosted@" descr="@01\QPosted@">
          <a:extLst>
            <a:ext uri="{FF2B5EF4-FFF2-40B4-BE49-F238E27FC236}">
              <a16:creationId xmlns:a16="http://schemas.microsoft.com/office/drawing/2014/main" id="{283B2270-556B-4722-BDBC-12A4090B0F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47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1375</xdr:row>
      <xdr:rowOff>0</xdr:rowOff>
    </xdr:from>
    <xdr:to>
      <xdr:col>0</xdr:col>
      <xdr:colOff>152400</xdr:colOff>
      <xdr:row>1375</xdr:row>
      <xdr:rowOff>133350</xdr:rowOff>
    </xdr:to>
    <xdr:pic>
      <xdr:nvPicPr>
        <xdr:cNvPr id="1376" name="Picture@01\QPosted@" descr="@01\QPosted@">
          <a:extLst>
            <a:ext uri="{FF2B5EF4-FFF2-40B4-BE49-F238E27FC236}">
              <a16:creationId xmlns:a16="http://schemas.microsoft.com/office/drawing/2014/main" id="{F65DD0A7-44EC-4894-96BA-D71D11D803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493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1376</xdr:row>
      <xdr:rowOff>0</xdr:rowOff>
    </xdr:from>
    <xdr:to>
      <xdr:col>0</xdr:col>
      <xdr:colOff>152400</xdr:colOff>
      <xdr:row>1376</xdr:row>
      <xdr:rowOff>133350</xdr:rowOff>
    </xdr:to>
    <xdr:pic>
      <xdr:nvPicPr>
        <xdr:cNvPr id="1377" name="Picture@01\QPosted@" descr="@01\QPosted@">
          <a:extLst>
            <a:ext uri="{FF2B5EF4-FFF2-40B4-BE49-F238E27FC236}">
              <a16:creationId xmlns:a16="http://schemas.microsoft.com/office/drawing/2014/main" id="{FAE28F7D-E859-412D-A02E-B349802539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51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1377</xdr:row>
      <xdr:rowOff>0</xdr:rowOff>
    </xdr:from>
    <xdr:to>
      <xdr:col>0</xdr:col>
      <xdr:colOff>152400</xdr:colOff>
      <xdr:row>1377</xdr:row>
      <xdr:rowOff>133350</xdr:rowOff>
    </xdr:to>
    <xdr:pic>
      <xdr:nvPicPr>
        <xdr:cNvPr id="1378" name="Picture@01\QPosted@" descr="@01\QPosted@">
          <a:extLst>
            <a:ext uri="{FF2B5EF4-FFF2-40B4-BE49-F238E27FC236}">
              <a16:creationId xmlns:a16="http://schemas.microsoft.com/office/drawing/2014/main" id="{0F155214-C0DA-4B08-9B83-0260DB34A6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528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1378</xdr:row>
      <xdr:rowOff>0</xdr:rowOff>
    </xdr:from>
    <xdr:to>
      <xdr:col>0</xdr:col>
      <xdr:colOff>152400</xdr:colOff>
      <xdr:row>1378</xdr:row>
      <xdr:rowOff>133350</xdr:rowOff>
    </xdr:to>
    <xdr:pic>
      <xdr:nvPicPr>
        <xdr:cNvPr id="1379" name="Picture@01\QPosted@" descr="@01\QPosted@">
          <a:extLst>
            <a:ext uri="{FF2B5EF4-FFF2-40B4-BE49-F238E27FC236}">
              <a16:creationId xmlns:a16="http://schemas.microsoft.com/office/drawing/2014/main" id="{3143033F-3F0E-46E1-8BDB-A77DC24FCC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54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1379</xdr:row>
      <xdr:rowOff>0</xdr:rowOff>
    </xdr:from>
    <xdr:to>
      <xdr:col>0</xdr:col>
      <xdr:colOff>152400</xdr:colOff>
      <xdr:row>1379</xdr:row>
      <xdr:rowOff>133350</xdr:rowOff>
    </xdr:to>
    <xdr:pic>
      <xdr:nvPicPr>
        <xdr:cNvPr id="1380" name="Picture@01\QPosted@" descr="@01\QPosted@">
          <a:extLst>
            <a:ext uri="{FF2B5EF4-FFF2-40B4-BE49-F238E27FC236}">
              <a16:creationId xmlns:a16="http://schemas.microsoft.com/office/drawing/2014/main" id="{5FEB6A96-1FEC-41EF-8ECB-ED2B64F50C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564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1380</xdr:row>
      <xdr:rowOff>0</xdr:rowOff>
    </xdr:from>
    <xdr:to>
      <xdr:col>0</xdr:col>
      <xdr:colOff>152400</xdr:colOff>
      <xdr:row>1380</xdr:row>
      <xdr:rowOff>133350</xdr:rowOff>
    </xdr:to>
    <xdr:pic>
      <xdr:nvPicPr>
        <xdr:cNvPr id="1381" name="Picture@01\QPosted@" descr="@01\QPosted@">
          <a:extLst>
            <a:ext uri="{FF2B5EF4-FFF2-40B4-BE49-F238E27FC236}">
              <a16:creationId xmlns:a16="http://schemas.microsoft.com/office/drawing/2014/main" id="{C8B056AD-730E-4CA9-9126-4BA9583185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58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1381</xdr:row>
      <xdr:rowOff>0</xdr:rowOff>
    </xdr:from>
    <xdr:to>
      <xdr:col>0</xdr:col>
      <xdr:colOff>152400</xdr:colOff>
      <xdr:row>1381</xdr:row>
      <xdr:rowOff>133350</xdr:rowOff>
    </xdr:to>
    <xdr:pic>
      <xdr:nvPicPr>
        <xdr:cNvPr id="1382" name="Picture@01\QPosted@" descr="@01\QPosted@">
          <a:extLst>
            <a:ext uri="{FF2B5EF4-FFF2-40B4-BE49-F238E27FC236}">
              <a16:creationId xmlns:a16="http://schemas.microsoft.com/office/drawing/2014/main" id="{F34DD98E-7AC9-4ACF-BE9F-025094BFE3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599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1382</xdr:row>
      <xdr:rowOff>0</xdr:rowOff>
    </xdr:from>
    <xdr:to>
      <xdr:col>0</xdr:col>
      <xdr:colOff>152400</xdr:colOff>
      <xdr:row>1382</xdr:row>
      <xdr:rowOff>133350</xdr:rowOff>
    </xdr:to>
    <xdr:pic>
      <xdr:nvPicPr>
        <xdr:cNvPr id="1383" name="Picture@01\QPosted@" descr="@01\QPosted@">
          <a:extLst>
            <a:ext uri="{FF2B5EF4-FFF2-40B4-BE49-F238E27FC236}">
              <a16:creationId xmlns:a16="http://schemas.microsoft.com/office/drawing/2014/main" id="{7B4EA59E-B78A-4EFA-846B-67043FAFD1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61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1383</xdr:row>
      <xdr:rowOff>0</xdr:rowOff>
    </xdr:from>
    <xdr:to>
      <xdr:col>0</xdr:col>
      <xdr:colOff>152400</xdr:colOff>
      <xdr:row>1383</xdr:row>
      <xdr:rowOff>133350</xdr:rowOff>
    </xdr:to>
    <xdr:pic>
      <xdr:nvPicPr>
        <xdr:cNvPr id="1384" name="Picture@01\QPosted@" descr="@01\QPosted@">
          <a:extLst>
            <a:ext uri="{FF2B5EF4-FFF2-40B4-BE49-F238E27FC236}">
              <a16:creationId xmlns:a16="http://schemas.microsoft.com/office/drawing/2014/main" id="{04642C71-30D6-4452-9A1E-D05027DA07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635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1384</xdr:row>
      <xdr:rowOff>0</xdr:rowOff>
    </xdr:from>
    <xdr:to>
      <xdr:col>0</xdr:col>
      <xdr:colOff>152400</xdr:colOff>
      <xdr:row>1384</xdr:row>
      <xdr:rowOff>133350</xdr:rowOff>
    </xdr:to>
    <xdr:pic>
      <xdr:nvPicPr>
        <xdr:cNvPr id="1385" name="Picture@01\QPosted@" descr="@01\QPosted@">
          <a:extLst>
            <a:ext uri="{FF2B5EF4-FFF2-40B4-BE49-F238E27FC236}">
              <a16:creationId xmlns:a16="http://schemas.microsoft.com/office/drawing/2014/main" id="{DA37FC9A-345A-47FD-8769-F752E38746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65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1385</xdr:row>
      <xdr:rowOff>0</xdr:rowOff>
    </xdr:from>
    <xdr:to>
      <xdr:col>0</xdr:col>
      <xdr:colOff>152400</xdr:colOff>
      <xdr:row>1385</xdr:row>
      <xdr:rowOff>133350</xdr:rowOff>
    </xdr:to>
    <xdr:pic>
      <xdr:nvPicPr>
        <xdr:cNvPr id="1386" name="Picture@01\QPosted@" descr="@01\QPosted@">
          <a:extLst>
            <a:ext uri="{FF2B5EF4-FFF2-40B4-BE49-F238E27FC236}">
              <a16:creationId xmlns:a16="http://schemas.microsoft.com/office/drawing/2014/main" id="{203CA88A-7049-4FCA-9061-592D465D31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671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1386</xdr:row>
      <xdr:rowOff>0</xdr:rowOff>
    </xdr:from>
    <xdr:to>
      <xdr:col>0</xdr:col>
      <xdr:colOff>152400</xdr:colOff>
      <xdr:row>1386</xdr:row>
      <xdr:rowOff>133350</xdr:rowOff>
    </xdr:to>
    <xdr:pic>
      <xdr:nvPicPr>
        <xdr:cNvPr id="1387" name="Picture@01\QPosted@" descr="@01\QPosted@">
          <a:extLst>
            <a:ext uri="{FF2B5EF4-FFF2-40B4-BE49-F238E27FC236}">
              <a16:creationId xmlns:a16="http://schemas.microsoft.com/office/drawing/2014/main" id="{0D980939-0557-44C8-9FA0-03200D7625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68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1387</xdr:row>
      <xdr:rowOff>0</xdr:rowOff>
    </xdr:from>
    <xdr:to>
      <xdr:col>0</xdr:col>
      <xdr:colOff>152400</xdr:colOff>
      <xdr:row>1387</xdr:row>
      <xdr:rowOff>133350</xdr:rowOff>
    </xdr:to>
    <xdr:pic>
      <xdr:nvPicPr>
        <xdr:cNvPr id="1388" name="Picture@01\QPosted@" descr="@01\QPosted@">
          <a:extLst>
            <a:ext uri="{FF2B5EF4-FFF2-40B4-BE49-F238E27FC236}">
              <a16:creationId xmlns:a16="http://schemas.microsoft.com/office/drawing/2014/main" id="{71682E0F-385F-479F-8F2C-7D429611E9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706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1388</xdr:row>
      <xdr:rowOff>0</xdr:rowOff>
    </xdr:from>
    <xdr:to>
      <xdr:col>0</xdr:col>
      <xdr:colOff>152400</xdr:colOff>
      <xdr:row>1388</xdr:row>
      <xdr:rowOff>133350</xdr:rowOff>
    </xdr:to>
    <xdr:pic>
      <xdr:nvPicPr>
        <xdr:cNvPr id="1389" name="Picture@01\QPosted@" descr="@01\QPosted@">
          <a:extLst>
            <a:ext uri="{FF2B5EF4-FFF2-40B4-BE49-F238E27FC236}">
              <a16:creationId xmlns:a16="http://schemas.microsoft.com/office/drawing/2014/main" id="{A8F66FD3-0C55-4679-9D92-7D0C170087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72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1389</xdr:row>
      <xdr:rowOff>0</xdr:rowOff>
    </xdr:from>
    <xdr:to>
      <xdr:col>0</xdr:col>
      <xdr:colOff>152400</xdr:colOff>
      <xdr:row>1389</xdr:row>
      <xdr:rowOff>133350</xdr:rowOff>
    </xdr:to>
    <xdr:pic>
      <xdr:nvPicPr>
        <xdr:cNvPr id="1390" name="Picture@01\QPosted@" descr="@01\QPosted@">
          <a:extLst>
            <a:ext uri="{FF2B5EF4-FFF2-40B4-BE49-F238E27FC236}">
              <a16:creationId xmlns:a16="http://schemas.microsoft.com/office/drawing/2014/main" id="{80C9A240-1422-4F4C-8750-666F0A65CF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742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1390</xdr:row>
      <xdr:rowOff>0</xdr:rowOff>
    </xdr:from>
    <xdr:to>
      <xdr:col>0</xdr:col>
      <xdr:colOff>152400</xdr:colOff>
      <xdr:row>1390</xdr:row>
      <xdr:rowOff>133350</xdr:rowOff>
    </xdr:to>
    <xdr:pic>
      <xdr:nvPicPr>
        <xdr:cNvPr id="1391" name="Picture@01\QPosted@" descr="@01\QPosted@">
          <a:extLst>
            <a:ext uri="{FF2B5EF4-FFF2-40B4-BE49-F238E27FC236}">
              <a16:creationId xmlns:a16="http://schemas.microsoft.com/office/drawing/2014/main" id="{11119133-B22A-4C63-A414-6A419718E1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75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1391</xdr:row>
      <xdr:rowOff>0</xdr:rowOff>
    </xdr:from>
    <xdr:to>
      <xdr:col>0</xdr:col>
      <xdr:colOff>152400</xdr:colOff>
      <xdr:row>1391</xdr:row>
      <xdr:rowOff>133350</xdr:rowOff>
    </xdr:to>
    <xdr:pic>
      <xdr:nvPicPr>
        <xdr:cNvPr id="1392" name="Picture@01\QPosted@" descr="@01\QPosted@">
          <a:extLst>
            <a:ext uri="{FF2B5EF4-FFF2-40B4-BE49-F238E27FC236}">
              <a16:creationId xmlns:a16="http://schemas.microsoft.com/office/drawing/2014/main" id="{C387D493-D649-4FB2-96D9-58094675E4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777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1392</xdr:row>
      <xdr:rowOff>0</xdr:rowOff>
    </xdr:from>
    <xdr:to>
      <xdr:col>0</xdr:col>
      <xdr:colOff>152400</xdr:colOff>
      <xdr:row>1392</xdr:row>
      <xdr:rowOff>133350</xdr:rowOff>
    </xdr:to>
    <xdr:pic>
      <xdr:nvPicPr>
        <xdr:cNvPr id="1393" name="Picture@01\QPosted@" descr="@01\QPosted@">
          <a:extLst>
            <a:ext uri="{FF2B5EF4-FFF2-40B4-BE49-F238E27FC236}">
              <a16:creationId xmlns:a16="http://schemas.microsoft.com/office/drawing/2014/main" id="{48030E01-CDBD-4A37-B420-0655DC591C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79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1393</xdr:row>
      <xdr:rowOff>0</xdr:rowOff>
    </xdr:from>
    <xdr:to>
      <xdr:col>0</xdr:col>
      <xdr:colOff>152400</xdr:colOff>
      <xdr:row>1393</xdr:row>
      <xdr:rowOff>133350</xdr:rowOff>
    </xdr:to>
    <xdr:pic>
      <xdr:nvPicPr>
        <xdr:cNvPr id="1394" name="Picture@01\QPosted@" descr="@01\QPosted@">
          <a:extLst>
            <a:ext uri="{FF2B5EF4-FFF2-40B4-BE49-F238E27FC236}">
              <a16:creationId xmlns:a16="http://schemas.microsoft.com/office/drawing/2014/main" id="{0E52B0F1-B398-47D4-8E70-903D24850D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813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1394</xdr:row>
      <xdr:rowOff>0</xdr:rowOff>
    </xdr:from>
    <xdr:to>
      <xdr:col>0</xdr:col>
      <xdr:colOff>152400</xdr:colOff>
      <xdr:row>1394</xdr:row>
      <xdr:rowOff>133350</xdr:rowOff>
    </xdr:to>
    <xdr:pic>
      <xdr:nvPicPr>
        <xdr:cNvPr id="1395" name="Picture@01\QPosted@" descr="@01\QPosted@">
          <a:extLst>
            <a:ext uri="{FF2B5EF4-FFF2-40B4-BE49-F238E27FC236}">
              <a16:creationId xmlns:a16="http://schemas.microsoft.com/office/drawing/2014/main" id="{826F90A4-2351-411F-A524-C08604163B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83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1395</xdr:row>
      <xdr:rowOff>0</xdr:rowOff>
    </xdr:from>
    <xdr:to>
      <xdr:col>0</xdr:col>
      <xdr:colOff>152400</xdr:colOff>
      <xdr:row>1395</xdr:row>
      <xdr:rowOff>133350</xdr:rowOff>
    </xdr:to>
    <xdr:pic>
      <xdr:nvPicPr>
        <xdr:cNvPr id="1396" name="Picture@01\QPosted@" descr="@01\QPosted@">
          <a:extLst>
            <a:ext uri="{FF2B5EF4-FFF2-40B4-BE49-F238E27FC236}">
              <a16:creationId xmlns:a16="http://schemas.microsoft.com/office/drawing/2014/main" id="{B631C14D-AA52-421B-8AD3-8AD37EB0F3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848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1396</xdr:row>
      <xdr:rowOff>0</xdr:rowOff>
    </xdr:from>
    <xdr:to>
      <xdr:col>0</xdr:col>
      <xdr:colOff>152400</xdr:colOff>
      <xdr:row>1396</xdr:row>
      <xdr:rowOff>133350</xdr:rowOff>
    </xdr:to>
    <xdr:pic>
      <xdr:nvPicPr>
        <xdr:cNvPr id="1397" name="Picture@01\QPosted@" descr="@01\QPosted@">
          <a:extLst>
            <a:ext uri="{FF2B5EF4-FFF2-40B4-BE49-F238E27FC236}">
              <a16:creationId xmlns:a16="http://schemas.microsoft.com/office/drawing/2014/main" id="{F494F199-E7A2-438A-ACBE-C9D39ACBD8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866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1397</xdr:row>
      <xdr:rowOff>0</xdr:rowOff>
    </xdr:from>
    <xdr:to>
      <xdr:col>0</xdr:col>
      <xdr:colOff>152400</xdr:colOff>
      <xdr:row>1397</xdr:row>
      <xdr:rowOff>133350</xdr:rowOff>
    </xdr:to>
    <xdr:pic>
      <xdr:nvPicPr>
        <xdr:cNvPr id="1398" name="Picture@01\QPosted@" descr="@01\QPosted@">
          <a:extLst>
            <a:ext uri="{FF2B5EF4-FFF2-40B4-BE49-F238E27FC236}">
              <a16:creationId xmlns:a16="http://schemas.microsoft.com/office/drawing/2014/main" id="{788C79DE-6987-479F-AAD2-95E86883CA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884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1398</xdr:row>
      <xdr:rowOff>0</xdr:rowOff>
    </xdr:from>
    <xdr:to>
      <xdr:col>0</xdr:col>
      <xdr:colOff>152400</xdr:colOff>
      <xdr:row>1398</xdr:row>
      <xdr:rowOff>133350</xdr:rowOff>
    </xdr:to>
    <xdr:pic>
      <xdr:nvPicPr>
        <xdr:cNvPr id="1399" name="Picture@01\QPosted@" descr="@01\QPosted@">
          <a:extLst>
            <a:ext uri="{FF2B5EF4-FFF2-40B4-BE49-F238E27FC236}">
              <a16:creationId xmlns:a16="http://schemas.microsoft.com/office/drawing/2014/main" id="{5095A45A-3AD8-4966-9423-CA951D21D2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902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1399</xdr:row>
      <xdr:rowOff>0</xdr:rowOff>
    </xdr:from>
    <xdr:to>
      <xdr:col>0</xdr:col>
      <xdr:colOff>152400</xdr:colOff>
      <xdr:row>1399</xdr:row>
      <xdr:rowOff>133350</xdr:rowOff>
    </xdr:to>
    <xdr:pic>
      <xdr:nvPicPr>
        <xdr:cNvPr id="1400" name="Picture@01\QPosted@" descr="@01\QPosted@">
          <a:extLst>
            <a:ext uri="{FF2B5EF4-FFF2-40B4-BE49-F238E27FC236}">
              <a16:creationId xmlns:a16="http://schemas.microsoft.com/office/drawing/2014/main" id="{D2A0600E-ECCA-4141-99C0-3227484527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919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1400</xdr:row>
      <xdr:rowOff>0</xdr:rowOff>
    </xdr:from>
    <xdr:to>
      <xdr:col>0</xdr:col>
      <xdr:colOff>152400</xdr:colOff>
      <xdr:row>1400</xdr:row>
      <xdr:rowOff>133350</xdr:rowOff>
    </xdr:to>
    <xdr:pic>
      <xdr:nvPicPr>
        <xdr:cNvPr id="1401" name="Picture@01\QPosted@" descr="@01\QPosted@">
          <a:extLst>
            <a:ext uri="{FF2B5EF4-FFF2-40B4-BE49-F238E27FC236}">
              <a16:creationId xmlns:a16="http://schemas.microsoft.com/office/drawing/2014/main" id="{FEA19DAE-5F97-42B3-918E-2320946305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937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1401</xdr:row>
      <xdr:rowOff>0</xdr:rowOff>
    </xdr:from>
    <xdr:to>
      <xdr:col>0</xdr:col>
      <xdr:colOff>152400</xdr:colOff>
      <xdr:row>1401</xdr:row>
      <xdr:rowOff>133350</xdr:rowOff>
    </xdr:to>
    <xdr:pic>
      <xdr:nvPicPr>
        <xdr:cNvPr id="1402" name="Picture@01\QPosted@" descr="@01\QPosted@">
          <a:extLst>
            <a:ext uri="{FF2B5EF4-FFF2-40B4-BE49-F238E27FC236}">
              <a16:creationId xmlns:a16="http://schemas.microsoft.com/office/drawing/2014/main" id="{B961FE6D-1C18-44A7-8465-6412134605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95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1402</xdr:row>
      <xdr:rowOff>0</xdr:rowOff>
    </xdr:from>
    <xdr:to>
      <xdr:col>0</xdr:col>
      <xdr:colOff>152400</xdr:colOff>
      <xdr:row>1402</xdr:row>
      <xdr:rowOff>133350</xdr:rowOff>
    </xdr:to>
    <xdr:pic>
      <xdr:nvPicPr>
        <xdr:cNvPr id="1403" name="Picture@01\QPosted@" descr="@01\QPosted@">
          <a:extLst>
            <a:ext uri="{FF2B5EF4-FFF2-40B4-BE49-F238E27FC236}">
              <a16:creationId xmlns:a16="http://schemas.microsoft.com/office/drawing/2014/main" id="{39A7EAAD-150F-4B6C-B6C3-51C3C13759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973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1403</xdr:row>
      <xdr:rowOff>0</xdr:rowOff>
    </xdr:from>
    <xdr:to>
      <xdr:col>0</xdr:col>
      <xdr:colOff>152400</xdr:colOff>
      <xdr:row>1403</xdr:row>
      <xdr:rowOff>133350</xdr:rowOff>
    </xdr:to>
    <xdr:pic>
      <xdr:nvPicPr>
        <xdr:cNvPr id="1404" name="Picture@01\QPosted@" descr="@01\QPosted@">
          <a:extLst>
            <a:ext uri="{FF2B5EF4-FFF2-40B4-BE49-F238E27FC236}">
              <a16:creationId xmlns:a16="http://schemas.microsoft.com/office/drawing/2014/main" id="{6616C5D3-D4FE-4C1D-B31B-E793D5FC94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99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1404</xdr:row>
      <xdr:rowOff>0</xdr:rowOff>
    </xdr:from>
    <xdr:to>
      <xdr:col>0</xdr:col>
      <xdr:colOff>152400</xdr:colOff>
      <xdr:row>1404</xdr:row>
      <xdr:rowOff>133350</xdr:rowOff>
    </xdr:to>
    <xdr:pic>
      <xdr:nvPicPr>
        <xdr:cNvPr id="1405" name="Picture@01\QPosted@" descr="@01\QPosted@">
          <a:extLst>
            <a:ext uri="{FF2B5EF4-FFF2-40B4-BE49-F238E27FC236}">
              <a16:creationId xmlns:a16="http://schemas.microsoft.com/office/drawing/2014/main" id="{405F2562-E9FA-476B-ACC1-9F769D2312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008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1405</xdr:row>
      <xdr:rowOff>0</xdr:rowOff>
    </xdr:from>
    <xdr:to>
      <xdr:col>0</xdr:col>
      <xdr:colOff>152400</xdr:colOff>
      <xdr:row>1405</xdr:row>
      <xdr:rowOff>133350</xdr:rowOff>
    </xdr:to>
    <xdr:pic>
      <xdr:nvPicPr>
        <xdr:cNvPr id="1406" name="Picture@01\QPosted@" descr="@01\QPosted@">
          <a:extLst>
            <a:ext uri="{FF2B5EF4-FFF2-40B4-BE49-F238E27FC236}">
              <a16:creationId xmlns:a16="http://schemas.microsoft.com/office/drawing/2014/main" id="{BC02ACC8-A10A-474C-8F31-D3FACE03E9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02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1406</xdr:row>
      <xdr:rowOff>0</xdr:rowOff>
    </xdr:from>
    <xdr:to>
      <xdr:col>0</xdr:col>
      <xdr:colOff>152400</xdr:colOff>
      <xdr:row>1406</xdr:row>
      <xdr:rowOff>133350</xdr:rowOff>
    </xdr:to>
    <xdr:pic>
      <xdr:nvPicPr>
        <xdr:cNvPr id="1407" name="Picture@01\QPosted@" descr="@01\QPosted@">
          <a:extLst>
            <a:ext uri="{FF2B5EF4-FFF2-40B4-BE49-F238E27FC236}">
              <a16:creationId xmlns:a16="http://schemas.microsoft.com/office/drawing/2014/main" id="{7F1F10EB-3510-4844-8C50-12EF2A0598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044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1407</xdr:row>
      <xdr:rowOff>0</xdr:rowOff>
    </xdr:from>
    <xdr:to>
      <xdr:col>0</xdr:col>
      <xdr:colOff>152400</xdr:colOff>
      <xdr:row>1407</xdr:row>
      <xdr:rowOff>133350</xdr:rowOff>
    </xdr:to>
    <xdr:pic>
      <xdr:nvPicPr>
        <xdr:cNvPr id="1408" name="Picture@01\QPosted@" descr="@01\QPosted@">
          <a:extLst>
            <a:ext uri="{FF2B5EF4-FFF2-40B4-BE49-F238E27FC236}">
              <a16:creationId xmlns:a16="http://schemas.microsoft.com/office/drawing/2014/main" id="{5A62BB84-1072-4171-AF95-7E7A89AC3C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06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1408</xdr:row>
      <xdr:rowOff>0</xdr:rowOff>
    </xdr:from>
    <xdr:to>
      <xdr:col>0</xdr:col>
      <xdr:colOff>152400</xdr:colOff>
      <xdr:row>1408</xdr:row>
      <xdr:rowOff>133350</xdr:rowOff>
    </xdr:to>
    <xdr:pic>
      <xdr:nvPicPr>
        <xdr:cNvPr id="1409" name="Picture@01\QPosted@" descr="@01\QPosted@">
          <a:extLst>
            <a:ext uri="{FF2B5EF4-FFF2-40B4-BE49-F238E27FC236}">
              <a16:creationId xmlns:a16="http://schemas.microsoft.com/office/drawing/2014/main" id="{3E5CC891-54E3-45AB-9751-6A67CBDD56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079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1409</xdr:row>
      <xdr:rowOff>0</xdr:rowOff>
    </xdr:from>
    <xdr:to>
      <xdr:col>0</xdr:col>
      <xdr:colOff>152400</xdr:colOff>
      <xdr:row>1409</xdr:row>
      <xdr:rowOff>133350</xdr:rowOff>
    </xdr:to>
    <xdr:pic>
      <xdr:nvPicPr>
        <xdr:cNvPr id="1410" name="Picture@01\QPosted@" descr="@01\QPosted@">
          <a:extLst>
            <a:ext uri="{FF2B5EF4-FFF2-40B4-BE49-F238E27FC236}">
              <a16:creationId xmlns:a16="http://schemas.microsoft.com/office/drawing/2014/main" id="{585827F8-A265-4081-BFBE-FE9CD63C3C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09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1410</xdr:row>
      <xdr:rowOff>0</xdr:rowOff>
    </xdr:from>
    <xdr:to>
      <xdr:col>0</xdr:col>
      <xdr:colOff>152400</xdr:colOff>
      <xdr:row>1410</xdr:row>
      <xdr:rowOff>133350</xdr:rowOff>
    </xdr:to>
    <xdr:pic>
      <xdr:nvPicPr>
        <xdr:cNvPr id="1411" name="Picture@01\QPosted@" descr="@01\QPosted@">
          <a:extLst>
            <a:ext uri="{FF2B5EF4-FFF2-40B4-BE49-F238E27FC236}">
              <a16:creationId xmlns:a16="http://schemas.microsoft.com/office/drawing/2014/main" id="{83E0CE5A-2A78-4FFE-AC9D-9D713844BD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115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1411</xdr:row>
      <xdr:rowOff>0</xdr:rowOff>
    </xdr:from>
    <xdr:to>
      <xdr:col>0</xdr:col>
      <xdr:colOff>152400</xdr:colOff>
      <xdr:row>1411</xdr:row>
      <xdr:rowOff>133350</xdr:rowOff>
    </xdr:to>
    <xdr:pic>
      <xdr:nvPicPr>
        <xdr:cNvPr id="1412" name="Picture@01\QPosted@" descr="@01\QPosted@">
          <a:extLst>
            <a:ext uri="{FF2B5EF4-FFF2-40B4-BE49-F238E27FC236}">
              <a16:creationId xmlns:a16="http://schemas.microsoft.com/office/drawing/2014/main" id="{D3E49F92-5DAE-436E-99E2-2ACFA43C29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13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1412</xdr:row>
      <xdr:rowOff>0</xdr:rowOff>
    </xdr:from>
    <xdr:to>
      <xdr:col>0</xdr:col>
      <xdr:colOff>152400</xdr:colOff>
      <xdr:row>1412</xdr:row>
      <xdr:rowOff>133350</xdr:rowOff>
    </xdr:to>
    <xdr:pic>
      <xdr:nvPicPr>
        <xdr:cNvPr id="1413" name="Picture@01\QPosted@" descr="@01\QPosted@">
          <a:extLst>
            <a:ext uri="{FF2B5EF4-FFF2-40B4-BE49-F238E27FC236}">
              <a16:creationId xmlns:a16="http://schemas.microsoft.com/office/drawing/2014/main" id="{598ABF5A-097F-4C55-93BB-A0B7696124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151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1413</xdr:row>
      <xdr:rowOff>0</xdr:rowOff>
    </xdr:from>
    <xdr:to>
      <xdr:col>0</xdr:col>
      <xdr:colOff>152400</xdr:colOff>
      <xdr:row>1413</xdr:row>
      <xdr:rowOff>133350</xdr:rowOff>
    </xdr:to>
    <xdr:pic>
      <xdr:nvPicPr>
        <xdr:cNvPr id="1414" name="Picture@01\QPosted@" descr="@01\QPosted@">
          <a:extLst>
            <a:ext uri="{FF2B5EF4-FFF2-40B4-BE49-F238E27FC236}">
              <a16:creationId xmlns:a16="http://schemas.microsoft.com/office/drawing/2014/main" id="{84F5086B-4640-4B04-9998-81A11D2669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16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1414</xdr:row>
      <xdr:rowOff>0</xdr:rowOff>
    </xdr:from>
    <xdr:to>
      <xdr:col>0</xdr:col>
      <xdr:colOff>152400</xdr:colOff>
      <xdr:row>1414</xdr:row>
      <xdr:rowOff>133350</xdr:rowOff>
    </xdr:to>
    <xdr:pic>
      <xdr:nvPicPr>
        <xdr:cNvPr id="1415" name="Picture@01\QPosted@" descr="@01\QPosted@">
          <a:extLst>
            <a:ext uri="{FF2B5EF4-FFF2-40B4-BE49-F238E27FC236}">
              <a16:creationId xmlns:a16="http://schemas.microsoft.com/office/drawing/2014/main" id="{3AB68D1A-A653-48C3-87C5-5713A004CC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186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1415</xdr:row>
      <xdr:rowOff>0</xdr:rowOff>
    </xdr:from>
    <xdr:to>
      <xdr:col>0</xdr:col>
      <xdr:colOff>152400</xdr:colOff>
      <xdr:row>1415</xdr:row>
      <xdr:rowOff>133350</xdr:rowOff>
    </xdr:to>
    <xdr:pic>
      <xdr:nvPicPr>
        <xdr:cNvPr id="1416" name="Picture@01\QPosted@" descr="@01\QPosted@">
          <a:extLst>
            <a:ext uri="{FF2B5EF4-FFF2-40B4-BE49-F238E27FC236}">
              <a16:creationId xmlns:a16="http://schemas.microsoft.com/office/drawing/2014/main" id="{FF69C6A5-2ACA-4588-B4B4-2E1674E6E2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20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1416</xdr:row>
      <xdr:rowOff>0</xdr:rowOff>
    </xdr:from>
    <xdr:to>
      <xdr:col>0</xdr:col>
      <xdr:colOff>152400</xdr:colOff>
      <xdr:row>1416</xdr:row>
      <xdr:rowOff>133350</xdr:rowOff>
    </xdr:to>
    <xdr:pic>
      <xdr:nvPicPr>
        <xdr:cNvPr id="1417" name="Picture@01\QPosted@" descr="@01\QPosted@">
          <a:extLst>
            <a:ext uri="{FF2B5EF4-FFF2-40B4-BE49-F238E27FC236}">
              <a16:creationId xmlns:a16="http://schemas.microsoft.com/office/drawing/2014/main" id="{6BC02CB7-17DE-4095-BB35-412FD839D9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222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1417</xdr:row>
      <xdr:rowOff>0</xdr:rowOff>
    </xdr:from>
    <xdr:to>
      <xdr:col>0</xdr:col>
      <xdr:colOff>152400</xdr:colOff>
      <xdr:row>1417</xdr:row>
      <xdr:rowOff>133350</xdr:rowOff>
    </xdr:to>
    <xdr:pic>
      <xdr:nvPicPr>
        <xdr:cNvPr id="1418" name="Picture@01\QPosted@" descr="@01\QPosted@">
          <a:extLst>
            <a:ext uri="{FF2B5EF4-FFF2-40B4-BE49-F238E27FC236}">
              <a16:creationId xmlns:a16="http://schemas.microsoft.com/office/drawing/2014/main" id="{8D753811-3393-4F90-9553-CF772CC1A4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23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1418</xdr:row>
      <xdr:rowOff>0</xdr:rowOff>
    </xdr:from>
    <xdr:to>
      <xdr:col>0</xdr:col>
      <xdr:colOff>152400</xdr:colOff>
      <xdr:row>1418</xdr:row>
      <xdr:rowOff>133350</xdr:rowOff>
    </xdr:to>
    <xdr:pic>
      <xdr:nvPicPr>
        <xdr:cNvPr id="1419" name="Picture@01\QPosted@" descr="@01\QPosted@">
          <a:extLst>
            <a:ext uri="{FF2B5EF4-FFF2-40B4-BE49-F238E27FC236}">
              <a16:creationId xmlns:a16="http://schemas.microsoft.com/office/drawing/2014/main" id="{4047F14D-2BA6-4A9B-80E5-24B4A003F2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257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1419</xdr:row>
      <xdr:rowOff>0</xdr:rowOff>
    </xdr:from>
    <xdr:to>
      <xdr:col>0</xdr:col>
      <xdr:colOff>152400</xdr:colOff>
      <xdr:row>1419</xdr:row>
      <xdr:rowOff>133350</xdr:rowOff>
    </xdr:to>
    <xdr:pic>
      <xdr:nvPicPr>
        <xdr:cNvPr id="1420" name="Picture@01\QPosted@" descr="@01\QPosted@">
          <a:extLst>
            <a:ext uri="{FF2B5EF4-FFF2-40B4-BE49-F238E27FC236}">
              <a16:creationId xmlns:a16="http://schemas.microsoft.com/office/drawing/2014/main" id="{9CB836CE-E1C4-4A73-B66D-9D192F9A5F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27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1420</xdr:row>
      <xdr:rowOff>0</xdr:rowOff>
    </xdr:from>
    <xdr:to>
      <xdr:col>0</xdr:col>
      <xdr:colOff>152400</xdr:colOff>
      <xdr:row>1420</xdr:row>
      <xdr:rowOff>133350</xdr:rowOff>
    </xdr:to>
    <xdr:pic>
      <xdr:nvPicPr>
        <xdr:cNvPr id="1421" name="Picture@01\QPosted@" descr="@01\QPosted@">
          <a:extLst>
            <a:ext uri="{FF2B5EF4-FFF2-40B4-BE49-F238E27FC236}">
              <a16:creationId xmlns:a16="http://schemas.microsoft.com/office/drawing/2014/main" id="{01A9E9F9-A8BF-44E4-9D62-C0C5AF81D0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293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1421</xdr:row>
      <xdr:rowOff>0</xdr:rowOff>
    </xdr:from>
    <xdr:to>
      <xdr:col>0</xdr:col>
      <xdr:colOff>152400</xdr:colOff>
      <xdr:row>1421</xdr:row>
      <xdr:rowOff>133350</xdr:rowOff>
    </xdr:to>
    <xdr:pic>
      <xdr:nvPicPr>
        <xdr:cNvPr id="1422" name="Picture@01\QPosted@" descr="@01\QPosted@">
          <a:extLst>
            <a:ext uri="{FF2B5EF4-FFF2-40B4-BE49-F238E27FC236}">
              <a16:creationId xmlns:a16="http://schemas.microsoft.com/office/drawing/2014/main" id="{6152FD7C-FB22-423A-9D1B-339574B0DA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31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1422</xdr:row>
      <xdr:rowOff>0</xdr:rowOff>
    </xdr:from>
    <xdr:to>
      <xdr:col>0</xdr:col>
      <xdr:colOff>152400</xdr:colOff>
      <xdr:row>1422</xdr:row>
      <xdr:rowOff>133350</xdr:rowOff>
    </xdr:to>
    <xdr:pic>
      <xdr:nvPicPr>
        <xdr:cNvPr id="1423" name="Picture@01\QPosted@" descr="@01\QPosted@">
          <a:extLst>
            <a:ext uri="{FF2B5EF4-FFF2-40B4-BE49-F238E27FC236}">
              <a16:creationId xmlns:a16="http://schemas.microsoft.com/office/drawing/2014/main" id="{0A4F6603-461A-4596-BCF2-891AED5EA3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328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1423</xdr:row>
      <xdr:rowOff>0</xdr:rowOff>
    </xdr:from>
    <xdr:to>
      <xdr:col>0</xdr:col>
      <xdr:colOff>152400</xdr:colOff>
      <xdr:row>1423</xdr:row>
      <xdr:rowOff>133350</xdr:rowOff>
    </xdr:to>
    <xdr:pic>
      <xdr:nvPicPr>
        <xdr:cNvPr id="1424" name="Picture@01\QPosted@" descr="@01\QPosted@">
          <a:extLst>
            <a:ext uri="{FF2B5EF4-FFF2-40B4-BE49-F238E27FC236}">
              <a16:creationId xmlns:a16="http://schemas.microsoft.com/office/drawing/2014/main" id="{E1F0F222-0CDD-4E41-905F-C48929E24B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346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1424</xdr:row>
      <xdr:rowOff>0</xdr:rowOff>
    </xdr:from>
    <xdr:to>
      <xdr:col>0</xdr:col>
      <xdr:colOff>152400</xdr:colOff>
      <xdr:row>1424</xdr:row>
      <xdr:rowOff>133350</xdr:rowOff>
    </xdr:to>
    <xdr:pic>
      <xdr:nvPicPr>
        <xdr:cNvPr id="1425" name="Picture@01\QPosted@" descr="@01\QPosted@">
          <a:extLst>
            <a:ext uri="{FF2B5EF4-FFF2-40B4-BE49-F238E27FC236}">
              <a16:creationId xmlns:a16="http://schemas.microsoft.com/office/drawing/2014/main" id="{C0D1A20C-CEAF-4564-8138-93D8C27222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364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1425</xdr:row>
      <xdr:rowOff>0</xdr:rowOff>
    </xdr:from>
    <xdr:to>
      <xdr:col>0</xdr:col>
      <xdr:colOff>152400</xdr:colOff>
      <xdr:row>1425</xdr:row>
      <xdr:rowOff>133350</xdr:rowOff>
    </xdr:to>
    <xdr:pic>
      <xdr:nvPicPr>
        <xdr:cNvPr id="1426" name="Picture@01\QPosted@" descr="@01\QPosted@">
          <a:extLst>
            <a:ext uri="{FF2B5EF4-FFF2-40B4-BE49-F238E27FC236}">
              <a16:creationId xmlns:a16="http://schemas.microsoft.com/office/drawing/2014/main" id="{7E93DB45-4BE0-4FBF-8F5E-0C6E76C212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382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1426</xdr:row>
      <xdr:rowOff>0</xdr:rowOff>
    </xdr:from>
    <xdr:to>
      <xdr:col>0</xdr:col>
      <xdr:colOff>152400</xdr:colOff>
      <xdr:row>1426</xdr:row>
      <xdr:rowOff>133350</xdr:rowOff>
    </xdr:to>
    <xdr:pic>
      <xdr:nvPicPr>
        <xdr:cNvPr id="1427" name="Picture@01\QPosted@" descr="@01\QPosted@">
          <a:extLst>
            <a:ext uri="{FF2B5EF4-FFF2-40B4-BE49-F238E27FC236}">
              <a16:creationId xmlns:a16="http://schemas.microsoft.com/office/drawing/2014/main" id="{00DC9D33-F101-4FB1-BBC6-A12C7D228B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400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1427</xdr:row>
      <xdr:rowOff>0</xdr:rowOff>
    </xdr:from>
    <xdr:to>
      <xdr:col>0</xdr:col>
      <xdr:colOff>152400</xdr:colOff>
      <xdr:row>1427</xdr:row>
      <xdr:rowOff>133350</xdr:rowOff>
    </xdr:to>
    <xdr:pic>
      <xdr:nvPicPr>
        <xdr:cNvPr id="1428" name="Picture@01\QPosted@" descr="@01\QPosted@">
          <a:extLst>
            <a:ext uri="{FF2B5EF4-FFF2-40B4-BE49-F238E27FC236}">
              <a16:creationId xmlns:a16="http://schemas.microsoft.com/office/drawing/2014/main" id="{9F35C726-E825-4497-B0A7-3D5F1B0CA5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417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1428</xdr:row>
      <xdr:rowOff>0</xdr:rowOff>
    </xdr:from>
    <xdr:to>
      <xdr:col>0</xdr:col>
      <xdr:colOff>152400</xdr:colOff>
      <xdr:row>1428</xdr:row>
      <xdr:rowOff>133350</xdr:rowOff>
    </xdr:to>
    <xdr:pic>
      <xdr:nvPicPr>
        <xdr:cNvPr id="1429" name="Picture@01\QPosted@" descr="@01\QPosted@">
          <a:extLst>
            <a:ext uri="{FF2B5EF4-FFF2-40B4-BE49-F238E27FC236}">
              <a16:creationId xmlns:a16="http://schemas.microsoft.com/office/drawing/2014/main" id="{BD5608B2-92D6-4532-895F-FB60D6A504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435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1429</xdr:row>
      <xdr:rowOff>0</xdr:rowOff>
    </xdr:from>
    <xdr:to>
      <xdr:col>0</xdr:col>
      <xdr:colOff>152400</xdr:colOff>
      <xdr:row>1429</xdr:row>
      <xdr:rowOff>133350</xdr:rowOff>
    </xdr:to>
    <xdr:pic>
      <xdr:nvPicPr>
        <xdr:cNvPr id="1430" name="Picture@01\QPosted@" descr="@01\QPosted@">
          <a:extLst>
            <a:ext uri="{FF2B5EF4-FFF2-40B4-BE49-F238E27FC236}">
              <a16:creationId xmlns:a16="http://schemas.microsoft.com/office/drawing/2014/main" id="{1C73DEFC-CD20-40EE-9FBA-521F7AB428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453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1430</xdr:row>
      <xdr:rowOff>0</xdr:rowOff>
    </xdr:from>
    <xdr:to>
      <xdr:col>0</xdr:col>
      <xdr:colOff>152400</xdr:colOff>
      <xdr:row>1430</xdr:row>
      <xdr:rowOff>133350</xdr:rowOff>
    </xdr:to>
    <xdr:pic>
      <xdr:nvPicPr>
        <xdr:cNvPr id="1431" name="Picture@01\QPosted@" descr="@01\QPosted@">
          <a:extLst>
            <a:ext uri="{FF2B5EF4-FFF2-40B4-BE49-F238E27FC236}">
              <a16:creationId xmlns:a16="http://schemas.microsoft.com/office/drawing/2014/main" id="{8FB2AF6C-D19D-4C00-8A4D-9D8B93B747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47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1431</xdr:row>
      <xdr:rowOff>0</xdr:rowOff>
    </xdr:from>
    <xdr:to>
      <xdr:col>0</xdr:col>
      <xdr:colOff>152400</xdr:colOff>
      <xdr:row>1431</xdr:row>
      <xdr:rowOff>133350</xdr:rowOff>
    </xdr:to>
    <xdr:pic>
      <xdr:nvPicPr>
        <xdr:cNvPr id="1432" name="Picture@01\QPosted@" descr="@01\QPosted@">
          <a:extLst>
            <a:ext uri="{FF2B5EF4-FFF2-40B4-BE49-F238E27FC236}">
              <a16:creationId xmlns:a16="http://schemas.microsoft.com/office/drawing/2014/main" id="{2C3A6681-E584-4767-B870-76FAF98159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488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1432</xdr:row>
      <xdr:rowOff>0</xdr:rowOff>
    </xdr:from>
    <xdr:to>
      <xdr:col>0</xdr:col>
      <xdr:colOff>152400</xdr:colOff>
      <xdr:row>1432</xdr:row>
      <xdr:rowOff>133350</xdr:rowOff>
    </xdr:to>
    <xdr:pic>
      <xdr:nvPicPr>
        <xdr:cNvPr id="1433" name="Picture@01\QPosted@" descr="@01\QPosted@">
          <a:extLst>
            <a:ext uri="{FF2B5EF4-FFF2-40B4-BE49-F238E27FC236}">
              <a16:creationId xmlns:a16="http://schemas.microsoft.com/office/drawing/2014/main" id="{42EEFDCD-1C02-42DE-9891-B54999662A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0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1433</xdr:row>
      <xdr:rowOff>0</xdr:rowOff>
    </xdr:from>
    <xdr:to>
      <xdr:col>0</xdr:col>
      <xdr:colOff>152400</xdr:colOff>
      <xdr:row>1433</xdr:row>
      <xdr:rowOff>133350</xdr:rowOff>
    </xdr:to>
    <xdr:pic>
      <xdr:nvPicPr>
        <xdr:cNvPr id="1434" name="Picture@01\QPosted@" descr="@01\QPosted@">
          <a:extLst>
            <a:ext uri="{FF2B5EF4-FFF2-40B4-BE49-F238E27FC236}">
              <a16:creationId xmlns:a16="http://schemas.microsoft.com/office/drawing/2014/main" id="{1AD9AF3A-5F51-4F85-9391-B927C989C6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4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1434</xdr:row>
      <xdr:rowOff>0</xdr:rowOff>
    </xdr:from>
    <xdr:to>
      <xdr:col>0</xdr:col>
      <xdr:colOff>152400</xdr:colOff>
      <xdr:row>1434</xdr:row>
      <xdr:rowOff>133350</xdr:rowOff>
    </xdr:to>
    <xdr:pic>
      <xdr:nvPicPr>
        <xdr:cNvPr id="1435" name="Picture@01\QPosted@" descr="@01\QPosted@">
          <a:extLst>
            <a:ext uri="{FF2B5EF4-FFF2-40B4-BE49-F238E27FC236}">
              <a16:creationId xmlns:a16="http://schemas.microsoft.com/office/drawing/2014/main" id="{93B1E606-FE01-41F0-B14C-E5113BFAA9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4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1435</xdr:row>
      <xdr:rowOff>0</xdr:rowOff>
    </xdr:from>
    <xdr:to>
      <xdr:col>0</xdr:col>
      <xdr:colOff>152400</xdr:colOff>
      <xdr:row>1435</xdr:row>
      <xdr:rowOff>133350</xdr:rowOff>
    </xdr:to>
    <xdr:pic>
      <xdr:nvPicPr>
        <xdr:cNvPr id="1436" name="Picture@01\QPosted@" descr="@01\QPosted@">
          <a:extLst>
            <a:ext uri="{FF2B5EF4-FFF2-40B4-BE49-F238E27FC236}">
              <a16:creationId xmlns:a16="http://schemas.microsoft.com/office/drawing/2014/main" id="{D155FEB2-C4D3-4BA3-9DB3-5D06BA4BDE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60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1436</xdr:row>
      <xdr:rowOff>0</xdr:rowOff>
    </xdr:from>
    <xdr:to>
      <xdr:col>0</xdr:col>
      <xdr:colOff>152400</xdr:colOff>
      <xdr:row>1436</xdr:row>
      <xdr:rowOff>133350</xdr:rowOff>
    </xdr:to>
    <xdr:pic>
      <xdr:nvPicPr>
        <xdr:cNvPr id="1437" name="Picture@01\QPosted@" descr="@01\QPosted@">
          <a:extLst>
            <a:ext uri="{FF2B5EF4-FFF2-40B4-BE49-F238E27FC236}">
              <a16:creationId xmlns:a16="http://schemas.microsoft.com/office/drawing/2014/main" id="{F883DB38-B1D8-4FFA-8143-892C44977F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7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1437</xdr:row>
      <xdr:rowOff>0</xdr:rowOff>
    </xdr:from>
    <xdr:to>
      <xdr:col>0</xdr:col>
      <xdr:colOff>152400</xdr:colOff>
      <xdr:row>1437</xdr:row>
      <xdr:rowOff>133350</xdr:rowOff>
    </xdr:to>
    <xdr:pic>
      <xdr:nvPicPr>
        <xdr:cNvPr id="1438" name="Picture@01\QPosted@" descr="@01\QPosted@">
          <a:extLst>
            <a:ext uri="{FF2B5EF4-FFF2-40B4-BE49-F238E27FC236}">
              <a16:creationId xmlns:a16="http://schemas.microsoft.com/office/drawing/2014/main" id="{119FA289-D5E6-447D-9896-D03190A356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95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1438</xdr:row>
      <xdr:rowOff>0</xdr:rowOff>
    </xdr:from>
    <xdr:to>
      <xdr:col>0</xdr:col>
      <xdr:colOff>152400</xdr:colOff>
      <xdr:row>1438</xdr:row>
      <xdr:rowOff>133350</xdr:rowOff>
    </xdr:to>
    <xdr:pic>
      <xdr:nvPicPr>
        <xdr:cNvPr id="1439" name="Picture@01\QPosted@" descr="@01\QPosted@">
          <a:extLst>
            <a:ext uri="{FF2B5EF4-FFF2-40B4-BE49-F238E27FC236}">
              <a16:creationId xmlns:a16="http://schemas.microsoft.com/office/drawing/2014/main" id="{86A509FC-7567-456B-86FB-2597636EE1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61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1439</xdr:row>
      <xdr:rowOff>0</xdr:rowOff>
    </xdr:from>
    <xdr:to>
      <xdr:col>0</xdr:col>
      <xdr:colOff>152400</xdr:colOff>
      <xdr:row>1439</xdr:row>
      <xdr:rowOff>133350</xdr:rowOff>
    </xdr:to>
    <xdr:pic>
      <xdr:nvPicPr>
        <xdr:cNvPr id="1440" name="Picture@01\QPosted@" descr="@01\QPosted@">
          <a:extLst>
            <a:ext uri="{FF2B5EF4-FFF2-40B4-BE49-F238E27FC236}">
              <a16:creationId xmlns:a16="http://schemas.microsoft.com/office/drawing/2014/main" id="{A716D0A2-B97C-4306-A44F-C41FEBECBB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631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1440</xdr:row>
      <xdr:rowOff>0</xdr:rowOff>
    </xdr:from>
    <xdr:to>
      <xdr:col>0</xdr:col>
      <xdr:colOff>152400</xdr:colOff>
      <xdr:row>1440</xdr:row>
      <xdr:rowOff>133350</xdr:rowOff>
    </xdr:to>
    <xdr:pic>
      <xdr:nvPicPr>
        <xdr:cNvPr id="1441" name="Picture@01\QPosted@" descr="@01\QPosted@">
          <a:extLst>
            <a:ext uri="{FF2B5EF4-FFF2-40B4-BE49-F238E27FC236}">
              <a16:creationId xmlns:a16="http://schemas.microsoft.com/office/drawing/2014/main" id="{94214D08-655F-4BEC-B95A-341C839DCF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64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1441</xdr:row>
      <xdr:rowOff>0</xdr:rowOff>
    </xdr:from>
    <xdr:to>
      <xdr:col>0</xdr:col>
      <xdr:colOff>152400</xdr:colOff>
      <xdr:row>1441</xdr:row>
      <xdr:rowOff>133350</xdr:rowOff>
    </xdr:to>
    <xdr:pic>
      <xdr:nvPicPr>
        <xdr:cNvPr id="1442" name="Picture@01\QPosted@" descr="@01\QPosted@">
          <a:extLst>
            <a:ext uri="{FF2B5EF4-FFF2-40B4-BE49-F238E27FC236}">
              <a16:creationId xmlns:a16="http://schemas.microsoft.com/office/drawing/2014/main" id="{ADCFEA8C-4D4A-4490-A590-86714C44FD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666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1442</xdr:row>
      <xdr:rowOff>0</xdr:rowOff>
    </xdr:from>
    <xdr:to>
      <xdr:col>0</xdr:col>
      <xdr:colOff>152400</xdr:colOff>
      <xdr:row>1442</xdr:row>
      <xdr:rowOff>133350</xdr:rowOff>
    </xdr:to>
    <xdr:pic>
      <xdr:nvPicPr>
        <xdr:cNvPr id="1443" name="Picture@01\QPosted@" descr="@01\QPosted@">
          <a:extLst>
            <a:ext uri="{FF2B5EF4-FFF2-40B4-BE49-F238E27FC236}">
              <a16:creationId xmlns:a16="http://schemas.microsoft.com/office/drawing/2014/main" id="{337E7DFB-B68B-4CB6-9046-81AD32A398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68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1443</xdr:row>
      <xdr:rowOff>0</xdr:rowOff>
    </xdr:from>
    <xdr:to>
      <xdr:col>0</xdr:col>
      <xdr:colOff>152400</xdr:colOff>
      <xdr:row>1443</xdr:row>
      <xdr:rowOff>133350</xdr:rowOff>
    </xdr:to>
    <xdr:pic>
      <xdr:nvPicPr>
        <xdr:cNvPr id="1444" name="Picture@01\QPosted@" descr="@01\QPosted@">
          <a:extLst>
            <a:ext uri="{FF2B5EF4-FFF2-40B4-BE49-F238E27FC236}">
              <a16:creationId xmlns:a16="http://schemas.microsoft.com/office/drawing/2014/main" id="{38547E70-F6E3-4C30-AB1D-B55DC61F56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702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1444</xdr:row>
      <xdr:rowOff>0</xdr:rowOff>
    </xdr:from>
    <xdr:to>
      <xdr:col>0</xdr:col>
      <xdr:colOff>152400</xdr:colOff>
      <xdr:row>1444</xdr:row>
      <xdr:rowOff>133350</xdr:rowOff>
    </xdr:to>
    <xdr:pic>
      <xdr:nvPicPr>
        <xdr:cNvPr id="1445" name="Picture@01\QPosted@" descr="@01\QPosted@">
          <a:extLst>
            <a:ext uri="{FF2B5EF4-FFF2-40B4-BE49-F238E27FC236}">
              <a16:creationId xmlns:a16="http://schemas.microsoft.com/office/drawing/2014/main" id="{CE8E6D44-1309-44A6-8BA5-DB07F94DA2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72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1445</xdr:row>
      <xdr:rowOff>0</xdr:rowOff>
    </xdr:from>
    <xdr:to>
      <xdr:col>0</xdr:col>
      <xdr:colOff>152400</xdr:colOff>
      <xdr:row>1445</xdr:row>
      <xdr:rowOff>133350</xdr:rowOff>
    </xdr:to>
    <xdr:pic>
      <xdr:nvPicPr>
        <xdr:cNvPr id="1446" name="Picture@01\QPosted@" descr="@01\QPosted@">
          <a:extLst>
            <a:ext uri="{FF2B5EF4-FFF2-40B4-BE49-F238E27FC236}">
              <a16:creationId xmlns:a16="http://schemas.microsoft.com/office/drawing/2014/main" id="{E8C3D786-6FE5-4E4E-B06F-45A191B592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737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1446</xdr:row>
      <xdr:rowOff>0</xdr:rowOff>
    </xdr:from>
    <xdr:to>
      <xdr:col>0</xdr:col>
      <xdr:colOff>152400</xdr:colOff>
      <xdr:row>1446</xdr:row>
      <xdr:rowOff>133350</xdr:rowOff>
    </xdr:to>
    <xdr:pic>
      <xdr:nvPicPr>
        <xdr:cNvPr id="1447" name="Picture@01\QPosted@" descr="@01\QPosted@">
          <a:extLst>
            <a:ext uri="{FF2B5EF4-FFF2-40B4-BE49-F238E27FC236}">
              <a16:creationId xmlns:a16="http://schemas.microsoft.com/office/drawing/2014/main" id="{E105DDAF-323E-4710-9D15-E5B1A72667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75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1447</xdr:row>
      <xdr:rowOff>0</xdr:rowOff>
    </xdr:from>
    <xdr:to>
      <xdr:col>0</xdr:col>
      <xdr:colOff>152400</xdr:colOff>
      <xdr:row>1447</xdr:row>
      <xdr:rowOff>133350</xdr:rowOff>
    </xdr:to>
    <xdr:pic>
      <xdr:nvPicPr>
        <xdr:cNvPr id="1448" name="Picture@01\QPosted@" descr="@01\QPosted@">
          <a:extLst>
            <a:ext uri="{FF2B5EF4-FFF2-40B4-BE49-F238E27FC236}">
              <a16:creationId xmlns:a16="http://schemas.microsoft.com/office/drawing/2014/main" id="{BDC0B404-919F-4D86-A91A-592828010C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773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1448</xdr:row>
      <xdr:rowOff>0</xdr:rowOff>
    </xdr:from>
    <xdr:to>
      <xdr:col>0</xdr:col>
      <xdr:colOff>152400</xdr:colOff>
      <xdr:row>1448</xdr:row>
      <xdr:rowOff>133350</xdr:rowOff>
    </xdr:to>
    <xdr:pic>
      <xdr:nvPicPr>
        <xdr:cNvPr id="1449" name="Picture@01\QPosted@" descr="@01\QPosted@">
          <a:extLst>
            <a:ext uri="{FF2B5EF4-FFF2-40B4-BE49-F238E27FC236}">
              <a16:creationId xmlns:a16="http://schemas.microsoft.com/office/drawing/2014/main" id="{89EACA0C-D14B-4616-9FDC-44F28637A7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79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1449</xdr:row>
      <xdr:rowOff>0</xdr:rowOff>
    </xdr:from>
    <xdr:to>
      <xdr:col>0</xdr:col>
      <xdr:colOff>152400</xdr:colOff>
      <xdr:row>1449</xdr:row>
      <xdr:rowOff>133350</xdr:rowOff>
    </xdr:to>
    <xdr:pic>
      <xdr:nvPicPr>
        <xdr:cNvPr id="1450" name="Picture@01\QPosted@" descr="@01\QPosted@">
          <a:extLst>
            <a:ext uri="{FF2B5EF4-FFF2-40B4-BE49-F238E27FC236}">
              <a16:creationId xmlns:a16="http://schemas.microsoft.com/office/drawing/2014/main" id="{B45986C0-ABDB-44AF-8B04-EE096805CC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808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1450</xdr:row>
      <xdr:rowOff>0</xdr:rowOff>
    </xdr:from>
    <xdr:to>
      <xdr:col>0</xdr:col>
      <xdr:colOff>152400</xdr:colOff>
      <xdr:row>1450</xdr:row>
      <xdr:rowOff>133350</xdr:rowOff>
    </xdr:to>
    <xdr:pic>
      <xdr:nvPicPr>
        <xdr:cNvPr id="1451" name="Picture@01\QPosted@" descr="@01\QPosted@">
          <a:extLst>
            <a:ext uri="{FF2B5EF4-FFF2-40B4-BE49-F238E27FC236}">
              <a16:creationId xmlns:a16="http://schemas.microsoft.com/office/drawing/2014/main" id="{052BA0DE-BCD3-4730-9F49-7C1D0D9746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82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1451</xdr:row>
      <xdr:rowOff>0</xdr:rowOff>
    </xdr:from>
    <xdr:to>
      <xdr:col>0</xdr:col>
      <xdr:colOff>152400</xdr:colOff>
      <xdr:row>1451</xdr:row>
      <xdr:rowOff>133350</xdr:rowOff>
    </xdr:to>
    <xdr:pic>
      <xdr:nvPicPr>
        <xdr:cNvPr id="1452" name="Picture@01\QPosted@" descr="@01\QPosted@">
          <a:extLst>
            <a:ext uri="{FF2B5EF4-FFF2-40B4-BE49-F238E27FC236}">
              <a16:creationId xmlns:a16="http://schemas.microsoft.com/office/drawing/2014/main" id="{E8844675-6AE2-40EB-ABFB-AF6715A90C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844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1452</xdr:row>
      <xdr:rowOff>0</xdr:rowOff>
    </xdr:from>
    <xdr:to>
      <xdr:col>0</xdr:col>
      <xdr:colOff>152400</xdr:colOff>
      <xdr:row>1452</xdr:row>
      <xdr:rowOff>133350</xdr:rowOff>
    </xdr:to>
    <xdr:pic>
      <xdr:nvPicPr>
        <xdr:cNvPr id="1453" name="Picture@01\QPosted@" descr="@01\QPosted@">
          <a:extLst>
            <a:ext uri="{FF2B5EF4-FFF2-40B4-BE49-F238E27FC236}">
              <a16:creationId xmlns:a16="http://schemas.microsoft.com/office/drawing/2014/main" id="{484DDE8D-62A8-455E-BD2C-078EF54854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862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1453</xdr:row>
      <xdr:rowOff>0</xdr:rowOff>
    </xdr:from>
    <xdr:to>
      <xdr:col>0</xdr:col>
      <xdr:colOff>152400</xdr:colOff>
      <xdr:row>1453</xdr:row>
      <xdr:rowOff>133350</xdr:rowOff>
    </xdr:to>
    <xdr:pic>
      <xdr:nvPicPr>
        <xdr:cNvPr id="1454" name="Picture@01\QPosted@" descr="@01\QPosted@">
          <a:extLst>
            <a:ext uri="{FF2B5EF4-FFF2-40B4-BE49-F238E27FC236}">
              <a16:creationId xmlns:a16="http://schemas.microsoft.com/office/drawing/2014/main" id="{FD2127AC-D32A-46B6-B5AA-95F8870711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880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1454</xdr:row>
      <xdr:rowOff>0</xdr:rowOff>
    </xdr:from>
    <xdr:to>
      <xdr:col>0</xdr:col>
      <xdr:colOff>152400</xdr:colOff>
      <xdr:row>1454</xdr:row>
      <xdr:rowOff>133350</xdr:rowOff>
    </xdr:to>
    <xdr:pic>
      <xdr:nvPicPr>
        <xdr:cNvPr id="1455" name="Picture@01\QPosted@" descr="@01\QPosted@">
          <a:extLst>
            <a:ext uri="{FF2B5EF4-FFF2-40B4-BE49-F238E27FC236}">
              <a16:creationId xmlns:a16="http://schemas.microsoft.com/office/drawing/2014/main" id="{A61A751A-C1D8-4C96-8755-D13B77AC8C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897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1455</xdr:row>
      <xdr:rowOff>0</xdr:rowOff>
    </xdr:from>
    <xdr:to>
      <xdr:col>0</xdr:col>
      <xdr:colOff>152400</xdr:colOff>
      <xdr:row>1455</xdr:row>
      <xdr:rowOff>133350</xdr:rowOff>
    </xdr:to>
    <xdr:pic>
      <xdr:nvPicPr>
        <xdr:cNvPr id="1456" name="Picture@01\QPosted@" descr="@01\QPosted@">
          <a:extLst>
            <a:ext uri="{FF2B5EF4-FFF2-40B4-BE49-F238E27FC236}">
              <a16:creationId xmlns:a16="http://schemas.microsoft.com/office/drawing/2014/main" id="{65A438F1-7934-48C5-BC10-38E6DA4BD3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915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1456</xdr:row>
      <xdr:rowOff>0</xdr:rowOff>
    </xdr:from>
    <xdr:to>
      <xdr:col>0</xdr:col>
      <xdr:colOff>152400</xdr:colOff>
      <xdr:row>1456</xdr:row>
      <xdr:rowOff>133350</xdr:rowOff>
    </xdr:to>
    <xdr:pic>
      <xdr:nvPicPr>
        <xdr:cNvPr id="1457" name="Picture@01\QPosted@" descr="@01\QPosted@">
          <a:extLst>
            <a:ext uri="{FF2B5EF4-FFF2-40B4-BE49-F238E27FC236}">
              <a16:creationId xmlns:a16="http://schemas.microsoft.com/office/drawing/2014/main" id="{24EDB309-E6F3-43B3-AE0B-10C357C842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933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1457</xdr:row>
      <xdr:rowOff>0</xdr:rowOff>
    </xdr:from>
    <xdr:to>
      <xdr:col>0</xdr:col>
      <xdr:colOff>152400</xdr:colOff>
      <xdr:row>1457</xdr:row>
      <xdr:rowOff>133350</xdr:rowOff>
    </xdr:to>
    <xdr:pic>
      <xdr:nvPicPr>
        <xdr:cNvPr id="1458" name="Picture@01\QPosted@" descr="@01\QPosted@">
          <a:extLst>
            <a:ext uri="{FF2B5EF4-FFF2-40B4-BE49-F238E27FC236}">
              <a16:creationId xmlns:a16="http://schemas.microsoft.com/office/drawing/2014/main" id="{5211084F-2E1F-4D28-A52E-E7DBD8B82F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95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1458</xdr:row>
      <xdr:rowOff>0</xdr:rowOff>
    </xdr:from>
    <xdr:to>
      <xdr:col>0</xdr:col>
      <xdr:colOff>152400</xdr:colOff>
      <xdr:row>1458</xdr:row>
      <xdr:rowOff>133350</xdr:rowOff>
    </xdr:to>
    <xdr:pic>
      <xdr:nvPicPr>
        <xdr:cNvPr id="1459" name="Picture@01\QPosted@" descr="@01\QPosted@">
          <a:extLst>
            <a:ext uri="{FF2B5EF4-FFF2-40B4-BE49-F238E27FC236}">
              <a16:creationId xmlns:a16="http://schemas.microsoft.com/office/drawing/2014/main" id="{14974C19-EC40-406F-A0F4-90D7845DAB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968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1459</xdr:row>
      <xdr:rowOff>0</xdr:rowOff>
    </xdr:from>
    <xdr:to>
      <xdr:col>0</xdr:col>
      <xdr:colOff>152400</xdr:colOff>
      <xdr:row>1459</xdr:row>
      <xdr:rowOff>133350</xdr:rowOff>
    </xdr:to>
    <xdr:pic>
      <xdr:nvPicPr>
        <xdr:cNvPr id="1460" name="Picture@01\QPosted@" descr="@01\QPosted@">
          <a:extLst>
            <a:ext uri="{FF2B5EF4-FFF2-40B4-BE49-F238E27FC236}">
              <a16:creationId xmlns:a16="http://schemas.microsoft.com/office/drawing/2014/main" id="{FF58DD6C-1077-414C-8310-732F31CD0E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98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1460</xdr:row>
      <xdr:rowOff>0</xdr:rowOff>
    </xdr:from>
    <xdr:to>
      <xdr:col>0</xdr:col>
      <xdr:colOff>152400</xdr:colOff>
      <xdr:row>1460</xdr:row>
      <xdr:rowOff>133350</xdr:rowOff>
    </xdr:to>
    <xdr:pic>
      <xdr:nvPicPr>
        <xdr:cNvPr id="1461" name="Picture@01\QPosted@" descr="@01\QPosted@">
          <a:extLst>
            <a:ext uri="{FF2B5EF4-FFF2-40B4-BE49-F238E27FC236}">
              <a16:creationId xmlns:a16="http://schemas.microsoft.com/office/drawing/2014/main" id="{8D2999DD-6937-4FA0-BBF3-5133BF55B7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004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1461</xdr:row>
      <xdr:rowOff>0</xdr:rowOff>
    </xdr:from>
    <xdr:to>
      <xdr:col>0</xdr:col>
      <xdr:colOff>152400</xdr:colOff>
      <xdr:row>1461</xdr:row>
      <xdr:rowOff>133350</xdr:rowOff>
    </xdr:to>
    <xdr:pic>
      <xdr:nvPicPr>
        <xdr:cNvPr id="1462" name="Picture@01\QPosted@" descr="@01\QPosted@">
          <a:extLst>
            <a:ext uri="{FF2B5EF4-FFF2-40B4-BE49-F238E27FC236}">
              <a16:creationId xmlns:a16="http://schemas.microsoft.com/office/drawing/2014/main" id="{C19124B2-B0FB-4BC8-A2E6-0E13BB6DAE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02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1462</xdr:row>
      <xdr:rowOff>0</xdr:rowOff>
    </xdr:from>
    <xdr:to>
      <xdr:col>0</xdr:col>
      <xdr:colOff>152400</xdr:colOff>
      <xdr:row>1462</xdr:row>
      <xdr:rowOff>133350</xdr:rowOff>
    </xdr:to>
    <xdr:pic>
      <xdr:nvPicPr>
        <xdr:cNvPr id="1463" name="Picture@01\QPosted@" descr="@01\QPosted@">
          <a:extLst>
            <a:ext uri="{FF2B5EF4-FFF2-40B4-BE49-F238E27FC236}">
              <a16:creationId xmlns:a16="http://schemas.microsoft.com/office/drawing/2014/main" id="{76B46647-8989-40CC-90AF-41B84329EE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040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1463</xdr:row>
      <xdr:rowOff>0</xdr:rowOff>
    </xdr:from>
    <xdr:to>
      <xdr:col>0</xdr:col>
      <xdr:colOff>152400</xdr:colOff>
      <xdr:row>1463</xdr:row>
      <xdr:rowOff>133350</xdr:rowOff>
    </xdr:to>
    <xdr:pic>
      <xdr:nvPicPr>
        <xdr:cNvPr id="1464" name="Picture@01\QPosted@" descr="@01\QPosted@">
          <a:extLst>
            <a:ext uri="{FF2B5EF4-FFF2-40B4-BE49-F238E27FC236}">
              <a16:creationId xmlns:a16="http://schemas.microsoft.com/office/drawing/2014/main" id="{FCE8F0BC-1C95-41A9-BE80-2798DE1288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05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1464</xdr:row>
      <xdr:rowOff>0</xdr:rowOff>
    </xdr:from>
    <xdr:to>
      <xdr:col>0</xdr:col>
      <xdr:colOff>152400</xdr:colOff>
      <xdr:row>1464</xdr:row>
      <xdr:rowOff>133350</xdr:rowOff>
    </xdr:to>
    <xdr:pic>
      <xdr:nvPicPr>
        <xdr:cNvPr id="1465" name="Picture@01\QPosted@" descr="@01\QPosted@">
          <a:extLst>
            <a:ext uri="{FF2B5EF4-FFF2-40B4-BE49-F238E27FC236}">
              <a16:creationId xmlns:a16="http://schemas.microsoft.com/office/drawing/2014/main" id="{57A44A6D-2EE8-49E3-9050-66FF32ABB0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075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1465</xdr:row>
      <xdr:rowOff>0</xdr:rowOff>
    </xdr:from>
    <xdr:to>
      <xdr:col>0</xdr:col>
      <xdr:colOff>152400</xdr:colOff>
      <xdr:row>1465</xdr:row>
      <xdr:rowOff>133350</xdr:rowOff>
    </xdr:to>
    <xdr:pic>
      <xdr:nvPicPr>
        <xdr:cNvPr id="1466" name="Picture@01\QPosted@" descr="@01\QPosted@">
          <a:extLst>
            <a:ext uri="{FF2B5EF4-FFF2-40B4-BE49-F238E27FC236}">
              <a16:creationId xmlns:a16="http://schemas.microsoft.com/office/drawing/2014/main" id="{BF48EEA9-8708-473F-811B-BABF51351A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09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1466</xdr:row>
      <xdr:rowOff>0</xdr:rowOff>
    </xdr:from>
    <xdr:to>
      <xdr:col>0</xdr:col>
      <xdr:colOff>152400</xdr:colOff>
      <xdr:row>1466</xdr:row>
      <xdr:rowOff>133350</xdr:rowOff>
    </xdr:to>
    <xdr:pic>
      <xdr:nvPicPr>
        <xdr:cNvPr id="1467" name="Picture@01\QPosted@" descr="@01\QPosted@">
          <a:extLst>
            <a:ext uri="{FF2B5EF4-FFF2-40B4-BE49-F238E27FC236}">
              <a16:creationId xmlns:a16="http://schemas.microsoft.com/office/drawing/2014/main" id="{2F4EBBCE-4112-410D-8869-9FEAB1F6B7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111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1467</xdr:row>
      <xdr:rowOff>0</xdr:rowOff>
    </xdr:from>
    <xdr:to>
      <xdr:col>0</xdr:col>
      <xdr:colOff>152400</xdr:colOff>
      <xdr:row>1467</xdr:row>
      <xdr:rowOff>133350</xdr:rowOff>
    </xdr:to>
    <xdr:pic>
      <xdr:nvPicPr>
        <xdr:cNvPr id="1468" name="Picture@01\QPosted@" descr="@01\QPosted@">
          <a:extLst>
            <a:ext uri="{FF2B5EF4-FFF2-40B4-BE49-F238E27FC236}">
              <a16:creationId xmlns:a16="http://schemas.microsoft.com/office/drawing/2014/main" id="{67A01E4B-B1E5-486D-B2B9-A170D7F907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12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1468</xdr:row>
      <xdr:rowOff>0</xdr:rowOff>
    </xdr:from>
    <xdr:to>
      <xdr:col>0</xdr:col>
      <xdr:colOff>152400</xdr:colOff>
      <xdr:row>1468</xdr:row>
      <xdr:rowOff>133350</xdr:rowOff>
    </xdr:to>
    <xdr:pic>
      <xdr:nvPicPr>
        <xdr:cNvPr id="1469" name="Picture@01\QPosted@" descr="@01\QPosted@">
          <a:extLst>
            <a:ext uri="{FF2B5EF4-FFF2-40B4-BE49-F238E27FC236}">
              <a16:creationId xmlns:a16="http://schemas.microsoft.com/office/drawing/2014/main" id="{D4C2470D-9664-4E65-A977-C1243389E0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146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1469</xdr:row>
      <xdr:rowOff>0</xdr:rowOff>
    </xdr:from>
    <xdr:to>
      <xdr:col>0</xdr:col>
      <xdr:colOff>152400</xdr:colOff>
      <xdr:row>1469</xdr:row>
      <xdr:rowOff>133350</xdr:rowOff>
    </xdr:to>
    <xdr:pic>
      <xdr:nvPicPr>
        <xdr:cNvPr id="1470" name="Picture@01\QPosted@" descr="@01\QPosted@">
          <a:extLst>
            <a:ext uri="{FF2B5EF4-FFF2-40B4-BE49-F238E27FC236}">
              <a16:creationId xmlns:a16="http://schemas.microsoft.com/office/drawing/2014/main" id="{825E367D-B2A0-41E7-BB0F-955253447D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16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1470</xdr:row>
      <xdr:rowOff>0</xdr:rowOff>
    </xdr:from>
    <xdr:to>
      <xdr:col>0</xdr:col>
      <xdr:colOff>152400</xdr:colOff>
      <xdr:row>1470</xdr:row>
      <xdr:rowOff>133350</xdr:rowOff>
    </xdr:to>
    <xdr:pic>
      <xdr:nvPicPr>
        <xdr:cNvPr id="1471" name="Picture@01\QPosted@" descr="@01\QPosted@">
          <a:extLst>
            <a:ext uri="{FF2B5EF4-FFF2-40B4-BE49-F238E27FC236}">
              <a16:creationId xmlns:a16="http://schemas.microsoft.com/office/drawing/2014/main" id="{EA6F50A8-C013-481F-9B37-E6E019C5EA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182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1471</xdr:row>
      <xdr:rowOff>0</xdr:rowOff>
    </xdr:from>
    <xdr:to>
      <xdr:col>0</xdr:col>
      <xdr:colOff>152400</xdr:colOff>
      <xdr:row>1471</xdr:row>
      <xdr:rowOff>133350</xdr:rowOff>
    </xdr:to>
    <xdr:pic>
      <xdr:nvPicPr>
        <xdr:cNvPr id="1472" name="Picture@01\QPosted@" descr="@01\QPosted@">
          <a:extLst>
            <a:ext uri="{FF2B5EF4-FFF2-40B4-BE49-F238E27FC236}">
              <a16:creationId xmlns:a16="http://schemas.microsoft.com/office/drawing/2014/main" id="{90A28E45-CAE9-4091-A9BB-357A509713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20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1472</xdr:row>
      <xdr:rowOff>0</xdr:rowOff>
    </xdr:from>
    <xdr:to>
      <xdr:col>0</xdr:col>
      <xdr:colOff>152400</xdr:colOff>
      <xdr:row>1472</xdr:row>
      <xdr:rowOff>133350</xdr:rowOff>
    </xdr:to>
    <xdr:pic>
      <xdr:nvPicPr>
        <xdr:cNvPr id="1473" name="Picture@01\QPosted@" descr="@01\QPosted@">
          <a:extLst>
            <a:ext uri="{FF2B5EF4-FFF2-40B4-BE49-F238E27FC236}">
              <a16:creationId xmlns:a16="http://schemas.microsoft.com/office/drawing/2014/main" id="{1A3D553F-0F4A-43DA-A514-0D5655918F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217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1473</xdr:row>
      <xdr:rowOff>0</xdr:rowOff>
    </xdr:from>
    <xdr:to>
      <xdr:col>0</xdr:col>
      <xdr:colOff>152400</xdr:colOff>
      <xdr:row>1473</xdr:row>
      <xdr:rowOff>133350</xdr:rowOff>
    </xdr:to>
    <xdr:pic>
      <xdr:nvPicPr>
        <xdr:cNvPr id="1474" name="Picture@01\QPosted@" descr="@01\QPosted@">
          <a:extLst>
            <a:ext uri="{FF2B5EF4-FFF2-40B4-BE49-F238E27FC236}">
              <a16:creationId xmlns:a16="http://schemas.microsoft.com/office/drawing/2014/main" id="{B0FDE1F6-03B9-47F8-AA14-09F68E9BF1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23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1474</xdr:row>
      <xdr:rowOff>0</xdr:rowOff>
    </xdr:from>
    <xdr:to>
      <xdr:col>0</xdr:col>
      <xdr:colOff>152400</xdr:colOff>
      <xdr:row>1474</xdr:row>
      <xdr:rowOff>133350</xdr:rowOff>
    </xdr:to>
    <xdr:pic>
      <xdr:nvPicPr>
        <xdr:cNvPr id="1475" name="Picture@01\QPosted@" descr="@01\QPosted@">
          <a:extLst>
            <a:ext uri="{FF2B5EF4-FFF2-40B4-BE49-F238E27FC236}">
              <a16:creationId xmlns:a16="http://schemas.microsoft.com/office/drawing/2014/main" id="{BEC4507A-DDCC-40AF-8D5E-0A8A0F5A10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253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1475</xdr:row>
      <xdr:rowOff>0</xdr:rowOff>
    </xdr:from>
    <xdr:to>
      <xdr:col>0</xdr:col>
      <xdr:colOff>152400</xdr:colOff>
      <xdr:row>1475</xdr:row>
      <xdr:rowOff>133350</xdr:rowOff>
    </xdr:to>
    <xdr:pic>
      <xdr:nvPicPr>
        <xdr:cNvPr id="1476" name="Picture@01\QPosted@" descr="@01\QPosted@">
          <a:extLst>
            <a:ext uri="{FF2B5EF4-FFF2-40B4-BE49-F238E27FC236}">
              <a16:creationId xmlns:a16="http://schemas.microsoft.com/office/drawing/2014/main" id="{4FD07D93-36E3-4A94-A47D-A1C4307A24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27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1476</xdr:row>
      <xdr:rowOff>0</xdr:rowOff>
    </xdr:from>
    <xdr:to>
      <xdr:col>0</xdr:col>
      <xdr:colOff>152400</xdr:colOff>
      <xdr:row>1476</xdr:row>
      <xdr:rowOff>133350</xdr:rowOff>
    </xdr:to>
    <xdr:pic>
      <xdr:nvPicPr>
        <xdr:cNvPr id="1477" name="Picture@01\QPosted@" descr="@01\QPosted@">
          <a:extLst>
            <a:ext uri="{FF2B5EF4-FFF2-40B4-BE49-F238E27FC236}">
              <a16:creationId xmlns:a16="http://schemas.microsoft.com/office/drawing/2014/main" id="{BA5A3714-FE1E-4E8A-BAB0-9F8650E3C1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289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1477</xdr:row>
      <xdr:rowOff>0</xdr:rowOff>
    </xdr:from>
    <xdr:to>
      <xdr:col>0</xdr:col>
      <xdr:colOff>152400</xdr:colOff>
      <xdr:row>1477</xdr:row>
      <xdr:rowOff>133350</xdr:rowOff>
    </xdr:to>
    <xdr:pic>
      <xdr:nvPicPr>
        <xdr:cNvPr id="1478" name="Picture@01\QPosted@" descr="@01\QPosted@">
          <a:extLst>
            <a:ext uri="{FF2B5EF4-FFF2-40B4-BE49-F238E27FC236}">
              <a16:creationId xmlns:a16="http://schemas.microsoft.com/office/drawing/2014/main" id="{84BF54C1-69FF-4843-979F-8FE6B53250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30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1478</xdr:row>
      <xdr:rowOff>0</xdr:rowOff>
    </xdr:from>
    <xdr:to>
      <xdr:col>0</xdr:col>
      <xdr:colOff>152400</xdr:colOff>
      <xdr:row>1478</xdr:row>
      <xdr:rowOff>133350</xdr:rowOff>
    </xdr:to>
    <xdr:pic>
      <xdr:nvPicPr>
        <xdr:cNvPr id="1479" name="Picture@01\QPosted@" descr="@01\QPosted@">
          <a:extLst>
            <a:ext uri="{FF2B5EF4-FFF2-40B4-BE49-F238E27FC236}">
              <a16:creationId xmlns:a16="http://schemas.microsoft.com/office/drawing/2014/main" id="{D221518A-41EE-41F7-A741-DB11E2E959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324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1479</xdr:row>
      <xdr:rowOff>0</xdr:rowOff>
    </xdr:from>
    <xdr:to>
      <xdr:col>0</xdr:col>
      <xdr:colOff>152400</xdr:colOff>
      <xdr:row>1479</xdr:row>
      <xdr:rowOff>133350</xdr:rowOff>
    </xdr:to>
    <xdr:pic>
      <xdr:nvPicPr>
        <xdr:cNvPr id="1480" name="Picture@01\QPosted@" descr="@01\QPosted@">
          <a:extLst>
            <a:ext uri="{FF2B5EF4-FFF2-40B4-BE49-F238E27FC236}">
              <a16:creationId xmlns:a16="http://schemas.microsoft.com/office/drawing/2014/main" id="{7A2C89FD-2A0F-4C52-BF64-AE4755C529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342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1480</xdr:row>
      <xdr:rowOff>0</xdr:rowOff>
    </xdr:from>
    <xdr:to>
      <xdr:col>0</xdr:col>
      <xdr:colOff>152400</xdr:colOff>
      <xdr:row>1480</xdr:row>
      <xdr:rowOff>133350</xdr:rowOff>
    </xdr:to>
    <xdr:pic>
      <xdr:nvPicPr>
        <xdr:cNvPr id="1481" name="Picture@01\QPosted@" descr="@01\QPosted@">
          <a:extLst>
            <a:ext uri="{FF2B5EF4-FFF2-40B4-BE49-F238E27FC236}">
              <a16:creationId xmlns:a16="http://schemas.microsoft.com/office/drawing/2014/main" id="{F69C26D9-2038-4148-818C-41ADBF3D1C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360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1481</xdr:row>
      <xdr:rowOff>0</xdr:rowOff>
    </xdr:from>
    <xdr:to>
      <xdr:col>0</xdr:col>
      <xdr:colOff>152400</xdr:colOff>
      <xdr:row>1481</xdr:row>
      <xdr:rowOff>133350</xdr:rowOff>
    </xdr:to>
    <xdr:pic>
      <xdr:nvPicPr>
        <xdr:cNvPr id="1482" name="Picture@01\QPosted@" descr="@01\QPosted@">
          <a:extLst>
            <a:ext uri="{FF2B5EF4-FFF2-40B4-BE49-F238E27FC236}">
              <a16:creationId xmlns:a16="http://schemas.microsoft.com/office/drawing/2014/main" id="{FFF59892-5CFB-4DC4-B08A-BF9664E375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377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1482</xdr:row>
      <xdr:rowOff>0</xdr:rowOff>
    </xdr:from>
    <xdr:to>
      <xdr:col>0</xdr:col>
      <xdr:colOff>152400</xdr:colOff>
      <xdr:row>1482</xdr:row>
      <xdr:rowOff>133350</xdr:rowOff>
    </xdr:to>
    <xdr:pic>
      <xdr:nvPicPr>
        <xdr:cNvPr id="1483" name="Picture@01\QPosted@" descr="@01\QPosted@">
          <a:extLst>
            <a:ext uri="{FF2B5EF4-FFF2-40B4-BE49-F238E27FC236}">
              <a16:creationId xmlns:a16="http://schemas.microsoft.com/office/drawing/2014/main" id="{79C5F26E-62F3-4234-A282-26D8678960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395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1483</xdr:row>
      <xdr:rowOff>0</xdr:rowOff>
    </xdr:from>
    <xdr:to>
      <xdr:col>0</xdr:col>
      <xdr:colOff>152400</xdr:colOff>
      <xdr:row>1483</xdr:row>
      <xdr:rowOff>133350</xdr:rowOff>
    </xdr:to>
    <xdr:pic>
      <xdr:nvPicPr>
        <xdr:cNvPr id="1484" name="Picture@01\QPosted@" descr="@01\QPosted@">
          <a:extLst>
            <a:ext uri="{FF2B5EF4-FFF2-40B4-BE49-F238E27FC236}">
              <a16:creationId xmlns:a16="http://schemas.microsoft.com/office/drawing/2014/main" id="{9BE6BA84-FC56-44CB-8C9E-52B8714727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413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1484</xdr:row>
      <xdr:rowOff>0</xdr:rowOff>
    </xdr:from>
    <xdr:to>
      <xdr:col>0</xdr:col>
      <xdr:colOff>152400</xdr:colOff>
      <xdr:row>1484</xdr:row>
      <xdr:rowOff>133350</xdr:rowOff>
    </xdr:to>
    <xdr:pic>
      <xdr:nvPicPr>
        <xdr:cNvPr id="1485" name="Picture@01\QPosted@" descr="@01\QPosted@">
          <a:extLst>
            <a:ext uri="{FF2B5EF4-FFF2-40B4-BE49-F238E27FC236}">
              <a16:creationId xmlns:a16="http://schemas.microsoft.com/office/drawing/2014/main" id="{6F72C077-1638-43A6-A7EB-E3A235A174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43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1485</xdr:row>
      <xdr:rowOff>0</xdr:rowOff>
    </xdr:from>
    <xdr:to>
      <xdr:col>0</xdr:col>
      <xdr:colOff>152400</xdr:colOff>
      <xdr:row>1485</xdr:row>
      <xdr:rowOff>133350</xdr:rowOff>
    </xdr:to>
    <xdr:pic>
      <xdr:nvPicPr>
        <xdr:cNvPr id="1486" name="Picture@01\QPosted@" descr="@01\QPosted@">
          <a:extLst>
            <a:ext uri="{FF2B5EF4-FFF2-40B4-BE49-F238E27FC236}">
              <a16:creationId xmlns:a16="http://schemas.microsoft.com/office/drawing/2014/main" id="{168FB1A5-27E3-4382-8E4F-0A399DFC93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449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1486</xdr:row>
      <xdr:rowOff>0</xdr:rowOff>
    </xdr:from>
    <xdr:to>
      <xdr:col>0</xdr:col>
      <xdr:colOff>152400</xdr:colOff>
      <xdr:row>1486</xdr:row>
      <xdr:rowOff>133350</xdr:rowOff>
    </xdr:to>
    <xdr:pic>
      <xdr:nvPicPr>
        <xdr:cNvPr id="1487" name="Picture@01\QPosted@" descr="@01\QPosted@">
          <a:extLst>
            <a:ext uri="{FF2B5EF4-FFF2-40B4-BE49-F238E27FC236}">
              <a16:creationId xmlns:a16="http://schemas.microsoft.com/office/drawing/2014/main" id="{B083F3CE-BB49-457B-B9E4-D165D1A3D0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46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1487</xdr:row>
      <xdr:rowOff>0</xdr:rowOff>
    </xdr:from>
    <xdr:to>
      <xdr:col>0</xdr:col>
      <xdr:colOff>152400</xdr:colOff>
      <xdr:row>1487</xdr:row>
      <xdr:rowOff>133350</xdr:rowOff>
    </xdr:to>
    <xdr:pic>
      <xdr:nvPicPr>
        <xdr:cNvPr id="1488" name="Picture@01\QPosted@" descr="@01\QPosted@">
          <a:extLst>
            <a:ext uri="{FF2B5EF4-FFF2-40B4-BE49-F238E27FC236}">
              <a16:creationId xmlns:a16="http://schemas.microsoft.com/office/drawing/2014/main" id="{4F2E8F63-A052-46C0-ADDF-6060D28D7B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484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1488</xdr:row>
      <xdr:rowOff>0</xdr:rowOff>
    </xdr:from>
    <xdr:to>
      <xdr:col>0</xdr:col>
      <xdr:colOff>152400</xdr:colOff>
      <xdr:row>1488</xdr:row>
      <xdr:rowOff>133350</xdr:rowOff>
    </xdr:to>
    <xdr:pic>
      <xdr:nvPicPr>
        <xdr:cNvPr id="1489" name="Picture@01\QPosted@" descr="@01\QPosted@">
          <a:extLst>
            <a:ext uri="{FF2B5EF4-FFF2-40B4-BE49-F238E27FC236}">
              <a16:creationId xmlns:a16="http://schemas.microsoft.com/office/drawing/2014/main" id="{9001B146-7A2E-4A87-A7DD-0DA8D53D24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50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1489</xdr:row>
      <xdr:rowOff>0</xdr:rowOff>
    </xdr:from>
    <xdr:to>
      <xdr:col>0</xdr:col>
      <xdr:colOff>152400</xdr:colOff>
      <xdr:row>1489</xdr:row>
      <xdr:rowOff>133350</xdr:rowOff>
    </xdr:to>
    <xdr:pic>
      <xdr:nvPicPr>
        <xdr:cNvPr id="1490" name="Picture@01\QPosted@" descr="@01\QPosted@">
          <a:extLst>
            <a:ext uri="{FF2B5EF4-FFF2-40B4-BE49-F238E27FC236}">
              <a16:creationId xmlns:a16="http://schemas.microsoft.com/office/drawing/2014/main" id="{B0F43526-35F2-4A5D-AC6D-83A2FC833B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520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1490</xdr:row>
      <xdr:rowOff>0</xdr:rowOff>
    </xdr:from>
    <xdr:to>
      <xdr:col>0</xdr:col>
      <xdr:colOff>152400</xdr:colOff>
      <xdr:row>1490</xdr:row>
      <xdr:rowOff>133350</xdr:rowOff>
    </xdr:to>
    <xdr:pic>
      <xdr:nvPicPr>
        <xdr:cNvPr id="1491" name="Picture@01\QPosted@" descr="@01\QPosted@">
          <a:extLst>
            <a:ext uri="{FF2B5EF4-FFF2-40B4-BE49-F238E27FC236}">
              <a16:creationId xmlns:a16="http://schemas.microsoft.com/office/drawing/2014/main" id="{7143C4B2-3F40-4B45-BDC3-5D775180B4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53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1491</xdr:row>
      <xdr:rowOff>0</xdr:rowOff>
    </xdr:from>
    <xdr:to>
      <xdr:col>0</xdr:col>
      <xdr:colOff>152400</xdr:colOff>
      <xdr:row>1491</xdr:row>
      <xdr:rowOff>133350</xdr:rowOff>
    </xdr:to>
    <xdr:pic>
      <xdr:nvPicPr>
        <xdr:cNvPr id="1492" name="Picture@01\QPosted@" descr="@01\QPosted@">
          <a:extLst>
            <a:ext uri="{FF2B5EF4-FFF2-40B4-BE49-F238E27FC236}">
              <a16:creationId xmlns:a16="http://schemas.microsoft.com/office/drawing/2014/main" id="{47DDFAD1-7A0F-4E9E-AFE1-6815A9B7B5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555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1492</xdr:row>
      <xdr:rowOff>0</xdr:rowOff>
    </xdr:from>
    <xdr:to>
      <xdr:col>0</xdr:col>
      <xdr:colOff>152400</xdr:colOff>
      <xdr:row>1492</xdr:row>
      <xdr:rowOff>133350</xdr:rowOff>
    </xdr:to>
    <xdr:pic>
      <xdr:nvPicPr>
        <xdr:cNvPr id="1493" name="Picture@01\QPosted@" descr="@01\QPosted@">
          <a:extLst>
            <a:ext uri="{FF2B5EF4-FFF2-40B4-BE49-F238E27FC236}">
              <a16:creationId xmlns:a16="http://schemas.microsoft.com/office/drawing/2014/main" id="{0B2B9E54-2E2A-4C86-A6EC-A8E9C347A1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57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1493</xdr:row>
      <xdr:rowOff>0</xdr:rowOff>
    </xdr:from>
    <xdr:to>
      <xdr:col>0</xdr:col>
      <xdr:colOff>152400</xdr:colOff>
      <xdr:row>1493</xdr:row>
      <xdr:rowOff>133350</xdr:rowOff>
    </xdr:to>
    <xdr:pic>
      <xdr:nvPicPr>
        <xdr:cNvPr id="1494" name="Picture@01\QPosted@" descr="@01\QPosted@">
          <a:extLst>
            <a:ext uri="{FF2B5EF4-FFF2-40B4-BE49-F238E27FC236}">
              <a16:creationId xmlns:a16="http://schemas.microsoft.com/office/drawing/2014/main" id="{88B6B134-8CD5-4263-A7C4-2CFEACD06D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591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1494</xdr:row>
      <xdr:rowOff>0</xdr:rowOff>
    </xdr:from>
    <xdr:to>
      <xdr:col>0</xdr:col>
      <xdr:colOff>152400</xdr:colOff>
      <xdr:row>1494</xdr:row>
      <xdr:rowOff>133350</xdr:rowOff>
    </xdr:to>
    <xdr:pic>
      <xdr:nvPicPr>
        <xdr:cNvPr id="1495" name="Picture@01\QPosted@" descr="@01\QPosted@">
          <a:extLst>
            <a:ext uri="{FF2B5EF4-FFF2-40B4-BE49-F238E27FC236}">
              <a16:creationId xmlns:a16="http://schemas.microsoft.com/office/drawing/2014/main" id="{76D6627C-CA3E-4D16-8A3A-E38C80BEE0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0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1495</xdr:row>
      <xdr:rowOff>0</xdr:rowOff>
    </xdr:from>
    <xdr:to>
      <xdr:col>0</xdr:col>
      <xdr:colOff>152400</xdr:colOff>
      <xdr:row>1495</xdr:row>
      <xdr:rowOff>133350</xdr:rowOff>
    </xdr:to>
    <xdr:pic>
      <xdr:nvPicPr>
        <xdr:cNvPr id="1496" name="Picture@01\QPosted@" descr="@01\QPosted@">
          <a:extLst>
            <a:ext uri="{FF2B5EF4-FFF2-40B4-BE49-F238E27FC236}">
              <a16:creationId xmlns:a16="http://schemas.microsoft.com/office/drawing/2014/main" id="{D3F641FC-4A08-4962-A132-524ED8FF9A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26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1496</xdr:row>
      <xdr:rowOff>0</xdr:rowOff>
    </xdr:from>
    <xdr:to>
      <xdr:col>0</xdr:col>
      <xdr:colOff>152400</xdr:colOff>
      <xdr:row>1496</xdr:row>
      <xdr:rowOff>133350</xdr:rowOff>
    </xdr:to>
    <xdr:pic>
      <xdr:nvPicPr>
        <xdr:cNvPr id="1497" name="Picture@01\QPosted@" descr="@01\QPosted@">
          <a:extLst>
            <a:ext uri="{FF2B5EF4-FFF2-40B4-BE49-F238E27FC236}">
              <a16:creationId xmlns:a16="http://schemas.microsoft.com/office/drawing/2014/main" id="{4D39A47C-5014-43F8-9D31-CC9BC5FC61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4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1497</xdr:row>
      <xdr:rowOff>0</xdr:rowOff>
    </xdr:from>
    <xdr:to>
      <xdr:col>0</xdr:col>
      <xdr:colOff>152400</xdr:colOff>
      <xdr:row>1497</xdr:row>
      <xdr:rowOff>133350</xdr:rowOff>
    </xdr:to>
    <xdr:pic>
      <xdr:nvPicPr>
        <xdr:cNvPr id="1498" name="Picture@01\QPosted@" descr="@01\QPosted@">
          <a:extLst>
            <a:ext uri="{FF2B5EF4-FFF2-40B4-BE49-F238E27FC236}">
              <a16:creationId xmlns:a16="http://schemas.microsoft.com/office/drawing/2014/main" id="{9369923D-EBD2-44D6-9ED4-3B16BBD2A4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62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1498</xdr:row>
      <xdr:rowOff>0</xdr:rowOff>
    </xdr:from>
    <xdr:to>
      <xdr:col>0</xdr:col>
      <xdr:colOff>152400</xdr:colOff>
      <xdr:row>1498</xdr:row>
      <xdr:rowOff>133350</xdr:rowOff>
    </xdr:to>
    <xdr:pic>
      <xdr:nvPicPr>
        <xdr:cNvPr id="1499" name="Picture@01\QPosted@" descr="@01\QPosted@">
          <a:extLst>
            <a:ext uri="{FF2B5EF4-FFF2-40B4-BE49-F238E27FC236}">
              <a16:creationId xmlns:a16="http://schemas.microsoft.com/office/drawing/2014/main" id="{C7D9A2C6-633D-4ACB-8199-85BBDDA9F7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8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1499</xdr:row>
      <xdr:rowOff>0</xdr:rowOff>
    </xdr:from>
    <xdr:to>
      <xdr:col>0</xdr:col>
      <xdr:colOff>152400</xdr:colOff>
      <xdr:row>1499</xdr:row>
      <xdr:rowOff>133350</xdr:rowOff>
    </xdr:to>
    <xdr:pic>
      <xdr:nvPicPr>
        <xdr:cNvPr id="1500" name="Picture@01\QPosted@" descr="@01\QPosted@">
          <a:extLst>
            <a:ext uri="{FF2B5EF4-FFF2-40B4-BE49-F238E27FC236}">
              <a16:creationId xmlns:a16="http://schemas.microsoft.com/office/drawing/2014/main" id="{912A2ABF-496B-41E5-B273-C397E85283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97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1500</xdr:row>
      <xdr:rowOff>0</xdr:rowOff>
    </xdr:from>
    <xdr:to>
      <xdr:col>0</xdr:col>
      <xdr:colOff>152400</xdr:colOff>
      <xdr:row>1500</xdr:row>
      <xdr:rowOff>133350</xdr:rowOff>
    </xdr:to>
    <xdr:pic>
      <xdr:nvPicPr>
        <xdr:cNvPr id="1501" name="Picture@01\QPosted@" descr="@01\QPosted@">
          <a:extLst>
            <a:ext uri="{FF2B5EF4-FFF2-40B4-BE49-F238E27FC236}">
              <a16:creationId xmlns:a16="http://schemas.microsoft.com/office/drawing/2014/main" id="{AED1432E-6AF8-4A82-9F1E-D36FFD4D92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71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1501</xdr:row>
      <xdr:rowOff>0</xdr:rowOff>
    </xdr:from>
    <xdr:to>
      <xdr:col>0</xdr:col>
      <xdr:colOff>152400</xdr:colOff>
      <xdr:row>1501</xdr:row>
      <xdr:rowOff>133350</xdr:rowOff>
    </xdr:to>
    <xdr:pic>
      <xdr:nvPicPr>
        <xdr:cNvPr id="1502" name="Picture@01\QPosted@" descr="@01\QPosted@">
          <a:extLst>
            <a:ext uri="{FF2B5EF4-FFF2-40B4-BE49-F238E27FC236}">
              <a16:creationId xmlns:a16="http://schemas.microsoft.com/office/drawing/2014/main" id="{97225E1A-5A7D-45E2-990E-8E2467362C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733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1502</xdr:row>
      <xdr:rowOff>0</xdr:rowOff>
    </xdr:from>
    <xdr:to>
      <xdr:col>0</xdr:col>
      <xdr:colOff>152400</xdr:colOff>
      <xdr:row>1502</xdr:row>
      <xdr:rowOff>133350</xdr:rowOff>
    </xdr:to>
    <xdr:pic>
      <xdr:nvPicPr>
        <xdr:cNvPr id="1503" name="Picture@01\QPosted@" descr="@01\QPosted@">
          <a:extLst>
            <a:ext uri="{FF2B5EF4-FFF2-40B4-BE49-F238E27FC236}">
              <a16:creationId xmlns:a16="http://schemas.microsoft.com/office/drawing/2014/main" id="{BF819073-B7BE-46BC-AB25-3F5361DA3B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75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1503</xdr:row>
      <xdr:rowOff>0</xdr:rowOff>
    </xdr:from>
    <xdr:to>
      <xdr:col>0</xdr:col>
      <xdr:colOff>152400</xdr:colOff>
      <xdr:row>1503</xdr:row>
      <xdr:rowOff>133350</xdr:rowOff>
    </xdr:to>
    <xdr:pic>
      <xdr:nvPicPr>
        <xdr:cNvPr id="1504" name="Picture@01\QPosted@" descr="@01\QPosted@">
          <a:extLst>
            <a:ext uri="{FF2B5EF4-FFF2-40B4-BE49-F238E27FC236}">
              <a16:creationId xmlns:a16="http://schemas.microsoft.com/office/drawing/2014/main" id="{D809CC18-6C4A-4C23-AE13-E4FA7DCFB6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769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1504</xdr:row>
      <xdr:rowOff>0</xdr:rowOff>
    </xdr:from>
    <xdr:to>
      <xdr:col>0</xdr:col>
      <xdr:colOff>152400</xdr:colOff>
      <xdr:row>1504</xdr:row>
      <xdr:rowOff>133350</xdr:rowOff>
    </xdr:to>
    <xdr:pic>
      <xdr:nvPicPr>
        <xdr:cNvPr id="1505" name="Picture@01\QPosted@" descr="@01\QPosted@">
          <a:extLst>
            <a:ext uri="{FF2B5EF4-FFF2-40B4-BE49-F238E27FC236}">
              <a16:creationId xmlns:a16="http://schemas.microsoft.com/office/drawing/2014/main" id="{FFF3C500-03F0-45A0-A5AD-ED1532D0F8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78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1505</xdr:row>
      <xdr:rowOff>0</xdr:rowOff>
    </xdr:from>
    <xdr:to>
      <xdr:col>0</xdr:col>
      <xdr:colOff>152400</xdr:colOff>
      <xdr:row>1505</xdr:row>
      <xdr:rowOff>133350</xdr:rowOff>
    </xdr:to>
    <xdr:pic>
      <xdr:nvPicPr>
        <xdr:cNvPr id="1506" name="Picture@01\QPosted@" descr="@01\QPosted@">
          <a:extLst>
            <a:ext uri="{FF2B5EF4-FFF2-40B4-BE49-F238E27FC236}">
              <a16:creationId xmlns:a16="http://schemas.microsoft.com/office/drawing/2014/main" id="{21AFF2BE-763E-4616-9DF8-FC1DB4309F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804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1506</xdr:row>
      <xdr:rowOff>0</xdr:rowOff>
    </xdr:from>
    <xdr:to>
      <xdr:col>0</xdr:col>
      <xdr:colOff>152400</xdr:colOff>
      <xdr:row>1506</xdr:row>
      <xdr:rowOff>133350</xdr:rowOff>
    </xdr:to>
    <xdr:pic>
      <xdr:nvPicPr>
        <xdr:cNvPr id="1507" name="Picture@01\QPosted@" descr="@01\QPosted@">
          <a:extLst>
            <a:ext uri="{FF2B5EF4-FFF2-40B4-BE49-F238E27FC236}">
              <a16:creationId xmlns:a16="http://schemas.microsoft.com/office/drawing/2014/main" id="{7403574F-B38A-4D69-B4BB-1B34713BEB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82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1507</xdr:row>
      <xdr:rowOff>0</xdr:rowOff>
    </xdr:from>
    <xdr:to>
      <xdr:col>0</xdr:col>
      <xdr:colOff>152400</xdr:colOff>
      <xdr:row>1507</xdr:row>
      <xdr:rowOff>133350</xdr:rowOff>
    </xdr:to>
    <xdr:pic>
      <xdr:nvPicPr>
        <xdr:cNvPr id="1508" name="Picture@01\QPosted@" descr="@01\QPosted@">
          <a:extLst>
            <a:ext uri="{FF2B5EF4-FFF2-40B4-BE49-F238E27FC236}">
              <a16:creationId xmlns:a16="http://schemas.microsoft.com/office/drawing/2014/main" id="{4E9B4A45-DBCC-49B0-A725-05A7B65FD5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840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1508</xdr:row>
      <xdr:rowOff>0</xdr:rowOff>
    </xdr:from>
    <xdr:to>
      <xdr:col>0</xdr:col>
      <xdr:colOff>152400</xdr:colOff>
      <xdr:row>1508</xdr:row>
      <xdr:rowOff>133350</xdr:rowOff>
    </xdr:to>
    <xdr:pic>
      <xdr:nvPicPr>
        <xdr:cNvPr id="1509" name="Picture@01\QPosted@" descr="@01\QPosted@">
          <a:extLst>
            <a:ext uri="{FF2B5EF4-FFF2-40B4-BE49-F238E27FC236}">
              <a16:creationId xmlns:a16="http://schemas.microsoft.com/office/drawing/2014/main" id="{95EBBC21-8116-425D-B82B-E9EAE3B8B1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857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1509</xdr:row>
      <xdr:rowOff>0</xdr:rowOff>
    </xdr:from>
    <xdr:to>
      <xdr:col>0</xdr:col>
      <xdr:colOff>152400</xdr:colOff>
      <xdr:row>1509</xdr:row>
      <xdr:rowOff>133350</xdr:rowOff>
    </xdr:to>
    <xdr:pic>
      <xdr:nvPicPr>
        <xdr:cNvPr id="1510" name="Picture@01\QPosted@" descr="@01\QPosted@">
          <a:extLst>
            <a:ext uri="{FF2B5EF4-FFF2-40B4-BE49-F238E27FC236}">
              <a16:creationId xmlns:a16="http://schemas.microsoft.com/office/drawing/2014/main" id="{C006C171-296E-4DD1-9A11-9882C4C4A8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875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1510</xdr:row>
      <xdr:rowOff>0</xdr:rowOff>
    </xdr:from>
    <xdr:to>
      <xdr:col>0</xdr:col>
      <xdr:colOff>152400</xdr:colOff>
      <xdr:row>1510</xdr:row>
      <xdr:rowOff>133350</xdr:rowOff>
    </xdr:to>
    <xdr:pic>
      <xdr:nvPicPr>
        <xdr:cNvPr id="1511" name="Picture@01\QPosted@" descr="@01\QPosted@">
          <a:extLst>
            <a:ext uri="{FF2B5EF4-FFF2-40B4-BE49-F238E27FC236}">
              <a16:creationId xmlns:a16="http://schemas.microsoft.com/office/drawing/2014/main" id="{1B24CD6F-8B2C-41AB-8B05-B16CC8FD8F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893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1511</xdr:row>
      <xdr:rowOff>0</xdr:rowOff>
    </xdr:from>
    <xdr:to>
      <xdr:col>0</xdr:col>
      <xdr:colOff>152400</xdr:colOff>
      <xdr:row>1511</xdr:row>
      <xdr:rowOff>133350</xdr:rowOff>
    </xdr:to>
    <xdr:pic>
      <xdr:nvPicPr>
        <xdr:cNvPr id="1512" name="Picture@01\QPosted@" descr="@01\QPosted@">
          <a:extLst>
            <a:ext uri="{FF2B5EF4-FFF2-40B4-BE49-F238E27FC236}">
              <a16:creationId xmlns:a16="http://schemas.microsoft.com/office/drawing/2014/main" id="{D56D8002-DEA0-4A89-BECF-6764E4A111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911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1512</xdr:row>
      <xdr:rowOff>0</xdr:rowOff>
    </xdr:from>
    <xdr:to>
      <xdr:col>0</xdr:col>
      <xdr:colOff>152400</xdr:colOff>
      <xdr:row>1512</xdr:row>
      <xdr:rowOff>133350</xdr:rowOff>
    </xdr:to>
    <xdr:pic>
      <xdr:nvPicPr>
        <xdr:cNvPr id="1513" name="Picture@01\QPosted@" descr="@01\QPosted@">
          <a:extLst>
            <a:ext uri="{FF2B5EF4-FFF2-40B4-BE49-F238E27FC236}">
              <a16:creationId xmlns:a16="http://schemas.microsoft.com/office/drawing/2014/main" id="{94E70C36-7F98-4CA3-8391-7289F3E403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929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1513</xdr:row>
      <xdr:rowOff>0</xdr:rowOff>
    </xdr:from>
    <xdr:to>
      <xdr:col>0</xdr:col>
      <xdr:colOff>152400</xdr:colOff>
      <xdr:row>1513</xdr:row>
      <xdr:rowOff>133350</xdr:rowOff>
    </xdr:to>
    <xdr:pic>
      <xdr:nvPicPr>
        <xdr:cNvPr id="1514" name="Picture@01\QPosted@" descr="@01\QPosted@">
          <a:extLst>
            <a:ext uri="{FF2B5EF4-FFF2-40B4-BE49-F238E27FC236}">
              <a16:creationId xmlns:a16="http://schemas.microsoft.com/office/drawing/2014/main" id="{5AC4E3FF-68FF-4752-9DDE-FB58DD55DD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94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1514</xdr:row>
      <xdr:rowOff>0</xdr:rowOff>
    </xdr:from>
    <xdr:to>
      <xdr:col>0</xdr:col>
      <xdr:colOff>152400</xdr:colOff>
      <xdr:row>1514</xdr:row>
      <xdr:rowOff>133350</xdr:rowOff>
    </xdr:to>
    <xdr:pic>
      <xdr:nvPicPr>
        <xdr:cNvPr id="1515" name="Picture@01\QPosted@" descr="@01\QPosted@">
          <a:extLst>
            <a:ext uri="{FF2B5EF4-FFF2-40B4-BE49-F238E27FC236}">
              <a16:creationId xmlns:a16="http://schemas.microsoft.com/office/drawing/2014/main" id="{74F5014F-40D2-4A04-B122-2F71C2ACF3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964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1515</xdr:row>
      <xdr:rowOff>0</xdr:rowOff>
    </xdr:from>
    <xdr:to>
      <xdr:col>0</xdr:col>
      <xdr:colOff>152400</xdr:colOff>
      <xdr:row>1515</xdr:row>
      <xdr:rowOff>133350</xdr:rowOff>
    </xdr:to>
    <xdr:pic>
      <xdr:nvPicPr>
        <xdr:cNvPr id="1516" name="Picture@01\QPosted@" descr="@01\QPosted@">
          <a:extLst>
            <a:ext uri="{FF2B5EF4-FFF2-40B4-BE49-F238E27FC236}">
              <a16:creationId xmlns:a16="http://schemas.microsoft.com/office/drawing/2014/main" id="{5562DE6D-4573-42FA-B2E2-7423875041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98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1516</xdr:row>
      <xdr:rowOff>0</xdr:rowOff>
    </xdr:from>
    <xdr:to>
      <xdr:col>0</xdr:col>
      <xdr:colOff>152400</xdr:colOff>
      <xdr:row>1516</xdr:row>
      <xdr:rowOff>133350</xdr:rowOff>
    </xdr:to>
    <xdr:pic>
      <xdr:nvPicPr>
        <xdr:cNvPr id="1517" name="Picture@01\QPosted@" descr="@01\QPosted@">
          <a:extLst>
            <a:ext uri="{FF2B5EF4-FFF2-40B4-BE49-F238E27FC236}">
              <a16:creationId xmlns:a16="http://schemas.microsoft.com/office/drawing/2014/main" id="{E964ACD4-3ED4-49F2-B040-EED0FAB227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000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1517</xdr:row>
      <xdr:rowOff>0</xdr:rowOff>
    </xdr:from>
    <xdr:to>
      <xdr:col>0</xdr:col>
      <xdr:colOff>152400</xdr:colOff>
      <xdr:row>1517</xdr:row>
      <xdr:rowOff>133350</xdr:rowOff>
    </xdr:to>
    <xdr:pic>
      <xdr:nvPicPr>
        <xdr:cNvPr id="1518" name="Picture@01\QPosted@" descr="@01\QPosted@">
          <a:extLst>
            <a:ext uri="{FF2B5EF4-FFF2-40B4-BE49-F238E27FC236}">
              <a16:creationId xmlns:a16="http://schemas.microsoft.com/office/drawing/2014/main" id="{3A9090B2-3F33-4DBB-BBA6-BBC9C114FB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01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1518</xdr:row>
      <xdr:rowOff>0</xdr:rowOff>
    </xdr:from>
    <xdr:to>
      <xdr:col>0</xdr:col>
      <xdr:colOff>152400</xdr:colOff>
      <xdr:row>1518</xdr:row>
      <xdr:rowOff>133350</xdr:rowOff>
    </xdr:to>
    <xdr:pic>
      <xdr:nvPicPr>
        <xdr:cNvPr id="1519" name="Picture@01\QPosted@" descr="@01\QPosted@">
          <a:extLst>
            <a:ext uri="{FF2B5EF4-FFF2-40B4-BE49-F238E27FC236}">
              <a16:creationId xmlns:a16="http://schemas.microsoft.com/office/drawing/2014/main" id="{44F7E40B-63E8-4108-AFE3-BD4BD6CE43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035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1519</xdr:row>
      <xdr:rowOff>0</xdr:rowOff>
    </xdr:from>
    <xdr:to>
      <xdr:col>0</xdr:col>
      <xdr:colOff>152400</xdr:colOff>
      <xdr:row>1519</xdr:row>
      <xdr:rowOff>133350</xdr:rowOff>
    </xdr:to>
    <xdr:pic>
      <xdr:nvPicPr>
        <xdr:cNvPr id="1520" name="Picture@01\QPosted@" descr="@01\QPosted@">
          <a:extLst>
            <a:ext uri="{FF2B5EF4-FFF2-40B4-BE49-F238E27FC236}">
              <a16:creationId xmlns:a16="http://schemas.microsoft.com/office/drawing/2014/main" id="{C23EC858-D172-4CC0-B19A-028E0DDFDA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05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1520</xdr:row>
      <xdr:rowOff>0</xdr:rowOff>
    </xdr:from>
    <xdr:to>
      <xdr:col>0</xdr:col>
      <xdr:colOff>152400</xdr:colOff>
      <xdr:row>1520</xdr:row>
      <xdr:rowOff>133350</xdr:rowOff>
    </xdr:to>
    <xdr:pic>
      <xdr:nvPicPr>
        <xdr:cNvPr id="1521" name="Picture@01\QPosted@" descr="@01\QPosted@">
          <a:extLst>
            <a:ext uri="{FF2B5EF4-FFF2-40B4-BE49-F238E27FC236}">
              <a16:creationId xmlns:a16="http://schemas.microsoft.com/office/drawing/2014/main" id="{F1AAF872-F933-4AD2-A8AD-24F7548DDE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071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1521</xdr:row>
      <xdr:rowOff>0</xdr:rowOff>
    </xdr:from>
    <xdr:to>
      <xdr:col>0</xdr:col>
      <xdr:colOff>152400</xdr:colOff>
      <xdr:row>1521</xdr:row>
      <xdr:rowOff>133350</xdr:rowOff>
    </xdr:to>
    <xdr:pic>
      <xdr:nvPicPr>
        <xdr:cNvPr id="1522" name="Picture@01\QPosted@" descr="@01\QPosted@">
          <a:extLst>
            <a:ext uri="{FF2B5EF4-FFF2-40B4-BE49-F238E27FC236}">
              <a16:creationId xmlns:a16="http://schemas.microsoft.com/office/drawing/2014/main" id="{C72F1B2E-FFC8-4B53-A510-D0D90F607A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08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1522</xdr:row>
      <xdr:rowOff>0</xdr:rowOff>
    </xdr:from>
    <xdr:to>
      <xdr:col>0</xdr:col>
      <xdr:colOff>152400</xdr:colOff>
      <xdr:row>1522</xdr:row>
      <xdr:rowOff>133350</xdr:rowOff>
    </xdr:to>
    <xdr:pic>
      <xdr:nvPicPr>
        <xdr:cNvPr id="1523" name="Picture@01\QPosted@" descr="@01\QPosted@">
          <a:extLst>
            <a:ext uri="{FF2B5EF4-FFF2-40B4-BE49-F238E27FC236}">
              <a16:creationId xmlns:a16="http://schemas.microsoft.com/office/drawing/2014/main" id="{42AF57E0-157A-48F1-9D67-F7D7663509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106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1523</xdr:row>
      <xdr:rowOff>0</xdr:rowOff>
    </xdr:from>
    <xdr:to>
      <xdr:col>0</xdr:col>
      <xdr:colOff>152400</xdr:colOff>
      <xdr:row>1523</xdr:row>
      <xdr:rowOff>133350</xdr:rowOff>
    </xdr:to>
    <xdr:pic>
      <xdr:nvPicPr>
        <xdr:cNvPr id="1524" name="Picture@01\QPosted@" descr="@01\QPosted@">
          <a:extLst>
            <a:ext uri="{FF2B5EF4-FFF2-40B4-BE49-F238E27FC236}">
              <a16:creationId xmlns:a16="http://schemas.microsoft.com/office/drawing/2014/main" id="{AADACDA1-9F5C-4840-93F1-C45F202C36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12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1524</xdr:row>
      <xdr:rowOff>0</xdr:rowOff>
    </xdr:from>
    <xdr:to>
      <xdr:col>0</xdr:col>
      <xdr:colOff>152400</xdr:colOff>
      <xdr:row>1524</xdr:row>
      <xdr:rowOff>133350</xdr:rowOff>
    </xdr:to>
    <xdr:pic>
      <xdr:nvPicPr>
        <xdr:cNvPr id="1525" name="Picture@01\QPosted@" descr="@01\QPosted@">
          <a:extLst>
            <a:ext uri="{FF2B5EF4-FFF2-40B4-BE49-F238E27FC236}">
              <a16:creationId xmlns:a16="http://schemas.microsoft.com/office/drawing/2014/main" id="{E8E38485-113D-4364-A3B1-6EC2B63948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142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1525</xdr:row>
      <xdr:rowOff>0</xdr:rowOff>
    </xdr:from>
    <xdr:to>
      <xdr:col>0</xdr:col>
      <xdr:colOff>152400</xdr:colOff>
      <xdr:row>1525</xdr:row>
      <xdr:rowOff>133350</xdr:rowOff>
    </xdr:to>
    <xdr:pic>
      <xdr:nvPicPr>
        <xdr:cNvPr id="1526" name="Picture@01\QPosted@" descr="@01\QPosted@">
          <a:extLst>
            <a:ext uri="{FF2B5EF4-FFF2-40B4-BE49-F238E27FC236}">
              <a16:creationId xmlns:a16="http://schemas.microsoft.com/office/drawing/2014/main" id="{381FC3AF-58B4-4E04-8FC2-6147469148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16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1526</xdr:row>
      <xdr:rowOff>0</xdr:rowOff>
    </xdr:from>
    <xdr:to>
      <xdr:col>0</xdr:col>
      <xdr:colOff>152400</xdr:colOff>
      <xdr:row>1526</xdr:row>
      <xdr:rowOff>133350</xdr:rowOff>
    </xdr:to>
    <xdr:pic>
      <xdr:nvPicPr>
        <xdr:cNvPr id="1527" name="Picture@01\QPosted@" descr="@01\QPosted@">
          <a:extLst>
            <a:ext uri="{FF2B5EF4-FFF2-40B4-BE49-F238E27FC236}">
              <a16:creationId xmlns:a16="http://schemas.microsoft.com/office/drawing/2014/main" id="{EEF416AF-1C16-4358-BB7A-29BB1290F5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178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1527</xdr:row>
      <xdr:rowOff>0</xdr:rowOff>
    </xdr:from>
    <xdr:to>
      <xdr:col>0</xdr:col>
      <xdr:colOff>152400</xdr:colOff>
      <xdr:row>1527</xdr:row>
      <xdr:rowOff>133350</xdr:rowOff>
    </xdr:to>
    <xdr:pic>
      <xdr:nvPicPr>
        <xdr:cNvPr id="1528" name="Picture@01\QPosted@" descr="@01\QPosted@">
          <a:extLst>
            <a:ext uri="{FF2B5EF4-FFF2-40B4-BE49-F238E27FC236}">
              <a16:creationId xmlns:a16="http://schemas.microsoft.com/office/drawing/2014/main" id="{BFACFB90-7E55-468E-81CF-2C8B6DD1D6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19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1528</xdr:row>
      <xdr:rowOff>0</xdr:rowOff>
    </xdr:from>
    <xdr:to>
      <xdr:col>0</xdr:col>
      <xdr:colOff>152400</xdr:colOff>
      <xdr:row>1528</xdr:row>
      <xdr:rowOff>133350</xdr:rowOff>
    </xdr:to>
    <xdr:pic>
      <xdr:nvPicPr>
        <xdr:cNvPr id="1529" name="Picture@01\QPosted@" descr="@01\QPosted@">
          <a:extLst>
            <a:ext uri="{FF2B5EF4-FFF2-40B4-BE49-F238E27FC236}">
              <a16:creationId xmlns:a16="http://schemas.microsoft.com/office/drawing/2014/main" id="{EB94CC29-8B92-4AC8-B549-09CA2EBE35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13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1529</xdr:row>
      <xdr:rowOff>0</xdr:rowOff>
    </xdr:from>
    <xdr:to>
      <xdr:col>0</xdr:col>
      <xdr:colOff>152400</xdr:colOff>
      <xdr:row>1529</xdr:row>
      <xdr:rowOff>133350</xdr:rowOff>
    </xdr:to>
    <xdr:pic>
      <xdr:nvPicPr>
        <xdr:cNvPr id="1530" name="Picture@01\QPosted@" descr="@01\QPosted@">
          <a:extLst>
            <a:ext uri="{FF2B5EF4-FFF2-40B4-BE49-F238E27FC236}">
              <a16:creationId xmlns:a16="http://schemas.microsoft.com/office/drawing/2014/main" id="{A8EDDE43-F4A8-4FCE-8577-479F03F361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3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1530</xdr:row>
      <xdr:rowOff>0</xdr:rowOff>
    </xdr:from>
    <xdr:to>
      <xdr:col>0</xdr:col>
      <xdr:colOff>152400</xdr:colOff>
      <xdr:row>1530</xdr:row>
      <xdr:rowOff>133350</xdr:rowOff>
    </xdr:to>
    <xdr:pic>
      <xdr:nvPicPr>
        <xdr:cNvPr id="1531" name="Picture@01\QPosted@" descr="@01\QPosted@">
          <a:extLst>
            <a:ext uri="{FF2B5EF4-FFF2-40B4-BE49-F238E27FC236}">
              <a16:creationId xmlns:a16="http://schemas.microsoft.com/office/drawing/2014/main" id="{072E0DF4-011E-4A37-AE83-18F37F5AEB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49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1531</xdr:row>
      <xdr:rowOff>0</xdr:rowOff>
    </xdr:from>
    <xdr:to>
      <xdr:col>0</xdr:col>
      <xdr:colOff>152400</xdr:colOff>
      <xdr:row>1531</xdr:row>
      <xdr:rowOff>133350</xdr:rowOff>
    </xdr:to>
    <xdr:pic>
      <xdr:nvPicPr>
        <xdr:cNvPr id="1532" name="Picture@01\QPosted@" descr="@01\QPosted@">
          <a:extLst>
            <a:ext uri="{FF2B5EF4-FFF2-40B4-BE49-F238E27FC236}">
              <a16:creationId xmlns:a16="http://schemas.microsoft.com/office/drawing/2014/main" id="{C0231745-1261-42B8-8C28-B05571E3C7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1532</xdr:row>
      <xdr:rowOff>0</xdr:rowOff>
    </xdr:from>
    <xdr:to>
      <xdr:col>0</xdr:col>
      <xdr:colOff>152400</xdr:colOff>
      <xdr:row>1532</xdr:row>
      <xdr:rowOff>133350</xdr:rowOff>
    </xdr:to>
    <xdr:pic>
      <xdr:nvPicPr>
        <xdr:cNvPr id="1533" name="Picture@01\QPosted@" descr="@01\QPosted@">
          <a:extLst>
            <a:ext uri="{FF2B5EF4-FFF2-40B4-BE49-F238E27FC236}">
              <a16:creationId xmlns:a16="http://schemas.microsoft.com/office/drawing/2014/main" id="{C93F5DD7-33A6-465F-A807-CF36D7BDCA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84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1533</xdr:row>
      <xdr:rowOff>0</xdr:rowOff>
    </xdr:from>
    <xdr:to>
      <xdr:col>0</xdr:col>
      <xdr:colOff>152400</xdr:colOff>
      <xdr:row>1533</xdr:row>
      <xdr:rowOff>133350</xdr:rowOff>
    </xdr:to>
    <xdr:pic>
      <xdr:nvPicPr>
        <xdr:cNvPr id="1534" name="Picture@01\QPosted@" descr="@01\QPosted@">
          <a:extLst>
            <a:ext uri="{FF2B5EF4-FFF2-40B4-BE49-F238E27FC236}">
              <a16:creationId xmlns:a16="http://schemas.microsoft.com/office/drawing/2014/main" id="{FC6AF8F5-0CF5-4BE1-88F5-BCA759ED39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30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1534</xdr:row>
      <xdr:rowOff>0</xdr:rowOff>
    </xdr:from>
    <xdr:to>
      <xdr:col>0</xdr:col>
      <xdr:colOff>152400</xdr:colOff>
      <xdr:row>1534</xdr:row>
      <xdr:rowOff>133350</xdr:rowOff>
    </xdr:to>
    <xdr:pic>
      <xdr:nvPicPr>
        <xdr:cNvPr id="1535" name="Picture@01\QPosted@" descr="@01\QPosted@">
          <a:extLst>
            <a:ext uri="{FF2B5EF4-FFF2-40B4-BE49-F238E27FC236}">
              <a16:creationId xmlns:a16="http://schemas.microsoft.com/office/drawing/2014/main" id="{12E15138-7E9E-4A68-8303-96376EC1A3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320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1535</xdr:row>
      <xdr:rowOff>0</xdr:rowOff>
    </xdr:from>
    <xdr:to>
      <xdr:col>0</xdr:col>
      <xdr:colOff>152400</xdr:colOff>
      <xdr:row>1535</xdr:row>
      <xdr:rowOff>133350</xdr:rowOff>
    </xdr:to>
    <xdr:pic>
      <xdr:nvPicPr>
        <xdr:cNvPr id="1536" name="Picture@01\QPosted@" descr="@01\QPosted@">
          <a:extLst>
            <a:ext uri="{FF2B5EF4-FFF2-40B4-BE49-F238E27FC236}">
              <a16:creationId xmlns:a16="http://schemas.microsoft.com/office/drawing/2014/main" id="{C46C56E7-B850-45A5-BCE3-0FF206D67A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338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1536</xdr:row>
      <xdr:rowOff>0</xdr:rowOff>
    </xdr:from>
    <xdr:to>
      <xdr:col>0</xdr:col>
      <xdr:colOff>152400</xdr:colOff>
      <xdr:row>1536</xdr:row>
      <xdr:rowOff>133350</xdr:rowOff>
    </xdr:to>
    <xdr:pic>
      <xdr:nvPicPr>
        <xdr:cNvPr id="1537" name="Picture@01\QPosted@" descr="@01\QPosted@">
          <a:extLst>
            <a:ext uri="{FF2B5EF4-FFF2-40B4-BE49-F238E27FC236}">
              <a16:creationId xmlns:a16="http://schemas.microsoft.com/office/drawing/2014/main" id="{B07B2C87-0112-4C7C-BF88-908F2D1373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355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1537</xdr:row>
      <xdr:rowOff>0</xdr:rowOff>
    </xdr:from>
    <xdr:to>
      <xdr:col>0</xdr:col>
      <xdr:colOff>152400</xdr:colOff>
      <xdr:row>1537</xdr:row>
      <xdr:rowOff>133350</xdr:rowOff>
    </xdr:to>
    <xdr:pic>
      <xdr:nvPicPr>
        <xdr:cNvPr id="1538" name="Picture@01\QPosted@" descr="@01\QPosted@">
          <a:extLst>
            <a:ext uri="{FF2B5EF4-FFF2-40B4-BE49-F238E27FC236}">
              <a16:creationId xmlns:a16="http://schemas.microsoft.com/office/drawing/2014/main" id="{0F35A167-9F0C-48A3-BBEC-1032ED25FF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373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1538</xdr:row>
      <xdr:rowOff>0</xdr:rowOff>
    </xdr:from>
    <xdr:to>
      <xdr:col>0</xdr:col>
      <xdr:colOff>152400</xdr:colOff>
      <xdr:row>1538</xdr:row>
      <xdr:rowOff>133350</xdr:rowOff>
    </xdr:to>
    <xdr:pic>
      <xdr:nvPicPr>
        <xdr:cNvPr id="1539" name="Picture@01\QPosted@" descr="@01\QPosted@">
          <a:extLst>
            <a:ext uri="{FF2B5EF4-FFF2-40B4-BE49-F238E27FC236}">
              <a16:creationId xmlns:a16="http://schemas.microsoft.com/office/drawing/2014/main" id="{FCB6E5C6-89A8-462C-B7E7-EDB9CFC999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391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1539</xdr:row>
      <xdr:rowOff>0</xdr:rowOff>
    </xdr:from>
    <xdr:to>
      <xdr:col>0</xdr:col>
      <xdr:colOff>152400</xdr:colOff>
      <xdr:row>1539</xdr:row>
      <xdr:rowOff>133350</xdr:rowOff>
    </xdr:to>
    <xdr:pic>
      <xdr:nvPicPr>
        <xdr:cNvPr id="1540" name="Picture@01\QPosted@" descr="@01\QPosted@">
          <a:extLst>
            <a:ext uri="{FF2B5EF4-FFF2-40B4-BE49-F238E27FC236}">
              <a16:creationId xmlns:a16="http://schemas.microsoft.com/office/drawing/2014/main" id="{5D61C3D2-6445-4D0C-A80F-26AA627694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409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1540</xdr:row>
      <xdr:rowOff>0</xdr:rowOff>
    </xdr:from>
    <xdr:to>
      <xdr:col>0</xdr:col>
      <xdr:colOff>152400</xdr:colOff>
      <xdr:row>1540</xdr:row>
      <xdr:rowOff>133350</xdr:rowOff>
    </xdr:to>
    <xdr:pic>
      <xdr:nvPicPr>
        <xdr:cNvPr id="1541" name="Picture@01\QPosted@" descr="@01\QPosted@">
          <a:extLst>
            <a:ext uri="{FF2B5EF4-FFF2-40B4-BE49-F238E27FC236}">
              <a16:creationId xmlns:a16="http://schemas.microsoft.com/office/drawing/2014/main" id="{00A634F4-C620-4A80-930D-C36E6CAF28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42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1541</xdr:row>
      <xdr:rowOff>0</xdr:rowOff>
    </xdr:from>
    <xdr:to>
      <xdr:col>0</xdr:col>
      <xdr:colOff>152400</xdr:colOff>
      <xdr:row>1541</xdr:row>
      <xdr:rowOff>133350</xdr:rowOff>
    </xdr:to>
    <xdr:pic>
      <xdr:nvPicPr>
        <xdr:cNvPr id="1542" name="Picture@01\QPosted@" descr="@01\QPosted@">
          <a:extLst>
            <a:ext uri="{FF2B5EF4-FFF2-40B4-BE49-F238E27FC236}">
              <a16:creationId xmlns:a16="http://schemas.microsoft.com/office/drawing/2014/main" id="{6A8D784D-8531-4D3F-8EBB-049A5BE23B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444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1542</xdr:row>
      <xdr:rowOff>0</xdr:rowOff>
    </xdr:from>
    <xdr:to>
      <xdr:col>0</xdr:col>
      <xdr:colOff>152400</xdr:colOff>
      <xdr:row>1542</xdr:row>
      <xdr:rowOff>133350</xdr:rowOff>
    </xdr:to>
    <xdr:pic>
      <xdr:nvPicPr>
        <xdr:cNvPr id="1543" name="Picture@01\QPosted@" descr="@01\QPosted@">
          <a:extLst>
            <a:ext uri="{FF2B5EF4-FFF2-40B4-BE49-F238E27FC236}">
              <a16:creationId xmlns:a16="http://schemas.microsoft.com/office/drawing/2014/main" id="{A28E3038-05CD-4F24-9092-976D94C152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46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1543</xdr:row>
      <xdr:rowOff>0</xdr:rowOff>
    </xdr:from>
    <xdr:to>
      <xdr:col>0</xdr:col>
      <xdr:colOff>152400</xdr:colOff>
      <xdr:row>1543</xdr:row>
      <xdr:rowOff>133350</xdr:rowOff>
    </xdr:to>
    <xdr:pic>
      <xdr:nvPicPr>
        <xdr:cNvPr id="1544" name="Picture@01\QPosted@" descr="@01\QPosted@">
          <a:extLst>
            <a:ext uri="{FF2B5EF4-FFF2-40B4-BE49-F238E27FC236}">
              <a16:creationId xmlns:a16="http://schemas.microsoft.com/office/drawing/2014/main" id="{B3A0F173-7327-442F-BAE6-06CECA0F6D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480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1544</xdr:row>
      <xdr:rowOff>0</xdr:rowOff>
    </xdr:from>
    <xdr:to>
      <xdr:col>0</xdr:col>
      <xdr:colOff>152400</xdr:colOff>
      <xdr:row>1544</xdr:row>
      <xdr:rowOff>133350</xdr:rowOff>
    </xdr:to>
    <xdr:pic>
      <xdr:nvPicPr>
        <xdr:cNvPr id="1545" name="Picture@01\QPosted@" descr="@01\QPosted@">
          <a:extLst>
            <a:ext uri="{FF2B5EF4-FFF2-40B4-BE49-F238E27FC236}">
              <a16:creationId xmlns:a16="http://schemas.microsoft.com/office/drawing/2014/main" id="{EA80AE27-B41F-4481-9D85-52A4EC3785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49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1545</xdr:row>
      <xdr:rowOff>0</xdr:rowOff>
    </xdr:from>
    <xdr:to>
      <xdr:col>0</xdr:col>
      <xdr:colOff>152400</xdr:colOff>
      <xdr:row>1545</xdr:row>
      <xdr:rowOff>133350</xdr:rowOff>
    </xdr:to>
    <xdr:pic>
      <xdr:nvPicPr>
        <xdr:cNvPr id="1546" name="Picture@01\QPosted@" descr="@01\QPosted@">
          <a:extLst>
            <a:ext uri="{FF2B5EF4-FFF2-40B4-BE49-F238E27FC236}">
              <a16:creationId xmlns:a16="http://schemas.microsoft.com/office/drawing/2014/main" id="{336E6C6A-CA5C-4667-83EA-770622AC05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515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1546</xdr:row>
      <xdr:rowOff>0</xdr:rowOff>
    </xdr:from>
    <xdr:to>
      <xdr:col>0</xdr:col>
      <xdr:colOff>152400</xdr:colOff>
      <xdr:row>1546</xdr:row>
      <xdr:rowOff>133350</xdr:rowOff>
    </xdr:to>
    <xdr:pic>
      <xdr:nvPicPr>
        <xdr:cNvPr id="1547" name="Picture@01\QPosted@" descr="@01\QPosted@">
          <a:extLst>
            <a:ext uri="{FF2B5EF4-FFF2-40B4-BE49-F238E27FC236}">
              <a16:creationId xmlns:a16="http://schemas.microsoft.com/office/drawing/2014/main" id="{47A67CD1-5246-4862-BA0E-AEBD3ED1DA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53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1547</xdr:row>
      <xdr:rowOff>0</xdr:rowOff>
    </xdr:from>
    <xdr:to>
      <xdr:col>0</xdr:col>
      <xdr:colOff>152400</xdr:colOff>
      <xdr:row>1547</xdr:row>
      <xdr:rowOff>133350</xdr:rowOff>
    </xdr:to>
    <xdr:pic>
      <xdr:nvPicPr>
        <xdr:cNvPr id="1548" name="Picture@01\QPosted@" descr="@01\QPosted@">
          <a:extLst>
            <a:ext uri="{FF2B5EF4-FFF2-40B4-BE49-F238E27FC236}">
              <a16:creationId xmlns:a16="http://schemas.microsoft.com/office/drawing/2014/main" id="{5F2FF4D2-A448-4E47-835A-8FF08CB850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551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1548</xdr:row>
      <xdr:rowOff>0</xdr:rowOff>
    </xdr:from>
    <xdr:to>
      <xdr:col>0</xdr:col>
      <xdr:colOff>152400</xdr:colOff>
      <xdr:row>1548</xdr:row>
      <xdr:rowOff>133350</xdr:rowOff>
    </xdr:to>
    <xdr:pic>
      <xdr:nvPicPr>
        <xdr:cNvPr id="1549" name="Picture@01\QPosted@" descr="@01\QPosted@">
          <a:extLst>
            <a:ext uri="{FF2B5EF4-FFF2-40B4-BE49-F238E27FC236}">
              <a16:creationId xmlns:a16="http://schemas.microsoft.com/office/drawing/2014/main" id="{5EC5C942-40CF-4277-ADF4-EB5B479A9A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56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1549</xdr:row>
      <xdr:rowOff>0</xdr:rowOff>
    </xdr:from>
    <xdr:to>
      <xdr:col>0</xdr:col>
      <xdr:colOff>152400</xdr:colOff>
      <xdr:row>1549</xdr:row>
      <xdr:rowOff>133350</xdr:rowOff>
    </xdr:to>
    <xdr:pic>
      <xdr:nvPicPr>
        <xdr:cNvPr id="1550" name="Picture@01\QPosted@" descr="@01\QPosted@">
          <a:extLst>
            <a:ext uri="{FF2B5EF4-FFF2-40B4-BE49-F238E27FC236}">
              <a16:creationId xmlns:a16="http://schemas.microsoft.com/office/drawing/2014/main" id="{169BA62E-A55D-4C60-A066-71CC0474B8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586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1550</xdr:row>
      <xdr:rowOff>0</xdr:rowOff>
    </xdr:from>
    <xdr:to>
      <xdr:col>0</xdr:col>
      <xdr:colOff>152400</xdr:colOff>
      <xdr:row>1550</xdr:row>
      <xdr:rowOff>133350</xdr:rowOff>
    </xdr:to>
    <xdr:pic>
      <xdr:nvPicPr>
        <xdr:cNvPr id="1551" name="Picture@01\QPosted@" descr="@01\QPosted@">
          <a:extLst>
            <a:ext uri="{FF2B5EF4-FFF2-40B4-BE49-F238E27FC236}">
              <a16:creationId xmlns:a16="http://schemas.microsoft.com/office/drawing/2014/main" id="{46C2AC19-7129-419E-B04A-8A0226DB8E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60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1551</xdr:row>
      <xdr:rowOff>0</xdr:rowOff>
    </xdr:from>
    <xdr:to>
      <xdr:col>0</xdr:col>
      <xdr:colOff>152400</xdr:colOff>
      <xdr:row>1551</xdr:row>
      <xdr:rowOff>133350</xdr:rowOff>
    </xdr:to>
    <xdr:pic>
      <xdr:nvPicPr>
        <xdr:cNvPr id="1552" name="Picture@01\QPosted@" descr="@01\QPosted@">
          <a:extLst>
            <a:ext uri="{FF2B5EF4-FFF2-40B4-BE49-F238E27FC236}">
              <a16:creationId xmlns:a16="http://schemas.microsoft.com/office/drawing/2014/main" id="{230929F2-8DBD-4B96-93AB-90D80B492D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622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1552</xdr:row>
      <xdr:rowOff>0</xdr:rowOff>
    </xdr:from>
    <xdr:to>
      <xdr:col>0</xdr:col>
      <xdr:colOff>152400</xdr:colOff>
      <xdr:row>1552</xdr:row>
      <xdr:rowOff>133350</xdr:rowOff>
    </xdr:to>
    <xdr:pic>
      <xdr:nvPicPr>
        <xdr:cNvPr id="1553" name="Picture@01\QPosted@" descr="@01\QPosted@">
          <a:extLst>
            <a:ext uri="{FF2B5EF4-FFF2-40B4-BE49-F238E27FC236}">
              <a16:creationId xmlns:a16="http://schemas.microsoft.com/office/drawing/2014/main" id="{CC30ED14-13B7-4377-B022-F8C7D65879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64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1553</xdr:row>
      <xdr:rowOff>0</xdr:rowOff>
    </xdr:from>
    <xdr:to>
      <xdr:col>0</xdr:col>
      <xdr:colOff>152400</xdr:colOff>
      <xdr:row>1553</xdr:row>
      <xdr:rowOff>133350</xdr:rowOff>
    </xdr:to>
    <xdr:pic>
      <xdr:nvPicPr>
        <xdr:cNvPr id="1554" name="Picture@01\QPosted@" descr="@01\QPosted@">
          <a:extLst>
            <a:ext uri="{FF2B5EF4-FFF2-40B4-BE49-F238E27FC236}">
              <a16:creationId xmlns:a16="http://schemas.microsoft.com/office/drawing/2014/main" id="{D8B56712-D570-48F3-B125-1E52C4A2C0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658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1554</xdr:row>
      <xdr:rowOff>0</xdr:rowOff>
    </xdr:from>
    <xdr:to>
      <xdr:col>0</xdr:col>
      <xdr:colOff>152400</xdr:colOff>
      <xdr:row>1554</xdr:row>
      <xdr:rowOff>133350</xdr:rowOff>
    </xdr:to>
    <xdr:pic>
      <xdr:nvPicPr>
        <xdr:cNvPr id="1555" name="Picture@01\QPosted@" descr="@01\QPosted@">
          <a:extLst>
            <a:ext uri="{FF2B5EF4-FFF2-40B4-BE49-F238E27FC236}">
              <a16:creationId xmlns:a16="http://schemas.microsoft.com/office/drawing/2014/main" id="{93BD8CB4-0B81-4EA9-AE8D-DDAFBF893C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67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1555</xdr:row>
      <xdr:rowOff>0</xdr:rowOff>
    </xdr:from>
    <xdr:to>
      <xdr:col>0</xdr:col>
      <xdr:colOff>152400</xdr:colOff>
      <xdr:row>1555</xdr:row>
      <xdr:rowOff>133350</xdr:rowOff>
    </xdr:to>
    <xdr:pic>
      <xdr:nvPicPr>
        <xdr:cNvPr id="1556" name="Picture@01\QPosted@" descr="@01\QPosted@">
          <a:extLst>
            <a:ext uri="{FF2B5EF4-FFF2-40B4-BE49-F238E27FC236}">
              <a16:creationId xmlns:a16="http://schemas.microsoft.com/office/drawing/2014/main" id="{3AC8F575-E198-4D32-9B5F-3F9125866C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693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1556</xdr:row>
      <xdr:rowOff>0</xdr:rowOff>
    </xdr:from>
    <xdr:to>
      <xdr:col>0</xdr:col>
      <xdr:colOff>152400</xdr:colOff>
      <xdr:row>1556</xdr:row>
      <xdr:rowOff>133350</xdr:rowOff>
    </xdr:to>
    <xdr:pic>
      <xdr:nvPicPr>
        <xdr:cNvPr id="1557" name="Picture@01\QPosted@" descr="@01\QPosted@">
          <a:extLst>
            <a:ext uri="{FF2B5EF4-FFF2-40B4-BE49-F238E27FC236}">
              <a16:creationId xmlns:a16="http://schemas.microsoft.com/office/drawing/2014/main" id="{D1FB6890-C15B-4E3F-8877-3A744671E4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71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1557</xdr:row>
      <xdr:rowOff>0</xdr:rowOff>
    </xdr:from>
    <xdr:to>
      <xdr:col>0</xdr:col>
      <xdr:colOff>152400</xdr:colOff>
      <xdr:row>1557</xdr:row>
      <xdr:rowOff>133350</xdr:rowOff>
    </xdr:to>
    <xdr:pic>
      <xdr:nvPicPr>
        <xdr:cNvPr id="1558" name="Picture@01\QPosted@" descr="@01\QPosted@">
          <a:extLst>
            <a:ext uri="{FF2B5EF4-FFF2-40B4-BE49-F238E27FC236}">
              <a16:creationId xmlns:a16="http://schemas.microsoft.com/office/drawing/2014/main" id="{4F3E7099-158E-4409-B4F8-B2CDD6F360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729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1558</xdr:row>
      <xdr:rowOff>0</xdr:rowOff>
    </xdr:from>
    <xdr:to>
      <xdr:col>0</xdr:col>
      <xdr:colOff>152400</xdr:colOff>
      <xdr:row>1558</xdr:row>
      <xdr:rowOff>133350</xdr:rowOff>
    </xdr:to>
    <xdr:pic>
      <xdr:nvPicPr>
        <xdr:cNvPr id="1559" name="Picture@01\QPosted@" descr="@01\QPosted@">
          <a:extLst>
            <a:ext uri="{FF2B5EF4-FFF2-40B4-BE49-F238E27FC236}">
              <a16:creationId xmlns:a16="http://schemas.microsoft.com/office/drawing/2014/main" id="{C9EAFFDB-4C5E-4230-986A-FFFEA2CE74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74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1559</xdr:row>
      <xdr:rowOff>0</xdr:rowOff>
    </xdr:from>
    <xdr:to>
      <xdr:col>0</xdr:col>
      <xdr:colOff>152400</xdr:colOff>
      <xdr:row>1559</xdr:row>
      <xdr:rowOff>133350</xdr:rowOff>
    </xdr:to>
    <xdr:pic>
      <xdr:nvPicPr>
        <xdr:cNvPr id="1560" name="Picture@01\QPosted@" descr="@01\QPosted@">
          <a:extLst>
            <a:ext uri="{FF2B5EF4-FFF2-40B4-BE49-F238E27FC236}">
              <a16:creationId xmlns:a16="http://schemas.microsoft.com/office/drawing/2014/main" id="{98D1CD88-DE9E-4E2B-9F12-D0BE9ECFD6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764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1560</xdr:row>
      <xdr:rowOff>0</xdr:rowOff>
    </xdr:from>
    <xdr:to>
      <xdr:col>0</xdr:col>
      <xdr:colOff>152400</xdr:colOff>
      <xdr:row>1560</xdr:row>
      <xdr:rowOff>133350</xdr:rowOff>
    </xdr:to>
    <xdr:pic>
      <xdr:nvPicPr>
        <xdr:cNvPr id="1561" name="Picture@01\QPosted@" descr="@01\QPosted@">
          <a:extLst>
            <a:ext uri="{FF2B5EF4-FFF2-40B4-BE49-F238E27FC236}">
              <a16:creationId xmlns:a16="http://schemas.microsoft.com/office/drawing/2014/main" id="{65DB9F2F-E245-4A49-A9F4-8F2098B9BA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78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1561</xdr:row>
      <xdr:rowOff>0</xdr:rowOff>
    </xdr:from>
    <xdr:to>
      <xdr:col>0</xdr:col>
      <xdr:colOff>152400</xdr:colOff>
      <xdr:row>1561</xdr:row>
      <xdr:rowOff>133350</xdr:rowOff>
    </xdr:to>
    <xdr:pic>
      <xdr:nvPicPr>
        <xdr:cNvPr id="1562" name="Picture@01\QPosted@" descr="@01\QPosted@">
          <a:extLst>
            <a:ext uri="{FF2B5EF4-FFF2-40B4-BE49-F238E27FC236}">
              <a16:creationId xmlns:a16="http://schemas.microsoft.com/office/drawing/2014/main" id="{BB5A5F9E-71F0-4E47-8028-4E53107B45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800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1562</xdr:row>
      <xdr:rowOff>0</xdr:rowOff>
    </xdr:from>
    <xdr:to>
      <xdr:col>0</xdr:col>
      <xdr:colOff>152400</xdr:colOff>
      <xdr:row>1562</xdr:row>
      <xdr:rowOff>133350</xdr:rowOff>
    </xdr:to>
    <xdr:pic>
      <xdr:nvPicPr>
        <xdr:cNvPr id="1563" name="Picture@01\QPosted@" descr="@01\QPosted@">
          <a:extLst>
            <a:ext uri="{FF2B5EF4-FFF2-40B4-BE49-F238E27FC236}">
              <a16:creationId xmlns:a16="http://schemas.microsoft.com/office/drawing/2014/main" id="{5E880FB0-5CA7-4517-AD6E-B76B7FC80B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818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1563</xdr:row>
      <xdr:rowOff>0</xdr:rowOff>
    </xdr:from>
    <xdr:to>
      <xdr:col>0</xdr:col>
      <xdr:colOff>152400</xdr:colOff>
      <xdr:row>1563</xdr:row>
      <xdr:rowOff>133350</xdr:rowOff>
    </xdr:to>
    <xdr:pic>
      <xdr:nvPicPr>
        <xdr:cNvPr id="1564" name="Picture@01\QPosted@" descr="@01\QPosted@">
          <a:extLst>
            <a:ext uri="{FF2B5EF4-FFF2-40B4-BE49-F238E27FC236}">
              <a16:creationId xmlns:a16="http://schemas.microsoft.com/office/drawing/2014/main" id="{BB87D973-4984-4ACA-AA28-BE295F3BBD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835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1564</xdr:row>
      <xdr:rowOff>0</xdr:rowOff>
    </xdr:from>
    <xdr:to>
      <xdr:col>0</xdr:col>
      <xdr:colOff>152400</xdr:colOff>
      <xdr:row>1564</xdr:row>
      <xdr:rowOff>133350</xdr:rowOff>
    </xdr:to>
    <xdr:pic>
      <xdr:nvPicPr>
        <xdr:cNvPr id="1565" name="Picture@01\QPosted@" descr="@01\QPosted@">
          <a:extLst>
            <a:ext uri="{FF2B5EF4-FFF2-40B4-BE49-F238E27FC236}">
              <a16:creationId xmlns:a16="http://schemas.microsoft.com/office/drawing/2014/main" id="{7C6E3FDB-A25F-4A3C-9B47-28E4F529FE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853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1565</xdr:row>
      <xdr:rowOff>0</xdr:rowOff>
    </xdr:from>
    <xdr:to>
      <xdr:col>0</xdr:col>
      <xdr:colOff>152400</xdr:colOff>
      <xdr:row>1565</xdr:row>
      <xdr:rowOff>133350</xdr:rowOff>
    </xdr:to>
    <xdr:pic>
      <xdr:nvPicPr>
        <xdr:cNvPr id="1566" name="Picture@01\QPosted@" descr="@01\QPosted@">
          <a:extLst>
            <a:ext uri="{FF2B5EF4-FFF2-40B4-BE49-F238E27FC236}">
              <a16:creationId xmlns:a16="http://schemas.microsoft.com/office/drawing/2014/main" id="{28C47262-88AB-4934-8BEC-691A5A61D9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871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1566</xdr:row>
      <xdr:rowOff>0</xdr:rowOff>
    </xdr:from>
    <xdr:to>
      <xdr:col>0</xdr:col>
      <xdr:colOff>152400</xdr:colOff>
      <xdr:row>1566</xdr:row>
      <xdr:rowOff>133350</xdr:rowOff>
    </xdr:to>
    <xdr:pic>
      <xdr:nvPicPr>
        <xdr:cNvPr id="1567" name="Picture@01\QPosted@" descr="@01\QPosted@">
          <a:extLst>
            <a:ext uri="{FF2B5EF4-FFF2-40B4-BE49-F238E27FC236}">
              <a16:creationId xmlns:a16="http://schemas.microsoft.com/office/drawing/2014/main" id="{E649B827-1593-4112-A032-368D3E2BDB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889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1567</xdr:row>
      <xdr:rowOff>0</xdr:rowOff>
    </xdr:from>
    <xdr:to>
      <xdr:col>0</xdr:col>
      <xdr:colOff>152400</xdr:colOff>
      <xdr:row>1567</xdr:row>
      <xdr:rowOff>133350</xdr:rowOff>
    </xdr:to>
    <xdr:pic>
      <xdr:nvPicPr>
        <xdr:cNvPr id="1568" name="Picture@01\QPosted@" descr="@01\QPosted@">
          <a:extLst>
            <a:ext uri="{FF2B5EF4-FFF2-40B4-BE49-F238E27FC236}">
              <a16:creationId xmlns:a16="http://schemas.microsoft.com/office/drawing/2014/main" id="{60B1B1A8-C1DE-4003-AC42-D1366D15B8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906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1568</xdr:row>
      <xdr:rowOff>0</xdr:rowOff>
    </xdr:from>
    <xdr:to>
      <xdr:col>0</xdr:col>
      <xdr:colOff>152400</xdr:colOff>
      <xdr:row>1568</xdr:row>
      <xdr:rowOff>133350</xdr:rowOff>
    </xdr:to>
    <xdr:pic>
      <xdr:nvPicPr>
        <xdr:cNvPr id="1569" name="Picture@01\QPosted@" descr="@01\QPosted@">
          <a:extLst>
            <a:ext uri="{FF2B5EF4-FFF2-40B4-BE49-F238E27FC236}">
              <a16:creationId xmlns:a16="http://schemas.microsoft.com/office/drawing/2014/main" id="{3EB67AC1-889D-43A9-BCB1-EC35B66DE1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924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1569</xdr:row>
      <xdr:rowOff>0</xdr:rowOff>
    </xdr:from>
    <xdr:to>
      <xdr:col>0</xdr:col>
      <xdr:colOff>152400</xdr:colOff>
      <xdr:row>1569</xdr:row>
      <xdr:rowOff>133350</xdr:rowOff>
    </xdr:to>
    <xdr:pic>
      <xdr:nvPicPr>
        <xdr:cNvPr id="1570" name="Picture@01\QPosted@" descr="@01\QPosted@">
          <a:extLst>
            <a:ext uri="{FF2B5EF4-FFF2-40B4-BE49-F238E27FC236}">
              <a16:creationId xmlns:a16="http://schemas.microsoft.com/office/drawing/2014/main" id="{7D80023F-96A3-47FA-8FDC-4E49AFB17A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94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1570</xdr:row>
      <xdr:rowOff>0</xdr:rowOff>
    </xdr:from>
    <xdr:to>
      <xdr:col>0</xdr:col>
      <xdr:colOff>152400</xdr:colOff>
      <xdr:row>1570</xdr:row>
      <xdr:rowOff>133350</xdr:rowOff>
    </xdr:to>
    <xdr:pic>
      <xdr:nvPicPr>
        <xdr:cNvPr id="1571" name="Picture@01\QPosted@" descr="@01\QPosted@">
          <a:extLst>
            <a:ext uri="{FF2B5EF4-FFF2-40B4-BE49-F238E27FC236}">
              <a16:creationId xmlns:a16="http://schemas.microsoft.com/office/drawing/2014/main" id="{F9DF7B3D-6E94-4A60-8A13-10F362BB60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960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1571</xdr:row>
      <xdr:rowOff>0</xdr:rowOff>
    </xdr:from>
    <xdr:to>
      <xdr:col>0</xdr:col>
      <xdr:colOff>152400</xdr:colOff>
      <xdr:row>1571</xdr:row>
      <xdr:rowOff>133350</xdr:rowOff>
    </xdr:to>
    <xdr:pic>
      <xdr:nvPicPr>
        <xdr:cNvPr id="1572" name="Picture@01\QPosted@" descr="@01\QPosted@">
          <a:extLst>
            <a:ext uri="{FF2B5EF4-FFF2-40B4-BE49-F238E27FC236}">
              <a16:creationId xmlns:a16="http://schemas.microsoft.com/office/drawing/2014/main" id="{25B36076-2C3C-44AB-9106-B98CA70000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97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1572</xdr:row>
      <xdr:rowOff>0</xdr:rowOff>
    </xdr:from>
    <xdr:to>
      <xdr:col>0</xdr:col>
      <xdr:colOff>152400</xdr:colOff>
      <xdr:row>1572</xdr:row>
      <xdr:rowOff>133350</xdr:rowOff>
    </xdr:to>
    <xdr:pic>
      <xdr:nvPicPr>
        <xdr:cNvPr id="1573" name="Picture@01\QPosted@" descr="@01\QPosted@">
          <a:extLst>
            <a:ext uri="{FF2B5EF4-FFF2-40B4-BE49-F238E27FC236}">
              <a16:creationId xmlns:a16="http://schemas.microsoft.com/office/drawing/2014/main" id="{089739FF-5265-4C6B-9E73-5F5AD0E319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995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1573</xdr:row>
      <xdr:rowOff>0</xdr:rowOff>
    </xdr:from>
    <xdr:to>
      <xdr:col>0</xdr:col>
      <xdr:colOff>152400</xdr:colOff>
      <xdr:row>1573</xdr:row>
      <xdr:rowOff>133350</xdr:rowOff>
    </xdr:to>
    <xdr:pic>
      <xdr:nvPicPr>
        <xdr:cNvPr id="1574" name="Picture@01\QPosted@" descr="@01\QPosted@">
          <a:extLst>
            <a:ext uri="{FF2B5EF4-FFF2-40B4-BE49-F238E27FC236}">
              <a16:creationId xmlns:a16="http://schemas.microsoft.com/office/drawing/2014/main" id="{459C677D-9B74-4362-AE92-11F4790514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01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1574</xdr:row>
      <xdr:rowOff>0</xdr:rowOff>
    </xdr:from>
    <xdr:to>
      <xdr:col>0</xdr:col>
      <xdr:colOff>152400</xdr:colOff>
      <xdr:row>1574</xdr:row>
      <xdr:rowOff>133350</xdr:rowOff>
    </xdr:to>
    <xdr:pic>
      <xdr:nvPicPr>
        <xdr:cNvPr id="1575" name="Picture@01\QPosted@" descr="@01\QPosted@">
          <a:extLst>
            <a:ext uri="{FF2B5EF4-FFF2-40B4-BE49-F238E27FC236}">
              <a16:creationId xmlns:a16="http://schemas.microsoft.com/office/drawing/2014/main" id="{964AA141-071A-4031-9ADA-5854A31204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031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1575</xdr:row>
      <xdr:rowOff>0</xdr:rowOff>
    </xdr:from>
    <xdr:to>
      <xdr:col>0</xdr:col>
      <xdr:colOff>152400</xdr:colOff>
      <xdr:row>1575</xdr:row>
      <xdr:rowOff>133350</xdr:rowOff>
    </xdr:to>
    <xdr:pic>
      <xdr:nvPicPr>
        <xdr:cNvPr id="1576" name="Picture@01\QPosted@" descr="@01\QPosted@">
          <a:extLst>
            <a:ext uri="{FF2B5EF4-FFF2-40B4-BE49-F238E27FC236}">
              <a16:creationId xmlns:a16="http://schemas.microsoft.com/office/drawing/2014/main" id="{EF0E502F-35C5-43B3-AB3A-A14891C1DC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04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1576</xdr:row>
      <xdr:rowOff>0</xdr:rowOff>
    </xdr:from>
    <xdr:to>
      <xdr:col>0</xdr:col>
      <xdr:colOff>152400</xdr:colOff>
      <xdr:row>1576</xdr:row>
      <xdr:rowOff>133350</xdr:rowOff>
    </xdr:to>
    <xdr:pic>
      <xdr:nvPicPr>
        <xdr:cNvPr id="1577" name="Picture@01\QPosted@" descr="@01\QPosted@">
          <a:extLst>
            <a:ext uri="{FF2B5EF4-FFF2-40B4-BE49-F238E27FC236}">
              <a16:creationId xmlns:a16="http://schemas.microsoft.com/office/drawing/2014/main" id="{2BC73910-3B7B-40BA-A017-3C89788172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067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1577</xdr:row>
      <xdr:rowOff>0</xdr:rowOff>
    </xdr:from>
    <xdr:to>
      <xdr:col>0</xdr:col>
      <xdr:colOff>152400</xdr:colOff>
      <xdr:row>1577</xdr:row>
      <xdr:rowOff>133350</xdr:rowOff>
    </xdr:to>
    <xdr:pic>
      <xdr:nvPicPr>
        <xdr:cNvPr id="1578" name="Picture@01\QPosted@" descr="@01\QPosted@">
          <a:extLst>
            <a:ext uri="{FF2B5EF4-FFF2-40B4-BE49-F238E27FC236}">
              <a16:creationId xmlns:a16="http://schemas.microsoft.com/office/drawing/2014/main" id="{40F73570-DE48-482B-9006-E67A9747AB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08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1578</xdr:row>
      <xdr:rowOff>0</xdr:rowOff>
    </xdr:from>
    <xdr:to>
      <xdr:col>0</xdr:col>
      <xdr:colOff>152400</xdr:colOff>
      <xdr:row>1578</xdr:row>
      <xdr:rowOff>133350</xdr:rowOff>
    </xdr:to>
    <xdr:pic>
      <xdr:nvPicPr>
        <xdr:cNvPr id="1579" name="Picture@01\QPosted@" descr="@01\QPosted@">
          <a:extLst>
            <a:ext uri="{FF2B5EF4-FFF2-40B4-BE49-F238E27FC236}">
              <a16:creationId xmlns:a16="http://schemas.microsoft.com/office/drawing/2014/main" id="{F24C55F0-690F-41AD-96CD-EA73F7A190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102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1579</xdr:row>
      <xdr:rowOff>0</xdr:rowOff>
    </xdr:from>
    <xdr:to>
      <xdr:col>0</xdr:col>
      <xdr:colOff>152400</xdr:colOff>
      <xdr:row>1579</xdr:row>
      <xdr:rowOff>133350</xdr:rowOff>
    </xdr:to>
    <xdr:pic>
      <xdr:nvPicPr>
        <xdr:cNvPr id="1580" name="Picture@01\QPosted@" descr="@01\QPosted@">
          <a:extLst>
            <a:ext uri="{FF2B5EF4-FFF2-40B4-BE49-F238E27FC236}">
              <a16:creationId xmlns:a16="http://schemas.microsoft.com/office/drawing/2014/main" id="{574190FA-3BBE-4DB8-8B6B-EE0191FDDC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12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1580</xdr:row>
      <xdr:rowOff>0</xdr:rowOff>
    </xdr:from>
    <xdr:to>
      <xdr:col>0</xdr:col>
      <xdr:colOff>152400</xdr:colOff>
      <xdr:row>1580</xdr:row>
      <xdr:rowOff>133350</xdr:rowOff>
    </xdr:to>
    <xdr:pic>
      <xdr:nvPicPr>
        <xdr:cNvPr id="1581" name="Picture@01\QPosted@" descr="@01\QPosted@">
          <a:extLst>
            <a:ext uri="{FF2B5EF4-FFF2-40B4-BE49-F238E27FC236}">
              <a16:creationId xmlns:a16="http://schemas.microsoft.com/office/drawing/2014/main" id="{D985453B-A90A-4E68-8289-4B55CAF049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138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1581</xdr:row>
      <xdr:rowOff>0</xdr:rowOff>
    </xdr:from>
    <xdr:to>
      <xdr:col>0</xdr:col>
      <xdr:colOff>152400</xdr:colOff>
      <xdr:row>1581</xdr:row>
      <xdr:rowOff>133350</xdr:rowOff>
    </xdr:to>
    <xdr:pic>
      <xdr:nvPicPr>
        <xdr:cNvPr id="1582" name="Picture@01\QPosted@" descr="@01\QPosted@">
          <a:extLst>
            <a:ext uri="{FF2B5EF4-FFF2-40B4-BE49-F238E27FC236}">
              <a16:creationId xmlns:a16="http://schemas.microsoft.com/office/drawing/2014/main" id="{A2D78397-0595-45D9-8986-4DDF13C2E2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15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1582</xdr:row>
      <xdr:rowOff>0</xdr:rowOff>
    </xdr:from>
    <xdr:to>
      <xdr:col>0</xdr:col>
      <xdr:colOff>152400</xdr:colOff>
      <xdr:row>1582</xdr:row>
      <xdr:rowOff>133350</xdr:rowOff>
    </xdr:to>
    <xdr:pic>
      <xdr:nvPicPr>
        <xdr:cNvPr id="1583" name="Picture@01\QPosted@" descr="@01\QPosted@">
          <a:extLst>
            <a:ext uri="{FF2B5EF4-FFF2-40B4-BE49-F238E27FC236}">
              <a16:creationId xmlns:a16="http://schemas.microsoft.com/office/drawing/2014/main" id="{EF989D35-72CC-4A15-80B7-18322982C8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173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1583</xdr:row>
      <xdr:rowOff>0</xdr:rowOff>
    </xdr:from>
    <xdr:to>
      <xdr:col>0</xdr:col>
      <xdr:colOff>152400</xdr:colOff>
      <xdr:row>1583</xdr:row>
      <xdr:rowOff>133350</xdr:rowOff>
    </xdr:to>
    <xdr:pic>
      <xdr:nvPicPr>
        <xdr:cNvPr id="1584" name="Picture@01\QPosted@" descr="@01\QPosted@">
          <a:extLst>
            <a:ext uri="{FF2B5EF4-FFF2-40B4-BE49-F238E27FC236}">
              <a16:creationId xmlns:a16="http://schemas.microsoft.com/office/drawing/2014/main" id="{D7A690B9-9196-454B-BA7C-6668DC2FBB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19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1584</xdr:row>
      <xdr:rowOff>0</xdr:rowOff>
    </xdr:from>
    <xdr:to>
      <xdr:col>0</xdr:col>
      <xdr:colOff>152400</xdr:colOff>
      <xdr:row>1584</xdr:row>
      <xdr:rowOff>133350</xdr:rowOff>
    </xdr:to>
    <xdr:pic>
      <xdr:nvPicPr>
        <xdr:cNvPr id="1585" name="Picture@01\QPosted@" descr="@01\QPosted@">
          <a:extLst>
            <a:ext uri="{FF2B5EF4-FFF2-40B4-BE49-F238E27FC236}">
              <a16:creationId xmlns:a16="http://schemas.microsoft.com/office/drawing/2014/main" id="{3B12DD44-A74C-448C-B4E7-914FA29AD6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209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1585</xdr:row>
      <xdr:rowOff>0</xdr:rowOff>
    </xdr:from>
    <xdr:to>
      <xdr:col>0</xdr:col>
      <xdr:colOff>152400</xdr:colOff>
      <xdr:row>1585</xdr:row>
      <xdr:rowOff>133350</xdr:rowOff>
    </xdr:to>
    <xdr:pic>
      <xdr:nvPicPr>
        <xdr:cNvPr id="1586" name="Picture@01\QPosted@" descr="@01\QPosted@">
          <a:extLst>
            <a:ext uri="{FF2B5EF4-FFF2-40B4-BE49-F238E27FC236}">
              <a16:creationId xmlns:a16="http://schemas.microsoft.com/office/drawing/2014/main" id="{9B132DCE-E8C9-4FC5-A564-13B4C1CFCA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22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1586</xdr:row>
      <xdr:rowOff>0</xdr:rowOff>
    </xdr:from>
    <xdr:to>
      <xdr:col>0</xdr:col>
      <xdr:colOff>152400</xdr:colOff>
      <xdr:row>1586</xdr:row>
      <xdr:rowOff>133350</xdr:rowOff>
    </xdr:to>
    <xdr:pic>
      <xdr:nvPicPr>
        <xdr:cNvPr id="1587" name="Picture@01\QPosted@" descr="@01\QPosted@">
          <a:extLst>
            <a:ext uri="{FF2B5EF4-FFF2-40B4-BE49-F238E27FC236}">
              <a16:creationId xmlns:a16="http://schemas.microsoft.com/office/drawing/2014/main" id="{94651C52-DE5E-4DEF-8641-17E47AC6D8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244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1587</xdr:row>
      <xdr:rowOff>0</xdr:rowOff>
    </xdr:from>
    <xdr:to>
      <xdr:col>0</xdr:col>
      <xdr:colOff>152400</xdr:colOff>
      <xdr:row>1587</xdr:row>
      <xdr:rowOff>133350</xdr:rowOff>
    </xdr:to>
    <xdr:pic>
      <xdr:nvPicPr>
        <xdr:cNvPr id="1588" name="Picture@01\QPosted@" descr="@01\QPosted@">
          <a:extLst>
            <a:ext uri="{FF2B5EF4-FFF2-40B4-BE49-F238E27FC236}">
              <a16:creationId xmlns:a16="http://schemas.microsoft.com/office/drawing/2014/main" id="{270C744B-AA85-4D6D-A445-6BD992AE43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26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1588</xdr:row>
      <xdr:rowOff>0</xdr:rowOff>
    </xdr:from>
    <xdr:to>
      <xdr:col>0</xdr:col>
      <xdr:colOff>152400</xdr:colOff>
      <xdr:row>1588</xdr:row>
      <xdr:rowOff>133350</xdr:rowOff>
    </xdr:to>
    <xdr:pic>
      <xdr:nvPicPr>
        <xdr:cNvPr id="1589" name="Picture@01\QPosted@" descr="@01\QPosted@">
          <a:extLst>
            <a:ext uri="{FF2B5EF4-FFF2-40B4-BE49-F238E27FC236}">
              <a16:creationId xmlns:a16="http://schemas.microsoft.com/office/drawing/2014/main" id="{F708583A-8A17-412F-967F-6917CA9F8A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280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1589</xdr:row>
      <xdr:rowOff>0</xdr:rowOff>
    </xdr:from>
    <xdr:to>
      <xdr:col>0</xdr:col>
      <xdr:colOff>152400</xdr:colOff>
      <xdr:row>1589</xdr:row>
      <xdr:rowOff>133350</xdr:rowOff>
    </xdr:to>
    <xdr:pic>
      <xdr:nvPicPr>
        <xdr:cNvPr id="1590" name="Picture@01\QPosted@" descr="@01\QPosted@">
          <a:extLst>
            <a:ext uri="{FF2B5EF4-FFF2-40B4-BE49-F238E27FC236}">
              <a16:creationId xmlns:a16="http://schemas.microsoft.com/office/drawing/2014/main" id="{B6408156-9420-44DB-B46F-6F5F4DFED2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29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1590</xdr:row>
      <xdr:rowOff>0</xdr:rowOff>
    </xdr:from>
    <xdr:to>
      <xdr:col>0</xdr:col>
      <xdr:colOff>152400</xdr:colOff>
      <xdr:row>1590</xdr:row>
      <xdr:rowOff>133350</xdr:rowOff>
    </xdr:to>
    <xdr:pic>
      <xdr:nvPicPr>
        <xdr:cNvPr id="1591" name="Picture@01\QPosted@" descr="@01\QPosted@">
          <a:extLst>
            <a:ext uri="{FF2B5EF4-FFF2-40B4-BE49-F238E27FC236}">
              <a16:creationId xmlns:a16="http://schemas.microsoft.com/office/drawing/2014/main" id="{2DD4960D-E2D9-4E0B-B8E0-09903A9307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315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1591</xdr:row>
      <xdr:rowOff>0</xdr:rowOff>
    </xdr:from>
    <xdr:to>
      <xdr:col>0</xdr:col>
      <xdr:colOff>152400</xdr:colOff>
      <xdr:row>1591</xdr:row>
      <xdr:rowOff>133350</xdr:rowOff>
    </xdr:to>
    <xdr:pic>
      <xdr:nvPicPr>
        <xdr:cNvPr id="1592" name="Picture@01\QPosted@" descr="@01\QPosted@">
          <a:extLst>
            <a:ext uri="{FF2B5EF4-FFF2-40B4-BE49-F238E27FC236}">
              <a16:creationId xmlns:a16="http://schemas.microsoft.com/office/drawing/2014/main" id="{A2E98DB2-EF5E-432F-BD77-0BC37A2AB6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333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1592</xdr:row>
      <xdr:rowOff>0</xdr:rowOff>
    </xdr:from>
    <xdr:to>
      <xdr:col>0</xdr:col>
      <xdr:colOff>152400</xdr:colOff>
      <xdr:row>1592</xdr:row>
      <xdr:rowOff>133350</xdr:rowOff>
    </xdr:to>
    <xdr:pic>
      <xdr:nvPicPr>
        <xdr:cNvPr id="1593" name="Picture@01\QPosted@" descr="@01\QPosted@">
          <a:extLst>
            <a:ext uri="{FF2B5EF4-FFF2-40B4-BE49-F238E27FC236}">
              <a16:creationId xmlns:a16="http://schemas.microsoft.com/office/drawing/2014/main" id="{9104FC36-9DE9-4DD8-9097-A8FBEBEB16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351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1593</xdr:row>
      <xdr:rowOff>0</xdr:rowOff>
    </xdr:from>
    <xdr:to>
      <xdr:col>0</xdr:col>
      <xdr:colOff>152400</xdr:colOff>
      <xdr:row>1593</xdr:row>
      <xdr:rowOff>133350</xdr:rowOff>
    </xdr:to>
    <xdr:pic>
      <xdr:nvPicPr>
        <xdr:cNvPr id="1594" name="Picture@01\QPosted@" descr="@01\QPosted@">
          <a:extLst>
            <a:ext uri="{FF2B5EF4-FFF2-40B4-BE49-F238E27FC236}">
              <a16:creationId xmlns:a16="http://schemas.microsoft.com/office/drawing/2014/main" id="{72DB0510-E85E-4764-9169-09A17F6AD0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369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1594</xdr:row>
      <xdr:rowOff>0</xdr:rowOff>
    </xdr:from>
    <xdr:to>
      <xdr:col>0</xdr:col>
      <xdr:colOff>152400</xdr:colOff>
      <xdr:row>1594</xdr:row>
      <xdr:rowOff>133350</xdr:rowOff>
    </xdr:to>
    <xdr:pic>
      <xdr:nvPicPr>
        <xdr:cNvPr id="1595" name="Picture@01\QPosted@" descr="@01\QPosted@">
          <a:extLst>
            <a:ext uri="{FF2B5EF4-FFF2-40B4-BE49-F238E27FC236}">
              <a16:creationId xmlns:a16="http://schemas.microsoft.com/office/drawing/2014/main" id="{5055EE6F-0EB4-47CD-B753-0F8FDA5399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387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1595</xdr:row>
      <xdr:rowOff>0</xdr:rowOff>
    </xdr:from>
    <xdr:to>
      <xdr:col>0</xdr:col>
      <xdr:colOff>152400</xdr:colOff>
      <xdr:row>1595</xdr:row>
      <xdr:rowOff>133350</xdr:rowOff>
    </xdr:to>
    <xdr:pic>
      <xdr:nvPicPr>
        <xdr:cNvPr id="1596" name="Picture@01\QPosted@" descr="@01\QPosted@">
          <a:extLst>
            <a:ext uri="{FF2B5EF4-FFF2-40B4-BE49-F238E27FC236}">
              <a16:creationId xmlns:a16="http://schemas.microsoft.com/office/drawing/2014/main" id="{8091C664-9761-4E04-B4DC-22EEA1BC7B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404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1596</xdr:row>
      <xdr:rowOff>0</xdr:rowOff>
    </xdr:from>
    <xdr:to>
      <xdr:col>0</xdr:col>
      <xdr:colOff>152400</xdr:colOff>
      <xdr:row>1596</xdr:row>
      <xdr:rowOff>133350</xdr:rowOff>
    </xdr:to>
    <xdr:pic>
      <xdr:nvPicPr>
        <xdr:cNvPr id="1597" name="Picture@01\QPosted@" descr="@01\QPosted@">
          <a:extLst>
            <a:ext uri="{FF2B5EF4-FFF2-40B4-BE49-F238E27FC236}">
              <a16:creationId xmlns:a16="http://schemas.microsoft.com/office/drawing/2014/main" id="{7568F589-967A-4C2F-AB36-F82A718CE7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42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1597</xdr:row>
      <xdr:rowOff>0</xdr:rowOff>
    </xdr:from>
    <xdr:to>
      <xdr:col>0</xdr:col>
      <xdr:colOff>152400</xdr:colOff>
      <xdr:row>1597</xdr:row>
      <xdr:rowOff>133350</xdr:rowOff>
    </xdr:to>
    <xdr:pic>
      <xdr:nvPicPr>
        <xdr:cNvPr id="1598" name="Picture@01\QPosted@" descr="@01\QPosted@">
          <a:extLst>
            <a:ext uri="{FF2B5EF4-FFF2-40B4-BE49-F238E27FC236}">
              <a16:creationId xmlns:a16="http://schemas.microsoft.com/office/drawing/2014/main" id="{993542CA-DA98-4EFB-9CA4-E1C8681688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440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1598</xdr:row>
      <xdr:rowOff>0</xdr:rowOff>
    </xdr:from>
    <xdr:to>
      <xdr:col>0</xdr:col>
      <xdr:colOff>152400</xdr:colOff>
      <xdr:row>1598</xdr:row>
      <xdr:rowOff>133350</xdr:rowOff>
    </xdr:to>
    <xdr:pic>
      <xdr:nvPicPr>
        <xdr:cNvPr id="1599" name="Picture@01\QPosted@" descr="@01\QPosted@">
          <a:extLst>
            <a:ext uri="{FF2B5EF4-FFF2-40B4-BE49-F238E27FC236}">
              <a16:creationId xmlns:a16="http://schemas.microsoft.com/office/drawing/2014/main" id="{8CDBFBEB-4C07-4C6C-87DB-95BC8E5CD6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45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1599</xdr:row>
      <xdr:rowOff>0</xdr:rowOff>
    </xdr:from>
    <xdr:to>
      <xdr:col>0</xdr:col>
      <xdr:colOff>152400</xdr:colOff>
      <xdr:row>1599</xdr:row>
      <xdr:rowOff>133350</xdr:rowOff>
    </xdr:to>
    <xdr:pic>
      <xdr:nvPicPr>
        <xdr:cNvPr id="1600" name="Picture@01\QPosted@" descr="@01\QPosted@">
          <a:extLst>
            <a:ext uri="{FF2B5EF4-FFF2-40B4-BE49-F238E27FC236}">
              <a16:creationId xmlns:a16="http://schemas.microsoft.com/office/drawing/2014/main" id="{1200ECD0-9B62-4976-90A7-A354531703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475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1600</xdr:row>
      <xdr:rowOff>0</xdr:rowOff>
    </xdr:from>
    <xdr:to>
      <xdr:col>0</xdr:col>
      <xdr:colOff>152400</xdr:colOff>
      <xdr:row>1600</xdr:row>
      <xdr:rowOff>133350</xdr:rowOff>
    </xdr:to>
    <xdr:pic>
      <xdr:nvPicPr>
        <xdr:cNvPr id="1601" name="Picture@01\QPosted@" descr="@01\QPosted@">
          <a:extLst>
            <a:ext uri="{FF2B5EF4-FFF2-40B4-BE49-F238E27FC236}">
              <a16:creationId xmlns:a16="http://schemas.microsoft.com/office/drawing/2014/main" id="{5D09E166-3226-4562-A2A7-84C509CFAF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49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1601</xdr:row>
      <xdr:rowOff>0</xdr:rowOff>
    </xdr:from>
    <xdr:to>
      <xdr:col>0</xdr:col>
      <xdr:colOff>152400</xdr:colOff>
      <xdr:row>1601</xdr:row>
      <xdr:rowOff>133350</xdr:rowOff>
    </xdr:to>
    <xdr:pic>
      <xdr:nvPicPr>
        <xdr:cNvPr id="1602" name="Picture@01\QPosted@" descr="@01\QPosted@">
          <a:extLst>
            <a:ext uri="{FF2B5EF4-FFF2-40B4-BE49-F238E27FC236}">
              <a16:creationId xmlns:a16="http://schemas.microsoft.com/office/drawing/2014/main" id="{DB1E1982-37B7-47F7-BE3D-96A6B4AF45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511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1602</xdr:row>
      <xdr:rowOff>0</xdr:rowOff>
    </xdr:from>
    <xdr:to>
      <xdr:col>0</xdr:col>
      <xdr:colOff>152400</xdr:colOff>
      <xdr:row>1602</xdr:row>
      <xdr:rowOff>133350</xdr:rowOff>
    </xdr:to>
    <xdr:pic>
      <xdr:nvPicPr>
        <xdr:cNvPr id="1603" name="Picture@01\QPosted@" descr="@01\QPosted@">
          <a:extLst>
            <a:ext uri="{FF2B5EF4-FFF2-40B4-BE49-F238E27FC236}">
              <a16:creationId xmlns:a16="http://schemas.microsoft.com/office/drawing/2014/main" id="{15281082-DBD8-4A11-BB93-BF8743C42E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52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1603</xdr:row>
      <xdr:rowOff>0</xdr:rowOff>
    </xdr:from>
    <xdr:to>
      <xdr:col>0</xdr:col>
      <xdr:colOff>152400</xdr:colOff>
      <xdr:row>1603</xdr:row>
      <xdr:rowOff>133350</xdr:rowOff>
    </xdr:to>
    <xdr:pic>
      <xdr:nvPicPr>
        <xdr:cNvPr id="1604" name="Picture@01\QPosted@" descr="@01\QPosted@">
          <a:extLst>
            <a:ext uri="{FF2B5EF4-FFF2-40B4-BE49-F238E27FC236}">
              <a16:creationId xmlns:a16="http://schemas.microsoft.com/office/drawing/2014/main" id="{830E0468-8D97-42CE-8FFE-F87B6C8410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547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1604</xdr:row>
      <xdr:rowOff>0</xdr:rowOff>
    </xdr:from>
    <xdr:to>
      <xdr:col>0</xdr:col>
      <xdr:colOff>152400</xdr:colOff>
      <xdr:row>1604</xdr:row>
      <xdr:rowOff>133350</xdr:rowOff>
    </xdr:to>
    <xdr:pic>
      <xdr:nvPicPr>
        <xdr:cNvPr id="1605" name="Picture@01\QPosted@" descr="@01\QPosted@">
          <a:extLst>
            <a:ext uri="{FF2B5EF4-FFF2-40B4-BE49-F238E27FC236}">
              <a16:creationId xmlns:a16="http://schemas.microsoft.com/office/drawing/2014/main" id="{C5C107D5-393A-4D1F-A7AE-00CA4F3CFD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56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1605</xdr:row>
      <xdr:rowOff>0</xdr:rowOff>
    </xdr:from>
    <xdr:to>
      <xdr:col>0</xdr:col>
      <xdr:colOff>152400</xdr:colOff>
      <xdr:row>1605</xdr:row>
      <xdr:rowOff>133350</xdr:rowOff>
    </xdr:to>
    <xdr:pic>
      <xdr:nvPicPr>
        <xdr:cNvPr id="1606" name="Picture@01\QPosted@" descr="@01\QPosted@">
          <a:extLst>
            <a:ext uri="{FF2B5EF4-FFF2-40B4-BE49-F238E27FC236}">
              <a16:creationId xmlns:a16="http://schemas.microsoft.com/office/drawing/2014/main" id="{BFF03709-A3B7-4DEF-94A7-7F568848B9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582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1606</xdr:row>
      <xdr:rowOff>0</xdr:rowOff>
    </xdr:from>
    <xdr:to>
      <xdr:col>0</xdr:col>
      <xdr:colOff>152400</xdr:colOff>
      <xdr:row>1606</xdr:row>
      <xdr:rowOff>133350</xdr:rowOff>
    </xdr:to>
    <xdr:pic>
      <xdr:nvPicPr>
        <xdr:cNvPr id="1607" name="Picture@01\QPosted@" descr="@01\QPosted@">
          <a:extLst>
            <a:ext uri="{FF2B5EF4-FFF2-40B4-BE49-F238E27FC236}">
              <a16:creationId xmlns:a16="http://schemas.microsoft.com/office/drawing/2014/main" id="{F34BDFC1-4E92-423E-9FD1-53938532D3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60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1607</xdr:row>
      <xdr:rowOff>0</xdr:rowOff>
    </xdr:from>
    <xdr:to>
      <xdr:col>0</xdr:col>
      <xdr:colOff>152400</xdr:colOff>
      <xdr:row>1607</xdr:row>
      <xdr:rowOff>133350</xdr:rowOff>
    </xdr:to>
    <xdr:pic>
      <xdr:nvPicPr>
        <xdr:cNvPr id="1608" name="Picture@01\QPosted@" descr="@01\QPosted@">
          <a:extLst>
            <a:ext uri="{FF2B5EF4-FFF2-40B4-BE49-F238E27FC236}">
              <a16:creationId xmlns:a16="http://schemas.microsoft.com/office/drawing/2014/main" id="{A154D142-8A96-4D2C-8026-BD05DE849E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618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1608</xdr:row>
      <xdr:rowOff>0</xdr:rowOff>
    </xdr:from>
    <xdr:to>
      <xdr:col>0</xdr:col>
      <xdr:colOff>152400</xdr:colOff>
      <xdr:row>1608</xdr:row>
      <xdr:rowOff>133350</xdr:rowOff>
    </xdr:to>
    <xdr:pic>
      <xdr:nvPicPr>
        <xdr:cNvPr id="1609" name="Picture@01\QPosted@" descr="@01\QPosted@">
          <a:extLst>
            <a:ext uri="{FF2B5EF4-FFF2-40B4-BE49-F238E27FC236}">
              <a16:creationId xmlns:a16="http://schemas.microsoft.com/office/drawing/2014/main" id="{882C5140-23A8-4EAD-809E-3F923AC535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63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1609</xdr:row>
      <xdr:rowOff>0</xdr:rowOff>
    </xdr:from>
    <xdr:to>
      <xdr:col>0</xdr:col>
      <xdr:colOff>152400</xdr:colOff>
      <xdr:row>1609</xdr:row>
      <xdr:rowOff>133350</xdr:rowOff>
    </xdr:to>
    <xdr:pic>
      <xdr:nvPicPr>
        <xdr:cNvPr id="1610" name="Picture@01\QPosted@" descr="@01\QPosted@">
          <a:extLst>
            <a:ext uri="{FF2B5EF4-FFF2-40B4-BE49-F238E27FC236}">
              <a16:creationId xmlns:a16="http://schemas.microsoft.com/office/drawing/2014/main" id="{4495EAD1-9A47-4252-8FFF-04C8D76F5F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653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1610</xdr:row>
      <xdr:rowOff>0</xdr:rowOff>
    </xdr:from>
    <xdr:to>
      <xdr:col>0</xdr:col>
      <xdr:colOff>152400</xdr:colOff>
      <xdr:row>1610</xdr:row>
      <xdr:rowOff>133350</xdr:rowOff>
    </xdr:to>
    <xdr:pic>
      <xdr:nvPicPr>
        <xdr:cNvPr id="1611" name="Picture@01\QPosted@" descr="@01\QPosted@">
          <a:extLst>
            <a:ext uri="{FF2B5EF4-FFF2-40B4-BE49-F238E27FC236}">
              <a16:creationId xmlns:a16="http://schemas.microsoft.com/office/drawing/2014/main" id="{DF941B2C-7495-4B07-AAFB-5421F9405F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67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1611</xdr:row>
      <xdr:rowOff>0</xdr:rowOff>
    </xdr:from>
    <xdr:to>
      <xdr:col>0</xdr:col>
      <xdr:colOff>152400</xdr:colOff>
      <xdr:row>1611</xdr:row>
      <xdr:rowOff>133350</xdr:rowOff>
    </xdr:to>
    <xdr:pic>
      <xdr:nvPicPr>
        <xdr:cNvPr id="1612" name="Picture@01\QPosted@" descr="@01\QPosted@">
          <a:extLst>
            <a:ext uri="{FF2B5EF4-FFF2-40B4-BE49-F238E27FC236}">
              <a16:creationId xmlns:a16="http://schemas.microsoft.com/office/drawing/2014/main" id="{2ECAAFB6-165B-4D07-AFC7-F97D15BAE8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689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1612</xdr:row>
      <xdr:rowOff>0</xdr:rowOff>
    </xdr:from>
    <xdr:to>
      <xdr:col>0</xdr:col>
      <xdr:colOff>152400</xdr:colOff>
      <xdr:row>1612</xdr:row>
      <xdr:rowOff>133350</xdr:rowOff>
    </xdr:to>
    <xdr:pic>
      <xdr:nvPicPr>
        <xdr:cNvPr id="1613" name="Picture@01\QPosted@" descr="@01\QPosted@">
          <a:extLst>
            <a:ext uri="{FF2B5EF4-FFF2-40B4-BE49-F238E27FC236}">
              <a16:creationId xmlns:a16="http://schemas.microsoft.com/office/drawing/2014/main" id="{96168C61-6FD5-4058-8729-20FDB7D7C5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70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1613</xdr:row>
      <xdr:rowOff>0</xdr:rowOff>
    </xdr:from>
    <xdr:to>
      <xdr:col>0</xdr:col>
      <xdr:colOff>152400</xdr:colOff>
      <xdr:row>1613</xdr:row>
      <xdr:rowOff>133350</xdr:rowOff>
    </xdr:to>
    <xdr:pic>
      <xdr:nvPicPr>
        <xdr:cNvPr id="1614" name="Picture@01\QPosted@" descr="@01\QPosted@">
          <a:extLst>
            <a:ext uri="{FF2B5EF4-FFF2-40B4-BE49-F238E27FC236}">
              <a16:creationId xmlns:a16="http://schemas.microsoft.com/office/drawing/2014/main" id="{C016ED64-DCEF-4C0C-80F7-8C96E019E3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724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1614</xdr:row>
      <xdr:rowOff>0</xdr:rowOff>
    </xdr:from>
    <xdr:to>
      <xdr:col>0</xdr:col>
      <xdr:colOff>152400</xdr:colOff>
      <xdr:row>1614</xdr:row>
      <xdr:rowOff>133350</xdr:rowOff>
    </xdr:to>
    <xdr:pic>
      <xdr:nvPicPr>
        <xdr:cNvPr id="1615" name="Picture@01\QPosted@" descr="@01\QPosted@">
          <a:extLst>
            <a:ext uri="{FF2B5EF4-FFF2-40B4-BE49-F238E27FC236}">
              <a16:creationId xmlns:a16="http://schemas.microsoft.com/office/drawing/2014/main" id="{9BB2D5B6-0F4D-4C8E-8245-6C1C3B007A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74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1615</xdr:row>
      <xdr:rowOff>0</xdr:rowOff>
    </xdr:from>
    <xdr:to>
      <xdr:col>0</xdr:col>
      <xdr:colOff>152400</xdr:colOff>
      <xdr:row>1615</xdr:row>
      <xdr:rowOff>133350</xdr:rowOff>
    </xdr:to>
    <xdr:pic>
      <xdr:nvPicPr>
        <xdr:cNvPr id="1616" name="Picture@01\QPosted@" descr="@01\QPosted@">
          <a:extLst>
            <a:ext uri="{FF2B5EF4-FFF2-40B4-BE49-F238E27FC236}">
              <a16:creationId xmlns:a16="http://schemas.microsoft.com/office/drawing/2014/main" id="{45D1D6C2-415C-4CBD-867F-713F64C6B0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760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1616</xdr:row>
      <xdr:rowOff>0</xdr:rowOff>
    </xdr:from>
    <xdr:to>
      <xdr:col>0</xdr:col>
      <xdr:colOff>152400</xdr:colOff>
      <xdr:row>1616</xdr:row>
      <xdr:rowOff>133350</xdr:rowOff>
    </xdr:to>
    <xdr:pic>
      <xdr:nvPicPr>
        <xdr:cNvPr id="1617" name="Picture@01\QPosted@" descr="@01\QPosted@">
          <a:extLst>
            <a:ext uri="{FF2B5EF4-FFF2-40B4-BE49-F238E27FC236}">
              <a16:creationId xmlns:a16="http://schemas.microsoft.com/office/drawing/2014/main" id="{DBBE1017-A52D-4F6D-BF71-8AD34E8C2F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77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1617</xdr:row>
      <xdr:rowOff>0</xdr:rowOff>
    </xdr:from>
    <xdr:to>
      <xdr:col>0</xdr:col>
      <xdr:colOff>152400</xdr:colOff>
      <xdr:row>1617</xdr:row>
      <xdr:rowOff>133350</xdr:rowOff>
    </xdr:to>
    <xdr:pic>
      <xdr:nvPicPr>
        <xdr:cNvPr id="1618" name="Picture@01\QPosted@" descr="@01\QPosted@">
          <a:extLst>
            <a:ext uri="{FF2B5EF4-FFF2-40B4-BE49-F238E27FC236}">
              <a16:creationId xmlns:a16="http://schemas.microsoft.com/office/drawing/2014/main" id="{673533BE-7653-41F3-B67F-DE741ABAE1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795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1618</xdr:row>
      <xdr:rowOff>0</xdr:rowOff>
    </xdr:from>
    <xdr:to>
      <xdr:col>0</xdr:col>
      <xdr:colOff>152400</xdr:colOff>
      <xdr:row>1618</xdr:row>
      <xdr:rowOff>133350</xdr:rowOff>
    </xdr:to>
    <xdr:pic>
      <xdr:nvPicPr>
        <xdr:cNvPr id="1619" name="Picture@01\QPosted@" descr="@01\QPosted@">
          <a:extLst>
            <a:ext uri="{FF2B5EF4-FFF2-40B4-BE49-F238E27FC236}">
              <a16:creationId xmlns:a16="http://schemas.microsoft.com/office/drawing/2014/main" id="{29AF9350-595D-470C-8818-53E9BE9577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813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1619</xdr:row>
      <xdr:rowOff>0</xdr:rowOff>
    </xdr:from>
    <xdr:to>
      <xdr:col>0</xdr:col>
      <xdr:colOff>152400</xdr:colOff>
      <xdr:row>1619</xdr:row>
      <xdr:rowOff>133350</xdr:rowOff>
    </xdr:to>
    <xdr:pic>
      <xdr:nvPicPr>
        <xdr:cNvPr id="1620" name="Picture@01\QPosted@" descr="@01\QPosted@">
          <a:extLst>
            <a:ext uri="{FF2B5EF4-FFF2-40B4-BE49-F238E27FC236}">
              <a16:creationId xmlns:a16="http://schemas.microsoft.com/office/drawing/2014/main" id="{39310B09-95B3-490C-AA93-8EEF528605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831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1620</xdr:row>
      <xdr:rowOff>0</xdr:rowOff>
    </xdr:from>
    <xdr:to>
      <xdr:col>0</xdr:col>
      <xdr:colOff>152400</xdr:colOff>
      <xdr:row>1620</xdr:row>
      <xdr:rowOff>133350</xdr:rowOff>
    </xdr:to>
    <xdr:pic>
      <xdr:nvPicPr>
        <xdr:cNvPr id="1621" name="Picture@01\QPosted@" descr="@01\QPosted@">
          <a:extLst>
            <a:ext uri="{FF2B5EF4-FFF2-40B4-BE49-F238E27FC236}">
              <a16:creationId xmlns:a16="http://schemas.microsoft.com/office/drawing/2014/main" id="{C01B66ED-7F08-419F-8028-9F159F16A4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849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1621</xdr:row>
      <xdr:rowOff>0</xdr:rowOff>
    </xdr:from>
    <xdr:to>
      <xdr:col>0</xdr:col>
      <xdr:colOff>152400</xdr:colOff>
      <xdr:row>1621</xdr:row>
      <xdr:rowOff>133350</xdr:rowOff>
    </xdr:to>
    <xdr:pic>
      <xdr:nvPicPr>
        <xdr:cNvPr id="1622" name="Picture@01\QPosted@" descr="@01\QPosted@">
          <a:extLst>
            <a:ext uri="{FF2B5EF4-FFF2-40B4-BE49-F238E27FC236}">
              <a16:creationId xmlns:a16="http://schemas.microsoft.com/office/drawing/2014/main" id="{E2990492-877B-44EC-98A8-EAD44B2C13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867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1622</xdr:row>
      <xdr:rowOff>0</xdr:rowOff>
    </xdr:from>
    <xdr:to>
      <xdr:col>0</xdr:col>
      <xdr:colOff>152400</xdr:colOff>
      <xdr:row>1622</xdr:row>
      <xdr:rowOff>133350</xdr:rowOff>
    </xdr:to>
    <xdr:pic>
      <xdr:nvPicPr>
        <xdr:cNvPr id="1623" name="Picture@01\QPosted@" descr="@01\QPosted@">
          <a:extLst>
            <a:ext uri="{FF2B5EF4-FFF2-40B4-BE49-F238E27FC236}">
              <a16:creationId xmlns:a16="http://schemas.microsoft.com/office/drawing/2014/main" id="{954BFD16-BCAC-4010-9EBF-8416E29C65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884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1623</xdr:row>
      <xdr:rowOff>0</xdr:rowOff>
    </xdr:from>
    <xdr:to>
      <xdr:col>0</xdr:col>
      <xdr:colOff>152400</xdr:colOff>
      <xdr:row>1623</xdr:row>
      <xdr:rowOff>133350</xdr:rowOff>
    </xdr:to>
    <xdr:pic>
      <xdr:nvPicPr>
        <xdr:cNvPr id="1624" name="Picture@01\QPosted@" descr="@01\QPosted@">
          <a:extLst>
            <a:ext uri="{FF2B5EF4-FFF2-40B4-BE49-F238E27FC236}">
              <a16:creationId xmlns:a16="http://schemas.microsoft.com/office/drawing/2014/main" id="{61D0B672-2566-46B5-AEAB-ADA4ABEA68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0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1624</xdr:row>
      <xdr:rowOff>0</xdr:rowOff>
    </xdr:from>
    <xdr:to>
      <xdr:col>0</xdr:col>
      <xdr:colOff>152400</xdr:colOff>
      <xdr:row>1624</xdr:row>
      <xdr:rowOff>133350</xdr:rowOff>
    </xdr:to>
    <xdr:pic>
      <xdr:nvPicPr>
        <xdr:cNvPr id="1625" name="Picture@01\QPosted@" descr="@01\QPosted@">
          <a:extLst>
            <a:ext uri="{FF2B5EF4-FFF2-40B4-BE49-F238E27FC236}">
              <a16:creationId xmlns:a16="http://schemas.microsoft.com/office/drawing/2014/main" id="{6945EAD5-7ADC-48A3-B5A4-2B6F755709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20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1625</xdr:row>
      <xdr:rowOff>0</xdr:rowOff>
    </xdr:from>
    <xdr:to>
      <xdr:col>0</xdr:col>
      <xdr:colOff>152400</xdr:colOff>
      <xdr:row>1625</xdr:row>
      <xdr:rowOff>133350</xdr:rowOff>
    </xdr:to>
    <xdr:pic>
      <xdr:nvPicPr>
        <xdr:cNvPr id="1626" name="Picture@01\QPosted@" descr="@01\QPosted@">
          <a:extLst>
            <a:ext uri="{FF2B5EF4-FFF2-40B4-BE49-F238E27FC236}">
              <a16:creationId xmlns:a16="http://schemas.microsoft.com/office/drawing/2014/main" id="{A64DC3AF-2B98-4CB2-AFB2-5084AF6647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3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1626</xdr:row>
      <xdr:rowOff>0</xdr:rowOff>
    </xdr:from>
    <xdr:to>
      <xdr:col>0</xdr:col>
      <xdr:colOff>152400</xdr:colOff>
      <xdr:row>1626</xdr:row>
      <xdr:rowOff>133350</xdr:rowOff>
    </xdr:to>
    <xdr:pic>
      <xdr:nvPicPr>
        <xdr:cNvPr id="1627" name="Picture@01\QPosted@" descr="@01\QPosted@">
          <a:extLst>
            <a:ext uri="{FF2B5EF4-FFF2-40B4-BE49-F238E27FC236}">
              <a16:creationId xmlns:a16="http://schemas.microsoft.com/office/drawing/2014/main" id="{C2CD65CF-F3A1-403E-BA05-01ECAA5577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56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1627</xdr:row>
      <xdr:rowOff>0</xdr:rowOff>
    </xdr:from>
    <xdr:to>
      <xdr:col>0</xdr:col>
      <xdr:colOff>152400</xdr:colOff>
      <xdr:row>1627</xdr:row>
      <xdr:rowOff>133350</xdr:rowOff>
    </xdr:to>
    <xdr:pic>
      <xdr:nvPicPr>
        <xdr:cNvPr id="1628" name="Picture@01\QPosted@" descr="@01\QPosted@">
          <a:extLst>
            <a:ext uri="{FF2B5EF4-FFF2-40B4-BE49-F238E27FC236}">
              <a16:creationId xmlns:a16="http://schemas.microsoft.com/office/drawing/2014/main" id="{5D50D0BB-4C2A-45F0-BCCC-4ADB8C1657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7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1628</xdr:row>
      <xdr:rowOff>0</xdr:rowOff>
    </xdr:from>
    <xdr:to>
      <xdr:col>0</xdr:col>
      <xdr:colOff>152400</xdr:colOff>
      <xdr:row>1628</xdr:row>
      <xdr:rowOff>133350</xdr:rowOff>
    </xdr:to>
    <xdr:pic>
      <xdr:nvPicPr>
        <xdr:cNvPr id="1629" name="Picture@01\QPosted@" descr="@01\QPosted@">
          <a:extLst>
            <a:ext uri="{FF2B5EF4-FFF2-40B4-BE49-F238E27FC236}">
              <a16:creationId xmlns:a16="http://schemas.microsoft.com/office/drawing/2014/main" id="{5FD27F13-B719-4CD5-8178-EF91959516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91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1629</xdr:row>
      <xdr:rowOff>0</xdr:rowOff>
    </xdr:from>
    <xdr:to>
      <xdr:col>0</xdr:col>
      <xdr:colOff>152400</xdr:colOff>
      <xdr:row>1629</xdr:row>
      <xdr:rowOff>133350</xdr:rowOff>
    </xdr:to>
    <xdr:pic>
      <xdr:nvPicPr>
        <xdr:cNvPr id="1630" name="Picture@01\QPosted@" descr="@01\QPosted@">
          <a:extLst>
            <a:ext uri="{FF2B5EF4-FFF2-40B4-BE49-F238E27FC236}">
              <a16:creationId xmlns:a16="http://schemas.microsoft.com/office/drawing/2014/main" id="{0F63F4D4-C2B8-49AD-9042-F33B22D742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00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1630</xdr:row>
      <xdr:rowOff>0</xdr:rowOff>
    </xdr:from>
    <xdr:to>
      <xdr:col>0</xdr:col>
      <xdr:colOff>152400</xdr:colOff>
      <xdr:row>1630</xdr:row>
      <xdr:rowOff>133350</xdr:rowOff>
    </xdr:to>
    <xdr:pic>
      <xdr:nvPicPr>
        <xdr:cNvPr id="1631" name="Picture@01\QPosted@" descr="@01\QPosted@">
          <a:extLst>
            <a:ext uri="{FF2B5EF4-FFF2-40B4-BE49-F238E27FC236}">
              <a16:creationId xmlns:a16="http://schemas.microsoft.com/office/drawing/2014/main" id="{984E4B28-DC16-4E0F-B015-5517740F1B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027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1631</xdr:row>
      <xdr:rowOff>0</xdr:rowOff>
    </xdr:from>
    <xdr:to>
      <xdr:col>0</xdr:col>
      <xdr:colOff>152400</xdr:colOff>
      <xdr:row>1631</xdr:row>
      <xdr:rowOff>133350</xdr:rowOff>
    </xdr:to>
    <xdr:pic>
      <xdr:nvPicPr>
        <xdr:cNvPr id="1632" name="Picture@01\QPosted@" descr="@01\QPosted@">
          <a:extLst>
            <a:ext uri="{FF2B5EF4-FFF2-40B4-BE49-F238E27FC236}">
              <a16:creationId xmlns:a16="http://schemas.microsoft.com/office/drawing/2014/main" id="{FD254D53-CFB9-45CC-BECB-5B31F10FF0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04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1632</xdr:row>
      <xdr:rowOff>0</xdr:rowOff>
    </xdr:from>
    <xdr:to>
      <xdr:col>0</xdr:col>
      <xdr:colOff>152400</xdr:colOff>
      <xdr:row>1632</xdr:row>
      <xdr:rowOff>133350</xdr:rowOff>
    </xdr:to>
    <xdr:pic>
      <xdr:nvPicPr>
        <xdr:cNvPr id="1633" name="Picture@01\QPosted@" descr="@01\QPosted@">
          <a:extLst>
            <a:ext uri="{FF2B5EF4-FFF2-40B4-BE49-F238E27FC236}">
              <a16:creationId xmlns:a16="http://schemas.microsoft.com/office/drawing/2014/main" id="{AA7ABA60-F2A1-44F5-B4F3-4014FDFE21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062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1633</xdr:row>
      <xdr:rowOff>0</xdr:rowOff>
    </xdr:from>
    <xdr:to>
      <xdr:col>0</xdr:col>
      <xdr:colOff>152400</xdr:colOff>
      <xdr:row>1633</xdr:row>
      <xdr:rowOff>133350</xdr:rowOff>
    </xdr:to>
    <xdr:pic>
      <xdr:nvPicPr>
        <xdr:cNvPr id="1634" name="Picture@01\QPosted@" descr="@01\QPosted@">
          <a:extLst>
            <a:ext uri="{FF2B5EF4-FFF2-40B4-BE49-F238E27FC236}">
              <a16:creationId xmlns:a16="http://schemas.microsoft.com/office/drawing/2014/main" id="{554D3148-DA72-4694-BA30-521CEA929E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08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1634</xdr:row>
      <xdr:rowOff>0</xdr:rowOff>
    </xdr:from>
    <xdr:to>
      <xdr:col>0</xdr:col>
      <xdr:colOff>152400</xdr:colOff>
      <xdr:row>1634</xdr:row>
      <xdr:rowOff>133350</xdr:rowOff>
    </xdr:to>
    <xdr:pic>
      <xdr:nvPicPr>
        <xdr:cNvPr id="1635" name="Picture@01\QPosted@" descr="@01\QPosted@">
          <a:extLst>
            <a:ext uri="{FF2B5EF4-FFF2-40B4-BE49-F238E27FC236}">
              <a16:creationId xmlns:a16="http://schemas.microsoft.com/office/drawing/2014/main" id="{CBB0DDC8-B99D-448A-B460-85EBD9E0FF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098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1635</xdr:row>
      <xdr:rowOff>0</xdr:rowOff>
    </xdr:from>
    <xdr:to>
      <xdr:col>0</xdr:col>
      <xdr:colOff>152400</xdr:colOff>
      <xdr:row>1635</xdr:row>
      <xdr:rowOff>133350</xdr:rowOff>
    </xdr:to>
    <xdr:pic>
      <xdr:nvPicPr>
        <xdr:cNvPr id="1636" name="Picture@01\QPosted@" descr="@01\QPosted@">
          <a:extLst>
            <a:ext uri="{FF2B5EF4-FFF2-40B4-BE49-F238E27FC236}">
              <a16:creationId xmlns:a16="http://schemas.microsoft.com/office/drawing/2014/main" id="{7F768B56-25EB-4FF4-A2E0-D61F892AC7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11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1636</xdr:row>
      <xdr:rowOff>0</xdr:rowOff>
    </xdr:from>
    <xdr:to>
      <xdr:col>0</xdr:col>
      <xdr:colOff>152400</xdr:colOff>
      <xdr:row>1636</xdr:row>
      <xdr:rowOff>133350</xdr:rowOff>
    </xdr:to>
    <xdr:pic>
      <xdr:nvPicPr>
        <xdr:cNvPr id="1637" name="Picture@01\QPosted@" descr="@01\QPosted@">
          <a:extLst>
            <a:ext uri="{FF2B5EF4-FFF2-40B4-BE49-F238E27FC236}">
              <a16:creationId xmlns:a16="http://schemas.microsoft.com/office/drawing/2014/main" id="{7FE98B88-838B-4264-82F9-77176E96C2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133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1637</xdr:row>
      <xdr:rowOff>0</xdr:rowOff>
    </xdr:from>
    <xdr:to>
      <xdr:col>0</xdr:col>
      <xdr:colOff>152400</xdr:colOff>
      <xdr:row>1637</xdr:row>
      <xdr:rowOff>133350</xdr:rowOff>
    </xdr:to>
    <xdr:pic>
      <xdr:nvPicPr>
        <xdr:cNvPr id="1638" name="Picture@01\QPosted@" descr="@01\QPosted@">
          <a:extLst>
            <a:ext uri="{FF2B5EF4-FFF2-40B4-BE49-F238E27FC236}">
              <a16:creationId xmlns:a16="http://schemas.microsoft.com/office/drawing/2014/main" id="{9AA4D2B5-4853-4A91-80F2-0E77212C08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15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1638</xdr:row>
      <xdr:rowOff>0</xdr:rowOff>
    </xdr:from>
    <xdr:to>
      <xdr:col>0</xdr:col>
      <xdr:colOff>152400</xdr:colOff>
      <xdr:row>1638</xdr:row>
      <xdr:rowOff>133350</xdr:rowOff>
    </xdr:to>
    <xdr:pic>
      <xdr:nvPicPr>
        <xdr:cNvPr id="1639" name="Picture@01\QPosted@" descr="@01\QPosted@">
          <a:extLst>
            <a:ext uri="{FF2B5EF4-FFF2-40B4-BE49-F238E27FC236}">
              <a16:creationId xmlns:a16="http://schemas.microsoft.com/office/drawing/2014/main" id="{238A7867-7C7C-462C-835D-481A1A38D6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169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1639</xdr:row>
      <xdr:rowOff>0</xdr:rowOff>
    </xdr:from>
    <xdr:to>
      <xdr:col>0</xdr:col>
      <xdr:colOff>152400</xdr:colOff>
      <xdr:row>1639</xdr:row>
      <xdr:rowOff>133350</xdr:rowOff>
    </xdr:to>
    <xdr:pic>
      <xdr:nvPicPr>
        <xdr:cNvPr id="1640" name="Picture@01\QPosted@" descr="@01\QPosted@">
          <a:extLst>
            <a:ext uri="{FF2B5EF4-FFF2-40B4-BE49-F238E27FC236}">
              <a16:creationId xmlns:a16="http://schemas.microsoft.com/office/drawing/2014/main" id="{29CA65D2-2E54-4D14-A070-0665766D48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18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1640</xdr:row>
      <xdr:rowOff>0</xdr:rowOff>
    </xdr:from>
    <xdr:to>
      <xdr:col>0</xdr:col>
      <xdr:colOff>152400</xdr:colOff>
      <xdr:row>1640</xdr:row>
      <xdr:rowOff>133350</xdr:rowOff>
    </xdr:to>
    <xdr:pic>
      <xdr:nvPicPr>
        <xdr:cNvPr id="1641" name="Picture@01\QPosted@" descr="@01\QPosted@">
          <a:extLst>
            <a:ext uri="{FF2B5EF4-FFF2-40B4-BE49-F238E27FC236}">
              <a16:creationId xmlns:a16="http://schemas.microsoft.com/office/drawing/2014/main" id="{1F4EE1EE-986F-4A9E-9358-D136E9F2AA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204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1641</xdr:row>
      <xdr:rowOff>0</xdr:rowOff>
    </xdr:from>
    <xdr:to>
      <xdr:col>0</xdr:col>
      <xdr:colOff>152400</xdr:colOff>
      <xdr:row>1641</xdr:row>
      <xdr:rowOff>133350</xdr:rowOff>
    </xdr:to>
    <xdr:pic>
      <xdr:nvPicPr>
        <xdr:cNvPr id="1642" name="Picture@01\QPosted@" descr="@01\QPosted@">
          <a:extLst>
            <a:ext uri="{FF2B5EF4-FFF2-40B4-BE49-F238E27FC236}">
              <a16:creationId xmlns:a16="http://schemas.microsoft.com/office/drawing/2014/main" id="{D5E4D333-AB2A-42A1-8A2F-6DD2C1922A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22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1642</xdr:row>
      <xdr:rowOff>0</xdr:rowOff>
    </xdr:from>
    <xdr:to>
      <xdr:col>0</xdr:col>
      <xdr:colOff>152400</xdr:colOff>
      <xdr:row>1642</xdr:row>
      <xdr:rowOff>133350</xdr:rowOff>
    </xdr:to>
    <xdr:pic>
      <xdr:nvPicPr>
        <xdr:cNvPr id="1643" name="Picture@01\QPosted@" descr="@01\QPosted@">
          <a:extLst>
            <a:ext uri="{FF2B5EF4-FFF2-40B4-BE49-F238E27FC236}">
              <a16:creationId xmlns:a16="http://schemas.microsoft.com/office/drawing/2014/main" id="{6AF8A2F6-0AA6-4561-BEF3-0B57393616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240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1643</xdr:row>
      <xdr:rowOff>0</xdr:rowOff>
    </xdr:from>
    <xdr:to>
      <xdr:col>0</xdr:col>
      <xdr:colOff>152400</xdr:colOff>
      <xdr:row>1643</xdr:row>
      <xdr:rowOff>133350</xdr:rowOff>
    </xdr:to>
    <xdr:pic>
      <xdr:nvPicPr>
        <xdr:cNvPr id="1644" name="Picture@01\QPosted@" descr="@01\QPosted@">
          <a:extLst>
            <a:ext uri="{FF2B5EF4-FFF2-40B4-BE49-F238E27FC236}">
              <a16:creationId xmlns:a16="http://schemas.microsoft.com/office/drawing/2014/main" id="{57D11FF5-6C52-4FCE-B8A3-A64DFB63FC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25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1644</xdr:row>
      <xdr:rowOff>0</xdr:rowOff>
    </xdr:from>
    <xdr:to>
      <xdr:col>0</xdr:col>
      <xdr:colOff>152400</xdr:colOff>
      <xdr:row>1644</xdr:row>
      <xdr:rowOff>133350</xdr:rowOff>
    </xdr:to>
    <xdr:pic>
      <xdr:nvPicPr>
        <xdr:cNvPr id="1645" name="Picture@01\QPosted@" descr="@01\QPosted@">
          <a:extLst>
            <a:ext uri="{FF2B5EF4-FFF2-40B4-BE49-F238E27FC236}">
              <a16:creationId xmlns:a16="http://schemas.microsoft.com/office/drawing/2014/main" id="{CD87B753-A805-4673-8161-E1A6CB1D4A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276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1645</xdr:row>
      <xdr:rowOff>0</xdr:rowOff>
    </xdr:from>
    <xdr:to>
      <xdr:col>0</xdr:col>
      <xdr:colOff>152400</xdr:colOff>
      <xdr:row>1645</xdr:row>
      <xdr:rowOff>133350</xdr:rowOff>
    </xdr:to>
    <xdr:pic>
      <xdr:nvPicPr>
        <xdr:cNvPr id="1646" name="Picture@01\QPosted@" descr="@01\QPosted@">
          <a:extLst>
            <a:ext uri="{FF2B5EF4-FFF2-40B4-BE49-F238E27FC236}">
              <a16:creationId xmlns:a16="http://schemas.microsoft.com/office/drawing/2014/main" id="{233B65D1-F046-4894-9CAC-DAFEC0F4E4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29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1646</xdr:row>
      <xdr:rowOff>0</xdr:rowOff>
    </xdr:from>
    <xdr:to>
      <xdr:col>0</xdr:col>
      <xdr:colOff>152400</xdr:colOff>
      <xdr:row>1646</xdr:row>
      <xdr:rowOff>133350</xdr:rowOff>
    </xdr:to>
    <xdr:pic>
      <xdr:nvPicPr>
        <xdr:cNvPr id="1647" name="Picture@01\QPosted@" descr="@01\QPosted@">
          <a:extLst>
            <a:ext uri="{FF2B5EF4-FFF2-40B4-BE49-F238E27FC236}">
              <a16:creationId xmlns:a16="http://schemas.microsoft.com/office/drawing/2014/main" id="{F7FDEBA2-0030-47BB-AD37-529961132F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311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1647</xdr:row>
      <xdr:rowOff>0</xdr:rowOff>
    </xdr:from>
    <xdr:to>
      <xdr:col>0</xdr:col>
      <xdr:colOff>152400</xdr:colOff>
      <xdr:row>1647</xdr:row>
      <xdr:rowOff>133350</xdr:rowOff>
    </xdr:to>
    <xdr:pic>
      <xdr:nvPicPr>
        <xdr:cNvPr id="1648" name="Picture@01\QPosted@" descr="@01\QPosted@">
          <a:extLst>
            <a:ext uri="{FF2B5EF4-FFF2-40B4-BE49-F238E27FC236}">
              <a16:creationId xmlns:a16="http://schemas.microsoft.com/office/drawing/2014/main" id="{DC0F20E0-5203-472C-8285-8109229FA5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329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1648</xdr:row>
      <xdr:rowOff>0</xdr:rowOff>
    </xdr:from>
    <xdr:to>
      <xdr:col>0</xdr:col>
      <xdr:colOff>152400</xdr:colOff>
      <xdr:row>1648</xdr:row>
      <xdr:rowOff>133350</xdr:rowOff>
    </xdr:to>
    <xdr:pic>
      <xdr:nvPicPr>
        <xdr:cNvPr id="1649" name="Picture@01\QPosted@" descr="@01\QPosted@">
          <a:extLst>
            <a:ext uri="{FF2B5EF4-FFF2-40B4-BE49-F238E27FC236}">
              <a16:creationId xmlns:a16="http://schemas.microsoft.com/office/drawing/2014/main" id="{321A852C-4480-4F98-A624-180D8529D6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347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1649</xdr:row>
      <xdr:rowOff>0</xdr:rowOff>
    </xdr:from>
    <xdr:to>
      <xdr:col>0</xdr:col>
      <xdr:colOff>152400</xdr:colOff>
      <xdr:row>1649</xdr:row>
      <xdr:rowOff>133350</xdr:rowOff>
    </xdr:to>
    <xdr:pic>
      <xdr:nvPicPr>
        <xdr:cNvPr id="1650" name="Picture@01\QPosted@" descr="@01\QPosted@">
          <a:extLst>
            <a:ext uri="{FF2B5EF4-FFF2-40B4-BE49-F238E27FC236}">
              <a16:creationId xmlns:a16="http://schemas.microsoft.com/office/drawing/2014/main" id="{728DB2BB-1315-4142-9E4F-5C9DB972AE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364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1650</xdr:row>
      <xdr:rowOff>0</xdr:rowOff>
    </xdr:from>
    <xdr:to>
      <xdr:col>0</xdr:col>
      <xdr:colOff>152400</xdr:colOff>
      <xdr:row>1650</xdr:row>
      <xdr:rowOff>133350</xdr:rowOff>
    </xdr:to>
    <xdr:pic>
      <xdr:nvPicPr>
        <xdr:cNvPr id="1651" name="Picture@01\QPosted@" descr="@01\QPosted@">
          <a:extLst>
            <a:ext uri="{FF2B5EF4-FFF2-40B4-BE49-F238E27FC236}">
              <a16:creationId xmlns:a16="http://schemas.microsoft.com/office/drawing/2014/main" id="{0A531BE1-BCD2-47C1-AA35-3B0A931A8B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382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1651</xdr:row>
      <xdr:rowOff>0</xdr:rowOff>
    </xdr:from>
    <xdr:to>
      <xdr:col>0</xdr:col>
      <xdr:colOff>152400</xdr:colOff>
      <xdr:row>1651</xdr:row>
      <xdr:rowOff>133350</xdr:rowOff>
    </xdr:to>
    <xdr:pic>
      <xdr:nvPicPr>
        <xdr:cNvPr id="1652" name="Picture@01\QPosted@" descr="@01\QPosted@">
          <a:extLst>
            <a:ext uri="{FF2B5EF4-FFF2-40B4-BE49-F238E27FC236}">
              <a16:creationId xmlns:a16="http://schemas.microsoft.com/office/drawing/2014/main" id="{D359800A-CFCE-4EC7-BD02-3066D4BF01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400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1652</xdr:row>
      <xdr:rowOff>0</xdr:rowOff>
    </xdr:from>
    <xdr:to>
      <xdr:col>0</xdr:col>
      <xdr:colOff>152400</xdr:colOff>
      <xdr:row>1652</xdr:row>
      <xdr:rowOff>133350</xdr:rowOff>
    </xdr:to>
    <xdr:pic>
      <xdr:nvPicPr>
        <xdr:cNvPr id="1653" name="Picture@01\QPosted@" descr="@01\QPosted@">
          <a:extLst>
            <a:ext uri="{FF2B5EF4-FFF2-40B4-BE49-F238E27FC236}">
              <a16:creationId xmlns:a16="http://schemas.microsoft.com/office/drawing/2014/main" id="{6B63610C-4AA7-4264-8421-D5066185FE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41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1653</xdr:row>
      <xdr:rowOff>0</xdr:rowOff>
    </xdr:from>
    <xdr:to>
      <xdr:col>0</xdr:col>
      <xdr:colOff>152400</xdr:colOff>
      <xdr:row>1653</xdr:row>
      <xdr:rowOff>133350</xdr:rowOff>
    </xdr:to>
    <xdr:pic>
      <xdr:nvPicPr>
        <xdr:cNvPr id="1654" name="Picture@01\QPosted@" descr="@01\QPosted@">
          <a:extLst>
            <a:ext uri="{FF2B5EF4-FFF2-40B4-BE49-F238E27FC236}">
              <a16:creationId xmlns:a16="http://schemas.microsoft.com/office/drawing/2014/main" id="{7786E29A-BF30-4140-B497-560B500BA9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436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1654</xdr:row>
      <xdr:rowOff>0</xdr:rowOff>
    </xdr:from>
    <xdr:to>
      <xdr:col>0</xdr:col>
      <xdr:colOff>152400</xdr:colOff>
      <xdr:row>1654</xdr:row>
      <xdr:rowOff>133350</xdr:rowOff>
    </xdr:to>
    <xdr:pic>
      <xdr:nvPicPr>
        <xdr:cNvPr id="1655" name="Picture@01\QPosted@" descr="@01\QPosted@">
          <a:extLst>
            <a:ext uri="{FF2B5EF4-FFF2-40B4-BE49-F238E27FC236}">
              <a16:creationId xmlns:a16="http://schemas.microsoft.com/office/drawing/2014/main" id="{DEF277E3-F674-4124-A475-C0A55E4926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45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1655</xdr:row>
      <xdr:rowOff>0</xdr:rowOff>
    </xdr:from>
    <xdr:to>
      <xdr:col>0</xdr:col>
      <xdr:colOff>152400</xdr:colOff>
      <xdr:row>1655</xdr:row>
      <xdr:rowOff>133350</xdr:rowOff>
    </xdr:to>
    <xdr:pic>
      <xdr:nvPicPr>
        <xdr:cNvPr id="1656" name="Picture@01\QPosted@" descr="@01\QPosted@">
          <a:extLst>
            <a:ext uri="{FF2B5EF4-FFF2-40B4-BE49-F238E27FC236}">
              <a16:creationId xmlns:a16="http://schemas.microsoft.com/office/drawing/2014/main" id="{F557E4DD-BE27-4B2A-9724-8794D5C8A6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471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1656</xdr:row>
      <xdr:rowOff>0</xdr:rowOff>
    </xdr:from>
    <xdr:to>
      <xdr:col>0</xdr:col>
      <xdr:colOff>152400</xdr:colOff>
      <xdr:row>1656</xdr:row>
      <xdr:rowOff>133350</xdr:rowOff>
    </xdr:to>
    <xdr:pic>
      <xdr:nvPicPr>
        <xdr:cNvPr id="1657" name="Picture@01\QPosted@" descr="@01\QPosted@">
          <a:extLst>
            <a:ext uri="{FF2B5EF4-FFF2-40B4-BE49-F238E27FC236}">
              <a16:creationId xmlns:a16="http://schemas.microsoft.com/office/drawing/2014/main" id="{589E180B-1713-4350-8F88-37FE2E3FD6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48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1657</xdr:row>
      <xdr:rowOff>0</xdr:rowOff>
    </xdr:from>
    <xdr:to>
      <xdr:col>0</xdr:col>
      <xdr:colOff>152400</xdr:colOff>
      <xdr:row>1657</xdr:row>
      <xdr:rowOff>133350</xdr:rowOff>
    </xdr:to>
    <xdr:pic>
      <xdr:nvPicPr>
        <xdr:cNvPr id="1658" name="Picture@01\QPosted@" descr="@01\QPosted@">
          <a:extLst>
            <a:ext uri="{FF2B5EF4-FFF2-40B4-BE49-F238E27FC236}">
              <a16:creationId xmlns:a16="http://schemas.microsoft.com/office/drawing/2014/main" id="{DF64EE50-45AF-40F2-8692-27AFE06E6F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507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1658</xdr:row>
      <xdr:rowOff>0</xdr:rowOff>
    </xdr:from>
    <xdr:to>
      <xdr:col>0</xdr:col>
      <xdr:colOff>152400</xdr:colOff>
      <xdr:row>1658</xdr:row>
      <xdr:rowOff>133350</xdr:rowOff>
    </xdr:to>
    <xdr:pic>
      <xdr:nvPicPr>
        <xdr:cNvPr id="1659" name="Picture@01\QPosted@" descr="@01\QPosted@">
          <a:extLst>
            <a:ext uri="{FF2B5EF4-FFF2-40B4-BE49-F238E27FC236}">
              <a16:creationId xmlns:a16="http://schemas.microsoft.com/office/drawing/2014/main" id="{55A24C51-AC0B-4E04-9CDD-59B94F903A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52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1659</xdr:row>
      <xdr:rowOff>0</xdr:rowOff>
    </xdr:from>
    <xdr:to>
      <xdr:col>0</xdr:col>
      <xdr:colOff>152400</xdr:colOff>
      <xdr:row>1659</xdr:row>
      <xdr:rowOff>133350</xdr:rowOff>
    </xdr:to>
    <xdr:pic>
      <xdr:nvPicPr>
        <xdr:cNvPr id="1660" name="Picture@01\QPosted@" descr="@01\QPosted@">
          <a:extLst>
            <a:ext uri="{FF2B5EF4-FFF2-40B4-BE49-F238E27FC236}">
              <a16:creationId xmlns:a16="http://schemas.microsoft.com/office/drawing/2014/main" id="{03D41736-1935-43C2-913B-9A9A862A98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542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1660</xdr:row>
      <xdr:rowOff>0</xdr:rowOff>
    </xdr:from>
    <xdr:to>
      <xdr:col>0</xdr:col>
      <xdr:colOff>152400</xdr:colOff>
      <xdr:row>1660</xdr:row>
      <xdr:rowOff>133350</xdr:rowOff>
    </xdr:to>
    <xdr:pic>
      <xdr:nvPicPr>
        <xdr:cNvPr id="1661" name="Picture@01\QPosted@" descr="@01\QPosted@">
          <a:extLst>
            <a:ext uri="{FF2B5EF4-FFF2-40B4-BE49-F238E27FC236}">
              <a16:creationId xmlns:a16="http://schemas.microsoft.com/office/drawing/2014/main" id="{DF85E20B-9F65-46CB-AD3E-74B4182D1D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56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1661</xdr:row>
      <xdr:rowOff>0</xdr:rowOff>
    </xdr:from>
    <xdr:to>
      <xdr:col>0</xdr:col>
      <xdr:colOff>152400</xdr:colOff>
      <xdr:row>1661</xdr:row>
      <xdr:rowOff>133350</xdr:rowOff>
    </xdr:to>
    <xdr:pic>
      <xdr:nvPicPr>
        <xdr:cNvPr id="1662" name="Picture@01\QPosted@" descr="@01\QPosted@">
          <a:extLst>
            <a:ext uri="{FF2B5EF4-FFF2-40B4-BE49-F238E27FC236}">
              <a16:creationId xmlns:a16="http://schemas.microsoft.com/office/drawing/2014/main" id="{DBBD8889-F953-4BBE-88CB-E284CA3CD2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578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1662</xdr:row>
      <xdr:rowOff>0</xdr:rowOff>
    </xdr:from>
    <xdr:to>
      <xdr:col>0</xdr:col>
      <xdr:colOff>152400</xdr:colOff>
      <xdr:row>1662</xdr:row>
      <xdr:rowOff>133350</xdr:rowOff>
    </xdr:to>
    <xdr:pic>
      <xdr:nvPicPr>
        <xdr:cNvPr id="1663" name="Picture@01\QPosted@" descr="@01\QPosted@">
          <a:extLst>
            <a:ext uri="{FF2B5EF4-FFF2-40B4-BE49-F238E27FC236}">
              <a16:creationId xmlns:a16="http://schemas.microsoft.com/office/drawing/2014/main" id="{097D012D-C31F-4C3D-8AB0-5EF59812D9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59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1663</xdr:row>
      <xdr:rowOff>0</xdr:rowOff>
    </xdr:from>
    <xdr:to>
      <xdr:col>0</xdr:col>
      <xdr:colOff>152400</xdr:colOff>
      <xdr:row>1663</xdr:row>
      <xdr:rowOff>133350</xdr:rowOff>
    </xdr:to>
    <xdr:pic>
      <xdr:nvPicPr>
        <xdr:cNvPr id="1664" name="Picture@01\QPosted@" descr="@01\QPosted@">
          <a:extLst>
            <a:ext uri="{FF2B5EF4-FFF2-40B4-BE49-F238E27FC236}">
              <a16:creationId xmlns:a16="http://schemas.microsoft.com/office/drawing/2014/main" id="{5E98E6B3-9265-4D2C-A281-462994E11C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613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1664</xdr:row>
      <xdr:rowOff>0</xdr:rowOff>
    </xdr:from>
    <xdr:to>
      <xdr:col>0</xdr:col>
      <xdr:colOff>152400</xdr:colOff>
      <xdr:row>1664</xdr:row>
      <xdr:rowOff>133350</xdr:rowOff>
    </xdr:to>
    <xdr:pic>
      <xdr:nvPicPr>
        <xdr:cNvPr id="1665" name="Picture@01\QPosted@" descr="@01\QPosted@">
          <a:extLst>
            <a:ext uri="{FF2B5EF4-FFF2-40B4-BE49-F238E27FC236}">
              <a16:creationId xmlns:a16="http://schemas.microsoft.com/office/drawing/2014/main" id="{5CB2440F-BEE4-48F6-ABC8-9AE8D2F2B3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63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1665</xdr:row>
      <xdr:rowOff>0</xdr:rowOff>
    </xdr:from>
    <xdr:to>
      <xdr:col>0</xdr:col>
      <xdr:colOff>152400</xdr:colOff>
      <xdr:row>1665</xdr:row>
      <xdr:rowOff>133350</xdr:rowOff>
    </xdr:to>
    <xdr:pic>
      <xdr:nvPicPr>
        <xdr:cNvPr id="1666" name="Picture@01\QPosted@" descr="@01\QPosted@">
          <a:extLst>
            <a:ext uri="{FF2B5EF4-FFF2-40B4-BE49-F238E27FC236}">
              <a16:creationId xmlns:a16="http://schemas.microsoft.com/office/drawing/2014/main" id="{5A44B5B2-C87E-406F-A532-74FA912A73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649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1666</xdr:row>
      <xdr:rowOff>0</xdr:rowOff>
    </xdr:from>
    <xdr:to>
      <xdr:col>0</xdr:col>
      <xdr:colOff>152400</xdr:colOff>
      <xdr:row>1666</xdr:row>
      <xdr:rowOff>133350</xdr:rowOff>
    </xdr:to>
    <xdr:pic>
      <xdr:nvPicPr>
        <xdr:cNvPr id="1667" name="Picture@01\QPosted@" descr="@01\QPosted@">
          <a:extLst>
            <a:ext uri="{FF2B5EF4-FFF2-40B4-BE49-F238E27FC236}">
              <a16:creationId xmlns:a16="http://schemas.microsoft.com/office/drawing/2014/main" id="{6015539F-FF54-42F0-912E-418AE09070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66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1667</xdr:row>
      <xdr:rowOff>0</xdr:rowOff>
    </xdr:from>
    <xdr:to>
      <xdr:col>0</xdr:col>
      <xdr:colOff>152400</xdr:colOff>
      <xdr:row>1667</xdr:row>
      <xdr:rowOff>133350</xdr:rowOff>
    </xdr:to>
    <xdr:pic>
      <xdr:nvPicPr>
        <xdr:cNvPr id="1668" name="Picture@01\QPosted@" descr="@01\QPosted@">
          <a:extLst>
            <a:ext uri="{FF2B5EF4-FFF2-40B4-BE49-F238E27FC236}">
              <a16:creationId xmlns:a16="http://schemas.microsoft.com/office/drawing/2014/main" id="{00111FB3-E846-4370-BA2D-7506C57C15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684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1668</xdr:row>
      <xdr:rowOff>0</xdr:rowOff>
    </xdr:from>
    <xdr:to>
      <xdr:col>0</xdr:col>
      <xdr:colOff>152400</xdr:colOff>
      <xdr:row>1668</xdr:row>
      <xdr:rowOff>133350</xdr:rowOff>
    </xdr:to>
    <xdr:pic>
      <xdr:nvPicPr>
        <xdr:cNvPr id="1669" name="Picture@01\QPosted@" descr="@01\QPosted@">
          <a:extLst>
            <a:ext uri="{FF2B5EF4-FFF2-40B4-BE49-F238E27FC236}">
              <a16:creationId xmlns:a16="http://schemas.microsoft.com/office/drawing/2014/main" id="{8682F847-4EEB-4995-8557-8D35D542AA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70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1669</xdr:row>
      <xdr:rowOff>0</xdr:rowOff>
    </xdr:from>
    <xdr:to>
      <xdr:col>0</xdr:col>
      <xdr:colOff>152400</xdr:colOff>
      <xdr:row>1669</xdr:row>
      <xdr:rowOff>133350</xdr:rowOff>
    </xdr:to>
    <xdr:pic>
      <xdr:nvPicPr>
        <xdr:cNvPr id="1670" name="Picture@01\QPosted@" descr="@01\QPosted@">
          <a:extLst>
            <a:ext uri="{FF2B5EF4-FFF2-40B4-BE49-F238E27FC236}">
              <a16:creationId xmlns:a16="http://schemas.microsoft.com/office/drawing/2014/main" id="{9A5F537F-4F86-41BF-A3A5-ACA93D5846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720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1670</xdr:row>
      <xdr:rowOff>0</xdr:rowOff>
    </xdr:from>
    <xdr:to>
      <xdr:col>0</xdr:col>
      <xdr:colOff>152400</xdr:colOff>
      <xdr:row>1670</xdr:row>
      <xdr:rowOff>133350</xdr:rowOff>
    </xdr:to>
    <xdr:pic>
      <xdr:nvPicPr>
        <xdr:cNvPr id="1671" name="Picture@01\QPosted@" descr="@01\QPosted@">
          <a:extLst>
            <a:ext uri="{FF2B5EF4-FFF2-40B4-BE49-F238E27FC236}">
              <a16:creationId xmlns:a16="http://schemas.microsoft.com/office/drawing/2014/main" id="{52E0E89F-2DF2-47CB-A13D-9D6E3C4855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73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1671</xdr:row>
      <xdr:rowOff>0</xdr:rowOff>
    </xdr:from>
    <xdr:to>
      <xdr:col>0</xdr:col>
      <xdr:colOff>152400</xdr:colOff>
      <xdr:row>1671</xdr:row>
      <xdr:rowOff>133350</xdr:rowOff>
    </xdr:to>
    <xdr:pic>
      <xdr:nvPicPr>
        <xdr:cNvPr id="1672" name="Picture@01\QPosted@" descr="@01\QPosted@">
          <a:extLst>
            <a:ext uri="{FF2B5EF4-FFF2-40B4-BE49-F238E27FC236}">
              <a16:creationId xmlns:a16="http://schemas.microsoft.com/office/drawing/2014/main" id="{76A008A3-49FD-46CA-88BF-909E6D8CB8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756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1672</xdr:row>
      <xdr:rowOff>0</xdr:rowOff>
    </xdr:from>
    <xdr:to>
      <xdr:col>0</xdr:col>
      <xdr:colOff>152400</xdr:colOff>
      <xdr:row>1672</xdr:row>
      <xdr:rowOff>133350</xdr:rowOff>
    </xdr:to>
    <xdr:pic>
      <xdr:nvPicPr>
        <xdr:cNvPr id="1673" name="Picture@01\QPosted@" descr="@01\QPosted@">
          <a:extLst>
            <a:ext uri="{FF2B5EF4-FFF2-40B4-BE49-F238E27FC236}">
              <a16:creationId xmlns:a16="http://schemas.microsoft.com/office/drawing/2014/main" id="{B0928D35-F1AE-45BE-89C9-91E764FA20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77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1673</xdr:row>
      <xdr:rowOff>0</xdr:rowOff>
    </xdr:from>
    <xdr:to>
      <xdr:col>0</xdr:col>
      <xdr:colOff>152400</xdr:colOff>
      <xdr:row>1673</xdr:row>
      <xdr:rowOff>133350</xdr:rowOff>
    </xdr:to>
    <xdr:pic>
      <xdr:nvPicPr>
        <xdr:cNvPr id="1674" name="Picture@01\QPosted@" descr="@01\QPosted@">
          <a:extLst>
            <a:ext uri="{FF2B5EF4-FFF2-40B4-BE49-F238E27FC236}">
              <a16:creationId xmlns:a16="http://schemas.microsoft.com/office/drawing/2014/main" id="{56862C9F-D6D5-4BF0-8DF1-331C52D7AB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791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1674</xdr:row>
      <xdr:rowOff>0</xdr:rowOff>
    </xdr:from>
    <xdr:to>
      <xdr:col>0</xdr:col>
      <xdr:colOff>152400</xdr:colOff>
      <xdr:row>1674</xdr:row>
      <xdr:rowOff>133350</xdr:rowOff>
    </xdr:to>
    <xdr:pic>
      <xdr:nvPicPr>
        <xdr:cNvPr id="1675" name="Picture@01\QPosted@" descr="@01\QPosted@">
          <a:extLst>
            <a:ext uri="{FF2B5EF4-FFF2-40B4-BE49-F238E27FC236}">
              <a16:creationId xmlns:a16="http://schemas.microsoft.com/office/drawing/2014/main" id="{E2B1ABA9-7511-48EC-A61B-245DEC1CD4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809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1675</xdr:row>
      <xdr:rowOff>0</xdr:rowOff>
    </xdr:from>
    <xdr:to>
      <xdr:col>0</xdr:col>
      <xdr:colOff>152400</xdr:colOff>
      <xdr:row>1675</xdr:row>
      <xdr:rowOff>133350</xdr:rowOff>
    </xdr:to>
    <xdr:pic>
      <xdr:nvPicPr>
        <xdr:cNvPr id="1676" name="Picture@01\QPosted@" descr="@01\QPosted@">
          <a:extLst>
            <a:ext uri="{FF2B5EF4-FFF2-40B4-BE49-F238E27FC236}">
              <a16:creationId xmlns:a16="http://schemas.microsoft.com/office/drawing/2014/main" id="{9B2D46B2-460F-4EE6-9F20-F5D0F15CCC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827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1676</xdr:row>
      <xdr:rowOff>0</xdr:rowOff>
    </xdr:from>
    <xdr:to>
      <xdr:col>0</xdr:col>
      <xdr:colOff>152400</xdr:colOff>
      <xdr:row>1676</xdr:row>
      <xdr:rowOff>133350</xdr:rowOff>
    </xdr:to>
    <xdr:pic>
      <xdr:nvPicPr>
        <xdr:cNvPr id="1677" name="Picture@01\QPosted@" descr="@01\QPosted@">
          <a:extLst>
            <a:ext uri="{FF2B5EF4-FFF2-40B4-BE49-F238E27FC236}">
              <a16:creationId xmlns:a16="http://schemas.microsoft.com/office/drawing/2014/main" id="{F23F43DD-5E10-4019-82FE-AB0CA5CAB5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845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1677</xdr:row>
      <xdr:rowOff>0</xdr:rowOff>
    </xdr:from>
    <xdr:to>
      <xdr:col>0</xdr:col>
      <xdr:colOff>152400</xdr:colOff>
      <xdr:row>1677</xdr:row>
      <xdr:rowOff>133350</xdr:rowOff>
    </xdr:to>
    <xdr:pic>
      <xdr:nvPicPr>
        <xdr:cNvPr id="1678" name="Picture@01\QPosted@" descr="@01\QPosted@">
          <a:extLst>
            <a:ext uri="{FF2B5EF4-FFF2-40B4-BE49-F238E27FC236}">
              <a16:creationId xmlns:a16="http://schemas.microsoft.com/office/drawing/2014/main" id="{98D5BFF2-F358-4CA6-AED8-A1267CF854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862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1678</xdr:row>
      <xdr:rowOff>0</xdr:rowOff>
    </xdr:from>
    <xdr:to>
      <xdr:col>0</xdr:col>
      <xdr:colOff>152400</xdr:colOff>
      <xdr:row>1678</xdr:row>
      <xdr:rowOff>133350</xdr:rowOff>
    </xdr:to>
    <xdr:pic>
      <xdr:nvPicPr>
        <xdr:cNvPr id="1679" name="Picture@01\QPosted@" descr="@01\QPosted@">
          <a:extLst>
            <a:ext uri="{FF2B5EF4-FFF2-40B4-BE49-F238E27FC236}">
              <a16:creationId xmlns:a16="http://schemas.microsoft.com/office/drawing/2014/main" id="{67663133-C506-4CC0-A1A2-B019B0FDC0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880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1679</xdr:row>
      <xdr:rowOff>0</xdr:rowOff>
    </xdr:from>
    <xdr:to>
      <xdr:col>0</xdr:col>
      <xdr:colOff>152400</xdr:colOff>
      <xdr:row>1679</xdr:row>
      <xdr:rowOff>133350</xdr:rowOff>
    </xdr:to>
    <xdr:pic>
      <xdr:nvPicPr>
        <xdr:cNvPr id="1680" name="Picture@01\QPosted@" descr="@01\QPosted@">
          <a:extLst>
            <a:ext uri="{FF2B5EF4-FFF2-40B4-BE49-F238E27FC236}">
              <a16:creationId xmlns:a16="http://schemas.microsoft.com/office/drawing/2014/main" id="{CB399376-3A9C-465E-8DE0-6023E0DBE8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89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1680</xdr:row>
      <xdr:rowOff>0</xdr:rowOff>
    </xdr:from>
    <xdr:to>
      <xdr:col>0</xdr:col>
      <xdr:colOff>152400</xdr:colOff>
      <xdr:row>1680</xdr:row>
      <xdr:rowOff>133350</xdr:rowOff>
    </xdr:to>
    <xdr:pic>
      <xdr:nvPicPr>
        <xdr:cNvPr id="1681" name="Picture@01\QPosted@" descr="@01\QPosted@">
          <a:extLst>
            <a:ext uri="{FF2B5EF4-FFF2-40B4-BE49-F238E27FC236}">
              <a16:creationId xmlns:a16="http://schemas.microsoft.com/office/drawing/2014/main" id="{6D2FFA15-146D-4359-8220-0A21666828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916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1681</xdr:row>
      <xdr:rowOff>0</xdr:rowOff>
    </xdr:from>
    <xdr:to>
      <xdr:col>0</xdr:col>
      <xdr:colOff>152400</xdr:colOff>
      <xdr:row>1681</xdr:row>
      <xdr:rowOff>133350</xdr:rowOff>
    </xdr:to>
    <xdr:pic>
      <xdr:nvPicPr>
        <xdr:cNvPr id="1682" name="Picture@01\QPosted@" descr="@01\QPosted@">
          <a:extLst>
            <a:ext uri="{FF2B5EF4-FFF2-40B4-BE49-F238E27FC236}">
              <a16:creationId xmlns:a16="http://schemas.microsoft.com/office/drawing/2014/main" id="{88933323-B9DD-4F7B-8BA4-D17F66BC6C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93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1682</xdr:row>
      <xdr:rowOff>0</xdr:rowOff>
    </xdr:from>
    <xdr:to>
      <xdr:col>0</xdr:col>
      <xdr:colOff>152400</xdr:colOff>
      <xdr:row>1682</xdr:row>
      <xdr:rowOff>133350</xdr:rowOff>
    </xdr:to>
    <xdr:pic>
      <xdr:nvPicPr>
        <xdr:cNvPr id="1683" name="Picture@01\QPosted@" descr="@01\QPosted@">
          <a:extLst>
            <a:ext uri="{FF2B5EF4-FFF2-40B4-BE49-F238E27FC236}">
              <a16:creationId xmlns:a16="http://schemas.microsoft.com/office/drawing/2014/main" id="{4B87D09F-CBD6-4720-A7F9-235F5F7195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951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1683</xdr:row>
      <xdr:rowOff>0</xdr:rowOff>
    </xdr:from>
    <xdr:to>
      <xdr:col>0</xdr:col>
      <xdr:colOff>152400</xdr:colOff>
      <xdr:row>1683</xdr:row>
      <xdr:rowOff>133350</xdr:rowOff>
    </xdr:to>
    <xdr:pic>
      <xdr:nvPicPr>
        <xdr:cNvPr id="1684" name="Picture@01\QPosted@" descr="@01\QPosted@">
          <a:extLst>
            <a:ext uri="{FF2B5EF4-FFF2-40B4-BE49-F238E27FC236}">
              <a16:creationId xmlns:a16="http://schemas.microsoft.com/office/drawing/2014/main" id="{2EFA9BA3-0784-49DC-93EF-95B0D491C9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96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1684</xdr:row>
      <xdr:rowOff>0</xdr:rowOff>
    </xdr:from>
    <xdr:to>
      <xdr:col>0</xdr:col>
      <xdr:colOff>152400</xdr:colOff>
      <xdr:row>1684</xdr:row>
      <xdr:rowOff>133350</xdr:rowOff>
    </xdr:to>
    <xdr:pic>
      <xdr:nvPicPr>
        <xdr:cNvPr id="1685" name="Picture@01\QPosted@" descr="@01\QPosted@">
          <a:extLst>
            <a:ext uri="{FF2B5EF4-FFF2-40B4-BE49-F238E27FC236}">
              <a16:creationId xmlns:a16="http://schemas.microsoft.com/office/drawing/2014/main" id="{BF137C66-80A3-4C04-B688-A1DDECBA82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987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1685</xdr:row>
      <xdr:rowOff>0</xdr:rowOff>
    </xdr:from>
    <xdr:to>
      <xdr:col>0</xdr:col>
      <xdr:colOff>152400</xdr:colOff>
      <xdr:row>1685</xdr:row>
      <xdr:rowOff>133350</xdr:rowOff>
    </xdr:to>
    <xdr:pic>
      <xdr:nvPicPr>
        <xdr:cNvPr id="1686" name="Picture@01\QPosted@" descr="@01\QPosted@">
          <a:extLst>
            <a:ext uri="{FF2B5EF4-FFF2-40B4-BE49-F238E27FC236}">
              <a16:creationId xmlns:a16="http://schemas.microsoft.com/office/drawing/2014/main" id="{CE32F9DB-C3B5-49D1-9583-E50FE92D60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00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1686</xdr:row>
      <xdr:rowOff>0</xdr:rowOff>
    </xdr:from>
    <xdr:to>
      <xdr:col>0</xdr:col>
      <xdr:colOff>152400</xdr:colOff>
      <xdr:row>1686</xdr:row>
      <xdr:rowOff>133350</xdr:rowOff>
    </xdr:to>
    <xdr:pic>
      <xdr:nvPicPr>
        <xdr:cNvPr id="1687" name="Picture@01\QPosted@" descr="@01\QPosted@">
          <a:extLst>
            <a:ext uri="{FF2B5EF4-FFF2-40B4-BE49-F238E27FC236}">
              <a16:creationId xmlns:a16="http://schemas.microsoft.com/office/drawing/2014/main" id="{3043AF72-4CA1-46FF-9090-1B294C0D7B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022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1687</xdr:row>
      <xdr:rowOff>0</xdr:rowOff>
    </xdr:from>
    <xdr:to>
      <xdr:col>0</xdr:col>
      <xdr:colOff>152400</xdr:colOff>
      <xdr:row>1687</xdr:row>
      <xdr:rowOff>133350</xdr:rowOff>
    </xdr:to>
    <xdr:pic>
      <xdr:nvPicPr>
        <xdr:cNvPr id="1688" name="Picture@01\QPosted@" descr="@01\QPosted@">
          <a:extLst>
            <a:ext uri="{FF2B5EF4-FFF2-40B4-BE49-F238E27FC236}">
              <a16:creationId xmlns:a16="http://schemas.microsoft.com/office/drawing/2014/main" id="{B12E0915-8E6C-4F76-A6A6-D2E8944DAC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04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1688</xdr:row>
      <xdr:rowOff>0</xdr:rowOff>
    </xdr:from>
    <xdr:to>
      <xdr:col>0</xdr:col>
      <xdr:colOff>152400</xdr:colOff>
      <xdr:row>1688</xdr:row>
      <xdr:rowOff>133350</xdr:rowOff>
    </xdr:to>
    <xdr:pic>
      <xdr:nvPicPr>
        <xdr:cNvPr id="1689" name="Picture@01\QPosted@" descr="@01\QPosted@">
          <a:extLst>
            <a:ext uri="{FF2B5EF4-FFF2-40B4-BE49-F238E27FC236}">
              <a16:creationId xmlns:a16="http://schemas.microsoft.com/office/drawing/2014/main" id="{155B27BE-F660-4D77-BFB3-4653B590FF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058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1689</xdr:row>
      <xdr:rowOff>0</xdr:rowOff>
    </xdr:from>
    <xdr:to>
      <xdr:col>0</xdr:col>
      <xdr:colOff>152400</xdr:colOff>
      <xdr:row>1689</xdr:row>
      <xdr:rowOff>133350</xdr:rowOff>
    </xdr:to>
    <xdr:pic>
      <xdr:nvPicPr>
        <xdr:cNvPr id="1690" name="Picture@01\QPosted@" descr="@01\QPosted@">
          <a:extLst>
            <a:ext uri="{FF2B5EF4-FFF2-40B4-BE49-F238E27FC236}">
              <a16:creationId xmlns:a16="http://schemas.microsoft.com/office/drawing/2014/main" id="{6E67E722-E6DC-4732-8DA9-E2FFA8C108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07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1690</xdr:row>
      <xdr:rowOff>0</xdr:rowOff>
    </xdr:from>
    <xdr:to>
      <xdr:col>0</xdr:col>
      <xdr:colOff>152400</xdr:colOff>
      <xdr:row>1690</xdr:row>
      <xdr:rowOff>133350</xdr:rowOff>
    </xdr:to>
    <xdr:pic>
      <xdr:nvPicPr>
        <xdr:cNvPr id="1691" name="Picture@01\QPosted@" descr="@01\QPosted@">
          <a:extLst>
            <a:ext uri="{FF2B5EF4-FFF2-40B4-BE49-F238E27FC236}">
              <a16:creationId xmlns:a16="http://schemas.microsoft.com/office/drawing/2014/main" id="{362009B3-E0DD-4A7E-AF27-AFB0318BAC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093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1691</xdr:row>
      <xdr:rowOff>0</xdr:rowOff>
    </xdr:from>
    <xdr:to>
      <xdr:col>0</xdr:col>
      <xdr:colOff>152400</xdr:colOff>
      <xdr:row>1691</xdr:row>
      <xdr:rowOff>133350</xdr:rowOff>
    </xdr:to>
    <xdr:pic>
      <xdr:nvPicPr>
        <xdr:cNvPr id="1692" name="Picture@01\QPosted@" descr="@01\QPosted@">
          <a:extLst>
            <a:ext uri="{FF2B5EF4-FFF2-40B4-BE49-F238E27FC236}">
              <a16:creationId xmlns:a16="http://schemas.microsoft.com/office/drawing/2014/main" id="{49BDE278-C8B6-4214-9575-B1FFC77AE9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11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1692</xdr:row>
      <xdr:rowOff>0</xdr:rowOff>
    </xdr:from>
    <xdr:to>
      <xdr:col>0</xdr:col>
      <xdr:colOff>152400</xdr:colOff>
      <xdr:row>1692</xdr:row>
      <xdr:rowOff>133350</xdr:rowOff>
    </xdr:to>
    <xdr:pic>
      <xdr:nvPicPr>
        <xdr:cNvPr id="1693" name="Picture@01\QPosted@" descr="@01\QPosted@">
          <a:extLst>
            <a:ext uri="{FF2B5EF4-FFF2-40B4-BE49-F238E27FC236}">
              <a16:creationId xmlns:a16="http://schemas.microsoft.com/office/drawing/2014/main" id="{72C94694-EFC4-49FA-9378-048483EB6A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129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1693</xdr:row>
      <xdr:rowOff>0</xdr:rowOff>
    </xdr:from>
    <xdr:to>
      <xdr:col>0</xdr:col>
      <xdr:colOff>152400</xdr:colOff>
      <xdr:row>1693</xdr:row>
      <xdr:rowOff>133350</xdr:rowOff>
    </xdr:to>
    <xdr:pic>
      <xdr:nvPicPr>
        <xdr:cNvPr id="1694" name="Picture@01\QPosted@" descr="@01\QPosted@">
          <a:extLst>
            <a:ext uri="{FF2B5EF4-FFF2-40B4-BE49-F238E27FC236}">
              <a16:creationId xmlns:a16="http://schemas.microsoft.com/office/drawing/2014/main" id="{B7FFFF51-A199-4666-B839-419A8345FD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14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1694</xdr:row>
      <xdr:rowOff>0</xdr:rowOff>
    </xdr:from>
    <xdr:to>
      <xdr:col>0</xdr:col>
      <xdr:colOff>152400</xdr:colOff>
      <xdr:row>1694</xdr:row>
      <xdr:rowOff>133350</xdr:rowOff>
    </xdr:to>
    <xdr:pic>
      <xdr:nvPicPr>
        <xdr:cNvPr id="1695" name="Picture@01\QPosted@" descr="@01\QPosted@">
          <a:extLst>
            <a:ext uri="{FF2B5EF4-FFF2-40B4-BE49-F238E27FC236}">
              <a16:creationId xmlns:a16="http://schemas.microsoft.com/office/drawing/2014/main" id="{AECCF1B6-36C4-42DE-8FA2-A4AB90364A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165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1695</xdr:row>
      <xdr:rowOff>0</xdr:rowOff>
    </xdr:from>
    <xdr:to>
      <xdr:col>0</xdr:col>
      <xdr:colOff>152400</xdr:colOff>
      <xdr:row>1695</xdr:row>
      <xdr:rowOff>133350</xdr:rowOff>
    </xdr:to>
    <xdr:pic>
      <xdr:nvPicPr>
        <xdr:cNvPr id="1696" name="Picture@01\QPosted@" descr="@01\QPosted@">
          <a:extLst>
            <a:ext uri="{FF2B5EF4-FFF2-40B4-BE49-F238E27FC236}">
              <a16:creationId xmlns:a16="http://schemas.microsoft.com/office/drawing/2014/main" id="{9AC72990-8E06-4EB3-9463-2A236242CE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18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1696</xdr:row>
      <xdr:rowOff>0</xdr:rowOff>
    </xdr:from>
    <xdr:to>
      <xdr:col>0</xdr:col>
      <xdr:colOff>152400</xdr:colOff>
      <xdr:row>1696</xdr:row>
      <xdr:rowOff>133350</xdr:rowOff>
    </xdr:to>
    <xdr:pic>
      <xdr:nvPicPr>
        <xdr:cNvPr id="1697" name="Picture@01\QPosted@" descr="@01\QPosted@">
          <a:extLst>
            <a:ext uri="{FF2B5EF4-FFF2-40B4-BE49-F238E27FC236}">
              <a16:creationId xmlns:a16="http://schemas.microsoft.com/office/drawing/2014/main" id="{09E1A1A8-946D-4BE6-B0E3-68C45D026D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200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1697</xdr:row>
      <xdr:rowOff>0</xdr:rowOff>
    </xdr:from>
    <xdr:to>
      <xdr:col>0</xdr:col>
      <xdr:colOff>152400</xdr:colOff>
      <xdr:row>1697</xdr:row>
      <xdr:rowOff>133350</xdr:rowOff>
    </xdr:to>
    <xdr:pic>
      <xdr:nvPicPr>
        <xdr:cNvPr id="1698" name="Picture@01\QPosted@" descr="@01\QPosted@">
          <a:extLst>
            <a:ext uri="{FF2B5EF4-FFF2-40B4-BE49-F238E27FC236}">
              <a16:creationId xmlns:a16="http://schemas.microsoft.com/office/drawing/2014/main" id="{6102067D-4882-461D-9775-9C5A7ED487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21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1698</xdr:row>
      <xdr:rowOff>0</xdr:rowOff>
    </xdr:from>
    <xdr:to>
      <xdr:col>0</xdr:col>
      <xdr:colOff>152400</xdr:colOff>
      <xdr:row>1698</xdr:row>
      <xdr:rowOff>133350</xdr:rowOff>
    </xdr:to>
    <xdr:pic>
      <xdr:nvPicPr>
        <xdr:cNvPr id="1699" name="Picture@01\QPosted@" descr="@01\QPosted@">
          <a:extLst>
            <a:ext uri="{FF2B5EF4-FFF2-40B4-BE49-F238E27FC236}">
              <a16:creationId xmlns:a16="http://schemas.microsoft.com/office/drawing/2014/main" id="{3984A3D4-E897-4E9D-989C-2E2484B1C1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236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1699</xdr:row>
      <xdr:rowOff>0</xdr:rowOff>
    </xdr:from>
    <xdr:to>
      <xdr:col>0</xdr:col>
      <xdr:colOff>152400</xdr:colOff>
      <xdr:row>1699</xdr:row>
      <xdr:rowOff>133350</xdr:rowOff>
    </xdr:to>
    <xdr:pic>
      <xdr:nvPicPr>
        <xdr:cNvPr id="1700" name="Picture@01\QPosted@" descr="@01\QPosted@">
          <a:extLst>
            <a:ext uri="{FF2B5EF4-FFF2-40B4-BE49-F238E27FC236}">
              <a16:creationId xmlns:a16="http://schemas.microsoft.com/office/drawing/2014/main" id="{5C53BBE7-1E89-4014-9F69-F48A372358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25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1700</xdr:row>
      <xdr:rowOff>0</xdr:rowOff>
    </xdr:from>
    <xdr:to>
      <xdr:col>0</xdr:col>
      <xdr:colOff>152400</xdr:colOff>
      <xdr:row>1700</xdr:row>
      <xdr:rowOff>133350</xdr:rowOff>
    </xdr:to>
    <xdr:pic>
      <xdr:nvPicPr>
        <xdr:cNvPr id="1701" name="Picture@01\QPosted@" descr="@01\QPosted@">
          <a:extLst>
            <a:ext uri="{FF2B5EF4-FFF2-40B4-BE49-F238E27FC236}">
              <a16:creationId xmlns:a16="http://schemas.microsoft.com/office/drawing/2014/main" id="{F8EF5BF9-70F2-42C8-AFA3-6B2493D4D3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271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1701</xdr:row>
      <xdr:rowOff>0</xdr:rowOff>
    </xdr:from>
    <xdr:to>
      <xdr:col>0</xdr:col>
      <xdr:colOff>152400</xdr:colOff>
      <xdr:row>1701</xdr:row>
      <xdr:rowOff>133350</xdr:rowOff>
    </xdr:to>
    <xdr:pic>
      <xdr:nvPicPr>
        <xdr:cNvPr id="1702" name="Picture@01\QPosted@" descr="@01\QPosted@">
          <a:extLst>
            <a:ext uri="{FF2B5EF4-FFF2-40B4-BE49-F238E27FC236}">
              <a16:creationId xmlns:a16="http://schemas.microsoft.com/office/drawing/2014/main" id="{5B098A0A-978B-409B-9304-5CE5D3F113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289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1702</xdr:row>
      <xdr:rowOff>0</xdr:rowOff>
    </xdr:from>
    <xdr:to>
      <xdr:col>0</xdr:col>
      <xdr:colOff>152400</xdr:colOff>
      <xdr:row>1702</xdr:row>
      <xdr:rowOff>133350</xdr:rowOff>
    </xdr:to>
    <xdr:pic>
      <xdr:nvPicPr>
        <xdr:cNvPr id="1703" name="Picture@01\QPosted@" descr="@01\QPosted@">
          <a:extLst>
            <a:ext uri="{FF2B5EF4-FFF2-40B4-BE49-F238E27FC236}">
              <a16:creationId xmlns:a16="http://schemas.microsoft.com/office/drawing/2014/main" id="{950F8960-71D2-44ED-949C-B8B0203674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307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1703</xdr:row>
      <xdr:rowOff>0</xdr:rowOff>
    </xdr:from>
    <xdr:to>
      <xdr:col>0</xdr:col>
      <xdr:colOff>152400</xdr:colOff>
      <xdr:row>1703</xdr:row>
      <xdr:rowOff>133350</xdr:rowOff>
    </xdr:to>
    <xdr:pic>
      <xdr:nvPicPr>
        <xdr:cNvPr id="1704" name="Picture@01\QPosted@" descr="@01\QPosted@">
          <a:extLst>
            <a:ext uri="{FF2B5EF4-FFF2-40B4-BE49-F238E27FC236}">
              <a16:creationId xmlns:a16="http://schemas.microsoft.com/office/drawing/2014/main" id="{DDCD3FC2-5FE9-4C24-92EB-7915113C14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325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1704</xdr:row>
      <xdr:rowOff>0</xdr:rowOff>
    </xdr:from>
    <xdr:to>
      <xdr:col>0</xdr:col>
      <xdr:colOff>152400</xdr:colOff>
      <xdr:row>1704</xdr:row>
      <xdr:rowOff>133350</xdr:rowOff>
    </xdr:to>
    <xdr:pic>
      <xdr:nvPicPr>
        <xdr:cNvPr id="1705" name="Picture@01\QPosted@" descr="@01\QPosted@">
          <a:extLst>
            <a:ext uri="{FF2B5EF4-FFF2-40B4-BE49-F238E27FC236}">
              <a16:creationId xmlns:a16="http://schemas.microsoft.com/office/drawing/2014/main" id="{687988A2-5CB0-4898-80E1-9334B84300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342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1705</xdr:row>
      <xdr:rowOff>0</xdr:rowOff>
    </xdr:from>
    <xdr:to>
      <xdr:col>0</xdr:col>
      <xdr:colOff>152400</xdr:colOff>
      <xdr:row>1705</xdr:row>
      <xdr:rowOff>133350</xdr:rowOff>
    </xdr:to>
    <xdr:pic>
      <xdr:nvPicPr>
        <xdr:cNvPr id="1706" name="Picture@01\QPosted@" descr="@01\QPosted@">
          <a:extLst>
            <a:ext uri="{FF2B5EF4-FFF2-40B4-BE49-F238E27FC236}">
              <a16:creationId xmlns:a16="http://schemas.microsoft.com/office/drawing/2014/main" id="{935F5B7F-AB6F-4616-884D-3B2FEC27A5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360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1706</xdr:row>
      <xdr:rowOff>0</xdr:rowOff>
    </xdr:from>
    <xdr:to>
      <xdr:col>0</xdr:col>
      <xdr:colOff>152400</xdr:colOff>
      <xdr:row>1706</xdr:row>
      <xdr:rowOff>133350</xdr:rowOff>
    </xdr:to>
    <xdr:pic>
      <xdr:nvPicPr>
        <xdr:cNvPr id="1707" name="Picture@01\QPosted@" descr="@01\QPosted@">
          <a:extLst>
            <a:ext uri="{FF2B5EF4-FFF2-40B4-BE49-F238E27FC236}">
              <a16:creationId xmlns:a16="http://schemas.microsoft.com/office/drawing/2014/main" id="{57550100-20CD-4118-A620-5A161812D6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378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1707</xdr:row>
      <xdr:rowOff>0</xdr:rowOff>
    </xdr:from>
    <xdr:to>
      <xdr:col>0</xdr:col>
      <xdr:colOff>152400</xdr:colOff>
      <xdr:row>1707</xdr:row>
      <xdr:rowOff>133350</xdr:rowOff>
    </xdr:to>
    <xdr:pic>
      <xdr:nvPicPr>
        <xdr:cNvPr id="1708" name="Picture@01\QPosted@" descr="@01\QPosted@">
          <a:extLst>
            <a:ext uri="{FF2B5EF4-FFF2-40B4-BE49-F238E27FC236}">
              <a16:creationId xmlns:a16="http://schemas.microsoft.com/office/drawing/2014/main" id="{B87086F2-5498-47BA-B003-F2811D8893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396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1708</xdr:row>
      <xdr:rowOff>0</xdr:rowOff>
    </xdr:from>
    <xdr:to>
      <xdr:col>0</xdr:col>
      <xdr:colOff>152400</xdr:colOff>
      <xdr:row>1708</xdr:row>
      <xdr:rowOff>133350</xdr:rowOff>
    </xdr:to>
    <xdr:pic>
      <xdr:nvPicPr>
        <xdr:cNvPr id="1709" name="Picture@01\QPosted@" descr="@01\QPosted@">
          <a:extLst>
            <a:ext uri="{FF2B5EF4-FFF2-40B4-BE49-F238E27FC236}">
              <a16:creationId xmlns:a16="http://schemas.microsoft.com/office/drawing/2014/main" id="{181E704D-58FF-4D6E-B361-28B07F88F9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41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1709</xdr:row>
      <xdr:rowOff>0</xdr:rowOff>
    </xdr:from>
    <xdr:to>
      <xdr:col>0</xdr:col>
      <xdr:colOff>152400</xdr:colOff>
      <xdr:row>1709</xdr:row>
      <xdr:rowOff>133350</xdr:rowOff>
    </xdr:to>
    <xdr:pic>
      <xdr:nvPicPr>
        <xdr:cNvPr id="1710" name="Picture@01\QPosted@" descr="@01\QPosted@">
          <a:extLst>
            <a:ext uri="{FF2B5EF4-FFF2-40B4-BE49-F238E27FC236}">
              <a16:creationId xmlns:a16="http://schemas.microsoft.com/office/drawing/2014/main" id="{58CB89EB-C2A3-474D-A2D0-CB25A06F05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431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1710</xdr:row>
      <xdr:rowOff>0</xdr:rowOff>
    </xdr:from>
    <xdr:to>
      <xdr:col>0</xdr:col>
      <xdr:colOff>152400</xdr:colOff>
      <xdr:row>1710</xdr:row>
      <xdr:rowOff>133350</xdr:rowOff>
    </xdr:to>
    <xdr:pic>
      <xdr:nvPicPr>
        <xdr:cNvPr id="1711" name="Picture@01\QPosted@" descr="@01\QPosted@">
          <a:extLst>
            <a:ext uri="{FF2B5EF4-FFF2-40B4-BE49-F238E27FC236}">
              <a16:creationId xmlns:a16="http://schemas.microsoft.com/office/drawing/2014/main" id="{FF0CA117-3F86-4D36-A7DB-B17DC4C7C0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44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1711</xdr:row>
      <xdr:rowOff>0</xdr:rowOff>
    </xdr:from>
    <xdr:to>
      <xdr:col>0</xdr:col>
      <xdr:colOff>152400</xdr:colOff>
      <xdr:row>1711</xdr:row>
      <xdr:rowOff>133350</xdr:rowOff>
    </xdr:to>
    <xdr:pic>
      <xdr:nvPicPr>
        <xdr:cNvPr id="1712" name="Picture@01\QPosted@" descr="@01\QPosted@">
          <a:extLst>
            <a:ext uri="{FF2B5EF4-FFF2-40B4-BE49-F238E27FC236}">
              <a16:creationId xmlns:a16="http://schemas.microsoft.com/office/drawing/2014/main" id="{773756F6-93A1-414B-843E-C2AF3E5034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467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1712</xdr:row>
      <xdr:rowOff>0</xdr:rowOff>
    </xdr:from>
    <xdr:to>
      <xdr:col>0</xdr:col>
      <xdr:colOff>152400</xdr:colOff>
      <xdr:row>1712</xdr:row>
      <xdr:rowOff>133350</xdr:rowOff>
    </xdr:to>
    <xdr:pic>
      <xdr:nvPicPr>
        <xdr:cNvPr id="1713" name="Picture@01\QPosted@" descr="@01\QPosted@">
          <a:extLst>
            <a:ext uri="{FF2B5EF4-FFF2-40B4-BE49-F238E27FC236}">
              <a16:creationId xmlns:a16="http://schemas.microsoft.com/office/drawing/2014/main" id="{37040CA8-9D94-45ED-A296-F0977990EF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48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1713</xdr:row>
      <xdr:rowOff>0</xdr:rowOff>
    </xdr:from>
    <xdr:to>
      <xdr:col>0</xdr:col>
      <xdr:colOff>152400</xdr:colOff>
      <xdr:row>1713</xdr:row>
      <xdr:rowOff>133350</xdr:rowOff>
    </xdr:to>
    <xdr:pic>
      <xdr:nvPicPr>
        <xdr:cNvPr id="1714" name="Picture@01\QPosted@" descr="@01\QPosted@">
          <a:extLst>
            <a:ext uri="{FF2B5EF4-FFF2-40B4-BE49-F238E27FC236}">
              <a16:creationId xmlns:a16="http://schemas.microsoft.com/office/drawing/2014/main" id="{8AE97E5B-C10D-48CE-8B4A-86AB9FF6DB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502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1714</xdr:row>
      <xdr:rowOff>0</xdr:rowOff>
    </xdr:from>
    <xdr:to>
      <xdr:col>0</xdr:col>
      <xdr:colOff>152400</xdr:colOff>
      <xdr:row>1714</xdr:row>
      <xdr:rowOff>133350</xdr:rowOff>
    </xdr:to>
    <xdr:pic>
      <xdr:nvPicPr>
        <xdr:cNvPr id="1715" name="Picture@01\QPosted@" descr="@01\QPosted@">
          <a:extLst>
            <a:ext uri="{FF2B5EF4-FFF2-40B4-BE49-F238E27FC236}">
              <a16:creationId xmlns:a16="http://schemas.microsoft.com/office/drawing/2014/main" id="{042BB4C1-43DB-4314-B3D9-CC2E09B324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52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1715</xdr:row>
      <xdr:rowOff>0</xdr:rowOff>
    </xdr:from>
    <xdr:to>
      <xdr:col>0</xdr:col>
      <xdr:colOff>152400</xdr:colOff>
      <xdr:row>1715</xdr:row>
      <xdr:rowOff>133350</xdr:rowOff>
    </xdr:to>
    <xdr:pic>
      <xdr:nvPicPr>
        <xdr:cNvPr id="1716" name="Picture@01\QPosted@" descr="@01\QPosted@">
          <a:extLst>
            <a:ext uri="{FF2B5EF4-FFF2-40B4-BE49-F238E27FC236}">
              <a16:creationId xmlns:a16="http://schemas.microsoft.com/office/drawing/2014/main" id="{6F4A229B-FBAB-4333-ADC0-95AD8D55AF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538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1716</xdr:row>
      <xdr:rowOff>0</xdr:rowOff>
    </xdr:from>
    <xdr:to>
      <xdr:col>0</xdr:col>
      <xdr:colOff>152400</xdr:colOff>
      <xdr:row>1716</xdr:row>
      <xdr:rowOff>133350</xdr:rowOff>
    </xdr:to>
    <xdr:pic>
      <xdr:nvPicPr>
        <xdr:cNvPr id="1717" name="Picture@01\QPosted@" descr="@01\QPosted@">
          <a:extLst>
            <a:ext uri="{FF2B5EF4-FFF2-40B4-BE49-F238E27FC236}">
              <a16:creationId xmlns:a16="http://schemas.microsoft.com/office/drawing/2014/main" id="{E574B177-41DC-4266-BBED-45066D05B8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55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1717</xdr:row>
      <xdr:rowOff>0</xdr:rowOff>
    </xdr:from>
    <xdr:to>
      <xdr:col>0</xdr:col>
      <xdr:colOff>152400</xdr:colOff>
      <xdr:row>1717</xdr:row>
      <xdr:rowOff>133350</xdr:rowOff>
    </xdr:to>
    <xdr:pic>
      <xdr:nvPicPr>
        <xdr:cNvPr id="1718" name="Picture@01\QPosted@" descr="@01\QPosted@">
          <a:extLst>
            <a:ext uri="{FF2B5EF4-FFF2-40B4-BE49-F238E27FC236}">
              <a16:creationId xmlns:a16="http://schemas.microsoft.com/office/drawing/2014/main" id="{57FD9848-A1C3-4C44-8915-DF596833AE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573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1718</xdr:row>
      <xdr:rowOff>0</xdr:rowOff>
    </xdr:from>
    <xdr:to>
      <xdr:col>0</xdr:col>
      <xdr:colOff>152400</xdr:colOff>
      <xdr:row>1718</xdr:row>
      <xdr:rowOff>133350</xdr:rowOff>
    </xdr:to>
    <xdr:pic>
      <xdr:nvPicPr>
        <xdr:cNvPr id="1719" name="Picture@01\QPosted@" descr="@01\QPosted@">
          <a:extLst>
            <a:ext uri="{FF2B5EF4-FFF2-40B4-BE49-F238E27FC236}">
              <a16:creationId xmlns:a16="http://schemas.microsoft.com/office/drawing/2014/main" id="{FD37ED9B-3075-40EC-B837-6ADE0ABA61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59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1719</xdr:row>
      <xdr:rowOff>0</xdr:rowOff>
    </xdr:from>
    <xdr:to>
      <xdr:col>0</xdr:col>
      <xdr:colOff>152400</xdr:colOff>
      <xdr:row>1719</xdr:row>
      <xdr:rowOff>133350</xdr:rowOff>
    </xdr:to>
    <xdr:pic>
      <xdr:nvPicPr>
        <xdr:cNvPr id="1720" name="Picture@01\QPosted@" descr="@01\QPosted@">
          <a:extLst>
            <a:ext uri="{FF2B5EF4-FFF2-40B4-BE49-F238E27FC236}">
              <a16:creationId xmlns:a16="http://schemas.microsoft.com/office/drawing/2014/main" id="{02C52DA3-EF5D-4301-BB20-8A2174A0F5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09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1720</xdr:row>
      <xdr:rowOff>0</xdr:rowOff>
    </xdr:from>
    <xdr:to>
      <xdr:col>0</xdr:col>
      <xdr:colOff>152400</xdr:colOff>
      <xdr:row>1720</xdr:row>
      <xdr:rowOff>133350</xdr:rowOff>
    </xdr:to>
    <xdr:pic>
      <xdr:nvPicPr>
        <xdr:cNvPr id="1721" name="Picture@01\QPosted@" descr="@01\QPosted@">
          <a:extLst>
            <a:ext uri="{FF2B5EF4-FFF2-40B4-BE49-F238E27FC236}">
              <a16:creationId xmlns:a16="http://schemas.microsoft.com/office/drawing/2014/main" id="{D31272D1-8F73-4FB1-A823-5A545B5628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2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1721</xdr:row>
      <xdr:rowOff>0</xdr:rowOff>
    </xdr:from>
    <xdr:to>
      <xdr:col>0</xdr:col>
      <xdr:colOff>152400</xdr:colOff>
      <xdr:row>1721</xdr:row>
      <xdr:rowOff>133350</xdr:rowOff>
    </xdr:to>
    <xdr:pic>
      <xdr:nvPicPr>
        <xdr:cNvPr id="1722" name="Picture@01\QPosted@" descr="@01\QPosted@">
          <a:extLst>
            <a:ext uri="{FF2B5EF4-FFF2-40B4-BE49-F238E27FC236}">
              <a16:creationId xmlns:a16="http://schemas.microsoft.com/office/drawing/2014/main" id="{1F7DE6C8-35BF-41AA-9880-1014707C28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45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1722</xdr:row>
      <xdr:rowOff>0</xdr:rowOff>
    </xdr:from>
    <xdr:to>
      <xdr:col>0</xdr:col>
      <xdr:colOff>152400</xdr:colOff>
      <xdr:row>1722</xdr:row>
      <xdr:rowOff>133350</xdr:rowOff>
    </xdr:to>
    <xdr:pic>
      <xdr:nvPicPr>
        <xdr:cNvPr id="1723" name="Picture@01\QPosted@" descr="@01\QPosted@">
          <a:extLst>
            <a:ext uri="{FF2B5EF4-FFF2-40B4-BE49-F238E27FC236}">
              <a16:creationId xmlns:a16="http://schemas.microsoft.com/office/drawing/2014/main" id="{CCF56E36-710B-4963-A6C3-160B0DEAE0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6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1723</xdr:row>
      <xdr:rowOff>0</xdr:rowOff>
    </xdr:from>
    <xdr:to>
      <xdr:col>0</xdr:col>
      <xdr:colOff>152400</xdr:colOff>
      <xdr:row>1723</xdr:row>
      <xdr:rowOff>133350</xdr:rowOff>
    </xdr:to>
    <xdr:pic>
      <xdr:nvPicPr>
        <xdr:cNvPr id="1724" name="Picture@01\QPosted@" descr="@01\QPosted@">
          <a:extLst>
            <a:ext uri="{FF2B5EF4-FFF2-40B4-BE49-F238E27FC236}">
              <a16:creationId xmlns:a16="http://schemas.microsoft.com/office/drawing/2014/main" id="{FCECB421-6CF1-47FE-83CA-3315B1CB6E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80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1724</xdr:row>
      <xdr:rowOff>0</xdr:rowOff>
    </xdr:from>
    <xdr:to>
      <xdr:col>0</xdr:col>
      <xdr:colOff>152400</xdr:colOff>
      <xdr:row>1724</xdr:row>
      <xdr:rowOff>133350</xdr:rowOff>
    </xdr:to>
    <xdr:pic>
      <xdr:nvPicPr>
        <xdr:cNvPr id="1725" name="Picture@01\QPosted@" descr="@01\QPosted@">
          <a:extLst>
            <a:ext uri="{FF2B5EF4-FFF2-40B4-BE49-F238E27FC236}">
              <a16:creationId xmlns:a16="http://schemas.microsoft.com/office/drawing/2014/main" id="{645F0321-124F-42A7-9CA6-9A90811CE0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9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1725</xdr:row>
      <xdr:rowOff>0</xdr:rowOff>
    </xdr:from>
    <xdr:to>
      <xdr:col>0</xdr:col>
      <xdr:colOff>152400</xdr:colOff>
      <xdr:row>1725</xdr:row>
      <xdr:rowOff>133350</xdr:rowOff>
    </xdr:to>
    <xdr:pic>
      <xdr:nvPicPr>
        <xdr:cNvPr id="1726" name="Picture@01\QPosted@" descr="@01\QPosted@">
          <a:extLst>
            <a:ext uri="{FF2B5EF4-FFF2-40B4-BE49-F238E27FC236}">
              <a16:creationId xmlns:a16="http://schemas.microsoft.com/office/drawing/2014/main" id="{D2DCDA3E-B608-49A0-AF24-23B197C2E0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716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1726</xdr:row>
      <xdr:rowOff>0</xdr:rowOff>
    </xdr:from>
    <xdr:to>
      <xdr:col>0</xdr:col>
      <xdr:colOff>152400</xdr:colOff>
      <xdr:row>1726</xdr:row>
      <xdr:rowOff>133350</xdr:rowOff>
    </xdr:to>
    <xdr:pic>
      <xdr:nvPicPr>
        <xdr:cNvPr id="1727" name="Picture@01\QPosted@" descr="@01\QPosted@">
          <a:extLst>
            <a:ext uri="{FF2B5EF4-FFF2-40B4-BE49-F238E27FC236}">
              <a16:creationId xmlns:a16="http://schemas.microsoft.com/office/drawing/2014/main" id="{0DF3B9B4-2C3A-4206-8DEE-0CD48831B7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73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1727</xdr:row>
      <xdr:rowOff>0</xdr:rowOff>
    </xdr:from>
    <xdr:to>
      <xdr:col>0</xdr:col>
      <xdr:colOff>152400</xdr:colOff>
      <xdr:row>1727</xdr:row>
      <xdr:rowOff>133350</xdr:rowOff>
    </xdr:to>
    <xdr:pic>
      <xdr:nvPicPr>
        <xdr:cNvPr id="1728" name="Picture@01\QPosted@" descr="@01\QPosted@">
          <a:extLst>
            <a:ext uri="{FF2B5EF4-FFF2-40B4-BE49-F238E27FC236}">
              <a16:creationId xmlns:a16="http://schemas.microsoft.com/office/drawing/2014/main" id="{744E90EC-E701-407D-8739-ED845B4A88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751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1728</xdr:row>
      <xdr:rowOff>0</xdr:rowOff>
    </xdr:from>
    <xdr:to>
      <xdr:col>0</xdr:col>
      <xdr:colOff>152400</xdr:colOff>
      <xdr:row>1728</xdr:row>
      <xdr:rowOff>133350</xdr:rowOff>
    </xdr:to>
    <xdr:pic>
      <xdr:nvPicPr>
        <xdr:cNvPr id="1729" name="Picture@01\QPosted@" descr="@01\QPosted@">
          <a:extLst>
            <a:ext uri="{FF2B5EF4-FFF2-40B4-BE49-F238E27FC236}">
              <a16:creationId xmlns:a16="http://schemas.microsoft.com/office/drawing/2014/main" id="{7ED15911-E65E-41A5-B88B-920DD02952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76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1729</xdr:row>
      <xdr:rowOff>0</xdr:rowOff>
    </xdr:from>
    <xdr:to>
      <xdr:col>0</xdr:col>
      <xdr:colOff>152400</xdr:colOff>
      <xdr:row>1729</xdr:row>
      <xdr:rowOff>133350</xdr:rowOff>
    </xdr:to>
    <xdr:pic>
      <xdr:nvPicPr>
        <xdr:cNvPr id="1730" name="Picture@01\QPosted@" descr="@01\QPosted@">
          <a:extLst>
            <a:ext uri="{FF2B5EF4-FFF2-40B4-BE49-F238E27FC236}">
              <a16:creationId xmlns:a16="http://schemas.microsoft.com/office/drawing/2014/main" id="{E91A46D3-6E65-45C3-98F5-63747C1271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787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1730</xdr:row>
      <xdr:rowOff>0</xdr:rowOff>
    </xdr:from>
    <xdr:to>
      <xdr:col>0</xdr:col>
      <xdr:colOff>152400</xdr:colOff>
      <xdr:row>1730</xdr:row>
      <xdr:rowOff>133350</xdr:rowOff>
    </xdr:to>
    <xdr:pic>
      <xdr:nvPicPr>
        <xdr:cNvPr id="1731" name="Picture@01\QPosted@" descr="@01\QPosted@">
          <a:extLst>
            <a:ext uri="{FF2B5EF4-FFF2-40B4-BE49-F238E27FC236}">
              <a16:creationId xmlns:a16="http://schemas.microsoft.com/office/drawing/2014/main" id="{68FAFBFE-2DEA-4784-B0C4-3E3D5B5C30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805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1731</xdr:row>
      <xdr:rowOff>0</xdr:rowOff>
    </xdr:from>
    <xdr:to>
      <xdr:col>0</xdr:col>
      <xdr:colOff>152400</xdr:colOff>
      <xdr:row>1731</xdr:row>
      <xdr:rowOff>133350</xdr:rowOff>
    </xdr:to>
    <xdr:pic>
      <xdr:nvPicPr>
        <xdr:cNvPr id="1732" name="Picture@01\QPosted@" descr="@01\QPosted@">
          <a:extLst>
            <a:ext uri="{FF2B5EF4-FFF2-40B4-BE49-F238E27FC236}">
              <a16:creationId xmlns:a16="http://schemas.microsoft.com/office/drawing/2014/main" id="{BDF9211E-3418-40C0-8942-A28E1B6367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822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1732</xdr:row>
      <xdr:rowOff>0</xdr:rowOff>
    </xdr:from>
    <xdr:to>
      <xdr:col>0</xdr:col>
      <xdr:colOff>152400</xdr:colOff>
      <xdr:row>1732</xdr:row>
      <xdr:rowOff>133350</xdr:rowOff>
    </xdr:to>
    <xdr:pic>
      <xdr:nvPicPr>
        <xdr:cNvPr id="1733" name="Picture@01\QPosted@" descr="@01\QPosted@">
          <a:extLst>
            <a:ext uri="{FF2B5EF4-FFF2-40B4-BE49-F238E27FC236}">
              <a16:creationId xmlns:a16="http://schemas.microsoft.com/office/drawing/2014/main" id="{172DC70C-2527-48C4-9616-0015A4D7CC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840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1733</xdr:row>
      <xdr:rowOff>0</xdr:rowOff>
    </xdr:from>
    <xdr:to>
      <xdr:col>0</xdr:col>
      <xdr:colOff>152400</xdr:colOff>
      <xdr:row>1733</xdr:row>
      <xdr:rowOff>133350</xdr:rowOff>
    </xdr:to>
    <xdr:pic>
      <xdr:nvPicPr>
        <xdr:cNvPr id="1734" name="Picture@01\QPosted@" descr="@01\QPosted@">
          <a:extLst>
            <a:ext uri="{FF2B5EF4-FFF2-40B4-BE49-F238E27FC236}">
              <a16:creationId xmlns:a16="http://schemas.microsoft.com/office/drawing/2014/main" id="{83A05965-79A7-4344-8C64-6434EB66E2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858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1734</xdr:row>
      <xdr:rowOff>0</xdr:rowOff>
    </xdr:from>
    <xdr:to>
      <xdr:col>0</xdr:col>
      <xdr:colOff>152400</xdr:colOff>
      <xdr:row>1734</xdr:row>
      <xdr:rowOff>133350</xdr:rowOff>
    </xdr:to>
    <xdr:pic>
      <xdr:nvPicPr>
        <xdr:cNvPr id="1735" name="Picture@01\QPosted@" descr="@01\QPosted@">
          <a:extLst>
            <a:ext uri="{FF2B5EF4-FFF2-40B4-BE49-F238E27FC236}">
              <a16:creationId xmlns:a16="http://schemas.microsoft.com/office/drawing/2014/main" id="{A0741333-7BD3-497B-BC4F-57389B4AB4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876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1735</xdr:row>
      <xdr:rowOff>0</xdr:rowOff>
    </xdr:from>
    <xdr:to>
      <xdr:col>0</xdr:col>
      <xdr:colOff>152400</xdr:colOff>
      <xdr:row>1735</xdr:row>
      <xdr:rowOff>133350</xdr:rowOff>
    </xdr:to>
    <xdr:pic>
      <xdr:nvPicPr>
        <xdr:cNvPr id="1736" name="Picture@01\QPosted@" descr="@01\QPosted@">
          <a:extLst>
            <a:ext uri="{FF2B5EF4-FFF2-40B4-BE49-F238E27FC236}">
              <a16:creationId xmlns:a16="http://schemas.microsoft.com/office/drawing/2014/main" id="{8EA4CD1E-6CF1-4D55-A399-139A7C8166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89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1736</xdr:row>
      <xdr:rowOff>0</xdr:rowOff>
    </xdr:from>
    <xdr:to>
      <xdr:col>0</xdr:col>
      <xdr:colOff>152400</xdr:colOff>
      <xdr:row>1736</xdr:row>
      <xdr:rowOff>133350</xdr:rowOff>
    </xdr:to>
    <xdr:pic>
      <xdr:nvPicPr>
        <xdr:cNvPr id="1737" name="Picture@01\QPosted@" descr="@01\QPosted@">
          <a:extLst>
            <a:ext uri="{FF2B5EF4-FFF2-40B4-BE49-F238E27FC236}">
              <a16:creationId xmlns:a16="http://schemas.microsoft.com/office/drawing/2014/main" id="{D213F8FB-6DBB-481C-96D6-D1045BF0CF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911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1737</xdr:row>
      <xdr:rowOff>0</xdr:rowOff>
    </xdr:from>
    <xdr:to>
      <xdr:col>0</xdr:col>
      <xdr:colOff>152400</xdr:colOff>
      <xdr:row>1737</xdr:row>
      <xdr:rowOff>133350</xdr:rowOff>
    </xdr:to>
    <xdr:pic>
      <xdr:nvPicPr>
        <xdr:cNvPr id="1738" name="Picture@01\QPosted@" descr="@01\QPosted@">
          <a:extLst>
            <a:ext uri="{FF2B5EF4-FFF2-40B4-BE49-F238E27FC236}">
              <a16:creationId xmlns:a16="http://schemas.microsoft.com/office/drawing/2014/main" id="{4750EEB8-F5B8-478F-9B92-969BB5A636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92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1738</xdr:row>
      <xdr:rowOff>0</xdr:rowOff>
    </xdr:from>
    <xdr:to>
      <xdr:col>0</xdr:col>
      <xdr:colOff>152400</xdr:colOff>
      <xdr:row>1738</xdr:row>
      <xdr:rowOff>133350</xdr:rowOff>
    </xdr:to>
    <xdr:pic>
      <xdr:nvPicPr>
        <xdr:cNvPr id="1739" name="Picture@01\QPosted@" descr="@01\QPosted@">
          <a:extLst>
            <a:ext uri="{FF2B5EF4-FFF2-40B4-BE49-F238E27FC236}">
              <a16:creationId xmlns:a16="http://schemas.microsoft.com/office/drawing/2014/main" id="{B04C26FA-376E-4C45-8117-2D3ED06A36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947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1739</xdr:row>
      <xdr:rowOff>0</xdr:rowOff>
    </xdr:from>
    <xdr:to>
      <xdr:col>0</xdr:col>
      <xdr:colOff>152400</xdr:colOff>
      <xdr:row>1739</xdr:row>
      <xdr:rowOff>133350</xdr:rowOff>
    </xdr:to>
    <xdr:pic>
      <xdr:nvPicPr>
        <xdr:cNvPr id="1740" name="Picture@01\QPosted@" descr="@01\QPosted@">
          <a:extLst>
            <a:ext uri="{FF2B5EF4-FFF2-40B4-BE49-F238E27FC236}">
              <a16:creationId xmlns:a16="http://schemas.microsoft.com/office/drawing/2014/main" id="{546FBE07-8A5A-4269-905A-D2F4D0FC02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96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1740</xdr:row>
      <xdr:rowOff>0</xdr:rowOff>
    </xdr:from>
    <xdr:to>
      <xdr:col>0</xdr:col>
      <xdr:colOff>152400</xdr:colOff>
      <xdr:row>1740</xdr:row>
      <xdr:rowOff>133350</xdr:rowOff>
    </xdr:to>
    <xdr:pic>
      <xdr:nvPicPr>
        <xdr:cNvPr id="1741" name="Picture@01\QPosted@" descr="@01\QPosted@">
          <a:extLst>
            <a:ext uri="{FF2B5EF4-FFF2-40B4-BE49-F238E27FC236}">
              <a16:creationId xmlns:a16="http://schemas.microsoft.com/office/drawing/2014/main" id="{3B8B3AAF-F691-4B93-BA70-C989641386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982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1741</xdr:row>
      <xdr:rowOff>0</xdr:rowOff>
    </xdr:from>
    <xdr:to>
      <xdr:col>0</xdr:col>
      <xdr:colOff>152400</xdr:colOff>
      <xdr:row>1741</xdr:row>
      <xdr:rowOff>133350</xdr:rowOff>
    </xdr:to>
    <xdr:pic>
      <xdr:nvPicPr>
        <xdr:cNvPr id="1742" name="Picture@01\QPosted@" descr="@01\QPosted@">
          <a:extLst>
            <a:ext uri="{FF2B5EF4-FFF2-40B4-BE49-F238E27FC236}">
              <a16:creationId xmlns:a16="http://schemas.microsoft.com/office/drawing/2014/main" id="{936967CA-E7D7-4748-9ABE-3DBAEC2427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00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1742</xdr:row>
      <xdr:rowOff>0</xdr:rowOff>
    </xdr:from>
    <xdr:to>
      <xdr:col>0</xdr:col>
      <xdr:colOff>152400</xdr:colOff>
      <xdr:row>1742</xdr:row>
      <xdr:rowOff>133350</xdr:rowOff>
    </xdr:to>
    <xdr:pic>
      <xdr:nvPicPr>
        <xdr:cNvPr id="1743" name="Picture@01\QPosted@" descr="@01\QPosted@">
          <a:extLst>
            <a:ext uri="{FF2B5EF4-FFF2-40B4-BE49-F238E27FC236}">
              <a16:creationId xmlns:a16="http://schemas.microsoft.com/office/drawing/2014/main" id="{210948B2-2B4B-46F7-8F79-18056F8BA1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018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1743</xdr:row>
      <xdr:rowOff>0</xdr:rowOff>
    </xdr:from>
    <xdr:to>
      <xdr:col>0</xdr:col>
      <xdr:colOff>152400</xdr:colOff>
      <xdr:row>1743</xdr:row>
      <xdr:rowOff>133350</xdr:rowOff>
    </xdr:to>
    <xdr:pic>
      <xdr:nvPicPr>
        <xdr:cNvPr id="1744" name="Picture@01\QPosted@" descr="@01\QPosted@">
          <a:extLst>
            <a:ext uri="{FF2B5EF4-FFF2-40B4-BE49-F238E27FC236}">
              <a16:creationId xmlns:a16="http://schemas.microsoft.com/office/drawing/2014/main" id="{8F2F43C6-DBFF-48B3-BA11-656A6B1174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03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1744</xdr:row>
      <xdr:rowOff>0</xdr:rowOff>
    </xdr:from>
    <xdr:to>
      <xdr:col>0</xdr:col>
      <xdr:colOff>152400</xdr:colOff>
      <xdr:row>1744</xdr:row>
      <xdr:rowOff>133350</xdr:rowOff>
    </xdr:to>
    <xdr:pic>
      <xdr:nvPicPr>
        <xdr:cNvPr id="1745" name="Picture@01\QPosted@" descr="@01\QPosted@">
          <a:extLst>
            <a:ext uri="{FF2B5EF4-FFF2-40B4-BE49-F238E27FC236}">
              <a16:creationId xmlns:a16="http://schemas.microsoft.com/office/drawing/2014/main" id="{F0C336F3-05B1-4023-8936-FB84C7DE18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054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1745</xdr:row>
      <xdr:rowOff>0</xdr:rowOff>
    </xdr:from>
    <xdr:to>
      <xdr:col>0</xdr:col>
      <xdr:colOff>152400</xdr:colOff>
      <xdr:row>1745</xdr:row>
      <xdr:rowOff>133350</xdr:rowOff>
    </xdr:to>
    <xdr:pic>
      <xdr:nvPicPr>
        <xdr:cNvPr id="1746" name="Picture@01\QPosted@" descr="@01\QPosted@">
          <a:extLst>
            <a:ext uri="{FF2B5EF4-FFF2-40B4-BE49-F238E27FC236}">
              <a16:creationId xmlns:a16="http://schemas.microsoft.com/office/drawing/2014/main" id="{4F77F00C-7BF0-4F2A-BD78-DCBDB6A413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07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1746</xdr:row>
      <xdr:rowOff>0</xdr:rowOff>
    </xdr:from>
    <xdr:to>
      <xdr:col>0</xdr:col>
      <xdr:colOff>152400</xdr:colOff>
      <xdr:row>1746</xdr:row>
      <xdr:rowOff>133350</xdr:rowOff>
    </xdr:to>
    <xdr:pic>
      <xdr:nvPicPr>
        <xdr:cNvPr id="1747" name="Picture@01\QPosted@" descr="@01\QPosted@">
          <a:extLst>
            <a:ext uri="{FF2B5EF4-FFF2-40B4-BE49-F238E27FC236}">
              <a16:creationId xmlns:a16="http://schemas.microsoft.com/office/drawing/2014/main" id="{BD15561D-6DFC-49D8-8D78-E926824F79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089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1747</xdr:row>
      <xdr:rowOff>0</xdr:rowOff>
    </xdr:from>
    <xdr:to>
      <xdr:col>0</xdr:col>
      <xdr:colOff>152400</xdr:colOff>
      <xdr:row>1747</xdr:row>
      <xdr:rowOff>133350</xdr:rowOff>
    </xdr:to>
    <xdr:pic>
      <xdr:nvPicPr>
        <xdr:cNvPr id="1748" name="Picture@01\QPosted@" descr="@01\QPosted@">
          <a:extLst>
            <a:ext uri="{FF2B5EF4-FFF2-40B4-BE49-F238E27FC236}">
              <a16:creationId xmlns:a16="http://schemas.microsoft.com/office/drawing/2014/main" id="{A9C945E1-45F3-44D9-B4A0-E50451DF1C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10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1748</xdr:row>
      <xdr:rowOff>0</xdr:rowOff>
    </xdr:from>
    <xdr:to>
      <xdr:col>0</xdr:col>
      <xdr:colOff>152400</xdr:colOff>
      <xdr:row>1748</xdr:row>
      <xdr:rowOff>133350</xdr:rowOff>
    </xdr:to>
    <xdr:pic>
      <xdr:nvPicPr>
        <xdr:cNvPr id="1749" name="Picture@01\QPosted@" descr="@01\QPosted@">
          <a:extLst>
            <a:ext uri="{FF2B5EF4-FFF2-40B4-BE49-F238E27FC236}">
              <a16:creationId xmlns:a16="http://schemas.microsoft.com/office/drawing/2014/main" id="{C49C22C2-BCED-475D-A462-15B3C9E0F4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125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1749</xdr:row>
      <xdr:rowOff>0</xdr:rowOff>
    </xdr:from>
    <xdr:to>
      <xdr:col>0</xdr:col>
      <xdr:colOff>152400</xdr:colOff>
      <xdr:row>1749</xdr:row>
      <xdr:rowOff>133350</xdr:rowOff>
    </xdr:to>
    <xdr:pic>
      <xdr:nvPicPr>
        <xdr:cNvPr id="1750" name="Picture@01\QPosted@" descr="@01\QPosted@">
          <a:extLst>
            <a:ext uri="{FF2B5EF4-FFF2-40B4-BE49-F238E27FC236}">
              <a16:creationId xmlns:a16="http://schemas.microsoft.com/office/drawing/2014/main" id="{21B49B13-FABB-4E95-A113-A0766A424B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14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1750</xdr:row>
      <xdr:rowOff>0</xdr:rowOff>
    </xdr:from>
    <xdr:to>
      <xdr:col>0</xdr:col>
      <xdr:colOff>152400</xdr:colOff>
      <xdr:row>1750</xdr:row>
      <xdr:rowOff>133350</xdr:rowOff>
    </xdr:to>
    <xdr:pic>
      <xdr:nvPicPr>
        <xdr:cNvPr id="1751" name="Picture@01\QPosted@" descr="@01\QPosted@">
          <a:extLst>
            <a:ext uri="{FF2B5EF4-FFF2-40B4-BE49-F238E27FC236}">
              <a16:creationId xmlns:a16="http://schemas.microsoft.com/office/drawing/2014/main" id="{5276498B-2469-4A68-B108-A9D389C41A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160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1751</xdr:row>
      <xdr:rowOff>0</xdr:rowOff>
    </xdr:from>
    <xdr:to>
      <xdr:col>0</xdr:col>
      <xdr:colOff>152400</xdr:colOff>
      <xdr:row>1751</xdr:row>
      <xdr:rowOff>133350</xdr:rowOff>
    </xdr:to>
    <xdr:pic>
      <xdr:nvPicPr>
        <xdr:cNvPr id="1752" name="Picture@01\QPosted@" descr="@01\QPosted@">
          <a:extLst>
            <a:ext uri="{FF2B5EF4-FFF2-40B4-BE49-F238E27FC236}">
              <a16:creationId xmlns:a16="http://schemas.microsoft.com/office/drawing/2014/main" id="{D9EDB398-AD0B-4F12-9191-A3306F4FE5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17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1752</xdr:row>
      <xdr:rowOff>0</xdr:rowOff>
    </xdr:from>
    <xdr:to>
      <xdr:col>0</xdr:col>
      <xdr:colOff>152400</xdr:colOff>
      <xdr:row>1752</xdr:row>
      <xdr:rowOff>133350</xdr:rowOff>
    </xdr:to>
    <xdr:pic>
      <xdr:nvPicPr>
        <xdr:cNvPr id="1753" name="Picture@01\QPosted@" descr="@01\QPosted@">
          <a:extLst>
            <a:ext uri="{FF2B5EF4-FFF2-40B4-BE49-F238E27FC236}">
              <a16:creationId xmlns:a16="http://schemas.microsoft.com/office/drawing/2014/main" id="{5BBD9DCB-BFCD-4E0E-BD4E-22AE044B91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196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1753</xdr:row>
      <xdr:rowOff>0</xdr:rowOff>
    </xdr:from>
    <xdr:to>
      <xdr:col>0</xdr:col>
      <xdr:colOff>152400</xdr:colOff>
      <xdr:row>1753</xdr:row>
      <xdr:rowOff>133350</xdr:rowOff>
    </xdr:to>
    <xdr:pic>
      <xdr:nvPicPr>
        <xdr:cNvPr id="1754" name="Picture@01\QPosted@" descr="@01\QPosted@">
          <a:extLst>
            <a:ext uri="{FF2B5EF4-FFF2-40B4-BE49-F238E27FC236}">
              <a16:creationId xmlns:a16="http://schemas.microsoft.com/office/drawing/2014/main" id="{E1A5FFB7-09A2-4CCF-B33F-B329D29F91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21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1754</xdr:row>
      <xdr:rowOff>0</xdr:rowOff>
    </xdr:from>
    <xdr:to>
      <xdr:col>0</xdr:col>
      <xdr:colOff>152400</xdr:colOff>
      <xdr:row>1754</xdr:row>
      <xdr:rowOff>133350</xdr:rowOff>
    </xdr:to>
    <xdr:pic>
      <xdr:nvPicPr>
        <xdr:cNvPr id="1755" name="Picture@01\QPosted@" descr="@01\QPosted@">
          <a:extLst>
            <a:ext uri="{FF2B5EF4-FFF2-40B4-BE49-F238E27FC236}">
              <a16:creationId xmlns:a16="http://schemas.microsoft.com/office/drawing/2014/main" id="{0AD7972B-78C6-464D-815A-C84748CF63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231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1755</xdr:row>
      <xdr:rowOff>0</xdr:rowOff>
    </xdr:from>
    <xdr:to>
      <xdr:col>0</xdr:col>
      <xdr:colOff>152400</xdr:colOff>
      <xdr:row>1755</xdr:row>
      <xdr:rowOff>133350</xdr:rowOff>
    </xdr:to>
    <xdr:pic>
      <xdr:nvPicPr>
        <xdr:cNvPr id="1756" name="Picture@01\QPosted@" descr="@01\QPosted@">
          <a:extLst>
            <a:ext uri="{FF2B5EF4-FFF2-40B4-BE49-F238E27FC236}">
              <a16:creationId xmlns:a16="http://schemas.microsoft.com/office/drawing/2014/main" id="{4C425005-D3BD-41CE-821C-3C27B0E402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24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1756</xdr:row>
      <xdr:rowOff>0</xdr:rowOff>
    </xdr:from>
    <xdr:to>
      <xdr:col>0</xdr:col>
      <xdr:colOff>152400</xdr:colOff>
      <xdr:row>1756</xdr:row>
      <xdr:rowOff>133350</xdr:rowOff>
    </xdr:to>
    <xdr:pic>
      <xdr:nvPicPr>
        <xdr:cNvPr id="1757" name="Picture@01\QPosted@" descr="@01\QPosted@">
          <a:extLst>
            <a:ext uri="{FF2B5EF4-FFF2-40B4-BE49-F238E27FC236}">
              <a16:creationId xmlns:a16="http://schemas.microsoft.com/office/drawing/2014/main" id="{2B81C5E1-D624-4D29-9091-811B39424F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267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1757</xdr:row>
      <xdr:rowOff>0</xdr:rowOff>
    </xdr:from>
    <xdr:to>
      <xdr:col>0</xdr:col>
      <xdr:colOff>152400</xdr:colOff>
      <xdr:row>1757</xdr:row>
      <xdr:rowOff>133350</xdr:rowOff>
    </xdr:to>
    <xdr:pic>
      <xdr:nvPicPr>
        <xdr:cNvPr id="1758" name="Picture@01\QPosted@" descr="@01\QPosted@">
          <a:extLst>
            <a:ext uri="{FF2B5EF4-FFF2-40B4-BE49-F238E27FC236}">
              <a16:creationId xmlns:a16="http://schemas.microsoft.com/office/drawing/2014/main" id="{383B37EC-101B-4534-B060-E75DA84416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285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1758</xdr:row>
      <xdr:rowOff>0</xdr:rowOff>
    </xdr:from>
    <xdr:to>
      <xdr:col>0</xdr:col>
      <xdr:colOff>152400</xdr:colOff>
      <xdr:row>1758</xdr:row>
      <xdr:rowOff>133350</xdr:rowOff>
    </xdr:to>
    <xdr:pic>
      <xdr:nvPicPr>
        <xdr:cNvPr id="1759" name="Picture@01\QPosted@" descr="@01\QPosted@">
          <a:extLst>
            <a:ext uri="{FF2B5EF4-FFF2-40B4-BE49-F238E27FC236}">
              <a16:creationId xmlns:a16="http://schemas.microsoft.com/office/drawing/2014/main" id="{F77F3816-32C3-4107-A5C9-75FB10382B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302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1759</xdr:row>
      <xdr:rowOff>0</xdr:rowOff>
    </xdr:from>
    <xdr:to>
      <xdr:col>0</xdr:col>
      <xdr:colOff>152400</xdr:colOff>
      <xdr:row>1759</xdr:row>
      <xdr:rowOff>133350</xdr:rowOff>
    </xdr:to>
    <xdr:pic>
      <xdr:nvPicPr>
        <xdr:cNvPr id="1760" name="Picture@01\QPosted@" descr="@01\QPosted@">
          <a:extLst>
            <a:ext uri="{FF2B5EF4-FFF2-40B4-BE49-F238E27FC236}">
              <a16:creationId xmlns:a16="http://schemas.microsoft.com/office/drawing/2014/main" id="{EA571A4B-4D6E-49C7-8BEA-0BAB64E86C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320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1760</xdr:row>
      <xdr:rowOff>0</xdr:rowOff>
    </xdr:from>
    <xdr:to>
      <xdr:col>0</xdr:col>
      <xdr:colOff>152400</xdr:colOff>
      <xdr:row>1760</xdr:row>
      <xdr:rowOff>133350</xdr:rowOff>
    </xdr:to>
    <xdr:pic>
      <xdr:nvPicPr>
        <xdr:cNvPr id="1761" name="Picture@01\QPosted@" descr="@01\QPosted@">
          <a:extLst>
            <a:ext uri="{FF2B5EF4-FFF2-40B4-BE49-F238E27FC236}">
              <a16:creationId xmlns:a16="http://schemas.microsoft.com/office/drawing/2014/main" id="{F5A55F16-59B5-47B0-BB18-D09A40073E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338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1761</xdr:row>
      <xdr:rowOff>0</xdr:rowOff>
    </xdr:from>
    <xdr:to>
      <xdr:col>0</xdr:col>
      <xdr:colOff>152400</xdr:colOff>
      <xdr:row>1761</xdr:row>
      <xdr:rowOff>133350</xdr:rowOff>
    </xdr:to>
    <xdr:pic>
      <xdr:nvPicPr>
        <xdr:cNvPr id="1762" name="Picture@01\QPosted@" descr="@01\QPosted@">
          <a:extLst>
            <a:ext uri="{FF2B5EF4-FFF2-40B4-BE49-F238E27FC236}">
              <a16:creationId xmlns:a16="http://schemas.microsoft.com/office/drawing/2014/main" id="{7EB30763-D366-4483-833C-B34CBEED8B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356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1762</xdr:row>
      <xdr:rowOff>0</xdr:rowOff>
    </xdr:from>
    <xdr:to>
      <xdr:col>0</xdr:col>
      <xdr:colOff>152400</xdr:colOff>
      <xdr:row>1762</xdr:row>
      <xdr:rowOff>133350</xdr:rowOff>
    </xdr:to>
    <xdr:pic>
      <xdr:nvPicPr>
        <xdr:cNvPr id="1763" name="Picture@01\QPosted@" descr="@01\QPosted@">
          <a:extLst>
            <a:ext uri="{FF2B5EF4-FFF2-40B4-BE49-F238E27FC236}">
              <a16:creationId xmlns:a16="http://schemas.microsoft.com/office/drawing/2014/main" id="{0C26B54E-720C-4365-939A-878235F887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37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1763</xdr:row>
      <xdr:rowOff>0</xdr:rowOff>
    </xdr:from>
    <xdr:to>
      <xdr:col>0</xdr:col>
      <xdr:colOff>152400</xdr:colOff>
      <xdr:row>1763</xdr:row>
      <xdr:rowOff>133350</xdr:rowOff>
    </xdr:to>
    <xdr:pic>
      <xdr:nvPicPr>
        <xdr:cNvPr id="1764" name="Picture@01\QPosted@" descr="@01\QPosted@">
          <a:extLst>
            <a:ext uri="{FF2B5EF4-FFF2-40B4-BE49-F238E27FC236}">
              <a16:creationId xmlns:a16="http://schemas.microsoft.com/office/drawing/2014/main" id="{06E4F844-F9F2-4E16-BDE0-46186D9D48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391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1764</xdr:row>
      <xdr:rowOff>0</xdr:rowOff>
    </xdr:from>
    <xdr:to>
      <xdr:col>0</xdr:col>
      <xdr:colOff>152400</xdr:colOff>
      <xdr:row>1764</xdr:row>
      <xdr:rowOff>133350</xdr:rowOff>
    </xdr:to>
    <xdr:pic>
      <xdr:nvPicPr>
        <xdr:cNvPr id="1765" name="Picture@01\QPosted@" descr="@01\QPosted@">
          <a:extLst>
            <a:ext uri="{FF2B5EF4-FFF2-40B4-BE49-F238E27FC236}">
              <a16:creationId xmlns:a16="http://schemas.microsoft.com/office/drawing/2014/main" id="{085350F1-521A-4E36-B297-4D0FC50875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40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1765</xdr:row>
      <xdr:rowOff>0</xdr:rowOff>
    </xdr:from>
    <xdr:to>
      <xdr:col>0</xdr:col>
      <xdr:colOff>152400</xdr:colOff>
      <xdr:row>1765</xdr:row>
      <xdr:rowOff>133350</xdr:rowOff>
    </xdr:to>
    <xdr:pic>
      <xdr:nvPicPr>
        <xdr:cNvPr id="1766" name="Picture@01\QPosted@" descr="@01\QPosted@">
          <a:extLst>
            <a:ext uri="{FF2B5EF4-FFF2-40B4-BE49-F238E27FC236}">
              <a16:creationId xmlns:a16="http://schemas.microsoft.com/office/drawing/2014/main" id="{24B885DC-A73B-4D60-93ED-91C59EBFF0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427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1766</xdr:row>
      <xdr:rowOff>0</xdr:rowOff>
    </xdr:from>
    <xdr:to>
      <xdr:col>0</xdr:col>
      <xdr:colOff>152400</xdr:colOff>
      <xdr:row>1766</xdr:row>
      <xdr:rowOff>133350</xdr:rowOff>
    </xdr:to>
    <xdr:pic>
      <xdr:nvPicPr>
        <xdr:cNvPr id="1767" name="Picture@01\QPosted@" descr="@01\QPosted@">
          <a:extLst>
            <a:ext uri="{FF2B5EF4-FFF2-40B4-BE49-F238E27FC236}">
              <a16:creationId xmlns:a16="http://schemas.microsoft.com/office/drawing/2014/main" id="{5AF784FD-4480-4D7D-B610-8076A9CED6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44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1767</xdr:row>
      <xdr:rowOff>0</xdr:rowOff>
    </xdr:from>
    <xdr:to>
      <xdr:col>0</xdr:col>
      <xdr:colOff>152400</xdr:colOff>
      <xdr:row>1767</xdr:row>
      <xdr:rowOff>133350</xdr:rowOff>
    </xdr:to>
    <xdr:pic>
      <xdr:nvPicPr>
        <xdr:cNvPr id="1768" name="Picture@01\QPosted@" descr="@01\QPosted@">
          <a:extLst>
            <a:ext uri="{FF2B5EF4-FFF2-40B4-BE49-F238E27FC236}">
              <a16:creationId xmlns:a16="http://schemas.microsoft.com/office/drawing/2014/main" id="{D08C225C-1CA8-4B3A-9208-7D1E478AD8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462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1768</xdr:row>
      <xdr:rowOff>0</xdr:rowOff>
    </xdr:from>
    <xdr:to>
      <xdr:col>0</xdr:col>
      <xdr:colOff>152400</xdr:colOff>
      <xdr:row>1768</xdr:row>
      <xdr:rowOff>133350</xdr:rowOff>
    </xdr:to>
    <xdr:pic>
      <xdr:nvPicPr>
        <xdr:cNvPr id="1769" name="Picture@01\QPosted@" descr="@01\QPosted@">
          <a:extLst>
            <a:ext uri="{FF2B5EF4-FFF2-40B4-BE49-F238E27FC236}">
              <a16:creationId xmlns:a16="http://schemas.microsoft.com/office/drawing/2014/main" id="{00A87CF5-4B4F-4730-8979-3067581162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48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1769</xdr:row>
      <xdr:rowOff>0</xdr:rowOff>
    </xdr:from>
    <xdr:to>
      <xdr:col>0</xdr:col>
      <xdr:colOff>152400</xdr:colOff>
      <xdr:row>1769</xdr:row>
      <xdr:rowOff>133350</xdr:rowOff>
    </xdr:to>
    <xdr:pic>
      <xdr:nvPicPr>
        <xdr:cNvPr id="1770" name="Picture@01\QPosted@" descr="@01\QPosted@">
          <a:extLst>
            <a:ext uri="{FF2B5EF4-FFF2-40B4-BE49-F238E27FC236}">
              <a16:creationId xmlns:a16="http://schemas.microsoft.com/office/drawing/2014/main" id="{0AED1A39-E0DA-406A-BD01-13551759FD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498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1770</xdr:row>
      <xdr:rowOff>0</xdr:rowOff>
    </xdr:from>
    <xdr:to>
      <xdr:col>0</xdr:col>
      <xdr:colOff>152400</xdr:colOff>
      <xdr:row>1770</xdr:row>
      <xdr:rowOff>133350</xdr:rowOff>
    </xdr:to>
    <xdr:pic>
      <xdr:nvPicPr>
        <xdr:cNvPr id="1771" name="Picture@01\QPosted@" descr="@01\QPosted@">
          <a:extLst>
            <a:ext uri="{FF2B5EF4-FFF2-40B4-BE49-F238E27FC236}">
              <a16:creationId xmlns:a16="http://schemas.microsoft.com/office/drawing/2014/main" id="{424EF626-6EEF-46A9-BBE0-9553DFF0A0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51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1771</xdr:row>
      <xdr:rowOff>0</xdr:rowOff>
    </xdr:from>
    <xdr:to>
      <xdr:col>0</xdr:col>
      <xdr:colOff>152400</xdr:colOff>
      <xdr:row>1771</xdr:row>
      <xdr:rowOff>133350</xdr:rowOff>
    </xdr:to>
    <xdr:pic>
      <xdr:nvPicPr>
        <xdr:cNvPr id="1772" name="Picture@01\QPosted@" descr="@01\QPosted@">
          <a:extLst>
            <a:ext uri="{FF2B5EF4-FFF2-40B4-BE49-F238E27FC236}">
              <a16:creationId xmlns:a16="http://schemas.microsoft.com/office/drawing/2014/main" id="{CC640420-F4E7-47D8-8479-021C1B3FB9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534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1772</xdr:row>
      <xdr:rowOff>0</xdr:rowOff>
    </xdr:from>
    <xdr:to>
      <xdr:col>0</xdr:col>
      <xdr:colOff>152400</xdr:colOff>
      <xdr:row>1772</xdr:row>
      <xdr:rowOff>133350</xdr:rowOff>
    </xdr:to>
    <xdr:pic>
      <xdr:nvPicPr>
        <xdr:cNvPr id="1773" name="Picture@01\QPosted@" descr="@01\QPosted@">
          <a:extLst>
            <a:ext uri="{FF2B5EF4-FFF2-40B4-BE49-F238E27FC236}">
              <a16:creationId xmlns:a16="http://schemas.microsoft.com/office/drawing/2014/main" id="{D2FC5C96-C7AD-4981-B5A6-1E2484FBBF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55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1773</xdr:row>
      <xdr:rowOff>0</xdr:rowOff>
    </xdr:from>
    <xdr:to>
      <xdr:col>0</xdr:col>
      <xdr:colOff>152400</xdr:colOff>
      <xdr:row>1773</xdr:row>
      <xdr:rowOff>133350</xdr:rowOff>
    </xdr:to>
    <xdr:pic>
      <xdr:nvPicPr>
        <xdr:cNvPr id="1774" name="Picture@01\QPosted@" descr="@01\QPosted@">
          <a:extLst>
            <a:ext uri="{FF2B5EF4-FFF2-40B4-BE49-F238E27FC236}">
              <a16:creationId xmlns:a16="http://schemas.microsoft.com/office/drawing/2014/main" id="{A2EE2A53-E8D9-45DA-9B10-FF7E626676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569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1774</xdr:row>
      <xdr:rowOff>0</xdr:rowOff>
    </xdr:from>
    <xdr:to>
      <xdr:col>0</xdr:col>
      <xdr:colOff>152400</xdr:colOff>
      <xdr:row>1774</xdr:row>
      <xdr:rowOff>133350</xdr:rowOff>
    </xdr:to>
    <xdr:pic>
      <xdr:nvPicPr>
        <xdr:cNvPr id="1775" name="Picture@01\QPosted@" descr="@01\QPosted@">
          <a:extLst>
            <a:ext uri="{FF2B5EF4-FFF2-40B4-BE49-F238E27FC236}">
              <a16:creationId xmlns:a16="http://schemas.microsoft.com/office/drawing/2014/main" id="{022DC685-1455-4B94-A3BB-58865B1702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58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1775</xdr:row>
      <xdr:rowOff>0</xdr:rowOff>
    </xdr:from>
    <xdr:to>
      <xdr:col>0</xdr:col>
      <xdr:colOff>152400</xdr:colOff>
      <xdr:row>1775</xdr:row>
      <xdr:rowOff>133350</xdr:rowOff>
    </xdr:to>
    <xdr:pic>
      <xdr:nvPicPr>
        <xdr:cNvPr id="1776" name="Picture@01\QPosted@" descr="@01\QPosted@">
          <a:extLst>
            <a:ext uri="{FF2B5EF4-FFF2-40B4-BE49-F238E27FC236}">
              <a16:creationId xmlns:a16="http://schemas.microsoft.com/office/drawing/2014/main" id="{1C3DACCA-E28E-425D-B89D-BBD07C0943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605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1776</xdr:row>
      <xdr:rowOff>0</xdr:rowOff>
    </xdr:from>
    <xdr:to>
      <xdr:col>0</xdr:col>
      <xdr:colOff>152400</xdr:colOff>
      <xdr:row>1776</xdr:row>
      <xdr:rowOff>133350</xdr:rowOff>
    </xdr:to>
    <xdr:pic>
      <xdr:nvPicPr>
        <xdr:cNvPr id="1777" name="Picture@01\QPosted@" descr="@01\QPosted@">
          <a:extLst>
            <a:ext uri="{FF2B5EF4-FFF2-40B4-BE49-F238E27FC236}">
              <a16:creationId xmlns:a16="http://schemas.microsoft.com/office/drawing/2014/main" id="{C41F3AF7-0653-456E-8864-5E8A05CC9F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62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1777</xdr:row>
      <xdr:rowOff>0</xdr:rowOff>
    </xdr:from>
    <xdr:to>
      <xdr:col>0</xdr:col>
      <xdr:colOff>152400</xdr:colOff>
      <xdr:row>1777</xdr:row>
      <xdr:rowOff>133350</xdr:rowOff>
    </xdr:to>
    <xdr:pic>
      <xdr:nvPicPr>
        <xdr:cNvPr id="1778" name="Picture@01\QPosted@" descr="@01\QPosted@">
          <a:extLst>
            <a:ext uri="{FF2B5EF4-FFF2-40B4-BE49-F238E27FC236}">
              <a16:creationId xmlns:a16="http://schemas.microsoft.com/office/drawing/2014/main" id="{44480D2F-E623-4139-8EAD-70C80854A1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640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1778</xdr:row>
      <xdr:rowOff>0</xdr:rowOff>
    </xdr:from>
    <xdr:to>
      <xdr:col>0</xdr:col>
      <xdr:colOff>152400</xdr:colOff>
      <xdr:row>1778</xdr:row>
      <xdr:rowOff>133350</xdr:rowOff>
    </xdr:to>
    <xdr:pic>
      <xdr:nvPicPr>
        <xdr:cNvPr id="1779" name="Picture@01\QPosted@" descr="@01\QPosted@">
          <a:extLst>
            <a:ext uri="{FF2B5EF4-FFF2-40B4-BE49-F238E27FC236}">
              <a16:creationId xmlns:a16="http://schemas.microsoft.com/office/drawing/2014/main" id="{12CE5C96-0C2E-49D2-8BE8-77C18BBF44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65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1779</xdr:row>
      <xdr:rowOff>0</xdr:rowOff>
    </xdr:from>
    <xdr:to>
      <xdr:col>0</xdr:col>
      <xdr:colOff>152400</xdr:colOff>
      <xdr:row>1779</xdr:row>
      <xdr:rowOff>133350</xdr:rowOff>
    </xdr:to>
    <xdr:pic>
      <xdr:nvPicPr>
        <xdr:cNvPr id="1780" name="Picture@01\QPosted@" descr="@01\QPosted@">
          <a:extLst>
            <a:ext uri="{FF2B5EF4-FFF2-40B4-BE49-F238E27FC236}">
              <a16:creationId xmlns:a16="http://schemas.microsoft.com/office/drawing/2014/main" id="{468F919C-712E-4DF7-90D0-FB9D5CC30E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676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1780</xdr:row>
      <xdr:rowOff>0</xdr:rowOff>
    </xdr:from>
    <xdr:to>
      <xdr:col>0</xdr:col>
      <xdr:colOff>152400</xdr:colOff>
      <xdr:row>1780</xdr:row>
      <xdr:rowOff>133350</xdr:rowOff>
    </xdr:to>
    <xdr:pic>
      <xdr:nvPicPr>
        <xdr:cNvPr id="1781" name="Picture@01\QPosted@" descr="@01\QPosted@">
          <a:extLst>
            <a:ext uri="{FF2B5EF4-FFF2-40B4-BE49-F238E27FC236}">
              <a16:creationId xmlns:a16="http://schemas.microsoft.com/office/drawing/2014/main" id="{E3DEF5DC-1C17-4C53-9896-9D74EBADFF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69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1781</xdr:row>
      <xdr:rowOff>0</xdr:rowOff>
    </xdr:from>
    <xdr:to>
      <xdr:col>0</xdr:col>
      <xdr:colOff>152400</xdr:colOff>
      <xdr:row>1781</xdr:row>
      <xdr:rowOff>133350</xdr:rowOff>
    </xdr:to>
    <xdr:pic>
      <xdr:nvPicPr>
        <xdr:cNvPr id="1782" name="Picture@01\QPosted@" descr="@01\QPosted@">
          <a:extLst>
            <a:ext uri="{FF2B5EF4-FFF2-40B4-BE49-F238E27FC236}">
              <a16:creationId xmlns:a16="http://schemas.microsoft.com/office/drawing/2014/main" id="{A3B144BE-E1DA-41AC-8636-04DCFEB14E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711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1782</xdr:row>
      <xdr:rowOff>0</xdr:rowOff>
    </xdr:from>
    <xdr:to>
      <xdr:col>0</xdr:col>
      <xdr:colOff>152400</xdr:colOff>
      <xdr:row>1782</xdr:row>
      <xdr:rowOff>133350</xdr:rowOff>
    </xdr:to>
    <xdr:pic>
      <xdr:nvPicPr>
        <xdr:cNvPr id="1783" name="Picture@01\QPosted@" descr="@01\QPosted@">
          <a:extLst>
            <a:ext uri="{FF2B5EF4-FFF2-40B4-BE49-F238E27FC236}">
              <a16:creationId xmlns:a16="http://schemas.microsoft.com/office/drawing/2014/main" id="{6931B160-D204-48B5-A965-2CA2E929C5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72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1783</xdr:row>
      <xdr:rowOff>0</xdr:rowOff>
    </xdr:from>
    <xdr:to>
      <xdr:col>0</xdr:col>
      <xdr:colOff>152400</xdr:colOff>
      <xdr:row>1783</xdr:row>
      <xdr:rowOff>133350</xdr:rowOff>
    </xdr:to>
    <xdr:pic>
      <xdr:nvPicPr>
        <xdr:cNvPr id="1784" name="Picture@01\QPosted@" descr="@01\QPosted@">
          <a:extLst>
            <a:ext uri="{FF2B5EF4-FFF2-40B4-BE49-F238E27FC236}">
              <a16:creationId xmlns:a16="http://schemas.microsoft.com/office/drawing/2014/main" id="{9378A342-3DCD-4866-9FA2-5A329FD612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747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1784</xdr:row>
      <xdr:rowOff>0</xdr:rowOff>
    </xdr:from>
    <xdr:to>
      <xdr:col>0</xdr:col>
      <xdr:colOff>152400</xdr:colOff>
      <xdr:row>1784</xdr:row>
      <xdr:rowOff>133350</xdr:rowOff>
    </xdr:to>
    <xdr:pic>
      <xdr:nvPicPr>
        <xdr:cNvPr id="1785" name="Picture@01\QPosted@" descr="@01\QPosted@">
          <a:extLst>
            <a:ext uri="{FF2B5EF4-FFF2-40B4-BE49-F238E27FC236}">
              <a16:creationId xmlns:a16="http://schemas.microsoft.com/office/drawing/2014/main" id="{9E485C2E-5663-4B5E-AFD5-36D71E1375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765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1785</xdr:row>
      <xdr:rowOff>0</xdr:rowOff>
    </xdr:from>
    <xdr:to>
      <xdr:col>0</xdr:col>
      <xdr:colOff>152400</xdr:colOff>
      <xdr:row>1785</xdr:row>
      <xdr:rowOff>133350</xdr:rowOff>
    </xdr:to>
    <xdr:pic>
      <xdr:nvPicPr>
        <xdr:cNvPr id="1786" name="Picture@01\QPosted@" descr="@01\QPosted@">
          <a:extLst>
            <a:ext uri="{FF2B5EF4-FFF2-40B4-BE49-F238E27FC236}">
              <a16:creationId xmlns:a16="http://schemas.microsoft.com/office/drawing/2014/main" id="{A5DABDB9-66C0-4D8E-B807-4509CC0E82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783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1786</xdr:row>
      <xdr:rowOff>0</xdr:rowOff>
    </xdr:from>
    <xdr:to>
      <xdr:col>0</xdr:col>
      <xdr:colOff>152400</xdr:colOff>
      <xdr:row>1786</xdr:row>
      <xdr:rowOff>133350</xdr:rowOff>
    </xdr:to>
    <xdr:pic>
      <xdr:nvPicPr>
        <xdr:cNvPr id="1787" name="Picture@01\QPosted@" descr="@01\QPosted@">
          <a:extLst>
            <a:ext uri="{FF2B5EF4-FFF2-40B4-BE49-F238E27FC236}">
              <a16:creationId xmlns:a16="http://schemas.microsoft.com/office/drawing/2014/main" id="{FFEE1903-0EE2-48E5-B09C-6BA028F286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800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1787</xdr:row>
      <xdr:rowOff>0</xdr:rowOff>
    </xdr:from>
    <xdr:to>
      <xdr:col>0</xdr:col>
      <xdr:colOff>152400</xdr:colOff>
      <xdr:row>1787</xdr:row>
      <xdr:rowOff>133350</xdr:rowOff>
    </xdr:to>
    <xdr:pic>
      <xdr:nvPicPr>
        <xdr:cNvPr id="1788" name="Picture@01\QPosted@" descr="@01\QPosted@">
          <a:extLst>
            <a:ext uri="{FF2B5EF4-FFF2-40B4-BE49-F238E27FC236}">
              <a16:creationId xmlns:a16="http://schemas.microsoft.com/office/drawing/2014/main" id="{A23B146F-746D-4FBE-B652-E7FC8F8D01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818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1788</xdr:row>
      <xdr:rowOff>0</xdr:rowOff>
    </xdr:from>
    <xdr:to>
      <xdr:col>0</xdr:col>
      <xdr:colOff>152400</xdr:colOff>
      <xdr:row>1788</xdr:row>
      <xdr:rowOff>133350</xdr:rowOff>
    </xdr:to>
    <xdr:pic>
      <xdr:nvPicPr>
        <xdr:cNvPr id="1789" name="Picture@01\QPosted@" descr="@01\QPosted@">
          <a:extLst>
            <a:ext uri="{FF2B5EF4-FFF2-40B4-BE49-F238E27FC236}">
              <a16:creationId xmlns:a16="http://schemas.microsoft.com/office/drawing/2014/main" id="{124410E9-2AB4-4219-AC41-D6DDFFE273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836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1789</xdr:row>
      <xdr:rowOff>0</xdr:rowOff>
    </xdr:from>
    <xdr:to>
      <xdr:col>0</xdr:col>
      <xdr:colOff>152400</xdr:colOff>
      <xdr:row>1789</xdr:row>
      <xdr:rowOff>133350</xdr:rowOff>
    </xdr:to>
    <xdr:pic>
      <xdr:nvPicPr>
        <xdr:cNvPr id="1790" name="Picture@01\QPosted@" descr="@01\QPosted@">
          <a:extLst>
            <a:ext uri="{FF2B5EF4-FFF2-40B4-BE49-F238E27FC236}">
              <a16:creationId xmlns:a16="http://schemas.microsoft.com/office/drawing/2014/main" id="{D5D93704-2438-4DBC-AA98-D812B256F9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854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1790</xdr:row>
      <xdr:rowOff>0</xdr:rowOff>
    </xdr:from>
    <xdr:to>
      <xdr:col>0</xdr:col>
      <xdr:colOff>152400</xdr:colOff>
      <xdr:row>1790</xdr:row>
      <xdr:rowOff>133350</xdr:rowOff>
    </xdr:to>
    <xdr:pic>
      <xdr:nvPicPr>
        <xdr:cNvPr id="1791" name="Picture@01\QPosted@" descr="@01\QPosted@">
          <a:extLst>
            <a:ext uri="{FF2B5EF4-FFF2-40B4-BE49-F238E27FC236}">
              <a16:creationId xmlns:a16="http://schemas.microsoft.com/office/drawing/2014/main" id="{4F9DFA35-9E0B-4632-994F-A678BAAB4D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871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1791</xdr:row>
      <xdr:rowOff>0</xdr:rowOff>
    </xdr:from>
    <xdr:to>
      <xdr:col>0</xdr:col>
      <xdr:colOff>152400</xdr:colOff>
      <xdr:row>1791</xdr:row>
      <xdr:rowOff>133350</xdr:rowOff>
    </xdr:to>
    <xdr:pic>
      <xdr:nvPicPr>
        <xdr:cNvPr id="1792" name="Picture@01\QPosted@" descr="@01\QPosted@">
          <a:extLst>
            <a:ext uri="{FF2B5EF4-FFF2-40B4-BE49-F238E27FC236}">
              <a16:creationId xmlns:a16="http://schemas.microsoft.com/office/drawing/2014/main" id="{D3A1CAA5-FF4A-4875-9550-CA97CA500D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88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1792</xdr:row>
      <xdr:rowOff>0</xdr:rowOff>
    </xdr:from>
    <xdr:to>
      <xdr:col>0</xdr:col>
      <xdr:colOff>152400</xdr:colOff>
      <xdr:row>1792</xdr:row>
      <xdr:rowOff>133350</xdr:rowOff>
    </xdr:to>
    <xdr:pic>
      <xdr:nvPicPr>
        <xdr:cNvPr id="1793" name="Picture@01\QPosted@" descr="@01\QPosted@">
          <a:extLst>
            <a:ext uri="{FF2B5EF4-FFF2-40B4-BE49-F238E27FC236}">
              <a16:creationId xmlns:a16="http://schemas.microsoft.com/office/drawing/2014/main" id="{4C72F7D8-38B5-4A20-938A-EA3F62D51D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9074800"/>
          <a:ext cx="152400" cy="133350"/>
        </a:xfrm>
        <a:prstGeom prst="rect">
          <a:avLst/>
        </a:prstGeom>
        <a:solidFill>
          <a:srgbClr val="FFFFFF"/>
        </a:solidFill>
        <a:ln w="9525">
          <a:solidFill>
            <a:srgbClr val="000000"/>
          </a:solidFill>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irahman\Downloads\D&amp;I%20and%20OE%20for%20Revenue-Significant%20Risk-GTL%20(Jann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xecutive Summary"/>
      <sheetName val="Control 1"/>
      <sheetName val="Control-1-OE-Selected sample"/>
      <sheetName val="Control-1-OE-Frequency Testing"/>
      <sheetName val="Control-1-OE-Frequency test-Act"/>
      <sheetName val="Control-1-OE-Frequency test"/>
      <sheetName val="Control-1-Frequency "/>
      <sheetName val="Control 2"/>
      <sheetName val="Control-2-OE-Selected sample"/>
      <sheetName val="Control-2-OE-Frequency Testing"/>
      <sheetName val="Ledger"/>
      <sheetName val="Control 3"/>
      <sheetName val="Control 4"/>
      <sheetName val="Control 5"/>
      <sheetName val="Template"/>
      <sheetName val="Note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4">
          <cell r="B4" t="str">
            <v>Note 1</v>
          </cell>
        </row>
        <row r="6">
          <cell r="B6" t="str">
            <v>Note 2</v>
          </cell>
        </row>
        <row r="8">
          <cell r="B8" t="str">
            <v>Note 3</v>
          </cell>
        </row>
        <row r="10">
          <cell r="B10" t="str">
            <v>Note 4</v>
          </cell>
        </row>
        <row r="12">
          <cell r="B12" t="str">
            <v>Note 5</v>
          </cell>
        </row>
        <row r="14">
          <cell r="B14" t="str">
            <v>Note 6</v>
          </cell>
        </row>
        <row r="16">
          <cell r="B16" t="str">
            <v>Note 7</v>
          </cell>
        </row>
        <row r="18">
          <cell r="B18" t="str">
            <v>Note 8</v>
          </cell>
        </row>
        <row r="20">
          <cell r="B20" t="str">
            <v>Note 9</v>
          </cell>
        </row>
        <row r="22">
          <cell r="B22" t="str">
            <v>Note 10</v>
          </cell>
        </row>
        <row r="24">
          <cell r="B24" t="str">
            <v>Note 11</v>
          </cell>
        </row>
        <row r="26">
          <cell r="B26" t="str">
            <v>Note 12</v>
          </cell>
        </row>
        <row r="28">
          <cell r="B28" t="str">
            <v>Note 13</v>
          </cell>
        </row>
        <row r="30">
          <cell r="B30" t="str">
            <v>Note 14</v>
          </cell>
        </row>
        <row r="32">
          <cell r="B32" t="str">
            <v>Note 15</v>
          </cell>
        </row>
        <row r="34">
          <cell r="B34" t="str">
            <v>Note 16</v>
          </cell>
        </row>
        <row r="36">
          <cell r="B36" t="str">
            <v>Note 17</v>
          </cell>
        </row>
        <row r="38">
          <cell r="B38" t="str">
            <v>Note 18</v>
          </cell>
        </row>
      </sheetData>
      <sheetData sheetId="17"/>
    </sheetDataSet>
  </externalBook>
</externalLink>
</file>

<file path=xl/theme/theme1.xml><?xml version="1.0" encoding="utf-8"?>
<a:theme xmlns:a="http://schemas.openxmlformats.org/drawingml/2006/main" name="2016_DEL_Theme2">
  <a:themeElements>
    <a:clrScheme name="Deloitte_2015">
      <a:dk1>
        <a:sysClr val="windowText" lastClr="000000"/>
      </a:dk1>
      <a:lt1>
        <a:sysClr val="window" lastClr="FFFFFF"/>
      </a:lt1>
      <a:dk2>
        <a:srgbClr val="313131"/>
      </a:dk2>
      <a:lt2>
        <a:srgbClr val="8C8C8C"/>
      </a:lt2>
      <a:accent1>
        <a:srgbClr val="002776"/>
      </a:accent1>
      <a:accent2>
        <a:srgbClr val="81BC00"/>
      </a:accent2>
      <a:accent3>
        <a:srgbClr val="00A1DE"/>
      </a:accent3>
      <a:accent4>
        <a:srgbClr val="3C8A2E"/>
      </a:accent4>
      <a:accent5>
        <a:srgbClr val="72C7E7"/>
      </a:accent5>
      <a:accent6>
        <a:srgbClr val="BDD203"/>
      </a:accent6>
      <a:hlink>
        <a:srgbClr val="00A1DE"/>
      </a:hlink>
      <a:folHlink>
        <a:srgbClr val="72C7E7"/>
      </a:folHlink>
    </a:clrScheme>
    <a:fontScheme name="Deloitte Powerpoint fon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Theme1" id="{356DFC0E-2123-473A-B9A6-C4A046AED4DE}" vid="{1CE52C2F-C0BE-4BD7-AE84-E6E7914AA07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2"/>
  <sheetViews>
    <sheetView topLeftCell="A13" zoomScale="90" zoomScaleNormal="90" workbookViewId="0">
      <selection activeCell="B13" sqref="B13:H13"/>
    </sheetView>
  </sheetViews>
  <sheetFormatPr defaultColWidth="9.2109375" defaultRowHeight="12" customHeight="1" x14ac:dyDescent="0.3"/>
  <cols>
    <col min="1" max="1" width="0.92578125" style="375" customWidth="1"/>
    <col min="2" max="2" width="12.28515625" style="375" customWidth="1"/>
    <col min="3" max="3" width="21.92578125" style="375" customWidth="1"/>
    <col min="4" max="6" width="13.5703125" style="375" customWidth="1"/>
    <col min="7" max="7" width="35.92578125" style="375" customWidth="1"/>
    <col min="8" max="8" width="34.28515625" style="375" customWidth="1"/>
    <col min="9" max="9" width="3.42578125" style="375" customWidth="1"/>
    <col min="10" max="10" width="9.2109375" style="375"/>
    <col min="11" max="11" width="10.42578125" style="375" customWidth="1"/>
    <col min="12" max="16384" width="9.2109375" style="375"/>
  </cols>
  <sheetData>
    <row r="1" spans="1:15" s="444" customFormat="1" ht="18" customHeight="1" x14ac:dyDescent="0.3">
      <c r="A1" s="445"/>
      <c r="B1" s="446" t="s">
        <v>0</v>
      </c>
      <c r="C1" s="364"/>
      <c r="D1" s="364"/>
      <c r="E1" s="364"/>
      <c r="F1" s="364"/>
      <c r="G1" s="447" t="s">
        <v>1</v>
      </c>
      <c r="H1" s="368"/>
    </row>
    <row r="2" spans="1:15" s="444" customFormat="1" ht="18" customHeight="1" x14ac:dyDescent="0.3">
      <c r="A2" s="445"/>
      <c r="B2" s="448"/>
      <c r="C2" s="364"/>
      <c r="D2" s="364"/>
      <c r="E2" s="364"/>
      <c r="F2" s="364"/>
      <c r="G2" s="449"/>
      <c r="H2" s="368"/>
    </row>
    <row r="3" spans="1:15" s="444" customFormat="1" x14ac:dyDescent="0.3">
      <c r="A3" s="445"/>
      <c r="B3" s="450" t="s">
        <v>2</v>
      </c>
      <c r="C3" s="370"/>
      <c r="D3" s="364"/>
      <c r="E3" s="364"/>
      <c r="G3" s="364"/>
      <c r="H3" s="368"/>
    </row>
    <row r="4" spans="1:15" s="444" customFormat="1" x14ac:dyDescent="0.3">
      <c r="A4" s="445"/>
      <c r="B4" s="451"/>
      <c r="C4" s="370"/>
      <c r="D4" s="364"/>
      <c r="E4" s="364"/>
      <c r="G4" s="364"/>
      <c r="H4" s="368"/>
    </row>
    <row r="5" spans="1:15" s="444" customFormat="1" x14ac:dyDescent="0.3">
      <c r="A5" s="445"/>
      <c r="B5" s="521" t="s">
        <v>2024</v>
      </c>
      <c r="C5" s="522"/>
      <c r="D5" s="522"/>
      <c r="E5" s="522"/>
      <c r="F5" s="522"/>
      <c r="G5" s="522"/>
      <c r="H5" s="522"/>
    </row>
    <row r="6" spans="1:15" s="444" customFormat="1" ht="12.75" customHeight="1" x14ac:dyDescent="0.3">
      <c r="A6" s="445"/>
      <c r="B6" s="523" t="s">
        <v>2025</v>
      </c>
      <c r="C6" s="523"/>
      <c r="D6" s="523"/>
      <c r="E6" s="523"/>
      <c r="F6" s="523"/>
      <c r="G6" s="523"/>
      <c r="H6" s="523"/>
    </row>
    <row r="7" spans="1:15" s="444" customFormat="1" ht="12.75" customHeight="1" x14ac:dyDescent="0.3">
      <c r="A7" s="445"/>
      <c r="B7" s="523"/>
      <c r="C7" s="523"/>
      <c r="D7" s="523"/>
      <c r="E7" s="523"/>
      <c r="F7" s="523"/>
      <c r="G7" s="523"/>
      <c r="H7" s="523"/>
      <c r="I7" s="452"/>
      <c r="J7" s="453"/>
      <c r="K7" s="453"/>
      <c r="L7" s="453"/>
      <c r="M7" s="453"/>
      <c r="N7" s="453"/>
      <c r="O7" s="453"/>
    </row>
    <row r="8" spans="1:15" s="444" customFormat="1" ht="82.5" customHeight="1" x14ac:dyDescent="0.3">
      <c r="A8" s="445"/>
      <c r="B8" s="523"/>
      <c r="C8" s="523"/>
      <c r="D8" s="523"/>
      <c r="E8" s="523"/>
      <c r="F8" s="523"/>
      <c r="G8" s="523"/>
      <c r="H8" s="523"/>
    </row>
    <row r="9" spans="1:15" s="444" customFormat="1" x14ac:dyDescent="0.3">
      <c r="B9" s="524" t="s">
        <v>3</v>
      </c>
      <c r="C9" s="525"/>
      <c r="D9" s="525"/>
      <c r="E9" s="525"/>
      <c r="F9" s="525"/>
      <c r="G9" s="525"/>
      <c r="H9" s="525"/>
    </row>
    <row r="10" spans="1:15" x14ac:dyDescent="0.3">
      <c r="B10" s="518" t="s">
        <v>4</v>
      </c>
      <c r="C10" s="518"/>
      <c r="D10" s="518"/>
      <c r="E10" s="518"/>
      <c r="F10" s="518"/>
      <c r="G10" s="518"/>
      <c r="H10" s="518"/>
    </row>
    <row r="11" spans="1:15" ht="28.5" customHeight="1" x14ac:dyDescent="0.3">
      <c r="B11" s="517" t="s">
        <v>2026</v>
      </c>
      <c r="C11" s="518"/>
      <c r="D11" s="518"/>
      <c r="E11" s="518"/>
      <c r="F11" s="518"/>
      <c r="G11" s="518"/>
      <c r="H11" s="518"/>
    </row>
    <row r="12" spans="1:15" ht="34.5" customHeight="1" x14ac:dyDescent="0.3">
      <c r="B12" s="517" t="s">
        <v>5</v>
      </c>
      <c r="C12" s="517"/>
      <c r="D12" s="517"/>
      <c r="E12" s="517"/>
      <c r="F12" s="517"/>
      <c r="G12" s="517"/>
      <c r="H12" s="517"/>
    </row>
    <row r="13" spans="1:15" x14ac:dyDescent="0.3">
      <c r="B13" s="517" t="s">
        <v>6</v>
      </c>
      <c r="C13" s="517"/>
      <c r="D13" s="517"/>
      <c r="E13" s="517"/>
      <c r="F13" s="517"/>
      <c r="G13" s="517"/>
      <c r="H13" s="517"/>
    </row>
    <row r="14" spans="1:15" x14ac:dyDescent="0.3">
      <c r="B14" s="515" t="s">
        <v>7</v>
      </c>
      <c r="C14" s="516"/>
      <c r="D14" s="516"/>
      <c r="E14" s="516"/>
      <c r="F14" s="516"/>
      <c r="G14" s="516"/>
      <c r="H14" s="516"/>
    </row>
    <row r="15" spans="1:15" x14ac:dyDescent="0.3">
      <c r="B15" s="517" t="s">
        <v>8</v>
      </c>
      <c r="C15" s="517"/>
      <c r="D15" s="517"/>
      <c r="E15" s="517"/>
      <c r="F15" s="517"/>
      <c r="G15" s="517"/>
      <c r="H15" s="517"/>
    </row>
    <row r="16" spans="1:15" x14ac:dyDescent="0.3">
      <c r="B16" s="515" t="s">
        <v>9</v>
      </c>
      <c r="C16" s="516"/>
      <c r="D16" s="516"/>
      <c r="E16" s="516"/>
      <c r="F16" s="516"/>
      <c r="G16" s="516"/>
      <c r="H16" s="516"/>
    </row>
    <row r="17" spans="2:8" ht="18" customHeight="1" x14ac:dyDescent="0.3">
      <c r="B17" s="515" t="s">
        <v>10</v>
      </c>
      <c r="C17" s="516"/>
      <c r="D17" s="516"/>
      <c r="E17" s="516"/>
      <c r="F17" s="516"/>
      <c r="G17" s="516"/>
      <c r="H17" s="516"/>
    </row>
    <row r="18" spans="2:8" x14ac:dyDescent="0.3">
      <c r="B18" s="515" t="s">
        <v>11</v>
      </c>
      <c r="C18" s="516"/>
      <c r="D18" s="516"/>
      <c r="E18" s="516"/>
      <c r="F18" s="516"/>
      <c r="G18" s="516"/>
      <c r="H18" s="516"/>
    </row>
    <row r="19" spans="2:8" x14ac:dyDescent="0.3">
      <c r="B19" s="517" t="s">
        <v>12</v>
      </c>
      <c r="C19" s="517"/>
      <c r="D19" s="517"/>
      <c r="E19" s="517"/>
      <c r="F19" s="517"/>
      <c r="G19" s="517"/>
      <c r="H19" s="517"/>
    </row>
    <row r="20" spans="2:8" ht="30.75" customHeight="1" x14ac:dyDescent="0.3">
      <c r="B20" s="515" t="s">
        <v>13</v>
      </c>
      <c r="C20" s="516"/>
      <c r="D20" s="516"/>
      <c r="E20" s="516"/>
      <c r="F20" s="516"/>
      <c r="G20" s="516"/>
      <c r="H20" s="516"/>
    </row>
    <row r="21" spans="2:8" ht="71.25" customHeight="1" x14ac:dyDescent="0.3">
      <c r="B21" s="515" t="s">
        <v>14</v>
      </c>
      <c r="C21" s="516"/>
      <c r="D21" s="516"/>
      <c r="E21" s="516"/>
      <c r="F21" s="516"/>
      <c r="G21" s="516"/>
      <c r="H21" s="516"/>
    </row>
    <row r="22" spans="2:8" x14ac:dyDescent="0.3">
      <c r="B22" s="519"/>
      <c r="C22" s="520"/>
      <c r="D22" s="520"/>
      <c r="E22" s="520"/>
      <c r="F22" s="520"/>
      <c r="G22" s="520"/>
      <c r="H22" s="520"/>
    </row>
  </sheetData>
  <mergeCells count="16">
    <mergeCell ref="B5:H5"/>
    <mergeCell ref="B6:H8"/>
    <mergeCell ref="B10:H10"/>
    <mergeCell ref="B9:H9"/>
    <mergeCell ref="B12:H12"/>
    <mergeCell ref="B17:H17"/>
    <mergeCell ref="B18:H18"/>
    <mergeCell ref="B11:H11"/>
    <mergeCell ref="B22:H22"/>
    <mergeCell ref="B21:H21"/>
    <mergeCell ref="B19:H19"/>
    <mergeCell ref="B20:H20"/>
    <mergeCell ref="B13:H13"/>
    <mergeCell ref="B16:H16"/>
    <mergeCell ref="B14:H14"/>
    <mergeCell ref="B15:H15"/>
  </mergeCells>
  <pageMargins left="0.75" right="0.75" top="1" bottom="1" header="0.5" footer="0.5"/>
  <pageSetup scale="81" fitToHeight="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F1794"/>
  <sheetViews>
    <sheetView workbookViewId="0">
      <selection activeCell="I8" sqref="I8"/>
    </sheetView>
  </sheetViews>
  <sheetFormatPr defaultRowHeight="13.5" x14ac:dyDescent="0.25"/>
  <cols>
    <col min="9" max="9" width="17.0703125" bestFit="1" customWidth="1"/>
    <col min="12" max="12" width="15.92578125" bestFit="1" customWidth="1"/>
    <col min="13" max="13" width="17" bestFit="1" customWidth="1"/>
  </cols>
  <sheetData>
    <row r="1" spans="1:32" ht="50" x14ac:dyDescent="0.25">
      <c r="A1" s="102" t="s">
        <v>949</v>
      </c>
      <c r="B1" s="132" t="s">
        <v>950</v>
      </c>
      <c r="C1" s="132" t="s">
        <v>951</v>
      </c>
      <c r="D1" s="132" t="s">
        <v>179</v>
      </c>
      <c r="E1" s="132" t="s">
        <v>952</v>
      </c>
      <c r="F1" s="132" t="s">
        <v>953</v>
      </c>
      <c r="G1" s="102" t="s">
        <v>954</v>
      </c>
      <c r="H1" s="102" t="s">
        <v>955</v>
      </c>
      <c r="I1" s="132" t="s">
        <v>956</v>
      </c>
      <c r="J1" s="132" t="s">
        <v>957</v>
      </c>
      <c r="K1" s="102" t="s">
        <v>958</v>
      </c>
      <c r="L1" s="102" t="s">
        <v>959</v>
      </c>
      <c r="M1" s="132" t="s">
        <v>960</v>
      </c>
      <c r="N1" s="133" t="s">
        <v>961</v>
      </c>
      <c r="O1" s="134" t="s">
        <v>962</v>
      </c>
      <c r="P1" s="134" t="s">
        <v>963</v>
      </c>
      <c r="Q1" s="132" t="s">
        <v>964</v>
      </c>
      <c r="R1" s="132" t="s">
        <v>965</v>
      </c>
      <c r="S1" s="132" t="s">
        <v>966</v>
      </c>
      <c r="T1" s="132" t="s">
        <v>967</v>
      </c>
      <c r="U1" s="132" t="s">
        <v>968</v>
      </c>
      <c r="V1" s="132" t="s">
        <v>969</v>
      </c>
      <c r="W1" s="132" t="s">
        <v>970</v>
      </c>
      <c r="X1" s="132" t="s">
        <v>971</v>
      </c>
      <c r="Y1" s="132" t="s">
        <v>972</v>
      </c>
      <c r="Z1" s="132" t="s">
        <v>973</v>
      </c>
      <c r="AA1" s="132" t="s">
        <v>974</v>
      </c>
      <c r="AB1" s="132" t="s">
        <v>975</v>
      </c>
      <c r="AC1" s="132" t="s">
        <v>976</v>
      </c>
      <c r="AD1" s="132" t="s">
        <v>977</v>
      </c>
      <c r="AE1" s="132" t="s">
        <v>978</v>
      </c>
      <c r="AF1" s="102" t="s">
        <v>979</v>
      </c>
    </row>
    <row r="2" spans="1:32" x14ac:dyDescent="0.25">
      <c r="A2" s="135" t="s">
        <v>980</v>
      </c>
      <c r="B2" s="136" t="s">
        <v>182</v>
      </c>
      <c r="C2" s="136" t="s">
        <v>308</v>
      </c>
      <c r="D2" s="137">
        <v>44013</v>
      </c>
      <c r="E2" s="137">
        <v>44013</v>
      </c>
      <c r="F2" s="137">
        <v>44027</v>
      </c>
      <c r="G2" s="136" t="s">
        <v>981</v>
      </c>
      <c r="H2" s="136" t="s">
        <v>982</v>
      </c>
      <c r="I2" s="138">
        <v>-6151.21</v>
      </c>
      <c r="J2" s="136" t="s">
        <v>983</v>
      </c>
      <c r="K2" s="136" t="s">
        <v>984</v>
      </c>
      <c r="L2" s="138">
        <v>-516394.08</v>
      </c>
      <c r="M2" s="138">
        <v>-6151.21</v>
      </c>
      <c r="N2" s="139">
        <f>M2*-1</f>
        <v>6151.21</v>
      </c>
      <c r="O2" s="140" t="str">
        <f>IF(M2="","",IF(M2&lt;0,-M2&amp;"_"&amp;COUNTIF(M$2:M2,M2),M2&amp;"_"&amp;COUNTIF(M$2:M2,M2)))</f>
        <v>6151.21_1</v>
      </c>
      <c r="P2" s="140" t="str">
        <f t="shared" ref="P2:P65" si="0">IF(COUNTIF(O:O,O2)=2,"x","")</f>
        <v/>
      </c>
      <c r="Q2" s="136" t="s">
        <v>985</v>
      </c>
      <c r="R2" s="136" t="s">
        <v>986</v>
      </c>
      <c r="S2" s="136" t="s">
        <v>980</v>
      </c>
      <c r="T2" s="136" t="s">
        <v>980</v>
      </c>
      <c r="U2" s="136" t="s">
        <v>987</v>
      </c>
      <c r="V2" s="136" t="s">
        <v>980</v>
      </c>
      <c r="W2" s="136" t="s">
        <v>980</v>
      </c>
      <c r="X2" s="136" t="s">
        <v>980</v>
      </c>
      <c r="Y2" s="136" t="s">
        <v>980</v>
      </c>
      <c r="Z2" s="136" t="s">
        <v>988</v>
      </c>
      <c r="AA2" s="136" t="s">
        <v>980</v>
      </c>
      <c r="AB2" s="137"/>
      <c r="AC2" s="136" t="s">
        <v>980</v>
      </c>
      <c r="AD2" s="136" t="s">
        <v>980</v>
      </c>
      <c r="AE2" s="136" t="s">
        <v>980</v>
      </c>
      <c r="AF2" s="138">
        <v>0</v>
      </c>
    </row>
    <row r="3" spans="1:32" x14ac:dyDescent="0.25">
      <c r="A3" s="135" t="s">
        <v>980</v>
      </c>
      <c r="B3" s="136" t="s">
        <v>182</v>
      </c>
      <c r="C3" s="136" t="s">
        <v>183</v>
      </c>
      <c r="D3" s="137">
        <v>44014</v>
      </c>
      <c r="E3" s="137">
        <v>44014</v>
      </c>
      <c r="F3" s="137">
        <v>44015</v>
      </c>
      <c r="G3" s="136" t="s">
        <v>981</v>
      </c>
      <c r="H3" s="136" t="s">
        <v>982</v>
      </c>
      <c r="I3" s="138">
        <v>-22914.69</v>
      </c>
      <c r="J3" s="136" t="s">
        <v>983</v>
      </c>
      <c r="K3" s="136" t="s">
        <v>984</v>
      </c>
      <c r="L3" s="138">
        <v>-1923688.23</v>
      </c>
      <c r="M3" s="138">
        <v>-22914.69</v>
      </c>
      <c r="N3" s="139">
        <f t="shared" ref="N3:N66" si="1">M3*-1</f>
        <v>22914.69</v>
      </c>
      <c r="O3" s="140" t="str">
        <f>IF(M3="","",IF(M3&lt;0,-M3&amp;"_"&amp;COUNTIF(M$2:M3,M3),M3&amp;"_"&amp;COUNTIF(M$2:M3,M3)))</f>
        <v>22914.69_1</v>
      </c>
      <c r="P3" s="140" t="str">
        <f t="shared" si="0"/>
        <v/>
      </c>
      <c r="Q3" s="136" t="s">
        <v>989</v>
      </c>
      <c r="R3" s="136" t="s">
        <v>990</v>
      </c>
      <c r="S3" s="136" t="s">
        <v>980</v>
      </c>
      <c r="T3" s="136" t="s">
        <v>980</v>
      </c>
      <c r="U3" s="136" t="s">
        <v>987</v>
      </c>
      <c r="V3" s="136" t="s">
        <v>980</v>
      </c>
      <c r="W3" s="136" t="s">
        <v>980</v>
      </c>
      <c r="X3" s="136" t="s">
        <v>980</v>
      </c>
      <c r="Y3" s="136" t="s">
        <v>980</v>
      </c>
      <c r="Z3" s="136" t="s">
        <v>988</v>
      </c>
      <c r="AA3" s="136" t="s">
        <v>980</v>
      </c>
      <c r="AB3" s="137"/>
      <c r="AC3" s="136" t="s">
        <v>980</v>
      </c>
      <c r="AD3" s="136" t="s">
        <v>980</v>
      </c>
      <c r="AE3" s="136" t="s">
        <v>980</v>
      </c>
      <c r="AF3" s="138">
        <v>0</v>
      </c>
    </row>
    <row r="4" spans="1:32" x14ac:dyDescent="0.25">
      <c r="A4" s="135" t="s">
        <v>980</v>
      </c>
      <c r="B4" s="136" t="s">
        <v>182</v>
      </c>
      <c r="C4" s="136" t="s">
        <v>183</v>
      </c>
      <c r="D4" s="137">
        <v>44014</v>
      </c>
      <c r="E4" s="137">
        <v>44014</v>
      </c>
      <c r="F4" s="137">
        <v>44015</v>
      </c>
      <c r="G4" s="136" t="s">
        <v>981</v>
      </c>
      <c r="H4" s="136" t="s">
        <v>982</v>
      </c>
      <c r="I4" s="138">
        <v>-5555.98</v>
      </c>
      <c r="J4" s="136" t="s">
        <v>983</v>
      </c>
      <c r="K4" s="136" t="s">
        <v>984</v>
      </c>
      <c r="L4" s="138">
        <v>-466424.52</v>
      </c>
      <c r="M4" s="138">
        <v>-5555.98</v>
      </c>
      <c r="N4" s="139">
        <f t="shared" si="1"/>
        <v>5555.98</v>
      </c>
      <c r="O4" s="140" t="str">
        <f>IF(M4="","",IF(M4&lt;0,-M4&amp;"_"&amp;COUNTIF(M$2:M4,M4),M4&amp;"_"&amp;COUNTIF(M$2:M4,M4)))</f>
        <v>5555.98_1</v>
      </c>
      <c r="P4" s="140" t="str">
        <f t="shared" si="0"/>
        <v/>
      </c>
      <c r="Q4" s="136" t="s">
        <v>989</v>
      </c>
      <c r="R4" s="136" t="s">
        <v>990</v>
      </c>
      <c r="S4" s="136" t="s">
        <v>980</v>
      </c>
      <c r="T4" s="136" t="s">
        <v>980</v>
      </c>
      <c r="U4" s="136" t="s">
        <v>987</v>
      </c>
      <c r="V4" s="136" t="s">
        <v>980</v>
      </c>
      <c r="W4" s="136" t="s">
        <v>980</v>
      </c>
      <c r="X4" s="136" t="s">
        <v>980</v>
      </c>
      <c r="Y4" s="136" t="s">
        <v>980</v>
      </c>
      <c r="Z4" s="136" t="s">
        <v>988</v>
      </c>
      <c r="AA4" s="136" t="s">
        <v>980</v>
      </c>
      <c r="AB4" s="137"/>
      <c r="AC4" s="136" t="s">
        <v>980</v>
      </c>
      <c r="AD4" s="136" t="s">
        <v>980</v>
      </c>
      <c r="AE4" s="136" t="s">
        <v>980</v>
      </c>
      <c r="AF4" s="138">
        <v>0</v>
      </c>
    </row>
    <row r="5" spans="1:32" x14ac:dyDescent="0.25">
      <c r="A5" s="135" t="s">
        <v>980</v>
      </c>
      <c r="B5" s="136" t="s">
        <v>182</v>
      </c>
      <c r="C5" s="136" t="s">
        <v>282</v>
      </c>
      <c r="D5" s="137">
        <v>44014</v>
      </c>
      <c r="E5" s="137">
        <v>44014</v>
      </c>
      <c r="F5" s="137">
        <v>44018</v>
      </c>
      <c r="G5" s="136" t="s">
        <v>981</v>
      </c>
      <c r="H5" s="136" t="s">
        <v>982</v>
      </c>
      <c r="I5" s="138">
        <v>-17023.919999999998</v>
      </c>
      <c r="J5" s="136" t="s">
        <v>983</v>
      </c>
      <c r="K5" s="136" t="s">
        <v>984</v>
      </c>
      <c r="L5" s="138">
        <v>-1429158.09</v>
      </c>
      <c r="M5" s="138">
        <v>-17023.919999999998</v>
      </c>
      <c r="N5" s="139">
        <f t="shared" si="1"/>
        <v>17023.919999999998</v>
      </c>
      <c r="O5" s="140" t="str">
        <f>IF(M5="","",IF(M5&lt;0,-M5&amp;"_"&amp;COUNTIF(M$2:M5,M5),M5&amp;"_"&amp;COUNTIF(M$2:M5,M5)))</f>
        <v>17023.92_1</v>
      </c>
      <c r="P5" s="140" t="str">
        <f t="shared" si="0"/>
        <v/>
      </c>
      <c r="Q5" s="136" t="s">
        <v>991</v>
      </c>
      <c r="R5" s="136" t="s">
        <v>990</v>
      </c>
      <c r="S5" s="136" t="s">
        <v>980</v>
      </c>
      <c r="T5" s="136" t="s">
        <v>980</v>
      </c>
      <c r="U5" s="136" t="s">
        <v>987</v>
      </c>
      <c r="V5" s="136" t="s">
        <v>980</v>
      </c>
      <c r="W5" s="136" t="s">
        <v>980</v>
      </c>
      <c r="X5" s="136" t="s">
        <v>980</v>
      </c>
      <c r="Y5" s="136" t="s">
        <v>980</v>
      </c>
      <c r="Z5" s="136" t="s">
        <v>988</v>
      </c>
      <c r="AA5" s="136" t="s">
        <v>980</v>
      </c>
      <c r="AB5" s="137"/>
      <c r="AC5" s="136" t="s">
        <v>980</v>
      </c>
      <c r="AD5" s="136" t="s">
        <v>980</v>
      </c>
      <c r="AE5" s="136" t="s">
        <v>980</v>
      </c>
      <c r="AF5" s="138">
        <v>0</v>
      </c>
    </row>
    <row r="6" spans="1:32" x14ac:dyDescent="0.25">
      <c r="A6" s="135" t="s">
        <v>980</v>
      </c>
      <c r="B6" s="136" t="s">
        <v>182</v>
      </c>
      <c r="C6" s="136" t="s">
        <v>282</v>
      </c>
      <c r="D6" s="137">
        <v>44014</v>
      </c>
      <c r="E6" s="137">
        <v>44014</v>
      </c>
      <c r="F6" s="137">
        <v>44018</v>
      </c>
      <c r="G6" s="136" t="s">
        <v>981</v>
      </c>
      <c r="H6" s="136" t="s">
        <v>982</v>
      </c>
      <c r="I6" s="138">
        <v>-1971.92</v>
      </c>
      <c r="J6" s="136" t="s">
        <v>983</v>
      </c>
      <c r="K6" s="136" t="s">
        <v>984</v>
      </c>
      <c r="L6" s="138">
        <v>-165542.68</v>
      </c>
      <c r="M6" s="138">
        <v>-1971.92</v>
      </c>
      <c r="N6" s="139">
        <f t="shared" si="1"/>
        <v>1971.92</v>
      </c>
      <c r="O6" s="140" t="str">
        <f>IF(M6="","",IF(M6&lt;0,-M6&amp;"_"&amp;COUNTIF(M$2:M6,M6),M6&amp;"_"&amp;COUNTIF(M$2:M6,M6)))</f>
        <v>1971.92_1</v>
      </c>
      <c r="P6" s="140" t="str">
        <f t="shared" si="0"/>
        <v/>
      </c>
      <c r="Q6" s="136" t="s">
        <v>991</v>
      </c>
      <c r="R6" s="136" t="s">
        <v>990</v>
      </c>
      <c r="S6" s="136" t="s">
        <v>980</v>
      </c>
      <c r="T6" s="136" t="s">
        <v>980</v>
      </c>
      <c r="U6" s="136" t="s">
        <v>987</v>
      </c>
      <c r="V6" s="136" t="s">
        <v>980</v>
      </c>
      <c r="W6" s="136" t="s">
        <v>980</v>
      </c>
      <c r="X6" s="136" t="s">
        <v>980</v>
      </c>
      <c r="Y6" s="136" t="s">
        <v>980</v>
      </c>
      <c r="Z6" s="136" t="s">
        <v>988</v>
      </c>
      <c r="AA6" s="136" t="s">
        <v>980</v>
      </c>
      <c r="AB6" s="137"/>
      <c r="AC6" s="136" t="s">
        <v>980</v>
      </c>
      <c r="AD6" s="136" t="s">
        <v>980</v>
      </c>
      <c r="AE6" s="136" t="s">
        <v>980</v>
      </c>
      <c r="AF6" s="138">
        <v>0</v>
      </c>
    </row>
    <row r="7" spans="1:32" x14ac:dyDescent="0.25">
      <c r="A7" s="135" t="s">
        <v>980</v>
      </c>
      <c r="B7" s="136" t="s">
        <v>182</v>
      </c>
      <c r="C7" s="136" t="s">
        <v>282</v>
      </c>
      <c r="D7" s="137">
        <v>44014</v>
      </c>
      <c r="E7" s="137">
        <v>44014</v>
      </c>
      <c r="F7" s="137">
        <v>44018</v>
      </c>
      <c r="G7" s="136" t="s">
        <v>981</v>
      </c>
      <c r="H7" s="136" t="s">
        <v>982</v>
      </c>
      <c r="I7" s="138">
        <v>-3853.25</v>
      </c>
      <c r="J7" s="136" t="s">
        <v>983</v>
      </c>
      <c r="K7" s="136" t="s">
        <v>984</v>
      </c>
      <c r="L7" s="138">
        <v>-323480.34000000003</v>
      </c>
      <c r="M7" s="138">
        <v>-3853.25</v>
      </c>
      <c r="N7" s="139">
        <f t="shared" si="1"/>
        <v>3853.25</v>
      </c>
      <c r="O7" s="140" t="str">
        <f>IF(M7="","",IF(M7&lt;0,-M7&amp;"_"&amp;COUNTIF(M$2:M7,M7),M7&amp;"_"&amp;COUNTIF(M$2:M7,M7)))</f>
        <v>3853.25_1</v>
      </c>
      <c r="P7" s="140" t="str">
        <f t="shared" si="0"/>
        <v/>
      </c>
      <c r="Q7" s="136" t="s">
        <v>991</v>
      </c>
      <c r="R7" s="136" t="s">
        <v>990</v>
      </c>
      <c r="S7" s="136" t="s">
        <v>980</v>
      </c>
      <c r="T7" s="136" t="s">
        <v>980</v>
      </c>
      <c r="U7" s="136" t="s">
        <v>987</v>
      </c>
      <c r="V7" s="136" t="s">
        <v>980</v>
      </c>
      <c r="W7" s="136" t="s">
        <v>980</v>
      </c>
      <c r="X7" s="136" t="s">
        <v>980</v>
      </c>
      <c r="Y7" s="136" t="s">
        <v>980</v>
      </c>
      <c r="Z7" s="136" t="s">
        <v>988</v>
      </c>
      <c r="AA7" s="136" t="s">
        <v>980</v>
      </c>
      <c r="AB7" s="137"/>
      <c r="AC7" s="136" t="s">
        <v>980</v>
      </c>
      <c r="AD7" s="136" t="s">
        <v>980</v>
      </c>
      <c r="AE7" s="136" t="s">
        <v>980</v>
      </c>
      <c r="AF7" s="138">
        <v>0</v>
      </c>
    </row>
    <row r="8" spans="1:32" x14ac:dyDescent="0.25">
      <c r="A8" s="135" t="s">
        <v>980</v>
      </c>
      <c r="B8" s="136" t="s">
        <v>182</v>
      </c>
      <c r="C8" s="136" t="s">
        <v>281</v>
      </c>
      <c r="D8" s="137">
        <v>44015</v>
      </c>
      <c r="E8" s="137">
        <v>44015</v>
      </c>
      <c r="F8" s="137">
        <v>44018</v>
      </c>
      <c r="G8" s="136" t="s">
        <v>981</v>
      </c>
      <c r="H8" s="136" t="s">
        <v>982</v>
      </c>
      <c r="I8" s="138">
        <v>-25200.720000000001</v>
      </c>
      <c r="J8" s="136" t="s">
        <v>983</v>
      </c>
      <c r="K8" s="136" t="s">
        <v>984</v>
      </c>
      <c r="L8" s="138">
        <v>-2115600.44</v>
      </c>
      <c r="M8" s="138">
        <v>-25200.720000000001</v>
      </c>
      <c r="N8" s="139">
        <f t="shared" si="1"/>
        <v>25200.720000000001</v>
      </c>
      <c r="O8" s="140" t="str">
        <f>IF(M8="","",IF(M8&lt;0,-M8&amp;"_"&amp;COUNTIF(M$2:M8,M8),M8&amp;"_"&amp;COUNTIF(M$2:M8,M8)))</f>
        <v>25200.72_1</v>
      </c>
      <c r="P8" s="140" t="str">
        <f t="shared" si="0"/>
        <v/>
      </c>
      <c r="Q8" s="136" t="s">
        <v>992</v>
      </c>
      <c r="R8" s="136" t="s">
        <v>993</v>
      </c>
      <c r="S8" s="136" t="s">
        <v>980</v>
      </c>
      <c r="T8" s="136" t="s">
        <v>980</v>
      </c>
      <c r="U8" s="136" t="s">
        <v>987</v>
      </c>
      <c r="V8" s="136" t="s">
        <v>980</v>
      </c>
      <c r="W8" s="136" t="s">
        <v>980</v>
      </c>
      <c r="X8" s="136" t="s">
        <v>980</v>
      </c>
      <c r="Y8" s="136" t="s">
        <v>980</v>
      </c>
      <c r="Z8" s="136" t="s">
        <v>988</v>
      </c>
      <c r="AA8" s="136" t="s">
        <v>980</v>
      </c>
      <c r="AB8" s="137"/>
      <c r="AC8" s="136" t="s">
        <v>980</v>
      </c>
      <c r="AD8" s="136" t="s">
        <v>980</v>
      </c>
      <c r="AE8" s="136" t="s">
        <v>980</v>
      </c>
      <c r="AF8" s="138">
        <v>0</v>
      </c>
    </row>
    <row r="9" spans="1:32" x14ac:dyDescent="0.25">
      <c r="A9" s="135" t="s">
        <v>980</v>
      </c>
      <c r="B9" s="136" t="s">
        <v>182</v>
      </c>
      <c r="C9" s="136" t="s">
        <v>281</v>
      </c>
      <c r="D9" s="137">
        <v>44015</v>
      </c>
      <c r="E9" s="137">
        <v>44015</v>
      </c>
      <c r="F9" s="137">
        <v>44018</v>
      </c>
      <c r="G9" s="136" t="s">
        <v>981</v>
      </c>
      <c r="H9" s="136" t="s">
        <v>982</v>
      </c>
      <c r="I9" s="138">
        <v>-25826.67</v>
      </c>
      <c r="J9" s="136" t="s">
        <v>983</v>
      </c>
      <c r="K9" s="136" t="s">
        <v>984</v>
      </c>
      <c r="L9" s="138">
        <v>-2168148.9500000002</v>
      </c>
      <c r="M9" s="138">
        <v>-25826.67</v>
      </c>
      <c r="N9" s="139">
        <f t="shared" si="1"/>
        <v>25826.67</v>
      </c>
      <c r="O9" s="140" t="str">
        <f>IF(M9="","",IF(M9&lt;0,-M9&amp;"_"&amp;COUNTIF(M$2:M9,M9),M9&amp;"_"&amp;COUNTIF(M$2:M9,M9)))</f>
        <v>25826.67_1</v>
      </c>
      <c r="P9" s="140" t="str">
        <f t="shared" si="0"/>
        <v/>
      </c>
      <c r="Q9" s="136" t="s">
        <v>992</v>
      </c>
      <c r="R9" s="136" t="s">
        <v>993</v>
      </c>
      <c r="S9" s="136" t="s">
        <v>980</v>
      </c>
      <c r="T9" s="136" t="s">
        <v>980</v>
      </c>
      <c r="U9" s="136" t="s">
        <v>987</v>
      </c>
      <c r="V9" s="136" t="s">
        <v>980</v>
      </c>
      <c r="W9" s="136" t="s">
        <v>980</v>
      </c>
      <c r="X9" s="136" t="s">
        <v>980</v>
      </c>
      <c r="Y9" s="136" t="s">
        <v>980</v>
      </c>
      <c r="Z9" s="136" t="s">
        <v>988</v>
      </c>
      <c r="AA9" s="136" t="s">
        <v>980</v>
      </c>
      <c r="AB9" s="137"/>
      <c r="AC9" s="136" t="s">
        <v>980</v>
      </c>
      <c r="AD9" s="136" t="s">
        <v>980</v>
      </c>
      <c r="AE9" s="136" t="s">
        <v>980</v>
      </c>
      <c r="AF9" s="138">
        <v>0</v>
      </c>
    </row>
    <row r="10" spans="1:32" x14ac:dyDescent="0.25">
      <c r="A10" s="135" t="s">
        <v>980</v>
      </c>
      <c r="B10" s="136" t="s">
        <v>182</v>
      </c>
      <c r="C10" s="136" t="s">
        <v>293</v>
      </c>
      <c r="D10" s="137">
        <v>44015</v>
      </c>
      <c r="E10" s="137">
        <v>44015</v>
      </c>
      <c r="F10" s="137">
        <v>44018</v>
      </c>
      <c r="G10" s="136" t="s">
        <v>981</v>
      </c>
      <c r="H10" s="136" t="s">
        <v>982</v>
      </c>
      <c r="I10" s="138">
        <v>-1336.88</v>
      </c>
      <c r="J10" s="136" t="s">
        <v>983</v>
      </c>
      <c r="K10" s="136" t="s">
        <v>984</v>
      </c>
      <c r="L10" s="138">
        <v>-112231.08</v>
      </c>
      <c r="M10" s="138">
        <v>-1336.88</v>
      </c>
      <c r="N10" s="139">
        <f t="shared" si="1"/>
        <v>1336.88</v>
      </c>
      <c r="O10" s="140" t="str">
        <f>IF(M10="","",IF(M10&lt;0,-M10&amp;"_"&amp;COUNTIF(M$2:M10,M10),M10&amp;"_"&amp;COUNTIF(M$2:M10,M10)))</f>
        <v>1336.88_1</v>
      </c>
      <c r="P10" s="140" t="str">
        <f t="shared" si="0"/>
        <v/>
      </c>
      <c r="Q10" s="136" t="s">
        <v>994</v>
      </c>
      <c r="R10" s="136" t="s">
        <v>993</v>
      </c>
      <c r="S10" s="136" t="s">
        <v>980</v>
      </c>
      <c r="T10" s="136" t="s">
        <v>980</v>
      </c>
      <c r="U10" s="136" t="s">
        <v>987</v>
      </c>
      <c r="V10" s="136" t="s">
        <v>980</v>
      </c>
      <c r="W10" s="136" t="s">
        <v>980</v>
      </c>
      <c r="X10" s="136" t="s">
        <v>980</v>
      </c>
      <c r="Y10" s="136" t="s">
        <v>980</v>
      </c>
      <c r="Z10" s="136" t="s">
        <v>988</v>
      </c>
      <c r="AA10" s="136" t="s">
        <v>980</v>
      </c>
      <c r="AB10" s="137"/>
      <c r="AC10" s="136" t="s">
        <v>980</v>
      </c>
      <c r="AD10" s="136" t="s">
        <v>980</v>
      </c>
      <c r="AE10" s="136" t="s">
        <v>980</v>
      </c>
      <c r="AF10" s="138">
        <v>0</v>
      </c>
    </row>
    <row r="11" spans="1:32" x14ac:dyDescent="0.25">
      <c r="A11" s="135" t="s">
        <v>980</v>
      </c>
      <c r="B11" s="136" t="s">
        <v>182</v>
      </c>
      <c r="C11" s="136" t="s">
        <v>301</v>
      </c>
      <c r="D11" s="137">
        <v>44015</v>
      </c>
      <c r="E11" s="137">
        <v>44015</v>
      </c>
      <c r="F11" s="137">
        <v>44018</v>
      </c>
      <c r="G11" s="136" t="s">
        <v>981</v>
      </c>
      <c r="H11" s="136" t="s">
        <v>982</v>
      </c>
      <c r="I11" s="138">
        <v>-1290.33</v>
      </c>
      <c r="J11" s="136" t="s">
        <v>983</v>
      </c>
      <c r="K11" s="136" t="s">
        <v>984</v>
      </c>
      <c r="L11" s="138">
        <v>-108323.2</v>
      </c>
      <c r="M11" s="138">
        <v>-1290.33</v>
      </c>
      <c r="N11" s="139">
        <f t="shared" si="1"/>
        <v>1290.33</v>
      </c>
      <c r="O11" s="140" t="str">
        <f>IF(M11="","",IF(M11&lt;0,-M11&amp;"_"&amp;COUNTIF(M$2:M11,M11),M11&amp;"_"&amp;COUNTIF(M$2:M11,M11)))</f>
        <v>1290.33_1</v>
      </c>
      <c r="P11" s="140" t="str">
        <f t="shared" si="0"/>
        <v/>
      </c>
      <c r="Q11" s="136" t="s">
        <v>995</v>
      </c>
      <c r="R11" s="136" t="s">
        <v>993</v>
      </c>
      <c r="S11" s="136" t="s">
        <v>980</v>
      </c>
      <c r="T11" s="136" t="s">
        <v>980</v>
      </c>
      <c r="U11" s="136" t="s">
        <v>987</v>
      </c>
      <c r="V11" s="136" t="s">
        <v>980</v>
      </c>
      <c r="W11" s="136" t="s">
        <v>980</v>
      </c>
      <c r="X11" s="136" t="s">
        <v>980</v>
      </c>
      <c r="Y11" s="136" t="s">
        <v>980</v>
      </c>
      <c r="Z11" s="136" t="s">
        <v>988</v>
      </c>
      <c r="AA11" s="136" t="s">
        <v>980</v>
      </c>
      <c r="AB11" s="137"/>
      <c r="AC11" s="136" t="s">
        <v>980</v>
      </c>
      <c r="AD11" s="136" t="s">
        <v>980</v>
      </c>
      <c r="AE11" s="136" t="s">
        <v>980</v>
      </c>
      <c r="AF11" s="138">
        <v>0</v>
      </c>
    </row>
    <row r="12" spans="1:32" x14ac:dyDescent="0.25">
      <c r="A12" s="135" t="s">
        <v>980</v>
      </c>
      <c r="B12" s="136" t="s">
        <v>182</v>
      </c>
      <c r="C12" s="136" t="s">
        <v>283</v>
      </c>
      <c r="D12" s="137">
        <v>44015</v>
      </c>
      <c r="E12" s="137">
        <v>44015</v>
      </c>
      <c r="F12" s="137">
        <v>44018</v>
      </c>
      <c r="G12" s="136" t="s">
        <v>981</v>
      </c>
      <c r="H12" s="136" t="s">
        <v>982</v>
      </c>
      <c r="I12" s="138">
        <v>-1357.69</v>
      </c>
      <c r="J12" s="136" t="s">
        <v>983</v>
      </c>
      <c r="K12" s="136" t="s">
        <v>984</v>
      </c>
      <c r="L12" s="138">
        <v>-113978.07</v>
      </c>
      <c r="M12" s="138">
        <v>-1357.69</v>
      </c>
      <c r="N12" s="139">
        <f t="shared" si="1"/>
        <v>1357.69</v>
      </c>
      <c r="O12" s="140" t="str">
        <f>IF(M12="","",IF(M12&lt;0,-M12&amp;"_"&amp;COUNTIF(M$2:M12,M12),M12&amp;"_"&amp;COUNTIF(M$2:M12,M12)))</f>
        <v>1357.69_1</v>
      </c>
      <c r="P12" s="140" t="str">
        <f t="shared" si="0"/>
        <v/>
      </c>
      <c r="Q12" s="136" t="s">
        <v>996</v>
      </c>
      <c r="R12" s="136" t="s">
        <v>993</v>
      </c>
      <c r="S12" s="136" t="s">
        <v>980</v>
      </c>
      <c r="T12" s="136" t="s">
        <v>980</v>
      </c>
      <c r="U12" s="136" t="s">
        <v>987</v>
      </c>
      <c r="V12" s="136" t="s">
        <v>980</v>
      </c>
      <c r="W12" s="136" t="s">
        <v>980</v>
      </c>
      <c r="X12" s="136" t="s">
        <v>980</v>
      </c>
      <c r="Y12" s="136" t="s">
        <v>980</v>
      </c>
      <c r="Z12" s="136" t="s">
        <v>988</v>
      </c>
      <c r="AA12" s="136" t="s">
        <v>980</v>
      </c>
      <c r="AB12" s="137"/>
      <c r="AC12" s="136" t="s">
        <v>980</v>
      </c>
      <c r="AD12" s="136" t="s">
        <v>980</v>
      </c>
      <c r="AE12" s="136" t="s">
        <v>980</v>
      </c>
      <c r="AF12" s="138">
        <v>0</v>
      </c>
    </row>
    <row r="13" spans="1:32" x14ac:dyDescent="0.25">
      <c r="A13" s="135" t="s">
        <v>980</v>
      </c>
      <c r="B13" s="136" t="s">
        <v>182</v>
      </c>
      <c r="C13" s="136" t="s">
        <v>283</v>
      </c>
      <c r="D13" s="137">
        <v>44015</v>
      </c>
      <c r="E13" s="137">
        <v>44015</v>
      </c>
      <c r="F13" s="137">
        <v>44018</v>
      </c>
      <c r="G13" s="136" t="s">
        <v>981</v>
      </c>
      <c r="H13" s="136" t="s">
        <v>982</v>
      </c>
      <c r="I13" s="138">
        <v>-1375.67</v>
      </c>
      <c r="J13" s="136" t="s">
        <v>983</v>
      </c>
      <c r="K13" s="136" t="s">
        <v>984</v>
      </c>
      <c r="L13" s="138">
        <v>-115487.5</v>
      </c>
      <c r="M13" s="138">
        <v>-1375.67</v>
      </c>
      <c r="N13" s="139">
        <f t="shared" si="1"/>
        <v>1375.67</v>
      </c>
      <c r="O13" s="140" t="str">
        <f>IF(M13="","",IF(M13&lt;0,-M13&amp;"_"&amp;COUNTIF(M$2:M13,M13),M13&amp;"_"&amp;COUNTIF(M$2:M13,M13)))</f>
        <v>1375.67_1</v>
      </c>
      <c r="P13" s="140" t="str">
        <f t="shared" si="0"/>
        <v/>
      </c>
      <c r="Q13" s="136" t="s">
        <v>996</v>
      </c>
      <c r="R13" s="136" t="s">
        <v>993</v>
      </c>
      <c r="S13" s="136" t="s">
        <v>980</v>
      </c>
      <c r="T13" s="136" t="s">
        <v>980</v>
      </c>
      <c r="U13" s="136" t="s">
        <v>987</v>
      </c>
      <c r="V13" s="136" t="s">
        <v>980</v>
      </c>
      <c r="W13" s="136" t="s">
        <v>980</v>
      </c>
      <c r="X13" s="136" t="s">
        <v>980</v>
      </c>
      <c r="Y13" s="136" t="s">
        <v>980</v>
      </c>
      <c r="Z13" s="136" t="s">
        <v>988</v>
      </c>
      <c r="AA13" s="136" t="s">
        <v>980</v>
      </c>
      <c r="AB13" s="137"/>
      <c r="AC13" s="136" t="s">
        <v>980</v>
      </c>
      <c r="AD13" s="136" t="s">
        <v>980</v>
      </c>
      <c r="AE13" s="136" t="s">
        <v>980</v>
      </c>
      <c r="AF13" s="138">
        <v>0</v>
      </c>
    </row>
    <row r="14" spans="1:32" x14ac:dyDescent="0.25">
      <c r="A14" s="135" t="s">
        <v>980</v>
      </c>
      <c r="B14" s="136" t="s">
        <v>182</v>
      </c>
      <c r="C14" s="136" t="s">
        <v>284</v>
      </c>
      <c r="D14" s="137">
        <v>44015</v>
      </c>
      <c r="E14" s="137">
        <v>44015</v>
      </c>
      <c r="F14" s="137">
        <v>44018</v>
      </c>
      <c r="G14" s="136" t="s">
        <v>981</v>
      </c>
      <c r="H14" s="136" t="s">
        <v>982</v>
      </c>
      <c r="I14" s="138">
        <v>-1757.25</v>
      </c>
      <c r="J14" s="136" t="s">
        <v>983</v>
      </c>
      <c r="K14" s="136" t="s">
        <v>984</v>
      </c>
      <c r="L14" s="138">
        <v>-147521.14000000001</v>
      </c>
      <c r="M14" s="138">
        <v>-1757.25</v>
      </c>
      <c r="N14" s="139">
        <f t="shared" si="1"/>
        <v>1757.25</v>
      </c>
      <c r="O14" s="140" t="str">
        <f>IF(M14="","",IF(M14&lt;0,-M14&amp;"_"&amp;COUNTIF(M$2:M14,M14),M14&amp;"_"&amp;COUNTIF(M$2:M14,M14)))</f>
        <v>1757.25_1</v>
      </c>
      <c r="P14" s="140" t="str">
        <f t="shared" si="0"/>
        <v/>
      </c>
      <c r="Q14" s="136" t="s">
        <v>997</v>
      </c>
      <c r="R14" s="136" t="s">
        <v>993</v>
      </c>
      <c r="S14" s="136" t="s">
        <v>980</v>
      </c>
      <c r="T14" s="136" t="s">
        <v>980</v>
      </c>
      <c r="U14" s="136" t="s">
        <v>987</v>
      </c>
      <c r="V14" s="136" t="s">
        <v>980</v>
      </c>
      <c r="W14" s="136" t="s">
        <v>980</v>
      </c>
      <c r="X14" s="136" t="s">
        <v>980</v>
      </c>
      <c r="Y14" s="136" t="s">
        <v>980</v>
      </c>
      <c r="Z14" s="136" t="s">
        <v>988</v>
      </c>
      <c r="AA14" s="136" t="s">
        <v>980</v>
      </c>
      <c r="AB14" s="137"/>
      <c r="AC14" s="136" t="s">
        <v>980</v>
      </c>
      <c r="AD14" s="136" t="s">
        <v>980</v>
      </c>
      <c r="AE14" s="136" t="s">
        <v>980</v>
      </c>
      <c r="AF14" s="138">
        <v>0</v>
      </c>
    </row>
    <row r="15" spans="1:32" x14ac:dyDescent="0.25">
      <c r="A15" s="135" t="s">
        <v>980</v>
      </c>
      <c r="B15" s="136" t="s">
        <v>182</v>
      </c>
      <c r="C15" s="136" t="s">
        <v>284</v>
      </c>
      <c r="D15" s="137">
        <v>44015</v>
      </c>
      <c r="E15" s="137">
        <v>44015</v>
      </c>
      <c r="F15" s="137">
        <v>44018</v>
      </c>
      <c r="G15" s="136" t="s">
        <v>981</v>
      </c>
      <c r="H15" s="136" t="s">
        <v>982</v>
      </c>
      <c r="I15" s="138">
        <v>-1739.76</v>
      </c>
      <c r="J15" s="136" t="s">
        <v>983</v>
      </c>
      <c r="K15" s="136" t="s">
        <v>984</v>
      </c>
      <c r="L15" s="138">
        <v>-146052.85</v>
      </c>
      <c r="M15" s="138">
        <v>-1739.76</v>
      </c>
      <c r="N15" s="139">
        <f t="shared" si="1"/>
        <v>1739.76</v>
      </c>
      <c r="O15" s="140" t="str">
        <f>IF(M15="","",IF(M15&lt;0,-M15&amp;"_"&amp;COUNTIF(M$2:M15,M15),M15&amp;"_"&amp;COUNTIF(M$2:M15,M15)))</f>
        <v>1739.76_1</v>
      </c>
      <c r="P15" s="140" t="str">
        <f t="shared" si="0"/>
        <v/>
      </c>
      <c r="Q15" s="136" t="s">
        <v>997</v>
      </c>
      <c r="R15" s="136" t="s">
        <v>993</v>
      </c>
      <c r="S15" s="136" t="s">
        <v>980</v>
      </c>
      <c r="T15" s="136" t="s">
        <v>980</v>
      </c>
      <c r="U15" s="136" t="s">
        <v>987</v>
      </c>
      <c r="V15" s="136" t="s">
        <v>980</v>
      </c>
      <c r="W15" s="136" t="s">
        <v>980</v>
      </c>
      <c r="X15" s="136" t="s">
        <v>980</v>
      </c>
      <c r="Y15" s="136" t="s">
        <v>980</v>
      </c>
      <c r="Z15" s="136" t="s">
        <v>988</v>
      </c>
      <c r="AA15" s="136" t="s">
        <v>980</v>
      </c>
      <c r="AB15" s="137"/>
      <c r="AC15" s="136" t="s">
        <v>980</v>
      </c>
      <c r="AD15" s="136" t="s">
        <v>980</v>
      </c>
      <c r="AE15" s="136" t="s">
        <v>980</v>
      </c>
      <c r="AF15" s="138">
        <v>0</v>
      </c>
    </row>
    <row r="16" spans="1:32" x14ac:dyDescent="0.25">
      <c r="A16" s="135" t="s">
        <v>980</v>
      </c>
      <c r="B16" s="136" t="s">
        <v>182</v>
      </c>
      <c r="C16" s="136" t="s">
        <v>184</v>
      </c>
      <c r="D16" s="137">
        <v>44015</v>
      </c>
      <c r="E16" s="137">
        <v>44015</v>
      </c>
      <c r="F16" s="137">
        <v>44025</v>
      </c>
      <c r="G16" s="136" t="s">
        <v>981</v>
      </c>
      <c r="H16" s="136" t="s">
        <v>982</v>
      </c>
      <c r="I16" s="138">
        <v>-9254.91</v>
      </c>
      <c r="J16" s="136" t="s">
        <v>983</v>
      </c>
      <c r="K16" s="136" t="s">
        <v>984</v>
      </c>
      <c r="L16" s="138">
        <v>-776949.7</v>
      </c>
      <c r="M16" s="138">
        <v>-9254.91</v>
      </c>
      <c r="N16" s="139">
        <f t="shared" si="1"/>
        <v>9254.91</v>
      </c>
      <c r="O16" s="140" t="str">
        <f>IF(M16="","",IF(M16&lt;0,-M16&amp;"_"&amp;COUNTIF(M$2:M16,M16),M16&amp;"_"&amp;COUNTIF(M$2:M16,M16)))</f>
        <v>9254.91_1</v>
      </c>
      <c r="P16" s="140" t="str">
        <f t="shared" si="0"/>
        <v/>
      </c>
      <c r="Q16" s="136" t="s">
        <v>998</v>
      </c>
      <c r="R16" s="136" t="s">
        <v>993</v>
      </c>
      <c r="S16" s="136" t="s">
        <v>980</v>
      </c>
      <c r="T16" s="136" t="s">
        <v>980</v>
      </c>
      <c r="U16" s="136" t="s">
        <v>987</v>
      </c>
      <c r="V16" s="136" t="s">
        <v>980</v>
      </c>
      <c r="W16" s="136" t="s">
        <v>980</v>
      </c>
      <c r="X16" s="136" t="s">
        <v>980</v>
      </c>
      <c r="Y16" s="136" t="s">
        <v>980</v>
      </c>
      <c r="Z16" s="136" t="s">
        <v>988</v>
      </c>
      <c r="AA16" s="136" t="s">
        <v>980</v>
      </c>
      <c r="AB16" s="137"/>
      <c r="AC16" s="136" t="s">
        <v>980</v>
      </c>
      <c r="AD16" s="136" t="s">
        <v>980</v>
      </c>
      <c r="AE16" s="136" t="s">
        <v>980</v>
      </c>
      <c r="AF16" s="138">
        <v>0</v>
      </c>
    </row>
    <row r="17" spans="1:32" x14ac:dyDescent="0.25">
      <c r="A17" s="135" t="s">
        <v>980</v>
      </c>
      <c r="B17" s="136" t="s">
        <v>182</v>
      </c>
      <c r="C17" s="136" t="s">
        <v>184</v>
      </c>
      <c r="D17" s="137">
        <v>44015</v>
      </c>
      <c r="E17" s="137">
        <v>44015</v>
      </c>
      <c r="F17" s="137">
        <v>44025</v>
      </c>
      <c r="G17" s="136" t="s">
        <v>981</v>
      </c>
      <c r="H17" s="136" t="s">
        <v>982</v>
      </c>
      <c r="I17" s="138">
        <v>-16121.26</v>
      </c>
      <c r="J17" s="136" t="s">
        <v>983</v>
      </c>
      <c r="K17" s="136" t="s">
        <v>984</v>
      </c>
      <c r="L17" s="138">
        <v>-1353379.78</v>
      </c>
      <c r="M17" s="138">
        <v>-16121.26</v>
      </c>
      <c r="N17" s="139">
        <f t="shared" si="1"/>
        <v>16121.26</v>
      </c>
      <c r="O17" s="140" t="str">
        <f>IF(M17="","",IF(M17&lt;0,-M17&amp;"_"&amp;COUNTIF(M$2:M17,M17),M17&amp;"_"&amp;COUNTIF(M$2:M17,M17)))</f>
        <v>16121.26_1</v>
      </c>
      <c r="P17" s="140" t="str">
        <f t="shared" si="0"/>
        <v/>
      </c>
      <c r="Q17" s="136" t="s">
        <v>998</v>
      </c>
      <c r="R17" s="136" t="s">
        <v>993</v>
      </c>
      <c r="S17" s="136" t="s">
        <v>980</v>
      </c>
      <c r="T17" s="136" t="s">
        <v>980</v>
      </c>
      <c r="U17" s="136" t="s">
        <v>987</v>
      </c>
      <c r="V17" s="136" t="s">
        <v>980</v>
      </c>
      <c r="W17" s="136" t="s">
        <v>980</v>
      </c>
      <c r="X17" s="136" t="s">
        <v>980</v>
      </c>
      <c r="Y17" s="136" t="s">
        <v>980</v>
      </c>
      <c r="Z17" s="136" t="s">
        <v>988</v>
      </c>
      <c r="AA17" s="136" t="s">
        <v>980</v>
      </c>
      <c r="AB17" s="137"/>
      <c r="AC17" s="136" t="s">
        <v>980</v>
      </c>
      <c r="AD17" s="136" t="s">
        <v>980</v>
      </c>
      <c r="AE17" s="136" t="s">
        <v>980</v>
      </c>
      <c r="AF17" s="138">
        <v>0</v>
      </c>
    </row>
    <row r="18" spans="1:32" x14ac:dyDescent="0.25">
      <c r="A18" s="135" t="s">
        <v>980</v>
      </c>
      <c r="B18" s="136" t="s">
        <v>182</v>
      </c>
      <c r="C18" s="136" t="s">
        <v>184</v>
      </c>
      <c r="D18" s="137">
        <v>44015</v>
      </c>
      <c r="E18" s="137">
        <v>44015</v>
      </c>
      <c r="F18" s="137">
        <v>44025</v>
      </c>
      <c r="G18" s="136" t="s">
        <v>981</v>
      </c>
      <c r="H18" s="136" t="s">
        <v>982</v>
      </c>
      <c r="I18" s="138">
        <v>-3327.54</v>
      </c>
      <c r="J18" s="136" t="s">
        <v>983</v>
      </c>
      <c r="K18" s="136" t="s">
        <v>984</v>
      </c>
      <c r="L18" s="138">
        <v>-279346.98</v>
      </c>
      <c r="M18" s="138">
        <v>-3327.54</v>
      </c>
      <c r="N18" s="139">
        <f t="shared" si="1"/>
        <v>3327.54</v>
      </c>
      <c r="O18" s="140" t="str">
        <f>IF(M18="","",IF(M18&lt;0,-M18&amp;"_"&amp;COUNTIF(M$2:M18,M18),M18&amp;"_"&amp;COUNTIF(M$2:M18,M18)))</f>
        <v>3327.54_1</v>
      </c>
      <c r="P18" s="140" t="str">
        <f t="shared" si="0"/>
        <v/>
      </c>
      <c r="Q18" s="136" t="s">
        <v>998</v>
      </c>
      <c r="R18" s="136" t="s">
        <v>993</v>
      </c>
      <c r="S18" s="136" t="s">
        <v>980</v>
      </c>
      <c r="T18" s="136" t="s">
        <v>980</v>
      </c>
      <c r="U18" s="136" t="s">
        <v>987</v>
      </c>
      <c r="V18" s="136" t="s">
        <v>980</v>
      </c>
      <c r="W18" s="136" t="s">
        <v>980</v>
      </c>
      <c r="X18" s="136" t="s">
        <v>980</v>
      </c>
      <c r="Y18" s="136" t="s">
        <v>980</v>
      </c>
      <c r="Z18" s="136" t="s">
        <v>988</v>
      </c>
      <c r="AA18" s="136" t="s">
        <v>980</v>
      </c>
      <c r="AB18" s="137"/>
      <c r="AC18" s="136" t="s">
        <v>980</v>
      </c>
      <c r="AD18" s="136" t="s">
        <v>980</v>
      </c>
      <c r="AE18" s="136" t="s">
        <v>980</v>
      </c>
      <c r="AF18" s="138">
        <v>0</v>
      </c>
    </row>
    <row r="19" spans="1:32" x14ac:dyDescent="0.25">
      <c r="A19" s="135" t="s">
        <v>980</v>
      </c>
      <c r="B19" s="136" t="s">
        <v>182</v>
      </c>
      <c r="C19" s="136" t="s">
        <v>184</v>
      </c>
      <c r="D19" s="137">
        <v>44015</v>
      </c>
      <c r="E19" s="137">
        <v>44015</v>
      </c>
      <c r="F19" s="137">
        <v>44025</v>
      </c>
      <c r="G19" s="136" t="s">
        <v>981</v>
      </c>
      <c r="H19" s="136" t="s">
        <v>982</v>
      </c>
      <c r="I19" s="138">
        <v>-6331.61</v>
      </c>
      <c r="J19" s="136" t="s">
        <v>983</v>
      </c>
      <c r="K19" s="136" t="s">
        <v>984</v>
      </c>
      <c r="L19" s="138">
        <v>-531538.66</v>
      </c>
      <c r="M19" s="138">
        <v>-6331.61</v>
      </c>
      <c r="N19" s="139">
        <f t="shared" si="1"/>
        <v>6331.61</v>
      </c>
      <c r="O19" s="140" t="str">
        <f>IF(M19="","",IF(M19&lt;0,-M19&amp;"_"&amp;COUNTIF(M$2:M19,M19),M19&amp;"_"&amp;COUNTIF(M$2:M19,M19)))</f>
        <v>6331.61_1</v>
      </c>
      <c r="P19" s="140" t="str">
        <f t="shared" si="0"/>
        <v/>
      </c>
      <c r="Q19" s="136" t="s">
        <v>998</v>
      </c>
      <c r="R19" s="136" t="s">
        <v>993</v>
      </c>
      <c r="S19" s="136" t="s">
        <v>980</v>
      </c>
      <c r="T19" s="136" t="s">
        <v>980</v>
      </c>
      <c r="U19" s="136" t="s">
        <v>987</v>
      </c>
      <c r="V19" s="136" t="s">
        <v>980</v>
      </c>
      <c r="W19" s="136" t="s">
        <v>980</v>
      </c>
      <c r="X19" s="136" t="s">
        <v>980</v>
      </c>
      <c r="Y19" s="136" t="s">
        <v>980</v>
      </c>
      <c r="Z19" s="136" t="s">
        <v>988</v>
      </c>
      <c r="AA19" s="136" t="s">
        <v>980</v>
      </c>
      <c r="AB19" s="137"/>
      <c r="AC19" s="136" t="s">
        <v>980</v>
      </c>
      <c r="AD19" s="136" t="s">
        <v>980</v>
      </c>
      <c r="AE19" s="136" t="s">
        <v>980</v>
      </c>
      <c r="AF19" s="138">
        <v>0</v>
      </c>
    </row>
    <row r="20" spans="1:32" x14ac:dyDescent="0.25">
      <c r="A20" s="135" t="s">
        <v>980</v>
      </c>
      <c r="B20" s="136" t="s">
        <v>182</v>
      </c>
      <c r="C20" s="136" t="s">
        <v>184</v>
      </c>
      <c r="D20" s="137">
        <v>44015</v>
      </c>
      <c r="E20" s="137">
        <v>44015</v>
      </c>
      <c r="F20" s="137">
        <v>44025</v>
      </c>
      <c r="G20" s="136" t="s">
        <v>981</v>
      </c>
      <c r="H20" s="136" t="s">
        <v>982</v>
      </c>
      <c r="I20" s="138">
        <v>-4458.91</v>
      </c>
      <c r="J20" s="136" t="s">
        <v>983</v>
      </c>
      <c r="K20" s="136" t="s">
        <v>984</v>
      </c>
      <c r="L20" s="138">
        <v>-374325.49</v>
      </c>
      <c r="M20" s="138">
        <v>-4458.91</v>
      </c>
      <c r="N20" s="139">
        <f t="shared" si="1"/>
        <v>4458.91</v>
      </c>
      <c r="O20" s="140" t="str">
        <f>IF(M20="","",IF(M20&lt;0,-M20&amp;"_"&amp;COUNTIF(M$2:M20,M20),M20&amp;"_"&amp;COUNTIF(M$2:M20,M20)))</f>
        <v>4458.91_1</v>
      </c>
      <c r="P20" s="140" t="str">
        <f t="shared" si="0"/>
        <v/>
      </c>
      <c r="Q20" s="136" t="s">
        <v>998</v>
      </c>
      <c r="R20" s="136" t="s">
        <v>993</v>
      </c>
      <c r="S20" s="136" t="s">
        <v>980</v>
      </c>
      <c r="T20" s="136" t="s">
        <v>980</v>
      </c>
      <c r="U20" s="136" t="s">
        <v>987</v>
      </c>
      <c r="V20" s="136" t="s">
        <v>980</v>
      </c>
      <c r="W20" s="136" t="s">
        <v>980</v>
      </c>
      <c r="X20" s="136" t="s">
        <v>980</v>
      </c>
      <c r="Y20" s="136" t="s">
        <v>980</v>
      </c>
      <c r="Z20" s="136" t="s">
        <v>988</v>
      </c>
      <c r="AA20" s="136" t="s">
        <v>980</v>
      </c>
      <c r="AB20" s="137"/>
      <c r="AC20" s="136" t="s">
        <v>980</v>
      </c>
      <c r="AD20" s="136" t="s">
        <v>980</v>
      </c>
      <c r="AE20" s="136" t="s">
        <v>980</v>
      </c>
      <c r="AF20" s="138">
        <v>0</v>
      </c>
    </row>
    <row r="21" spans="1:32" x14ac:dyDescent="0.25">
      <c r="A21" s="135" t="s">
        <v>980</v>
      </c>
      <c r="B21" s="136" t="s">
        <v>182</v>
      </c>
      <c r="C21" s="136" t="s">
        <v>184</v>
      </c>
      <c r="D21" s="137">
        <v>44015</v>
      </c>
      <c r="E21" s="137">
        <v>44015</v>
      </c>
      <c r="F21" s="137">
        <v>44025</v>
      </c>
      <c r="G21" s="136" t="s">
        <v>981</v>
      </c>
      <c r="H21" s="136" t="s">
        <v>982</v>
      </c>
      <c r="I21" s="138">
        <v>-522.54</v>
      </c>
      <c r="J21" s="136" t="s">
        <v>999</v>
      </c>
      <c r="K21" s="136" t="s">
        <v>984</v>
      </c>
      <c r="L21" s="138">
        <v>-43867.23</v>
      </c>
      <c r="M21" s="138">
        <v>-522.54</v>
      </c>
      <c r="N21" s="139">
        <f t="shared" si="1"/>
        <v>522.54</v>
      </c>
      <c r="O21" s="140" t="str">
        <f>IF(M21="","",IF(M21&lt;0,-M21&amp;"_"&amp;COUNTIF(M$2:M21,M21),M21&amp;"_"&amp;COUNTIF(M$2:M21,M21)))</f>
        <v>522.54_1</v>
      </c>
      <c r="P21" s="140" t="str">
        <f t="shared" si="0"/>
        <v/>
      </c>
      <c r="Q21" s="136" t="s">
        <v>998</v>
      </c>
      <c r="R21" s="136" t="s">
        <v>993</v>
      </c>
      <c r="S21" s="136" t="s">
        <v>980</v>
      </c>
      <c r="T21" s="136" t="s">
        <v>980</v>
      </c>
      <c r="U21" s="136" t="s">
        <v>987</v>
      </c>
      <c r="V21" s="136" t="s">
        <v>980</v>
      </c>
      <c r="W21" s="136" t="s">
        <v>980</v>
      </c>
      <c r="X21" s="136" t="s">
        <v>980</v>
      </c>
      <c r="Y21" s="136" t="s">
        <v>980</v>
      </c>
      <c r="Z21" s="136" t="s">
        <v>988</v>
      </c>
      <c r="AA21" s="136" t="s">
        <v>980</v>
      </c>
      <c r="AB21" s="137"/>
      <c r="AC21" s="136" t="s">
        <v>980</v>
      </c>
      <c r="AD21" s="136" t="s">
        <v>980</v>
      </c>
      <c r="AE21" s="136" t="s">
        <v>980</v>
      </c>
      <c r="AF21" s="138">
        <v>0</v>
      </c>
    </row>
    <row r="22" spans="1:32" x14ac:dyDescent="0.25">
      <c r="A22" s="135" t="s">
        <v>980</v>
      </c>
      <c r="B22" s="136" t="s">
        <v>182</v>
      </c>
      <c r="C22" s="136" t="s">
        <v>184</v>
      </c>
      <c r="D22" s="137">
        <v>44015</v>
      </c>
      <c r="E22" s="137">
        <v>44015</v>
      </c>
      <c r="F22" s="137">
        <v>44025</v>
      </c>
      <c r="G22" s="136" t="s">
        <v>981</v>
      </c>
      <c r="H22" s="136" t="s">
        <v>982</v>
      </c>
      <c r="I22" s="138">
        <v>-5002.8</v>
      </c>
      <c r="J22" s="136" t="s">
        <v>983</v>
      </c>
      <c r="K22" s="136" t="s">
        <v>984</v>
      </c>
      <c r="L22" s="138">
        <v>-419985.06</v>
      </c>
      <c r="M22" s="138">
        <v>-5002.8</v>
      </c>
      <c r="N22" s="139">
        <f t="shared" si="1"/>
        <v>5002.8</v>
      </c>
      <c r="O22" s="140" t="str">
        <f>IF(M22="","",IF(M22&lt;0,-M22&amp;"_"&amp;COUNTIF(M$2:M22,M22),M22&amp;"_"&amp;COUNTIF(M$2:M22,M22)))</f>
        <v>5002.8_1</v>
      </c>
      <c r="P22" s="140" t="str">
        <f t="shared" si="0"/>
        <v/>
      </c>
      <c r="Q22" s="136" t="s">
        <v>998</v>
      </c>
      <c r="R22" s="136" t="s">
        <v>993</v>
      </c>
      <c r="S22" s="136" t="s">
        <v>980</v>
      </c>
      <c r="T22" s="136" t="s">
        <v>980</v>
      </c>
      <c r="U22" s="136" t="s">
        <v>987</v>
      </c>
      <c r="V22" s="136" t="s">
        <v>980</v>
      </c>
      <c r="W22" s="136" t="s">
        <v>980</v>
      </c>
      <c r="X22" s="136" t="s">
        <v>980</v>
      </c>
      <c r="Y22" s="136" t="s">
        <v>980</v>
      </c>
      <c r="Z22" s="136" t="s">
        <v>988</v>
      </c>
      <c r="AA22" s="136" t="s">
        <v>980</v>
      </c>
      <c r="AB22" s="137"/>
      <c r="AC22" s="136" t="s">
        <v>980</v>
      </c>
      <c r="AD22" s="136" t="s">
        <v>980</v>
      </c>
      <c r="AE22" s="136" t="s">
        <v>980</v>
      </c>
      <c r="AF22" s="138">
        <v>0</v>
      </c>
    </row>
    <row r="23" spans="1:32" x14ac:dyDescent="0.25">
      <c r="A23" s="135" t="s">
        <v>980</v>
      </c>
      <c r="B23" s="136" t="s">
        <v>182</v>
      </c>
      <c r="C23" s="136" t="s">
        <v>184</v>
      </c>
      <c r="D23" s="137">
        <v>44015</v>
      </c>
      <c r="E23" s="137">
        <v>44015</v>
      </c>
      <c r="F23" s="137">
        <v>44025</v>
      </c>
      <c r="G23" s="136" t="s">
        <v>981</v>
      </c>
      <c r="H23" s="136" t="s">
        <v>982</v>
      </c>
      <c r="I23" s="138">
        <v>-1134.82</v>
      </c>
      <c r="J23" s="136" t="s">
        <v>983</v>
      </c>
      <c r="K23" s="136" t="s">
        <v>984</v>
      </c>
      <c r="L23" s="138">
        <v>-95268.14</v>
      </c>
      <c r="M23" s="138">
        <v>-1134.82</v>
      </c>
      <c r="N23" s="139">
        <f t="shared" si="1"/>
        <v>1134.82</v>
      </c>
      <c r="O23" s="140" t="str">
        <f>IF(M23="","",IF(M23&lt;0,-M23&amp;"_"&amp;COUNTIF(M$2:M23,M23),M23&amp;"_"&amp;COUNTIF(M$2:M23,M23)))</f>
        <v>1134.82_1</v>
      </c>
      <c r="P23" s="140" t="str">
        <f t="shared" si="0"/>
        <v/>
      </c>
      <c r="Q23" s="136" t="s">
        <v>998</v>
      </c>
      <c r="R23" s="136" t="s">
        <v>993</v>
      </c>
      <c r="S23" s="136" t="s">
        <v>980</v>
      </c>
      <c r="T23" s="136" t="s">
        <v>980</v>
      </c>
      <c r="U23" s="136" t="s">
        <v>987</v>
      </c>
      <c r="V23" s="136" t="s">
        <v>980</v>
      </c>
      <c r="W23" s="136" t="s">
        <v>980</v>
      </c>
      <c r="X23" s="136" t="s">
        <v>980</v>
      </c>
      <c r="Y23" s="136" t="s">
        <v>980</v>
      </c>
      <c r="Z23" s="136" t="s">
        <v>988</v>
      </c>
      <c r="AA23" s="136" t="s">
        <v>980</v>
      </c>
      <c r="AB23" s="137"/>
      <c r="AC23" s="136" t="s">
        <v>980</v>
      </c>
      <c r="AD23" s="136" t="s">
        <v>980</v>
      </c>
      <c r="AE23" s="136" t="s">
        <v>980</v>
      </c>
      <c r="AF23" s="138">
        <v>0</v>
      </c>
    </row>
    <row r="24" spans="1:32" x14ac:dyDescent="0.25">
      <c r="A24" s="135" t="s">
        <v>980</v>
      </c>
      <c r="B24" s="136" t="s">
        <v>182</v>
      </c>
      <c r="C24" s="136" t="s">
        <v>184</v>
      </c>
      <c r="D24" s="137">
        <v>44015</v>
      </c>
      <c r="E24" s="137">
        <v>44015</v>
      </c>
      <c r="F24" s="137">
        <v>44025</v>
      </c>
      <c r="G24" s="136" t="s">
        <v>981</v>
      </c>
      <c r="H24" s="136" t="s">
        <v>982</v>
      </c>
      <c r="I24" s="138">
        <v>-1554.82</v>
      </c>
      <c r="J24" s="136" t="s">
        <v>983</v>
      </c>
      <c r="K24" s="136" t="s">
        <v>984</v>
      </c>
      <c r="L24" s="138">
        <v>-130527.14</v>
      </c>
      <c r="M24" s="138">
        <v>-1554.82</v>
      </c>
      <c r="N24" s="139">
        <f t="shared" si="1"/>
        <v>1554.82</v>
      </c>
      <c r="O24" s="140" t="str">
        <f>IF(M24="","",IF(M24&lt;0,-M24&amp;"_"&amp;COUNTIF(M$2:M24,M24),M24&amp;"_"&amp;COUNTIF(M$2:M24,M24)))</f>
        <v>1554.82_1</v>
      </c>
      <c r="P24" s="140" t="str">
        <f t="shared" si="0"/>
        <v/>
      </c>
      <c r="Q24" s="136" t="s">
        <v>998</v>
      </c>
      <c r="R24" s="136" t="s">
        <v>993</v>
      </c>
      <c r="S24" s="136" t="s">
        <v>980</v>
      </c>
      <c r="T24" s="136" t="s">
        <v>980</v>
      </c>
      <c r="U24" s="136" t="s">
        <v>987</v>
      </c>
      <c r="V24" s="136" t="s">
        <v>980</v>
      </c>
      <c r="W24" s="136" t="s">
        <v>980</v>
      </c>
      <c r="X24" s="136" t="s">
        <v>980</v>
      </c>
      <c r="Y24" s="136" t="s">
        <v>980</v>
      </c>
      <c r="Z24" s="136" t="s">
        <v>988</v>
      </c>
      <c r="AA24" s="136" t="s">
        <v>980</v>
      </c>
      <c r="AB24" s="137"/>
      <c r="AC24" s="136" t="s">
        <v>980</v>
      </c>
      <c r="AD24" s="136" t="s">
        <v>980</v>
      </c>
      <c r="AE24" s="136" t="s">
        <v>980</v>
      </c>
      <c r="AF24" s="138">
        <v>0</v>
      </c>
    </row>
    <row r="25" spans="1:32" x14ac:dyDescent="0.25">
      <c r="A25" s="135" t="s">
        <v>980</v>
      </c>
      <c r="B25" s="136" t="s">
        <v>182</v>
      </c>
      <c r="C25" s="136" t="s">
        <v>184</v>
      </c>
      <c r="D25" s="137">
        <v>44015</v>
      </c>
      <c r="E25" s="137">
        <v>44015</v>
      </c>
      <c r="F25" s="137">
        <v>44025</v>
      </c>
      <c r="G25" s="136" t="s">
        <v>981</v>
      </c>
      <c r="H25" s="136" t="s">
        <v>982</v>
      </c>
      <c r="I25" s="138">
        <v>-20862.25</v>
      </c>
      <c r="J25" s="136" t="s">
        <v>983</v>
      </c>
      <c r="K25" s="136" t="s">
        <v>984</v>
      </c>
      <c r="L25" s="138">
        <v>-1751385.89</v>
      </c>
      <c r="M25" s="138">
        <v>-20862.25</v>
      </c>
      <c r="N25" s="139">
        <f t="shared" si="1"/>
        <v>20862.25</v>
      </c>
      <c r="O25" s="140" t="str">
        <f>IF(M25="","",IF(M25&lt;0,-M25&amp;"_"&amp;COUNTIF(M$2:M25,M25),M25&amp;"_"&amp;COUNTIF(M$2:M25,M25)))</f>
        <v>20862.25_1</v>
      </c>
      <c r="P25" s="140" t="str">
        <f t="shared" si="0"/>
        <v/>
      </c>
      <c r="Q25" s="136" t="s">
        <v>998</v>
      </c>
      <c r="R25" s="136" t="s">
        <v>993</v>
      </c>
      <c r="S25" s="136" t="s">
        <v>980</v>
      </c>
      <c r="T25" s="136" t="s">
        <v>980</v>
      </c>
      <c r="U25" s="136" t="s">
        <v>987</v>
      </c>
      <c r="V25" s="136" t="s">
        <v>980</v>
      </c>
      <c r="W25" s="136" t="s">
        <v>980</v>
      </c>
      <c r="X25" s="136" t="s">
        <v>980</v>
      </c>
      <c r="Y25" s="136" t="s">
        <v>980</v>
      </c>
      <c r="Z25" s="136" t="s">
        <v>988</v>
      </c>
      <c r="AA25" s="136" t="s">
        <v>980</v>
      </c>
      <c r="AB25" s="137"/>
      <c r="AC25" s="136" t="s">
        <v>980</v>
      </c>
      <c r="AD25" s="136" t="s">
        <v>980</v>
      </c>
      <c r="AE25" s="136" t="s">
        <v>980</v>
      </c>
      <c r="AF25" s="138">
        <v>0</v>
      </c>
    </row>
    <row r="26" spans="1:32" x14ac:dyDescent="0.25">
      <c r="A26" s="135" t="s">
        <v>980</v>
      </c>
      <c r="B26" s="136" t="s">
        <v>182</v>
      </c>
      <c r="C26" s="136" t="s">
        <v>184</v>
      </c>
      <c r="D26" s="137">
        <v>44015</v>
      </c>
      <c r="E26" s="137">
        <v>44015</v>
      </c>
      <c r="F26" s="137">
        <v>44025</v>
      </c>
      <c r="G26" s="136" t="s">
        <v>981</v>
      </c>
      <c r="H26" s="136" t="s">
        <v>982</v>
      </c>
      <c r="I26" s="138">
        <v>-7530.79</v>
      </c>
      <c r="J26" s="136" t="s">
        <v>983</v>
      </c>
      <c r="K26" s="136" t="s">
        <v>984</v>
      </c>
      <c r="L26" s="138">
        <v>-632209.81999999995</v>
      </c>
      <c r="M26" s="138">
        <v>-7530.79</v>
      </c>
      <c r="N26" s="139">
        <f t="shared" si="1"/>
        <v>7530.79</v>
      </c>
      <c r="O26" s="140" t="str">
        <f>IF(M26="","",IF(M26&lt;0,-M26&amp;"_"&amp;COUNTIF(M$2:M26,M26),M26&amp;"_"&amp;COUNTIF(M$2:M26,M26)))</f>
        <v>7530.79_1</v>
      </c>
      <c r="P26" s="140" t="str">
        <f t="shared" si="0"/>
        <v/>
      </c>
      <c r="Q26" s="136" t="s">
        <v>998</v>
      </c>
      <c r="R26" s="136" t="s">
        <v>993</v>
      </c>
      <c r="S26" s="136" t="s">
        <v>980</v>
      </c>
      <c r="T26" s="136" t="s">
        <v>980</v>
      </c>
      <c r="U26" s="136" t="s">
        <v>987</v>
      </c>
      <c r="V26" s="136" t="s">
        <v>980</v>
      </c>
      <c r="W26" s="136" t="s">
        <v>980</v>
      </c>
      <c r="X26" s="136" t="s">
        <v>980</v>
      </c>
      <c r="Y26" s="136" t="s">
        <v>980</v>
      </c>
      <c r="Z26" s="136" t="s">
        <v>988</v>
      </c>
      <c r="AA26" s="136" t="s">
        <v>980</v>
      </c>
      <c r="AB26" s="137"/>
      <c r="AC26" s="136" t="s">
        <v>980</v>
      </c>
      <c r="AD26" s="136" t="s">
        <v>980</v>
      </c>
      <c r="AE26" s="136" t="s">
        <v>980</v>
      </c>
      <c r="AF26" s="138">
        <v>0</v>
      </c>
    </row>
    <row r="27" spans="1:32" x14ac:dyDescent="0.25">
      <c r="A27" s="135" t="s">
        <v>980</v>
      </c>
      <c r="B27" s="136" t="s">
        <v>182</v>
      </c>
      <c r="C27" s="136" t="s">
        <v>303</v>
      </c>
      <c r="D27" s="137">
        <v>44015</v>
      </c>
      <c r="E27" s="137">
        <v>44015</v>
      </c>
      <c r="F27" s="137">
        <v>44025</v>
      </c>
      <c r="G27" s="136" t="s">
        <v>981</v>
      </c>
      <c r="H27" s="136" t="s">
        <v>982</v>
      </c>
      <c r="I27" s="138">
        <v>-13342.42</v>
      </c>
      <c r="J27" s="136" t="s">
        <v>983</v>
      </c>
      <c r="K27" s="136" t="s">
        <v>984</v>
      </c>
      <c r="L27" s="138">
        <v>-1120096.1499999999</v>
      </c>
      <c r="M27" s="138">
        <v>-13342.42</v>
      </c>
      <c r="N27" s="139">
        <f t="shared" si="1"/>
        <v>13342.42</v>
      </c>
      <c r="O27" s="140" t="str">
        <f>IF(M27="","",IF(M27&lt;0,-M27&amp;"_"&amp;COUNTIF(M$2:M27,M27),M27&amp;"_"&amp;COUNTIF(M$2:M27,M27)))</f>
        <v>13342.42_1</v>
      </c>
      <c r="P27" s="140" t="str">
        <f t="shared" si="0"/>
        <v/>
      </c>
      <c r="Q27" s="136" t="s">
        <v>1000</v>
      </c>
      <c r="R27" s="136" t="s">
        <v>993</v>
      </c>
      <c r="S27" s="136" t="s">
        <v>980</v>
      </c>
      <c r="T27" s="136" t="s">
        <v>980</v>
      </c>
      <c r="U27" s="136" t="s">
        <v>987</v>
      </c>
      <c r="V27" s="136" t="s">
        <v>980</v>
      </c>
      <c r="W27" s="136" t="s">
        <v>980</v>
      </c>
      <c r="X27" s="136" t="s">
        <v>980</v>
      </c>
      <c r="Y27" s="136" t="s">
        <v>980</v>
      </c>
      <c r="Z27" s="136" t="s">
        <v>988</v>
      </c>
      <c r="AA27" s="136" t="s">
        <v>980</v>
      </c>
      <c r="AB27" s="137"/>
      <c r="AC27" s="136" t="s">
        <v>980</v>
      </c>
      <c r="AD27" s="136" t="s">
        <v>980</v>
      </c>
      <c r="AE27" s="136" t="s">
        <v>980</v>
      </c>
      <c r="AF27" s="138">
        <v>0</v>
      </c>
    </row>
    <row r="28" spans="1:32" x14ac:dyDescent="0.25">
      <c r="A28" s="135" t="s">
        <v>980</v>
      </c>
      <c r="B28" s="136" t="s">
        <v>182</v>
      </c>
      <c r="C28" s="136" t="s">
        <v>303</v>
      </c>
      <c r="D28" s="137">
        <v>44015</v>
      </c>
      <c r="E28" s="137">
        <v>44015</v>
      </c>
      <c r="F28" s="137">
        <v>44025</v>
      </c>
      <c r="G28" s="136" t="s">
        <v>981</v>
      </c>
      <c r="H28" s="136" t="s">
        <v>982</v>
      </c>
      <c r="I28" s="138">
        <v>-6128.27</v>
      </c>
      <c r="J28" s="136" t="s">
        <v>983</v>
      </c>
      <c r="K28" s="136" t="s">
        <v>984</v>
      </c>
      <c r="L28" s="138">
        <v>-514468.27</v>
      </c>
      <c r="M28" s="138">
        <v>-6128.27</v>
      </c>
      <c r="N28" s="139">
        <f t="shared" si="1"/>
        <v>6128.27</v>
      </c>
      <c r="O28" s="140" t="str">
        <f>IF(M28="","",IF(M28&lt;0,-M28&amp;"_"&amp;COUNTIF(M$2:M28,M28),M28&amp;"_"&amp;COUNTIF(M$2:M28,M28)))</f>
        <v>6128.27_1</v>
      </c>
      <c r="P28" s="140" t="str">
        <f t="shared" si="0"/>
        <v/>
      </c>
      <c r="Q28" s="136" t="s">
        <v>1000</v>
      </c>
      <c r="R28" s="136" t="s">
        <v>993</v>
      </c>
      <c r="S28" s="136" t="s">
        <v>980</v>
      </c>
      <c r="T28" s="136" t="s">
        <v>980</v>
      </c>
      <c r="U28" s="136" t="s">
        <v>987</v>
      </c>
      <c r="V28" s="136" t="s">
        <v>980</v>
      </c>
      <c r="W28" s="136" t="s">
        <v>980</v>
      </c>
      <c r="X28" s="136" t="s">
        <v>980</v>
      </c>
      <c r="Y28" s="136" t="s">
        <v>980</v>
      </c>
      <c r="Z28" s="136" t="s">
        <v>988</v>
      </c>
      <c r="AA28" s="136" t="s">
        <v>980</v>
      </c>
      <c r="AB28" s="137"/>
      <c r="AC28" s="136" t="s">
        <v>980</v>
      </c>
      <c r="AD28" s="136" t="s">
        <v>980</v>
      </c>
      <c r="AE28" s="136" t="s">
        <v>980</v>
      </c>
      <c r="AF28" s="138">
        <v>0</v>
      </c>
    </row>
    <row r="29" spans="1:32" x14ac:dyDescent="0.25">
      <c r="A29" s="135" t="s">
        <v>980</v>
      </c>
      <c r="B29" s="136" t="s">
        <v>182</v>
      </c>
      <c r="C29" s="136" t="s">
        <v>303</v>
      </c>
      <c r="D29" s="137">
        <v>44015</v>
      </c>
      <c r="E29" s="137">
        <v>44015</v>
      </c>
      <c r="F29" s="137">
        <v>44025</v>
      </c>
      <c r="G29" s="136" t="s">
        <v>981</v>
      </c>
      <c r="H29" s="136" t="s">
        <v>982</v>
      </c>
      <c r="I29" s="138">
        <v>-46728.800000000003</v>
      </c>
      <c r="J29" s="136" t="s">
        <v>983</v>
      </c>
      <c r="K29" s="136" t="s">
        <v>984</v>
      </c>
      <c r="L29" s="138">
        <v>-3922882.76</v>
      </c>
      <c r="M29" s="138">
        <v>-46728.800000000003</v>
      </c>
      <c r="N29" s="139">
        <f t="shared" si="1"/>
        <v>46728.800000000003</v>
      </c>
      <c r="O29" s="140" t="str">
        <f>IF(M29="","",IF(M29&lt;0,-M29&amp;"_"&amp;COUNTIF(M$2:M29,M29),M29&amp;"_"&amp;COUNTIF(M$2:M29,M29)))</f>
        <v>46728.8_1</v>
      </c>
      <c r="P29" s="140" t="str">
        <f t="shared" si="0"/>
        <v/>
      </c>
      <c r="Q29" s="136" t="s">
        <v>1000</v>
      </c>
      <c r="R29" s="136" t="s">
        <v>993</v>
      </c>
      <c r="S29" s="136" t="s">
        <v>980</v>
      </c>
      <c r="T29" s="136" t="s">
        <v>980</v>
      </c>
      <c r="U29" s="136" t="s">
        <v>987</v>
      </c>
      <c r="V29" s="136" t="s">
        <v>980</v>
      </c>
      <c r="W29" s="136" t="s">
        <v>980</v>
      </c>
      <c r="X29" s="136" t="s">
        <v>980</v>
      </c>
      <c r="Y29" s="136" t="s">
        <v>980</v>
      </c>
      <c r="Z29" s="136" t="s">
        <v>988</v>
      </c>
      <c r="AA29" s="136" t="s">
        <v>980</v>
      </c>
      <c r="AB29" s="137"/>
      <c r="AC29" s="136" t="s">
        <v>980</v>
      </c>
      <c r="AD29" s="136" t="s">
        <v>980</v>
      </c>
      <c r="AE29" s="136" t="s">
        <v>980</v>
      </c>
      <c r="AF29" s="138">
        <v>0</v>
      </c>
    </row>
    <row r="30" spans="1:32" x14ac:dyDescent="0.25">
      <c r="A30" s="135" t="s">
        <v>980</v>
      </c>
      <c r="B30" s="136" t="s">
        <v>182</v>
      </c>
      <c r="C30" s="136" t="s">
        <v>303</v>
      </c>
      <c r="D30" s="137">
        <v>44015</v>
      </c>
      <c r="E30" s="137">
        <v>44015</v>
      </c>
      <c r="F30" s="137">
        <v>44025</v>
      </c>
      <c r="G30" s="136" t="s">
        <v>981</v>
      </c>
      <c r="H30" s="136" t="s">
        <v>982</v>
      </c>
      <c r="I30" s="138">
        <v>-14654.86</v>
      </c>
      <c r="J30" s="136" t="s">
        <v>983</v>
      </c>
      <c r="K30" s="136" t="s">
        <v>984</v>
      </c>
      <c r="L30" s="138">
        <v>-1230275.5</v>
      </c>
      <c r="M30" s="138">
        <v>-14654.86</v>
      </c>
      <c r="N30" s="139">
        <f t="shared" si="1"/>
        <v>14654.86</v>
      </c>
      <c r="O30" s="140" t="str">
        <f>IF(M30="","",IF(M30&lt;0,-M30&amp;"_"&amp;COUNTIF(M$2:M30,M30),M30&amp;"_"&amp;COUNTIF(M$2:M30,M30)))</f>
        <v>14654.86_1</v>
      </c>
      <c r="P30" s="140" t="str">
        <f t="shared" si="0"/>
        <v/>
      </c>
      <c r="Q30" s="136" t="s">
        <v>1000</v>
      </c>
      <c r="R30" s="136" t="s">
        <v>993</v>
      </c>
      <c r="S30" s="136" t="s">
        <v>980</v>
      </c>
      <c r="T30" s="136" t="s">
        <v>980</v>
      </c>
      <c r="U30" s="136" t="s">
        <v>987</v>
      </c>
      <c r="V30" s="136" t="s">
        <v>980</v>
      </c>
      <c r="W30" s="136" t="s">
        <v>980</v>
      </c>
      <c r="X30" s="136" t="s">
        <v>980</v>
      </c>
      <c r="Y30" s="136" t="s">
        <v>980</v>
      </c>
      <c r="Z30" s="136" t="s">
        <v>988</v>
      </c>
      <c r="AA30" s="136" t="s">
        <v>980</v>
      </c>
      <c r="AB30" s="137"/>
      <c r="AC30" s="136" t="s">
        <v>980</v>
      </c>
      <c r="AD30" s="136" t="s">
        <v>980</v>
      </c>
      <c r="AE30" s="136" t="s">
        <v>980</v>
      </c>
      <c r="AF30" s="138">
        <v>0</v>
      </c>
    </row>
    <row r="31" spans="1:32" x14ac:dyDescent="0.25">
      <c r="A31" s="135" t="s">
        <v>980</v>
      </c>
      <c r="B31" s="136" t="s">
        <v>182</v>
      </c>
      <c r="C31" s="136" t="s">
        <v>285</v>
      </c>
      <c r="D31" s="137">
        <v>44017</v>
      </c>
      <c r="E31" s="137">
        <v>44017</v>
      </c>
      <c r="F31" s="137">
        <v>44021</v>
      </c>
      <c r="G31" s="136" t="s">
        <v>981</v>
      </c>
      <c r="H31" s="136" t="s">
        <v>982</v>
      </c>
      <c r="I31" s="138">
        <v>-72.05</v>
      </c>
      <c r="J31" s="136" t="s">
        <v>1001</v>
      </c>
      <c r="K31" s="136" t="s">
        <v>984</v>
      </c>
      <c r="L31" s="138">
        <v>-6048.6</v>
      </c>
      <c r="M31" s="138">
        <v>-72.05</v>
      </c>
      <c r="N31" s="139">
        <f t="shared" si="1"/>
        <v>72.05</v>
      </c>
      <c r="O31" s="140" t="str">
        <f>IF(M31="","",IF(M31&lt;0,-M31&amp;"_"&amp;COUNTIF(M$2:M31,M31),M31&amp;"_"&amp;COUNTIF(M$2:M31,M31)))</f>
        <v>72.05_1</v>
      </c>
      <c r="P31" s="140" t="str">
        <f t="shared" si="0"/>
        <v/>
      </c>
      <c r="Q31" s="136" t="s">
        <v>1002</v>
      </c>
      <c r="R31" s="136" t="s">
        <v>1003</v>
      </c>
      <c r="S31" s="136" t="s">
        <v>980</v>
      </c>
      <c r="T31" s="136" t="s">
        <v>980</v>
      </c>
      <c r="U31" s="136" t="s">
        <v>987</v>
      </c>
      <c r="V31" s="136" t="s">
        <v>980</v>
      </c>
      <c r="W31" s="136" t="s">
        <v>980</v>
      </c>
      <c r="X31" s="136" t="s">
        <v>980</v>
      </c>
      <c r="Y31" s="136" t="s">
        <v>980</v>
      </c>
      <c r="Z31" s="136" t="s">
        <v>988</v>
      </c>
      <c r="AA31" s="136" t="s">
        <v>980</v>
      </c>
      <c r="AB31" s="137"/>
      <c r="AC31" s="136" t="s">
        <v>980</v>
      </c>
      <c r="AD31" s="136" t="s">
        <v>980</v>
      </c>
      <c r="AE31" s="136" t="s">
        <v>980</v>
      </c>
      <c r="AF31" s="138">
        <v>0</v>
      </c>
    </row>
    <row r="32" spans="1:32" x14ac:dyDescent="0.25">
      <c r="A32" s="135" t="s">
        <v>980</v>
      </c>
      <c r="B32" s="136" t="s">
        <v>182</v>
      </c>
      <c r="C32" s="136" t="s">
        <v>285</v>
      </c>
      <c r="D32" s="137">
        <v>44017</v>
      </c>
      <c r="E32" s="137">
        <v>44017</v>
      </c>
      <c r="F32" s="137">
        <v>44021</v>
      </c>
      <c r="G32" s="136" t="s">
        <v>981</v>
      </c>
      <c r="H32" s="136" t="s">
        <v>982</v>
      </c>
      <c r="I32" s="138">
        <v>-78.08</v>
      </c>
      <c r="J32" s="136" t="s">
        <v>1004</v>
      </c>
      <c r="K32" s="136" t="s">
        <v>984</v>
      </c>
      <c r="L32" s="138">
        <v>-6554.82</v>
      </c>
      <c r="M32" s="138">
        <v>-78.08</v>
      </c>
      <c r="N32" s="139">
        <f t="shared" si="1"/>
        <v>78.08</v>
      </c>
      <c r="O32" s="140" t="str">
        <f>IF(M32="","",IF(M32&lt;0,-M32&amp;"_"&amp;COUNTIF(M$2:M32,M32),M32&amp;"_"&amp;COUNTIF(M$2:M32,M32)))</f>
        <v>78.08_1</v>
      </c>
      <c r="P32" s="140" t="str">
        <f t="shared" si="0"/>
        <v/>
      </c>
      <c r="Q32" s="136" t="s">
        <v>1002</v>
      </c>
      <c r="R32" s="136" t="s">
        <v>1003</v>
      </c>
      <c r="S32" s="136" t="s">
        <v>980</v>
      </c>
      <c r="T32" s="136" t="s">
        <v>980</v>
      </c>
      <c r="U32" s="136" t="s">
        <v>987</v>
      </c>
      <c r="V32" s="136" t="s">
        <v>980</v>
      </c>
      <c r="W32" s="136" t="s">
        <v>980</v>
      </c>
      <c r="X32" s="136" t="s">
        <v>980</v>
      </c>
      <c r="Y32" s="136" t="s">
        <v>980</v>
      </c>
      <c r="Z32" s="136" t="s">
        <v>988</v>
      </c>
      <c r="AA32" s="136" t="s">
        <v>980</v>
      </c>
      <c r="AB32" s="137"/>
      <c r="AC32" s="136" t="s">
        <v>980</v>
      </c>
      <c r="AD32" s="136" t="s">
        <v>980</v>
      </c>
      <c r="AE32" s="136" t="s">
        <v>980</v>
      </c>
      <c r="AF32" s="138">
        <v>0</v>
      </c>
    </row>
    <row r="33" spans="1:32" x14ac:dyDescent="0.25">
      <c r="A33" s="135" t="s">
        <v>980</v>
      </c>
      <c r="B33" s="136" t="s">
        <v>182</v>
      </c>
      <c r="C33" s="136" t="s">
        <v>285</v>
      </c>
      <c r="D33" s="137">
        <v>44017</v>
      </c>
      <c r="E33" s="137">
        <v>44017</v>
      </c>
      <c r="F33" s="137">
        <v>44021</v>
      </c>
      <c r="G33" s="136" t="s">
        <v>981</v>
      </c>
      <c r="H33" s="136" t="s">
        <v>982</v>
      </c>
      <c r="I33" s="138">
        <v>-77.73</v>
      </c>
      <c r="J33" s="136" t="s">
        <v>1005</v>
      </c>
      <c r="K33" s="136" t="s">
        <v>984</v>
      </c>
      <c r="L33" s="138">
        <v>-6525.43</v>
      </c>
      <c r="M33" s="138">
        <v>-77.73</v>
      </c>
      <c r="N33" s="139">
        <f t="shared" si="1"/>
        <v>77.73</v>
      </c>
      <c r="O33" s="140" t="str">
        <f>IF(M33="","",IF(M33&lt;0,-M33&amp;"_"&amp;COUNTIF(M$2:M33,M33),M33&amp;"_"&amp;COUNTIF(M$2:M33,M33)))</f>
        <v>77.73_1</v>
      </c>
      <c r="P33" s="140" t="str">
        <f t="shared" si="0"/>
        <v/>
      </c>
      <c r="Q33" s="136" t="s">
        <v>1002</v>
      </c>
      <c r="R33" s="136" t="s">
        <v>1003</v>
      </c>
      <c r="S33" s="136" t="s">
        <v>980</v>
      </c>
      <c r="T33" s="136" t="s">
        <v>980</v>
      </c>
      <c r="U33" s="136" t="s">
        <v>987</v>
      </c>
      <c r="V33" s="136" t="s">
        <v>980</v>
      </c>
      <c r="W33" s="136" t="s">
        <v>980</v>
      </c>
      <c r="X33" s="136" t="s">
        <v>980</v>
      </c>
      <c r="Y33" s="136" t="s">
        <v>980</v>
      </c>
      <c r="Z33" s="136" t="s">
        <v>988</v>
      </c>
      <c r="AA33" s="136" t="s">
        <v>980</v>
      </c>
      <c r="AB33" s="137"/>
      <c r="AC33" s="136" t="s">
        <v>980</v>
      </c>
      <c r="AD33" s="136" t="s">
        <v>980</v>
      </c>
      <c r="AE33" s="136" t="s">
        <v>980</v>
      </c>
      <c r="AF33" s="138">
        <v>0</v>
      </c>
    </row>
    <row r="34" spans="1:32" x14ac:dyDescent="0.25">
      <c r="A34" s="135" t="s">
        <v>980</v>
      </c>
      <c r="B34" s="136" t="s">
        <v>182</v>
      </c>
      <c r="C34" s="136" t="s">
        <v>285</v>
      </c>
      <c r="D34" s="137">
        <v>44017</v>
      </c>
      <c r="E34" s="137">
        <v>44017</v>
      </c>
      <c r="F34" s="137">
        <v>44021</v>
      </c>
      <c r="G34" s="136" t="s">
        <v>981</v>
      </c>
      <c r="H34" s="136" t="s">
        <v>982</v>
      </c>
      <c r="I34" s="138">
        <v>-97.36</v>
      </c>
      <c r="J34" s="136" t="s">
        <v>1006</v>
      </c>
      <c r="K34" s="136" t="s">
        <v>984</v>
      </c>
      <c r="L34" s="138">
        <v>-8173.37</v>
      </c>
      <c r="M34" s="138">
        <v>-97.36</v>
      </c>
      <c r="N34" s="139">
        <f t="shared" si="1"/>
        <v>97.36</v>
      </c>
      <c r="O34" s="140" t="str">
        <f>IF(M34="","",IF(M34&lt;0,-M34&amp;"_"&amp;COUNTIF(M$2:M34,M34),M34&amp;"_"&amp;COUNTIF(M$2:M34,M34)))</f>
        <v>97.36_1</v>
      </c>
      <c r="P34" s="140" t="str">
        <f t="shared" si="0"/>
        <v/>
      </c>
      <c r="Q34" s="136" t="s">
        <v>1002</v>
      </c>
      <c r="R34" s="136" t="s">
        <v>1003</v>
      </c>
      <c r="S34" s="136" t="s">
        <v>980</v>
      </c>
      <c r="T34" s="136" t="s">
        <v>980</v>
      </c>
      <c r="U34" s="136" t="s">
        <v>987</v>
      </c>
      <c r="V34" s="136" t="s">
        <v>980</v>
      </c>
      <c r="W34" s="136" t="s">
        <v>980</v>
      </c>
      <c r="X34" s="136" t="s">
        <v>980</v>
      </c>
      <c r="Y34" s="136" t="s">
        <v>980</v>
      </c>
      <c r="Z34" s="136" t="s">
        <v>988</v>
      </c>
      <c r="AA34" s="136" t="s">
        <v>980</v>
      </c>
      <c r="AB34" s="137"/>
      <c r="AC34" s="136" t="s">
        <v>980</v>
      </c>
      <c r="AD34" s="136" t="s">
        <v>980</v>
      </c>
      <c r="AE34" s="136" t="s">
        <v>980</v>
      </c>
      <c r="AF34" s="138">
        <v>0</v>
      </c>
    </row>
    <row r="35" spans="1:32" x14ac:dyDescent="0.25">
      <c r="A35" s="135" t="s">
        <v>980</v>
      </c>
      <c r="B35" s="136" t="s">
        <v>182</v>
      </c>
      <c r="C35" s="136" t="s">
        <v>285</v>
      </c>
      <c r="D35" s="137">
        <v>44017</v>
      </c>
      <c r="E35" s="137">
        <v>44017</v>
      </c>
      <c r="F35" s="137">
        <v>44021</v>
      </c>
      <c r="G35" s="136" t="s">
        <v>981</v>
      </c>
      <c r="H35" s="136" t="s">
        <v>982</v>
      </c>
      <c r="I35" s="138">
        <v>-206.41</v>
      </c>
      <c r="J35" s="136" t="s">
        <v>983</v>
      </c>
      <c r="K35" s="136" t="s">
        <v>984</v>
      </c>
      <c r="L35" s="138">
        <v>-17328.12</v>
      </c>
      <c r="M35" s="138">
        <v>-206.41</v>
      </c>
      <c r="N35" s="139">
        <f t="shared" si="1"/>
        <v>206.41</v>
      </c>
      <c r="O35" s="140" t="str">
        <f>IF(M35="","",IF(M35&lt;0,-M35&amp;"_"&amp;COUNTIF(M$2:M35,M35),M35&amp;"_"&amp;COUNTIF(M$2:M35,M35)))</f>
        <v>206.41_1</v>
      </c>
      <c r="P35" s="140" t="str">
        <f t="shared" si="0"/>
        <v/>
      </c>
      <c r="Q35" s="136" t="s">
        <v>1002</v>
      </c>
      <c r="R35" s="136" t="s">
        <v>1003</v>
      </c>
      <c r="S35" s="136" t="s">
        <v>980</v>
      </c>
      <c r="T35" s="136" t="s">
        <v>980</v>
      </c>
      <c r="U35" s="136" t="s">
        <v>987</v>
      </c>
      <c r="V35" s="136" t="s">
        <v>980</v>
      </c>
      <c r="W35" s="136" t="s">
        <v>980</v>
      </c>
      <c r="X35" s="136" t="s">
        <v>980</v>
      </c>
      <c r="Y35" s="136" t="s">
        <v>980</v>
      </c>
      <c r="Z35" s="136" t="s">
        <v>988</v>
      </c>
      <c r="AA35" s="136" t="s">
        <v>980</v>
      </c>
      <c r="AB35" s="137"/>
      <c r="AC35" s="136" t="s">
        <v>980</v>
      </c>
      <c r="AD35" s="136" t="s">
        <v>980</v>
      </c>
      <c r="AE35" s="136" t="s">
        <v>980</v>
      </c>
      <c r="AF35" s="138">
        <v>0</v>
      </c>
    </row>
    <row r="36" spans="1:32" x14ac:dyDescent="0.25">
      <c r="A36" s="135" t="s">
        <v>980</v>
      </c>
      <c r="B36" s="136" t="s">
        <v>182</v>
      </c>
      <c r="C36" s="136" t="s">
        <v>302</v>
      </c>
      <c r="D36" s="137">
        <v>44017</v>
      </c>
      <c r="E36" s="137">
        <v>44017</v>
      </c>
      <c r="F36" s="137">
        <v>44025</v>
      </c>
      <c r="G36" s="136" t="s">
        <v>981</v>
      </c>
      <c r="H36" s="136" t="s">
        <v>982</v>
      </c>
      <c r="I36" s="138">
        <v>-823.44</v>
      </c>
      <c r="J36" s="136" t="s">
        <v>983</v>
      </c>
      <c r="K36" s="136" t="s">
        <v>984</v>
      </c>
      <c r="L36" s="138">
        <v>-69127.789999999994</v>
      </c>
      <c r="M36" s="138">
        <v>-823.44</v>
      </c>
      <c r="N36" s="139">
        <f t="shared" si="1"/>
        <v>823.44</v>
      </c>
      <c r="O36" s="140" t="str">
        <f>IF(M36="","",IF(M36&lt;0,-M36&amp;"_"&amp;COUNTIF(M$2:M36,M36),M36&amp;"_"&amp;COUNTIF(M$2:M36,M36)))</f>
        <v>823.44_1</v>
      </c>
      <c r="P36" s="140" t="str">
        <f t="shared" si="0"/>
        <v/>
      </c>
      <c r="Q36" s="136" t="s">
        <v>1007</v>
      </c>
      <c r="R36" s="136" t="s">
        <v>1003</v>
      </c>
      <c r="S36" s="136" t="s">
        <v>980</v>
      </c>
      <c r="T36" s="136" t="s">
        <v>980</v>
      </c>
      <c r="U36" s="136" t="s">
        <v>987</v>
      </c>
      <c r="V36" s="136" t="s">
        <v>980</v>
      </c>
      <c r="W36" s="136" t="s">
        <v>980</v>
      </c>
      <c r="X36" s="136" t="s">
        <v>980</v>
      </c>
      <c r="Y36" s="136" t="s">
        <v>980</v>
      </c>
      <c r="Z36" s="136" t="s">
        <v>988</v>
      </c>
      <c r="AA36" s="136" t="s">
        <v>980</v>
      </c>
      <c r="AB36" s="137"/>
      <c r="AC36" s="136" t="s">
        <v>980</v>
      </c>
      <c r="AD36" s="136" t="s">
        <v>980</v>
      </c>
      <c r="AE36" s="136" t="s">
        <v>980</v>
      </c>
      <c r="AF36" s="138">
        <v>0</v>
      </c>
    </row>
    <row r="37" spans="1:32" x14ac:dyDescent="0.25">
      <c r="A37" s="135" t="s">
        <v>980</v>
      </c>
      <c r="B37" s="136" t="s">
        <v>182</v>
      </c>
      <c r="C37" s="136" t="s">
        <v>294</v>
      </c>
      <c r="D37" s="137">
        <v>44017</v>
      </c>
      <c r="E37" s="137">
        <v>44017</v>
      </c>
      <c r="F37" s="137">
        <v>44025</v>
      </c>
      <c r="G37" s="136" t="s">
        <v>981</v>
      </c>
      <c r="H37" s="136" t="s">
        <v>982</v>
      </c>
      <c r="I37" s="138">
        <v>-823.44</v>
      </c>
      <c r="J37" s="136" t="s">
        <v>983</v>
      </c>
      <c r="K37" s="136" t="s">
        <v>984</v>
      </c>
      <c r="L37" s="138">
        <v>-69127.789999999994</v>
      </c>
      <c r="M37" s="138">
        <v>-823.44</v>
      </c>
      <c r="N37" s="139">
        <f t="shared" si="1"/>
        <v>823.44</v>
      </c>
      <c r="O37" s="140" t="str">
        <f>IF(M37="","",IF(M37&lt;0,-M37&amp;"_"&amp;COUNTIF(M$2:M37,M37),M37&amp;"_"&amp;COUNTIF(M$2:M37,M37)))</f>
        <v>823.44_2</v>
      </c>
      <c r="P37" s="140" t="str">
        <f t="shared" si="0"/>
        <v/>
      </c>
      <c r="Q37" s="136" t="s">
        <v>1008</v>
      </c>
      <c r="R37" s="136" t="s">
        <v>1003</v>
      </c>
      <c r="S37" s="136" t="s">
        <v>980</v>
      </c>
      <c r="T37" s="136" t="s">
        <v>980</v>
      </c>
      <c r="U37" s="136" t="s">
        <v>987</v>
      </c>
      <c r="V37" s="136" t="s">
        <v>980</v>
      </c>
      <c r="W37" s="136" t="s">
        <v>980</v>
      </c>
      <c r="X37" s="136" t="s">
        <v>980</v>
      </c>
      <c r="Y37" s="136" t="s">
        <v>980</v>
      </c>
      <c r="Z37" s="136" t="s">
        <v>988</v>
      </c>
      <c r="AA37" s="136" t="s">
        <v>980</v>
      </c>
      <c r="AB37" s="137"/>
      <c r="AC37" s="136" t="s">
        <v>980</v>
      </c>
      <c r="AD37" s="136" t="s">
        <v>980</v>
      </c>
      <c r="AE37" s="136" t="s">
        <v>980</v>
      </c>
      <c r="AF37" s="138">
        <v>0</v>
      </c>
    </row>
    <row r="38" spans="1:32" x14ac:dyDescent="0.25">
      <c r="A38" s="135" t="s">
        <v>980</v>
      </c>
      <c r="B38" s="136" t="s">
        <v>182</v>
      </c>
      <c r="C38" s="136" t="s">
        <v>350</v>
      </c>
      <c r="D38" s="137">
        <v>44017</v>
      </c>
      <c r="E38" s="137">
        <v>44017</v>
      </c>
      <c r="F38" s="137">
        <v>44033</v>
      </c>
      <c r="G38" s="136" t="s">
        <v>981</v>
      </c>
      <c r="H38" s="136" t="s">
        <v>982</v>
      </c>
      <c r="I38" s="138">
        <v>-876</v>
      </c>
      <c r="J38" s="136" t="s">
        <v>983</v>
      </c>
      <c r="K38" s="136" t="s">
        <v>984</v>
      </c>
      <c r="L38" s="138">
        <v>-73540.2</v>
      </c>
      <c r="M38" s="138">
        <v>-876</v>
      </c>
      <c r="N38" s="139">
        <f t="shared" si="1"/>
        <v>876</v>
      </c>
      <c r="O38" s="140" t="str">
        <f>IF(M38="","",IF(M38&lt;0,-M38&amp;"_"&amp;COUNTIF(M$2:M38,M38),M38&amp;"_"&amp;COUNTIF(M$2:M38,M38)))</f>
        <v>876_1</v>
      </c>
      <c r="P38" s="140" t="str">
        <f t="shared" si="0"/>
        <v/>
      </c>
      <c r="Q38" s="136" t="s">
        <v>1009</v>
      </c>
      <c r="R38" s="136" t="s">
        <v>1003</v>
      </c>
      <c r="S38" s="136" t="s">
        <v>980</v>
      </c>
      <c r="T38" s="136" t="s">
        <v>980</v>
      </c>
      <c r="U38" s="136" t="s">
        <v>987</v>
      </c>
      <c r="V38" s="136" t="s">
        <v>980</v>
      </c>
      <c r="W38" s="136" t="s">
        <v>980</v>
      </c>
      <c r="X38" s="136" t="s">
        <v>980</v>
      </c>
      <c r="Y38" s="136" t="s">
        <v>980</v>
      </c>
      <c r="Z38" s="136" t="s">
        <v>988</v>
      </c>
      <c r="AA38" s="136" t="s">
        <v>980</v>
      </c>
      <c r="AB38" s="137"/>
      <c r="AC38" s="136" t="s">
        <v>980</v>
      </c>
      <c r="AD38" s="136" t="s">
        <v>980</v>
      </c>
      <c r="AE38" s="136" t="s">
        <v>980</v>
      </c>
      <c r="AF38" s="138">
        <v>0</v>
      </c>
    </row>
    <row r="39" spans="1:32" x14ac:dyDescent="0.25">
      <c r="A39" s="135" t="s">
        <v>980</v>
      </c>
      <c r="B39" s="136" t="s">
        <v>182</v>
      </c>
      <c r="C39" s="136" t="s">
        <v>287</v>
      </c>
      <c r="D39" s="137">
        <v>44018</v>
      </c>
      <c r="E39" s="137">
        <v>44018</v>
      </c>
      <c r="F39" s="137">
        <v>44026</v>
      </c>
      <c r="G39" s="136" t="s">
        <v>981</v>
      </c>
      <c r="H39" s="136" t="s">
        <v>982</v>
      </c>
      <c r="I39" s="138">
        <v>-1093.56</v>
      </c>
      <c r="J39" s="136" t="s">
        <v>983</v>
      </c>
      <c r="K39" s="136" t="s">
        <v>984</v>
      </c>
      <c r="L39" s="138">
        <v>-91804.36</v>
      </c>
      <c r="M39" s="138">
        <v>-1093.56</v>
      </c>
      <c r="N39" s="139">
        <f t="shared" si="1"/>
        <v>1093.56</v>
      </c>
      <c r="O39" s="140" t="str">
        <f>IF(M39="","",IF(M39&lt;0,-M39&amp;"_"&amp;COUNTIF(M$2:M39,M39),M39&amp;"_"&amp;COUNTIF(M$2:M39,M39)))</f>
        <v>1093.56_1</v>
      </c>
      <c r="P39" s="140" t="str">
        <f t="shared" si="0"/>
        <v/>
      </c>
      <c r="Q39" s="136" t="s">
        <v>1010</v>
      </c>
      <c r="R39" s="136" t="s">
        <v>1011</v>
      </c>
      <c r="S39" s="136" t="s">
        <v>980</v>
      </c>
      <c r="T39" s="136" t="s">
        <v>980</v>
      </c>
      <c r="U39" s="136" t="s">
        <v>987</v>
      </c>
      <c r="V39" s="136" t="s">
        <v>980</v>
      </c>
      <c r="W39" s="136" t="s">
        <v>980</v>
      </c>
      <c r="X39" s="136" t="s">
        <v>980</v>
      </c>
      <c r="Y39" s="136" t="s">
        <v>980</v>
      </c>
      <c r="Z39" s="136" t="s">
        <v>988</v>
      </c>
      <c r="AA39" s="136" t="s">
        <v>980</v>
      </c>
      <c r="AB39" s="137"/>
      <c r="AC39" s="136" t="s">
        <v>980</v>
      </c>
      <c r="AD39" s="136" t="s">
        <v>980</v>
      </c>
      <c r="AE39" s="136" t="s">
        <v>980</v>
      </c>
      <c r="AF39" s="138">
        <v>0</v>
      </c>
    </row>
    <row r="40" spans="1:32" x14ac:dyDescent="0.25">
      <c r="A40" s="135" t="s">
        <v>980</v>
      </c>
      <c r="B40" s="136" t="s">
        <v>182</v>
      </c>
      <c r="C40" s="136" t="s">
        <v>287</v>
      </c>
      <c r="D40" s="137">
        <v>44018</v>
      </c>
      <c r="E40" s="137">
        <v>44018</v>
      </c>
      <c r="F40" s="137">
        <v>44026</v>
      </c>
      <c r="G40" s="136" t="s">
        <v>981</v>
      </c>
      <c r="H40" s="136" t="s">
        <v>982</v>
      </c>
      <c r="I40" s="138">
        <v>-3881.09</v>
      </c>
      <c r="J40" s="136" t="s">
        <v>983</v>
      </c>
      <c r="K40" s="136" t="s">
        <v>984</v>
      </c>
      <c r="L40" s="138">
        <v>-325817.51</v>
      </c>
      <c r="M40" s="138">
        <v>-3881.09</v>
      </c>
      <c r="N40" s="139">
        <f t="shared" si="1"/>
        <v>3881.09</v>
      </c>
      <c r="O40" s="140" t="str">
        <f>IF(M40="","",IF(M40&lt;0,-M40&amp;"_"&amp;COUNTIF(M$2:M40,M40),M40&amp;"_"&amp;COUNTIF(M$2:M40,M40)))</f>
        <v>3881.09_1</v>
      </c>
      <c r="P40" s="140" t="str">
        <f t="shared" si="0"/>
        <v/>
      </c>
      <c r="Q40" s="136" t="s">
        <v>1010</v>
      </c>
      <c r="R40" s="136" t="s">
        <v>1011</v>
      </c>
      <c r="S40" s="136" t="s">
        <v>980</v>
      </c>
      <c r="T40" s="136" t="s">
        <v>980</v>
      </c>
      <c r="U40" s="136" t="s">
        <v>987</v>
      </c>
      <c r="V40" s="136" t="s">
        <v>980</v>
      </c>
      <c r="W40" s="136" t="s">
        <v>980</v>
      </c>
      <c r="X40" s="136" t="s">
        <v>980</v>
      </c>
      <c r="Y40" s="136" t="s">
        <v>980</v>
      </c>
      <c r="Z40" s="136" t="s">
        <v>988</v>
      </c>
      <c r="AA40" s="136" t="s">
        <v>980</v>
      </c>
      <c r="AB40" s="137"/>
      <c r="AC40" s="136" t="s">
        <v>980</v>
      </c>
      <c r="AD40" s="136" t="s">
        <v>980</v>
      </c>
      <c r="AE40" s="136" t="s">
        <v>980</v>
      </c>
      <c r="AF40" s="138">
        <v>0</v>
      </c>
    </row>
    <row r="41" spans="1:32" x14ac:dyDescent="0.25">
      <c r="A41" s="135" t="s">
        <v>980</v>
      </c>
      <c r="B41" s="136" t="s">
        <v>182</v>
      </c>
      <c r="C41" s="136" t="s">
        <v>287</v>
      </c>
      <c r="D41" s="137">
        <v>44018</v>
      </c>
      <c r="E41" s="137">
        <v>44018</v>
      </c>
      <c r="F41" s="137">
        <v>44026</v>
      </c>
      <c r="G41" s="136" t="s">
        <v>981</v>
      </c>
      <c r="H41" s="136" t="s">
        <v>982</v>
      </c>
      <c r="I41" s="138">
        <v>-188.6</v>
      </c>
      <c r="J41" s="136" t="s">
        <v>983</v>
      </c>
      <c r="K41" s="136" t="s">
        <v>984</v>
      </c>
      <c r="L41" s="138">
        <v>-15832.97</v>
      </c>
      <c r="M41" s="138">
        <v>-188.6</v>
      </c>
      <c r="N41" s="139">
        <f t="shared" si="1"/>
        <v>188.6</v>
      </c>
      <c r="O41" s="140" t="str">
        <f>IF(M41="","",IF(M41&lt;0,-M41&amp;"_"&amp;COUNTIF(M$2:M41,M41),M41&amp;"_"&amp;COUNTIF(M$2:M41,M41)))</f>
        <v>188.6_1</v>
      </c>
      <c r="P41" s="140" t="str">
        <f t="shared" si="0"/>
        <v/>
      </c>
      <c r="Q41" s="136" t="s">
        <v>1010</v>
      </c>
      <c r="R41" s="136" t="s">
        <v>1011</v>
      </c>
      <c r="S41" s="136" t="s">
        <v>980</v>
      </c>
      <c r="T41" s="136" t="s">
        <v>980</v>
      </c>
      <c r="U41" s="136" t="s">
        <v>987</v>
      </c>
      <c r="V41" s="136" t="s">
        <v>980</v>
      </c>
      <c r="W41" s="136" t="s">
        <v>980</v>
      </c>
      <c r="X41" s="136" t="s">
        <v>980</v>
      </c>
      <c r="Y41" s="136" t="s">
        <v>980</v>
      </c>
      <c r="Z41" s="136" t="s">
        <v>988</v>
      </c>
      <c r="AA41" s="136" t="s">
        <v>980</v>
      </c>
      <c r="AB41" s="137"/>
      <c r="AC41" s="136" t="s">
        <v>980</v>
      </c>
      <c r="AD41" s="136" t="s">
        <v>980</v>
      </c>
      <c r="AE41" s="136" t="s">
        <v>980</v>
      </c>
      <c r="AF41" s="138">
        <v>0</v>
      </c>
    </row>
    <row r="42" spans="1:32" x14ac:dyDescent="0.25">
      <c r="A42" s="135" t="s">
        <v>980</v>
      </c>
      <c r="B42" s="136" t="s">
        <v>182</v>
      </c>
      <c r="C42" s="136" t="s">
        <v>287</v>
      </c>
      <c r="D42" s="137">
        <v>44018</v>
      </c>
      <c r="E42" s="137">
        <v>44018</v>
      </c>
      <c r="F42" s="137">
        <v>44026</v>
      </c>
      <c r="G42" s="136" t="s">
        <v>981</v>
      </c>
      <c r="H42" s="136" t="s">
        <v>982</v>
      </c>
      <c r="I42" s="138">
        <v>-653.72</v>
      </c>
      <c r="J42" s="136" t="s">
        <v>999</v>
      </c>
      <c r="K42" s="136" t="s">
        <v>984</v>
      </c>
      <c r="L42" s="138">
        <v>-54879.79</v>
      </c>
      <c r="M42" s="138">
        <v>-653.72</v>
      </c>
      <c r="N42" s="139">
        <f t="shared" si="1"/>
        <v>653.72</v>
      </c>
      <c r="O42" s="140" t="str">
        <f>IF(M42="","",IF(M42&lt;0,-M42&amp;"_"&amp;COUNTIF(M$2:M42,M42),M42&amp;"_"&amp;COUNTIF(M$2:M42,M42)))</f>
        <v>653.72_1</v>
      </c>
      <c r="P42" s="140" t="str">
        <f t="shared" si="0"/>
        <v/>
      </c>
      <c r="Q42" s="136" t="s">
        <v>1010</v>
      </c>
      <c r="R42" s="136" t="s">
        <v>1011</v>
      </c>
      <c r="S42" s="136" t="s">
        <v>980</v>
      </c>
      <c r="T42" s="136" t="s">
        <v>980</v>
      </c>
      <c r="U42" s="136" t="s">
        <v>987</v>
      </c>
      <c r="V42" s="136" t="s">
        <v>980</v>
      </c>
      <c r="W42" s="136" t="s">
        <v>980</v>
      </c>
      <c r="X42" s="136" t="s">
        <v>980</v>
      </c>
      <c r="Y42" s="136" t="s">
        <v>980</v>
      </c>
      <c r="Z42" s="136" t="s">
        <v>988</v>
      </c>
      <c r="AA42" s="136" t="s">
        <v>980</v>
      </c>
      <c r="AB42" s="137"/>
      <c r="AC42" s="136" t="s">
        <v>980</v>
      </c>
      <c r="AD42" s="136" t="s">
        <v>980</v>
      </c>
      <c r="AE42" s="136" t="s">
        <v>980</v>
      </c>
      <c r="AF42" s="138">
        <v>0</v>
      </c>
    </row>
    <row r="43" spans="1:32" x14ac:dyDescent="0.25">
      <c r="A43" s="135" t="s">
        <v>980</v>
      </c>
      <c r="B43" s="136" t="s">
        <v>182</v>
      </c>
      <c r="C43" s="136" t="s">
        <v>286</v>
      </c>
      <c r="D43" s="137">
        <v>44020</v>
      </c>
      <c r="E43" s="137">
        <v>44020</v>
      </c>
      <c r="F43" s="137">
        <v>44026</v>
      </c>
      <c r="G43" s="136" t="s">
        <v>981</v>
      </c>
      <c r="H43" s="136" t="s">
        <v>982</v>
      </c>
      <c r="I43" s="138">
        <v>-617.95000000000005</v>
      </c>
      <c r="J43" s="136" t="s">
        <v>983</v>
      </c>
      <c r="K43" s="136" t="s">
        <v>984</v>
      </c>
      <c r="L43" s="138">
        <v>-51876.9</v>
      </c>
      <c r="M43" s="138">
        <v>-617.95000000000005</v>
      </c>
      <c r="N43" s="139">
        <f t="shared" si="1"/>
        <v>617.95000000000005</v>
      </c>
      <c r="O43" s="140" t="str">
        <f>IF(M43="","",IF(M43&lt;0,-M43&amp;"_"&amp;COUNTIF(M$2:M43,M43),M43&amp;"_"&amp;COUNTIF(M$2:M43,M43)))</f>
        <v>617.95_1</v>
      </c>
      <c r="P43" s="140" t="str">
        <f t="shared" si="0"/>
        <v/>
      </c>
      <c r="Q43" s="136" t="s">
        <v>1012</v>
      </c>
      <c r="R43" s="136" t="s">
        <v>1013</v>
      </c>
      <c r="S43" s="136" t="s">
        <v>980</v>
      </c>
      <c r="T43" s="136" t="s">
        <v>980</v>
      </c>
      <c r="U43" s="136" t="s">
        <v>987</v>
      </c>
      <c r="V43" s="136" t="s">
        <v>980</v>
      </c>
      <c r="W43" s="136" t="s">
        <v>980</v>
      </c>
      <c r="X43" s="136" t="s">
        <v>980</v>
      </c>
      <c r="Y43" s="136" t="s">
        <v>980</v>
      </c>
      <c r="Z43" s="136" t="s">
        <v>988</v>
      </c>
      <c r="AA43" s="136" t="s">
        <v>980</v>
      </c>
      <c r="AB43" s="137"/>
      <c r="AC43" s="136" t="s">
        <v>980</v>
      </c>
      <c r="AD43" s="136" t="s">
        <v>980</v>
      </c>
      <c r="AE43" s="136" t="s">
        <v>980</v>
      </c>
      <c r="AF43" s="138">
        <v>0</v>
      </c>
    </row>
    <row r="44" spans="1:32" x14ac:dyDescent="0.25">
      <c r="A44" s="135" t="s">
        <v>980</v>
      </c>
      <c r="B44" s="136" t="s">
        <v>182</v>
      </c>
      <c r="C44" s="136" t="s">
        <v>286</v>
      </c>
      <c r="D44" s="137">
        <v>44020</v>
      </c>
      <c r="E44" s="137">
        <v>44020</v>
      </c>
      <c r="F44" s="137">
        <v>44026</v>
      </c>
      <c r="G44" s="136" t="s">
        <v>981</v>
      </c>
      <c r="H44" s="136" t="s">
        <v>982</v>
      </c>
      <c r="I44" s="138">
        <v>-3146.7</v>
      </c>
      <c r="J44" s="136" t="s">
        <v>983</v>
      </c>
      <c r="K44" s="136" t="s">
        <v>984</v>
      </c>
      <c r="L44" s="138">
        <v>-264165.46999999997</v>
      </c>
      <c r="M44" s="138">
        <v>-3146.7</v>
      </c>
      <c r="N44" s="139">
        <f t="shared" si="1"/>
        <v>3146.7</v>
      </c>
      <c r="O44" s="140" t="str">
        <f>IF(M44="","",IF(M44&lt;0,-M44&amp;"_"&amp;COUNTIF(M$2:M44,M44),M44&amp;"_"&amp;COUNTIF(M$2:M44,M44)))</f>
        <v>3146.7_1</v>
      </c>
      <c r="P44" s="140" t="str">
        <f t="shared" si="0"/>
        <v/>
      </c>
      <c r="Q44" s="136" t="s">
        <v>1012</v>
      </c>
      <c r="R44" s="136" t="s">
        <v>1013</v>
      </c>
      <c r="S44" s="136" t="s">
        <v>980</v>
      </c>
      <c r="T44" s="136" t="s">
        <v>980</v>
      </c>
      <c r="U44" s="136" t="s">
        <v>987</v>
      </c>
      <c r="V44" s="136" t="s">
        <v>980</v>
      </c>
      <c r="W44" s="136" t="s">
        <v>980</v>
      </c>
      <c r="X44" s="136" t="s">
        <v>980</v>
      </c>
      <c r="Y44" s="136" t="s">
        <v>980</v>
      </c>
      <c r="Z44" s="136" t="s">
        <v>988</v>
      </c>
      <c r="AA44" s="136" t="s">
        <v>980</v>
      </c>
      <c r="AB44" s="137"/>
      <c r="AC44" s="136" t="s">
        <v>980</v>
      </c>
      <c r="AD44" s="136" t="s">
        <v>980</v>
      </c>
      <c r="AE44" s="136" t="s">
        <v>980</v>
      </c>
      <c r="AF44" s="138">
        <v>0</v>
      </c>
    </row>
    <row r="45" spans="1:32" x14ac:dyDescent="0.25">
      <c r="A45" s="135" t="s">
        <v>980</v>
      </c>
      <c r="B45" s="136" t="s">
        <v>182</v>
      </c>
      <c r="C45" s="136" t="s">
        <v>297</v>
      </c>
      <c r="D45" s="137">
        <v>44020</v>
      </c>
      <c r="E45" s="137">
        <v>44020</v>
      </c>
      <c r="F45" s="137">
        <v>44027</v>
      </c>
      <c r="G45" s="136" t="s">
        <v>981</v>
      </c>
      <c r="H45" s="136" t="s">
        <v>982</v>
      </c>
      <c r="I45" s="138">
        <v>-6376.1</v>
      </c>
      <c r="J45" s="136" t="s">
        <v>983</v>
      </c>
      <c r="K45" s="136" t="s">
        <v>984</v>
      </c>
      <c r="L45" s="138">
        <v>-535273.6</v>
      </c>
      <c r="M45" s="138">
        <v>-6376.1</v>
      </c>
      <c r="N45" s="139">
        <f t="shared" si="1"/>
        <v>6376.1</v>
      </c>
      <c r="O45" s="140" t="str">
        <f>IF(M45="","",IF(M45&lt;0,-M45&amp;"_"&amp;COUNTIF(M$2:M45,M45),M45&amp;"_"&amp;COUNTIF(M$2:M45,M45)))</f>
        <v>6376.1_1</v>
      </c>
      <c r="P45" s="140" t="str">
        <f t="shared" si="0"/>
        <v/>
      </c>
      <c r="Q45" s="136" t="s">
        <v>1014</v>
      </c>
      <c r="R45" s="136" t="s">
        <v>1013</v>
      </c>
      <c r="S45" s="136" t="s">
        <v>980</v>
      </c>
      <c r="T45" s="136" t="s">
        <v>980</v>
      </c>
      <c r="U45" s="136" t="s">
        <v>987</v>
      </c>
      <c r="V45" s="136" t="s">
        <v>980</v>
      </c>
      <c r="W45" s="136" t="s">
        <v>980</v>
      </c>
      <c r="X45" s="136" t="s">
        <v>980</v>
      </c>
      <c r="Y45" s="136" t="s">
        <v>980</v>
      </c>
      <c r="Z45" s="136" t="s">
        <v>988</v>
      </c>
      <c r="AA45" s="136" t="s">
        <v>980</v>
      </c>
      <c r="AB45" s="137"/>
      <c r="AC45" s="136" t="s">
        <v>980</v>
      </c>
      <c r="AD45" s="136" t="s">
        <v>980</v>
      </c>
      <c r="AE45" s="136" t="s">
        <v>980</v>
      </c>
      <c r="AF45" s="138">
        <v>0</v>
      </c>
    </row>
    <row r="46" spans="1:32" x14ac:dyDescent="0.25">
      <c r="A46" s="135" t="s">
        <v>980</v>
      </c>
      <c r="B46" s="136" t="s">
        <v>182</v>
      </c>
      <c r="C46" s="136" t="s">
        <v>297</v>
      </c>
      <c r="D46" s="137">
        <v>44020</v>
      </c>
      <c r="E46" s="137">
        <v>44020</v>
      </c>
      <c r="F46" s="137">
        <v>44027</v>
      </c>
      <c r="G46" s="136" t="s">
        <v>981</v>
      </c>
      <c r="H46" s="136" t="s">
        <v>982</v>
      </c>
      <c r="I46" s="138">
        <v>-18708.36</v>
      </c>
      <c r="J46" s="136" t="s">
        <v>983</v>
      </c>
      <c r="K46" s="136" t="s">
        <v>984</v>
      </c>
      <c r="L46" s="138">
        <v>-1570566.82</v>
      </c>
      <c r="M46" s="138">
        <v>-18708.36</v>
      </c>
      <c r="N46" s="139">
        <f t="shared" si="1"/>
        <v>18708.36</v>
      </c>
      <c r="O46" s="140" t="str">
        <f>IF(M46="","",IF(M46&lt;0,-M46&amp;"_"&amp;COUNTIF(M$2:M46,M46),M46&amp;"_"&amp;COUNTIF(M$2:M46,M46)))</f>
        <v>18708.36_1</v>
      </c>
      <c r="P46" s="140" t="str">
        <f t="shared" si="0"/>
        <v/>
      </c>
      <c r="Q46" s="136" t="s">
        <v>1014</v>
      </c>
      <c r="R46" s="136" t="s">
        <v>1013</v>
      </c>
      <c r="S46" s="136" t="s">
        <v>980</v>
      </c>
      <c r="T46" s="136" t="s">
        <v>980</v>
      </c>
      <c r="U46" s="136" t="s">
        <v>987</v>
      </c>
      <c r="V46" s="136" t="s">
        <v>980</v>
      </c>
      <c r="W46" s="136" t="s">
        <v>980</v>
      </c>
      <c r="X46" s="136" t="s">
        <v>980</v>
      </c>
      <c r="Y46" s="136" t="s">
        <v>980</v>
      </c>
      <c r="Z46" s="136" t="s">
        <v>988</v>
      </c>
      <c r="AA46" s="136" t="s">
        <v>980</v>
      </c>
      <c r="AB46" s="137"/>
      <c r="AC46" s="136" t="s">
        <v>980</v>
      </c>
      <c r="AD46" s="136" t="s">
        <v>980</v>
      </c>
      <c r="AE46" s="136" t="s">
        <v>980</v>
      </c>
      <c r="AF46" s="138">
        <v>0</v>
      </c>
    </row>
    <row r="47" spans="1:32" x14ac:dyDescent="0.25">
      <c r="A47" s="135" t="s">
        <v>980</v>
      </c>
      <c r="B47" s="136" t="s">
        <v>182</v>
      </c>
      <c r="C47" s="136" t="s">
        <v>309</v>
      </c>
      <c r="D47" s="137">
        <v>44020</v>
      </c>
      <c r="E47" s="137">
        <v>44020</v>
      </c>
      <c r="F47" s="137">
        <v>44027</v>
      </c>
      <c r="G47" s="136" t="s">
        <v>981</v>
      </c>
      <c r="H47" s="136" t="s">
        <v>982</v>
      </c>
      <c r="I47" s="138">
        <v>-1515.02</v>
      </c>
      <c r="J47" s="136" t="s">
        <v>999</v>
      </c>
      <c r="K47" s="136" t="s">
        <v>984</v>
      </c>
      <c r="L47" s="138">
        <v>-127185.92</v>
      </c>
      <c r="M47" s="138">
        <v>-1515.02</v>
      </c>
      <c r="N47" s="139">
        <f t="shared" si="1"/>
        <v>1515.02</v>
      </c>
      <c r="O47" s="140" t="str">
        <f>IF(M47="","",IF(M47&lt;0,-M47&amp;"_"&amp;COUNTIF(M$2:M47,M47),M47&amp;"_"&amp;COUNTIF(M$2:M47,M47)))</f>
        <v>1515.02_1</v>
      </c>
      <c r="P47" s="140" t="str">
        <f t="shared" si="0"/>
        <v/>
      </c>
      <c r="Q47" s="136" t="s">
        <v>1015</v>
      </c>
      <c r="R47" s="136" t="s">
        <v>1013</v>
      </c>
      <c r="S47" s="136" t="s">
        <v>980</v>
      </c>
      <c r="T47" s="136" t="s">
        <v>980</v>
      </c>
      <c r="U47" s="136" t="s">
        <v>987</v>
      </c>
      <c r="V47" s="136" t="s">
        <v>980</v>
      </c>
      <c r="W47" s="136" t="s">
        <v>980</v>
      </c>
      <c r="X47" s="136" t="s">
        <v>980</v>
      </c>
      <c r="Y47" s="136" t="s">
        <v>980</v>
      </c>
      <c r="Z47" s="136" t="s">
        <v>988</v>
      </c>
      <c r="AA47" s="136" t="s">
        <v>980</v>
      </c>
      <c r="AB47" s="137"/>
      <c r="AC47" s="136" t="s">
        <v>980</v>
      </c>
      <c r="AD47" s="136" t="s">
        <v>980</v>
      </c>
      <c r="AE47" s="136" t="s">
        <v>980</v>
      </c>
      <c r="AF47" s="138">
        <v>0</v>
      </c>
    </row>
    <row r="48" spans="1:32" x14ac:dyDescent="0.25">
      <c r="A48" s="135" t="s">
        <v>980</v>
      </c>
      <c r="B48" s="136" t="s">
        <v>182</v>
      </c>
      <c r="C48" s="136" t="s">
        <v>309</v>
      </c>
      <c r="D48" s="137">
        <v>44020</v>
      </c>
      <c r="E48" s="137">
        <v>44020</v>
      </c>
      <c r="F48" s="137">
        <v>44027</v>
      </c>
      <c r="G48" s="136" t="s">
        <v>981</v>
      </c>
      <c r="H48" s="136" t="s">
        <v>982</v>
      </c>
      <c r="I48" s="138">
        <v>-5555.47</v>
      </c>
      <c r="J48" s="136" t="s">
        <v>983</v>
      </c>
      <c r="K48" s="136" t="s">
        <v>984</v>
      </c>
      <c r="L48" s="138">
        <v>-466381.71</v>
      </c>
      <c r="M48" s="138">
        <v>-5555.47</v>
      </c>
      <c r="N48" s="139">
        <f t="shared" si="1"/>
        <v>5555.47</v>
      </c>
      <c r="O48" s="140" t="str">
        <f>IF(M48="","",IF(M48&lt;0,-M48&amp;"_"&amp;COUNTIF(M$2:M48,M48),M48&amp;"_"&amp;COUNTIF(M$2:M48,M48)))</f>
        <v>5555.47_1</v>
      </c>
      <c r="P48" s="140" t="str">
        <f t="shared" si="0"/>
        <v/>
      </c>
      <c r="Q48" s="136" t="s">
        <v>1015</v>
      </c>
      <c r="R48" s="136" t="s">
        <v>1013</v>
      </c>
      <c r="S48" s="136" t="s">
        <v>980</v>
      </c>
      <c r="T48" s="136" t="s">
        <v>980</v>
      </c>
      <c r="U48" s="136" t="s">
        <v>987</v>
      </c>
      <c r="V48" s="136" t="s">
        <v>980</v>
      </c>
      <c r="W48" s="136" t="s">
        <v>980</v>
      </c>
      <c r="X48" s="136" t="s">
        <v>980</v>
      </c>
      <c r="Y48" s="136" t="s">
        <v>980</v>
      </c>
      <c r="Z48" s="136" t="s">
        <v>988</v>
      </c>
      <c r="AA48" s="136" t="s">
        <v>980</v>
      </c>
      <c r="AB48" s="137"/>
      <c r="AC48" s="136" t="s">
        <v>980</v>
      </c>
      <c r="AD48" s="136" t="s">
        <v>980</v>
      </c>
      <c r="AE48" s="136" t="s">
        <v>980</v>
      </c>
      <c r="AF48" s="138">
        <v>0</v>
      </c>
    </row>
    <row r="49" spans="1:32" x14ac:dyDescent="0.25">
      <c r="A49" s="135" t="s">
        <v>980</v>
      </c>
      <c r="B49" s="136" t="s">
        <v>182</v>
      </c>
      <c r="C49" s="136" t="s">
        <v>309</v>
      </c>
      <c r="D49" s="137">
        <v>44020</v>
      </c>
      <c r="E49" s="137">
        <v>44020</v>
      </c>
      <c r="F49" s="137">
        <v>44027</v>
      </c>
      <c r="G49" s="136" t="s">
        <v>981</v>
      </c>
      <c r="H49" s="136" t="s">
        <v>982</v>
      </c>
      <c r="I49" s="138">
        <v>-34184.67</v>
      </c>
      <c r="J49" s="136" t="s">
        <v>983</v>
      </c>
      <c r="K49" s="136" t="s">
        <v>984</v>
      </c>
      <c r="L49" s="138">
        <v>-2869803.05</v>
      </c>
      <c r="M49" s="138">
        <v>-34184.67</v>
      </c>
      <c r="N49" s="139">
        <f t="shared" si="1"/>
        <v>34184.67</v>
      </c>
      <c r="O49" s="140" t="str">
        <f>IF(M49="","",IF(M49&lt;0,-M49&amp;"_"&amp;COUNTIF(M$2:M49,M49),M49&amp;"_"&amp;COUNTIF(M$2:M49,M49)))</f>
        <v>34184.67_1</v>
      </c>
      <c r="P49" s="140" t="str">
        <f t="shared" si="0"/>
        <v/>
      </c>
      <c r="Q49" s="136" t="s">
        <v>1015</v>
      </c>
      <c r="R49" s="136" t="s">
        <v>1013</v>
      </c>
      <c r="S49" s="136" t="s">
        <v>980</v>
      </c>
      <c r="T49" s="136" t="s">
        <v>980</v>
      </c>
      <c r="U49" s="136" t="s">
        <v>987</v>
      </c>
      <c r="V49" s="136" t="s">
        <v>980</v>
      </c>
      <c r="W49" s="136" t="s">
        <v>980</v>
      </c>
      <c r="X49" s="136" t="s">
        <v>980</v>
      </c>
      <c r="Y49" s="136" t="s">
        <v>980</v>
      </c>
      <c r="Z49" s="136" t="s">
        <v>988</v>
      </c>
      <c r="AA49" s="136" t="s">
        <v>980</v>
      </c>
      <c r="AB49" s="137"/>
      <c r="AC49" s="136" t="s">
        <v>980</v>
      </c>
      <c r="AD49" s="136" t="s">
        <v>980</v>
      </c>
      <c r="AE49" s="136" t="s">
        <v>980</v>
      </c>
      <c r="AF49" s="138">
        <v>0</v>
      </c>
    </row>
    <row r="50" spans="1:32" x14ac:dyDescent="0.25">
      <c r="A50" s="135" t="s">
        <v>980</v>
      </c>
      <c r="B50" s="136" t="s">
        <v>182</v>
      </c>
      <c r="C50" s="136" t="s">
        <v>309</v>
      </c>
      <c r="D50" s="137">
        <v>44020</v>
      </c>
      <c r="E50" s="137">
        <v>44020</v>
      </c>
      <c r="F50" s="137">
        <v>44027</v>
      </c>
      <c r="G50" s="136" t="s">
        <v>981</v>
      </c>
      <c r="H50" s="136" t="s">
        <v>982</v>
      </c>
      <c r="I50" s="138">
        <v>-1616.3</v>
      </c>
      <c r="J50" s="136" t="s">
        <v>983</v>
      </c>
      <c r="K50" s="136" t="s">
        <v>984</v>
      </c>
      <c r="L50" s="138">
        <v>-135688.39000000001</v>
      </c>
      <c r="M50" s="138">
        <v>-1616.3</v>
      </c>
      <c r="N50" s="139">
        <f t="shared" si="1"/>
        <v>1616.3</v>
      </c>
      <c r="O50" s="140" t="str">
        <f>IF(M50="","",IF(M50&lt;0,-M50&amp;"_"&amp;COUNTIF(M$2:M50,M50),M50&amp;"_"&amp;COUNTIF(M$2:M50,M50)))</f>
        <v>1616.3_1</v>
      </c>
      <c r="P50" s="140" t="str">
        <f t="shared" si="0"/>
        <v/>
      </c>
      <c r="Q50" s="136" t="s">
        <v>1015</v>
      </c>
      <c r="R50" s="136" t="s">
        <v>1013</v>
      </c>
      <c r="S50" s="136" t="s">
        <v>980</v>
      </c>
      <c r="T50" s="136" t="s">
        <v>980</v>
      </c>
      <c r="U50" s="136" t="s">
        <v>987</v>
      </c>
      <c r="V50" s="136" t="s">
        <v>980</v>
      </c>
      <c r="W50" s="136" t="s">
        <v>980</v>
      </c>
      <c r="X50" s="136" t="s">
        <v>980</v>
      </c>
      <c r="Y50" s="136" t="s">
        <v>980</v>
      </c>
      <c r="Z50" s="136" t="s">
        <v>988</v>
      </c>
      <c r="AA50" s="136" t="s">
        <v>980</v>
      </c>
      <c r="AB50" s="137"/>
      <c r="AC50" s="136" t="s">
        <v>980</v>
      </c>
      <c r="AD50" s="136" t="s">
        <v>980</v>
      </c>
      <c r="AE50" s="136" t="s">
        <v>980</v>
      </c>
      <c r="AF50" s="138">
        <v>0</v>
      </c>
    </row>
    <row r="51" spans="1:32" x14ac:dyDescent="0.25">
      <c r="A51" s="135" t="s">
        <v>980</v>
      </c>
      <c r="B51" s="136" t="s">
        <v>182</v>
      </c>
      <c r="C51" s="136" t="s">
        <v>310</v>
      </c>
      <c r="D51" s="137">
        <v>44020</v>
      </c>
      <c r="E51" s="137">
        <v>44020</v>
      </c>
      <c r="F51" s="137">
        <v>44027</v>
      </c>
      <c r="G51" s="136" t="s">
        <v>981</v>
      </c>
      <c r="H51" s="136" t="s">
        <v>982</v>
      </c>
      <c r="I51" s="138">
        <v>-5922.5</v>
      </c>
      <c r="J51" s="136" t="s">
        <v>983</v>
      </c>
      <c r="K51" s="136" t="s">
        <v>984</v>
      </c>
      <c r="L51" s="138">
        <v>-497193.88</v>
      </c>
      <c r="M51" s="138">
        <v>-5922.5</v>
      </c>
      <c r="N51" s="139">
        <f t="shared" si="1"/>
        <v>5922.5</v>
      </c>
      <c r="O51" s="140" t="str">
        <f>IF(M51="","",IF(M51&lt;0,-M51&amp;"_"&amp;COUNTIF(M$2:M51,M51),M51&amp;"_"&amp;COUNTIF(M$2:M51,M51)))</f>
        <v>5922.5_1</v>
      </c>
      <c r="P51" s="140" t="str">
        <f t="shared" si="0"/>
        <v/>
      </c>
      <c r="Q51" s="136" t="s">
        <v>1016</v>
      </c>
      <c r="R51" s="136" t="s">
        <v>1013</v>
      </c>
      <c r="S51" s="136" t="s">
        <v>980</v>
      </c>
      <c r="T51" s="136" t="s">
        <v>980</v>
      </c>
      <c r="U51" s="136" t="s">
        <v>987</v>
      </c>
      <c r="V51" s="136" t="s">
        <v>980</v>
      </c>
      <c r="W51" s="136" t="s">
        <v>980</v>
      </c>
      <c r="X51" s="136" t="s">
        <v>980</v>
      </c>
      <c r="Y51" s="136" t="s">
        <v>980</v>
      </c>
      <c r="Z51" s="136" t="s">
        <v>988</v>
      </c>
      <c r="AA51" s="136" t="s">
        <v>980</v>
      </c>
      <c r="AB51" s="137"/>
      <c r="AC51" s="136" t="s">
        <v>980</v>
      </c>
      <c r="AD51" s="136" t="s">
        <v>980</v>
      </c>
      <c r="AE51" s="136" t="s">
        <v>980</v>
      </c>
      <c r="AF51" s="138">
        <v>0</v>
      </c>
    </row>
    <row r="52" spans="1:32" x14ac:dyDescent="0.25">
      <c r="A52" s="135" t="s">
        <v>980</v>
      </c>
      <c r="B52" s="136" t="s">
        <v>182</v>
      </c>
      <c r="C52" s="136" t="s">
        <v>310</v>
      </c>
      <c r="D52" s="137">
        <v>44020</v>
      </c>
      <c r="E52" s="137">
        <v>44020</v>
      </c>
      <c r="F52" s="137">
        <v>44027</v>
      </c>
      <c r="G52" s="136" t="s">
        <v>981</v>
      </c>
      <c r="H52" s="136" t="s">
        <v>982</v>
      </c>
      <c r="I52" s="138">
        <v>-5543.31</v>
      </c>
      <c r="J52" s="136" t="s">
        <v>983</v>
      </c>
      <c r="K52" s="136" t="s">
        <v>984</v>
      </c>
      <c r="L52" s="138">
        <v>-465360.87</v>
      </c>
      <c r="M52" s="138">
        <v>-5543.31</v>
      </c>
      <c r="N52" s="139">
        <f t="shared" si="1"/>
        <v>5543.31</v>
      </c>
      <c r="O52" s="140" t="str">
        <f>IF(M52="","",IF(M52&lt;0,-M52&amp;"_"&amp;COUNTIF(M$2:M52,M52),M52&amp;"_"&amp;COUNTIF(M$2:M52,M52)))</f>
        <v>5543.31_1</v>
      </c>
      <c r="P52" s="140" t="str">
        <f t="shared" si="0"/>
        <v/>
      </c>
      <c r="Q52" s="136" t="s">
        <v>1016</v>
      </c>
      <c r="R52" s="136" t="s">
        <v>1013</v>
      </c>
      <c r="S52" s="136" t="s">
        <v>980</v>
      </c>
      <c r="T52" s="136" t="s">
        <v>980</v>
      </c>
      <c r="U52" s="136" t="s">
        <v>987</v>
      </c>
      <c r="V52" s="136" t="s">
        <v>980</v>
      </c>
      <c r="W52" s="136" t="s">
        <v>980</v>
      </c>
      <c r="X52" s="136" t="s">
        <v>980</v>
      </c>
      <c r="Y52" s="136" t="s">
        <v>980</v>
      </c>
      <c r="Z52" s="136" t="s">
        <v>988</v>
      </c>
      <c r="AA52" s="136" t="s">
        <v>980</v>
      </c>
      <c r="AB52" s="137"/>
      <c r="AC52" s="136" t="s">
        <v>980</v>
      </c>
      <c r="AD52" s="136" t="s">
        <v>980</v>
      </c>
      <c r="AE52" s="136" t="s">
        <v>980</v>
      </c>
      <c r="AF52" s="138">
        <v>0</v>
      </c>
    </row>
    <row r="53" spans="1:32" x14ac:dyDescent="0.25">
      <c r="A53" s="135" t="s">
        <v>980</v>
      </c>
      <c r="B53" s="136" t="s">
        <v>182</v>
      </c>
      <c r="C53" s="136" t="s">
        <v>310</v>
      </c>
      <c r="D53" s="137">
        <v>44020</v>
      </c>
      <c r="E53" s="137">
        <v>44020</v>
      </c>
      <c r="F53" s="137">
        <v>44027</v>
      </c>
      <c r="G53" s="136" t="s">
        <v>981</v>
      </c>
      <c r="H53" s="136" t="s">
        <v>982</v>
      </c>
      <c r="I53" s="138">
        <v>-4499.8599999999997</v>
      </c>
      <c r="J53" s="136" t="s">
        <v>983</v>
      </c>
      <c r="K53" s="136" t="s">
        <v>984</v>
      </c>
      <c r="L53" s="138">
        <v>-377763.25</v>
      </c>
      <c r="M53" s="138">
        <v>-4499.8599999999997</v>
      </c>
      <c r="N53" s="139">
        <f t="shared" si="1"/>
        <v>4499.8599999999997</v>
      </c>
      <c r="O53" s="140" t="str">
        <f>IF(M53="","",IF(M53&lt;0,-M53&amp;"_"&amp;COUNTIF(M$2:M53,M53),M53&amp;"_"&amp;COUNTIF(M$2:M53,M53)))</f>
        <v>4499.86_1</v>
      </c>
      <c r="P53" s="140" t="str">
        <f t="shared" si="0"/>
        <v/>
      </c>
      <c r="Q53" s="136" t="s">
        <v>1016</v>
      </c>
      <c r="R53" s="136" t="s">
        <v>1013</v>
      </c>
      <c r="S53" s="136" t="s">
        <v>980</v>
      </c>
      <c r="T53" s="136" t="s">
        <v>980</v>
      </c>
      <c r="U53" s="136" t="s">
        <v>987</v>
      </c>
      <c r="V53" s="136" t="s">
        <v>980</v>
      </c>
      <c r="W53" s="136" t="s">
        <v>980</v>
      </c>
      <c r="X53" s="136" t="s">
        <v>980</v>
      </c>
      <c r="Y53" s="136" t="s">
        <v>980</v>
      </c>
      <c r="Z53" s="136" t="s">
        <v>988</v>
      </c>
      <c r="AA53" s="136" t="s">
        <v>980</v>
      </c>
      <c r="AB53" s="137"/>
      <c r="AC53" s="136" t="s">
        <v>980</v>
      </c>
      <c r="AD53" s="136" t="s">
        <v>980</v>
      </c>
      <c r="AE53" s="136" t="s">
        <v>980</v>
      </c>
      <c r="AF53" s="138">
        <v>0</v>
      </c>
    </row>
    <row r="54" spans="1:32" x14ac:dyDescent="0.25">
      <c r="A54" s="135" t="s">
        <v>980</v>
      </c>
      <c r="B54" s="136" t="s">
        <v>182</v>
      </c>
      <c r="C54" s="136" t="s">
        <v>311</v>
      </c>
      <c r="D54" s="137">
        <v>44020</v>
      </c>
      <c r="E54" s="137">
        <v>44020</v>
      </c>
      <c r="F54" s="137">
        <v>44027</v>
      </c>
      <c r="G54" s="136" t="s">
        <v>981</v>
      </c>
      <c r="H54" s="136" t="s">
        <v>982</v>
      </c>
      <c r="I54" s="138">
        <v>-4604.38</v>
      </c>
      <c r="J54" s="136" t="s">
        <v>983</v>
      </c>
      <c r="K54" s="136" t="s">
        <v>984</v>
      </c>
      <c r="L54" s="138">
        <v>-386537.7</v>
      </c>
      <c r="M54" s="138">
        <v>-4604.38</v>
      </c>
      <c r="N54" s="139">
        <f t="shared" si="1"/>
        <v>4604.38</v>
      </c>
      <c r="O54" s="140" t="str">
        <f>IF(M54="","",IF(M54&lt;0,-M54&amp;"_"&amp;COUNTIF(M$2:M54,M54),M54&amp;"_"&amp;COUNTIF(M$2:M54,M54)))</f>
        <v>4604.38_1</v>
      </c>
      <c r="P54" s="140" t="str">
        <f t="shared" si="0"/>
        <v/>
      </c>
      <c r="Q54" s="136" t="s">
        <v>1017</v>
      </c>
      <c r="R54" s="136" t="s">
        <v>1013</v>
      </c>
      <c r="S54" s="136" t="s">
        <v>980</v>
      </c>
      <c r="T54" s="136" t="s">
        <v>980</v>
      </c>
      <c r="U54" s="136" t="s">
        <v>987</v>
      </c>
      <c r="V54" s="136" t="s">
        <v>980</v>
      </c>
      <c r="W54" s="136" t="s">
        <v>980</v>
      </c>
      <c r="X54" s="136" t="s">
        <v>980</v>
      </c>
      <c r="Y54" s="136" t="s">
        <v>980</v>
      </c>
      <c r="Z54" s="136" t="s">
        <v>988</v>
      </c>
      <c r="AA54" s="136" t="s">
        <v>980</v>
      </c>
      <c r="AB54" s="137"/>
      <c r="AC54" s="136" t="s">
        <v>980</v>
      </c>
      <c r="AD54" s="136" t="s">
        <v>980</v>
      </c>
      <c r="AE54" s="136" t="s">
        <v>980</v>
      </c>
      <c r="AF54" s="138">
        <v>0</v>
      </c>
    </row>
    <row r="55" spans="1:32" x14ac:dyDescent="0.25">
      <c r="A55" s="135" t="s">
        <v>980</v>
      </c>
      <c r="B55" s="136" t="s">
        <v>182</v>
      </c>
      <c r="C55" s="136" t="s">
        <v>312</v>
      </c>
      <c r="D55" s="137">
        <v>44020</v>
      </c>
      <c r="E55" s="137">
        <v>44020</v>
      </c>
      <c r="F55" s="137">
        <v>44027</v>
      </c>
      <c r="G55" s="136" t="s">
        <v>981</v>
      </c>
      <c r="H55" s="136" t="s">
        <v>982</v>
      </c>
      <c r="I55" s="138">
        <v>-1120.1099999999999</v>
      </c>
      <c r="J55" s="136" t="s">
        <v>983</v>
      </c>
      <c r="K55" s="136" t="s">
        <v>984</v>
      </c>
      <c r="L55" s="138">
        <v>-94033.23</v>
      </c>
      <c r="M55" s="138">
        <v>-1120.1099999999999</v>
      </c>
      <c r="N55" s="139">
        <f t="shared" si="1"/>
        <v>1120.1099999999999</v>
      </c>
      <c r="O55" s="140" t="str">
        <f>IF(M55="","",IF(M55&lt;0,-M55&amp;"_"&amp;COUNTIF(M$2:M55,M55),M55&amp;"_"&amp;COUNTIF(M$2:M55,M55)))</f>
        <v>1120.11_1</v>
      </c>
      <c r="P55" s="140" t="str">
        <f t="shared" si="0"/>
        <v/>
      </c>
      <c r="Q55" s="136" t="s">
        <v>1018</v>
      </c>
      <c r="R55" s="136" t="s">
        <v>1013</v>
      </c>
      <c r="S55" s="136" t="s">
        <v>980</v>
      </c>
      <c r="T55" s="136" t="s">
        <v>980</v>
      </c>
      <c r="U55" s="136" t="s">
        <v>987</v>
      </c>
      <c r="V55" s="136" t="s">
        <v>980</v>
      </c>
      <c r="W55" s="136" t="s">
        <v>980</v>
      </c>
      <c r="X55" s="136" t="s">
        <v>980</v>
      </c>
      <c r="Y55" s="136" t="s">
        <v>980</v>
      </c>
      <c r="Z55" s="136" t="s">
        <v>988</v>
      </c>
      <c r="AA55" s="136" t="s">
        <v>980</v>
      </c>
      <c r="AB55" s="137"/>
      <c r="AC55" s="136" t="s">
        <v>980</v>
      </c>
      <c r="AD55" s="136" t="s">
        <v>980</v>
      </c>
      <c r="AE55" s="136" t="s">
        <v>980</v>
      </c>
      <c r="AF55" s="138">
        <v>0</v>
      </c>
    </row>
    <row r="56" spans="1:32" x14ac:dyDescent="0.25">
      <c r="A56" s="135" t="s">
        <v>980</v>
      </c>
      <c r="B56" s="136" t="s">
        <v>182</v>
      </c>
      <c r="C56" s="136" t="s">
        <v>313</v>
      </c>
      <c r="D56" s="137">
        <v>44020</v>
      </c>
      <c r="E56" s="137">
        <v>44020</v>
      </c>
      <c r="F56" s="137">
        <v>44027</v>
      </c>
      <c r="G56" s="136" t="s">
        <v>981</v>
      </c>
      <c r="H56" s="136" t="s">
        <v>982</v>
      </c>
      <c r="I56" s="138">
        <v>-5675.73</v>
      </c>
      <c r="J56" s="136" t="s">
        <v>983</v>
      </c>
      <c r="K56" s="136" t="s">
        <v>984</v>
      </c>
      <c r="L56" s="138">
        <v>-476477.53</v>
      </c>
      <c r="M56" s="138">
        <v>-5675.73</v>
      </c>
      <c r="N56" s="139">
        <f t="shared" si="1"/>
        <v>5675.73</v>
      </c>
      <c r="O56" s="140" t="str">
        <f>IF(M56="","",IF(M56&lt;0,-M56&amp;"_"&amp;COUNTIF(M$2:M56,M56),M56&amp;"_"&amp;COUNTIF(M$2:M56,M56)))</f>
        <v>5675.73_1</v>
      </c>
      <c r="P56" s="140" t="str">
        <f t="shared" si="0"/>
        <v/>
      </c>
      <c r="Q56" s="136" t="s">
        <v>1019</v>
      </c>
      <c r="R56" s="136" t="s">
        <v>1013</v>
      </c>
      <c r="S56" s="136" t="s">
        <v>980</v>
      </c>
      <c r="T56" s="136" t="s">
        <v>980</v>
      </c>
      <c r="U56" s="136" t="s">
        <v>987</v>
      </c>
      <c r="V56" s="136" t="s">
        <v>980</v>
      </c>
      <c r="W56" s="136" t="s">
        <v>980</v>
      </c>
      <c r="X56" s="136" t="s">
        <v>980</v>
      </c>
      <c r="Y56" s="136" t="s">
        <v>980</v>
      </c>
      <c r="Z56" s="136" t="s">
        <v>988</v>
      </c>
      <c r="AA56" s="136" t="s">
        <v>980</v>
      </c>
      <c r="AB56" s="137"/>
      <c r="AC56" s="136" t="s">
        <v>980</v>
      </c>
      <c r="AD56" s="136" t="s">
        <v>980</v>
      </c>
      <c r="AE56" s="136" t="s">
        <v>980</v>
      </c>
      <c r="AF56" s="138">
        <v>0</v>
      </c>
    </row>
    <row r="57" spans="1:32" x14ac:dyDescent="0.25">
      <c r="A57" s="135" t="s">
        <v>980</v>
      </c>
      <c r="B57" s="136" t="s">
        <v>182</v>
      </c>
      <c r="C57" s="136" t="s">
        <v>315</v>
      </c>
      <c r="D57" s="137">
        <v>44020</v>
      </c>
      <c r="E57" s="137">
        <v>44020</v>
      </c>
      <c r="F57" s="137">
        <v>44030</v>
      </c>
      <c r="G57" s="136" t="s">
        <v>981</v>
      </c>
      <c r="H57" s="136" t="s">
        <v>982</v>
      </c>
      <c r="I57" s="138">
        <v>-2992.67</v>
      </c>
      <c r="J57" s="136" t="s">
        <v>983</v>
      </c>
      <c r="K57" s="136" t="s">
        <v>984</v>
      </c>
      <c r="L57" s="138">
        <v>-251234.65</v>
      </c>
      <c r="M57" s="138">
        <v>-2992.67</v>
      </c>
      <c r="N57" s="139">
        <f t="shared" si="1"/>
        <v>2992.67</v>
      </c>
      <c r="O57" s="140" t="str">
        <f>IF(M57="","",IF(M57&lt;0,-M57&amp;"_"&amp;COUNTIF(M$2:M57,M57),M57&amp;"_"&amp;COUNTIF(M$2:M57,M57)))</f>
        <v>2992.67_1</v>
      </c>
      <c r="P57" s="140" t="str">
        <f t="shared" si="0"/>
        <v/>
      </c>
      <c r="Q57" s="136" t="s">
        <v>1020</v>
      </c>
      <c r="R57" s="136" t="s">
        <v>1013</v>
      </c>
      <c r="S57" s="136" t="s">
        <v>980</v>
      </c>
      <c r="T57" s="136" t="s">
        <v>980</v>
      </c>
      <c r="U57" s="136" t="s">
        <v>987</v>
      </c>
      <c r="V57" s="136" t="s">
        <v>980</v>
      </c>
      <c r="W57" s="136" t="s">
        <v>980</v>
      </c>
      <c r="X57" s="136" t="s">
        <v>980</v>
      </c>
      <c r="Y57" s="136" t="s">
        <v>980</v>
      </c>
      <c r="Z57" s="136" t="s">
        <v>988</v>
      </c>
      <c r="AA57" s="136" t="s">
        <v>980</v>
      </c>
      <c r="AB57" s="137"/>
      <c r="AC57" s="136" t="s">
        <v>980</v>
      </c>
      <c r="AD57" s="136" t="s">
        <v>980</v>
      </c>
      <c r="AE57" s="136" t="s">
        <v>980</v>
      </c>
      <c r="AF57" s="138">
        <v>0</v>
      </c>
    </row>
    <row r="58" spans="1:32" x14ac:dyDescent="0.25">
      <c r="A58" s="135" t="s">
        <v>980</v>
      </c>
      <c r="B58" s="136" t="s">
        <v>1021</v>
      </c>
      <c r="C58" s="136" t="s">
        <v>351</v>
      </c>
      <c r="D58" s="137">
        <v>44020</v>
      </c>
      <c r="E58" s="137">
        <v>44020</v>
      </c>
      <c r="F58" s="137">
        <v>44033</v>
      </c>
      <c r="G58" s="136" t="s">
        <v>981</v>
      </c>
      <c r="H58" s="136" t="s">
        <v>982</v>
      </c>
      <c r="I58" s="138">
        <v>-9129.43</v>
      </c>
      <c r="J58" s="136" t="s">
        <v>983</v>
      </c>
      <c r="K58" s="136" t="s">
        <v>984</v>
      </c>
      <c r="L58" s="138">
        <v>-766415.65</v>
      </c>
      <c r="M58" s="138">
        <v>-9129.43</v>
      </c>
      <c r="N58" s="139">
        <f t="shared" si="1"/>
        <v>9129.43</v>
      </c>
      <c r="O58" s="140" t="str">
        <f>IF(M58="","",IF(M58&lt;0,-M58&amp;"_"&amp;COUNTIF(M$2:M58,M58),M58&amp;"_"&amp;COUNTIF(M$2:M58,M58)))</f>
        <v>9129.43_1</v>
      </c>
      <c r="P58" s="140" t="str">
        <f t="shared" si="0"/>
        <v/>
      </c>
      <c r="Q58" s="136" t="s">
        <v>1022</v>
      </c>
      <c r="R58" s="136" t="s">
        <v>1013</v>
      </c>
      <c r="S58" s="136" t="s">
        <v>980</v>
      </c>
      <c r="T58" s="136" t="s">
        <v>980</v>
      </c>
      <c r="U58" s="136" t="s">
        <v>987</v>
      </c>
      <c r="V58" s="136" t="s">
        <v>980</v>
      </c>
      <c r="W58" s="136" t="s">
        <v>980</v>
      </c>
      <c r="X58" s="136" t="s">
        <v>980</v>
      </c>
      <c r="Y58" s="136" t="s">
        <v>980</v>
      </c>
      <c r="Z58" s="136" t="s">
        <v>988</v>
      </c>
      <c r="AA58" s="136" t="s">
        <v>980</v>
      </c>
      <c r="AB58" s="137"/>
      <c r="AC58" s="136" t="s">
        <v>980</v>
      </c>
      <c r="AD58" s="136" t="s">
        <v>980</v>
      </c>
      <c r="AE58" s="136" t="s">
        <v>980</v>
      </c>
      <c r="AF58" s="138">
        <v>0</v>
      </c>
    </row>
    <row r="59" spans="1:32" x14ac:dyDescent="0.25">
      <c r="A59" s="135" t="s">
        <v>980</v>
      </c>
      <c r="B59" s="136" t="s">
        <v>1021</v>
      </c>
      <c r="C59" s="136" t="s">
        <v>351</v>
      </c>
      <c r="D59" s="137">
        <v>44020</v>
      </c>
      <c r="E59" s="137">
        <v>44020</v>
      </c>
      <c r="F59" s="137">
        <v>44033</v>
      </c>
      <c r="G59" s="136" t="s">
        <v>981</v>
      </c>
      <c r="H59" s="136" t="s">
        <v>982</v>
      </c>
      <c r="I59" s="138">
        <v>-9038.57</v>
      </c>
      <c r="J59" s="136" t="s">
        <v>983</v>
      </c>
      <c r="K59" s="136" t="s">
        <v>984</v>
      </c>
      <c r="L59" s="138">
        <v>-758787.95</v>
      </c>
      <c r="M59" s="138">
        <v>-9038.57</v>
      </c>
      <c r="N59" s="139">
        <f t="shared" si="1"/>
        <v>9038.57</v>
      </c>
      <c r="O59" s="140" t="str">
        <f>IF(M59="","",IF(M59&lt;0,-M59&amp;"_"&amp;COUNTIF(M$2:M59,M59),M59&amp;"_"&amp;COUNTIF(M$2:M59,M59)))</f>
        <v>9038.57_1</v>
      </c>
      <c r="P59" s="140" t="str">
        <f t="shared" si="0"/>
        <v/>
      </c>
      <c r="Q59" s="136" t="s">
        <v>1022</v>
      </c>
      <c r="R59" s="136" t="s">
        <v>1013</v>
      </c>
      <c r="S59" s="136" t="s">
        <v>980</v>
      </c>
      <c r="T59" s="136" t="s">
        <v>980</v>
      </c>
      <c r="U59" s="136" t="s">
        <v>987</v>
      </c>
      <c r="V59" s="136" t="s">
        <v>980</v>
      </c>
      <c r="W59" s="136" t="s">
        <v>980</v>
      </c>
      <c r="X59" s="136" t="s">
        <v>980</v>
      </c>
      <c r="Y59" s="136" t="s">
        <v>980</v>
      </c>
      <c r="Z59" s="136" t="s">
        <v>988</v>
      </c>
      <c r="AA59" s="136" t="s">
        <v>980</v>
      </c>
      <c r="AB59" s="137"/>
      <c r="AC59" s="136" t="s">
        <v>980</v>
      </c>
      <c r="AD59" s="136" t="s">
        <v>980</v>
      </c>
      <c r="AE59" s="136" t="s">
        <v>980</v>
      </c>
      <c r="AF59" s="138">
        <v>0</v>
      </c>
    </row>
    <row r="60" spans="1:32" x14ac:dyDescent="0.25">
      <c r="A60" s="135" t="s">
        <v>980</v>
      </c>
      <c r="B60" s="136" t="s">
        <v>1021</v>
      </c>
      <c r="C60" s="136" t="s">
        <v>351</v>
      </c>
      <c r="D60" s="137">
        <v>44020</v>
      </c>
      <c r="E60" s="137">
        <v>44020</v>
      </c>
      <c r="F60" s="137">
        <v>44033</v>
      </c>
      <c r="G60" s="136" t="s">
        <v>981</v>
      </c>
      <c r="H60" s="136" t="s">
        <v>982</v>
      </c>
      <c r="I60" s="138">
        <v>-11352</v>
      </c>
      <c r="J60" s="136" t="s">
        <v>983</v>
      </c>
      <c r="K60" s="136" t="s">
        <v>984</v>
      </c>
      <c r="L60" s="138">
        <v>-953000.4</v>
      </c>
      <c r="M60" s="138">
        <v>-11352</v>
      </c>
      <c r="N60" s="139">
        <f t="shared" si="1"/>
        <v>11352</v>
      </c>
      <c r="O60" s="140" t="str">
        <f>IF(M60="","",IF(M60&lt;0,-M60&amp;"_"&amp;COUNTIF(M$2:M60,M60),M60&amp;"_"&amp;COUNTIF(M$2:M60,M60)))</f>
        <v>11352_1</v>
      </c>
      <c r="P60" s="140" t="str">
        <f t="shared" si="0"/>
        <v/>
      </c>
      <c r="Q60" s="136" t="s">
        <v>1022</v>
      </c>
      <c r="R60" s="136" t="s">
        <v>1013</v>
      </c>
      <c r="S60" s="136" t="s">
        <v>980</v>
      </c>
      <c r="T60" s="136" t="s">
        <v>980</v>
      </c>
      <c r="U60" s="136" t="s">
        <v>987</v>
      </c>
      <c r="V60" s="136" t="s">
        <v>980</v>
      </c>
      <c r="W60" s="136" t="s">
        <v>980</v>
      </c>
      <c r="X60" s="136" t="s">
        <v>980</v>
      </c>
      <c r="Y60" s="136" t="s">
        <v>980</v>
      </c>
      <c r="Z60" s="136" t="s">
        <v>988</v>
      </c>
      <c r="AA60" s="136" t="s">
        <v>980</v>
      </c>
      <c r="AB60" s="137"/>
      <c r="AC60" s="136" t="s">
        <v>980</v>
      </c>
      <c r="AD60" s="136" t="s">
        <v>980</v>
      </c>
      <c r="AE60" s="136" t="s">
        <v>980</v>
      </c>
      <c r="AF60" s="138">
        <v>0</v>
      </c>
    </row>
    <row r="61" spans="1:32" x14ac:dyDescent="0.25">
      <c r="A61" s="135" t="s">
        <v>980</v>
      </c>
      <c r="B61" s="136" t="s">
        <v>182</v>
      </c>
      <c r="C61" s="136" t="s">
        <v>314</v>
      </c>
      <c r="D61" s="137">
        <v>44021</v>
      </c>
      <c r="E61" s="137">
        <v>44021</v>
      </c>
      <c r="F61" s="137">
        <v>44027</v>
      </c>
      <c r="G61" s="136" t="s">
        <v>981</v>
      </c>
      <c r="H61" s="136" t="s">
        <v>982</v>
      </c>
      <c r="I61" s="138">
        <v>-3214.21</v>
      </c>
      <c r="J61" s="136" t="s">
        <v>983</v>
      </c>
      <c r="K61" s="136" t="s">
        <v>984</v>
      </c>
      <c r="L61" s="138">
        <v>-269832.93</v>
      </c>
      <c r="M61" s="138">
        <v>-3214.21</v>
      </c>
      <c r="N61" s="139">
        <f t="shared" si="1"/>
        <v>3214.21</v>
      </c>
      <c r="O61" s="140" t="str">
        <f>IF(M61="","",IF(M61&lt;0,-M61&amp;"_"&amp;COUNTIF(M$2:M61,M61),M61&amp;"_"&amp;COUNTIF(M$2:M61,M61)))</f>
        <v>3214.21_1</v>
      </c>
      <c r="P61" s="140" t="str">
        <f t="shared" si="0"/>
        <v/>
      </c>
      <c r="Q61" s="136" t="s">
        <v>1023</v>
      </c>
      <c r="R61" s="136" t="s">
        <v>1024</v>
      </c>
      <c r="S61" s="136" t="s">
        <v>980</v>
      </c>
      <c r="T61" s="136" t="s">
        <v>980</v>
      </c>
      <c r="U61" s="136" t="s">
        <v>987</v>
      </c>
      <c r="V61" s="136" t="s">
        <v>980</v>
      </c>
      <c r="W61" s="136" t="s">
        <v>980</v>
      </c>
      <c r="X61" s="136" t="s">
        <v>980</v>
      </c>
      <c r="Y61" s="136" t="s">
        <v>980</v>
      </c>
      <c r="Z61" s="136" t="s">
        <v>988</v>
      </c>
      <c r="AA61" s="136" t="s">
        <v>980</v>
      </c>
      <c r="AB61" s="137"/>
      <c r="AC61" s="136" t="s">
        <v>980</v>
      </c>
      <c r="AD61" s="136" t="s">
        <v>980</v>
      </c>
      <c r="AE61" s="136" t="s">
        <v>980</v>
      </c>
      <c r="AF61" s="138">
        <v>0</v>
      </c>
    </row>
    <row r="62" spans="1:32" x14ac:dyDescent="0.25">
      <c r="A62" s="135" t="s">
        <v>980</v>
      </c>
      <c r="B62" s="136" t="s">
        <v>182</v>
      </c>
      <c r="C62" s="136" t="s">
        <v>288</v>
      </c>
      <c r="D62" s="137">
        <v>44023</v>
      </c>
      <c r="E62" s="137">
        <v>44023</v>
      </c>
      <c r="F62" s="137">
        <v>44027</v>
      </c>
      <c r="G62" s="136" t="s">
        <v>981</v>
      </c>
      <c r="H62" s="136" t="s">
        <v>982</v>
      </c>
      <c r="I62" s="138">
        <v>-1199.48</v>
      </c>
      <c r="J62" s="136" t="s">
        <v>999</v>
      </c>
      <c r="K62" s="136" t="s">
        <v>984</v>
      </c>
      <c r="L62" s="138">
        <v>-100696.34</v>
      </c>
      <c r="M62" s="138">
        <v>-1199.48</v>
      </c>
      <c r="N62" s="139">
        <f t="shared" si="1"/>
        <v>1199.48</v>
      </c>
      <c r="O62" s="140" t="str">
        <f>IF(M62="","",IF(M62&lt;0,-M62&amp;"_"&amp;COUNTIF(M$2:M62,M62),M62&amp;"_"&amp;COUNTIF(M$2:M62,M62)))</f>
        <v>1199.48_1</v>
      </c>
      <c r="P62" s="140" t="str">
        <f t="shared" si="0"/>
        <v/>
      </c>
      <c r="Q62" s="136" t="s">
        <v>1025</v>
      </c>
      <c r="R62" s="136" t="s">
        <v>1026</v>
      </c>
      <c r="S62" s="136" t="s">
        <v>980</v>
      </c>
      <c r="T62" s="136" t="s">
        <v>980</v>
      </c>
      <c r="U62" s="136" t="s">
        <v>987</v>
      </c>
      <c r="V62" s="136" t="s">
        <v>980</v>
      </c>
      <c r="W62" s="136" t="s">
        <v>980</v>
      </c>
      <c r="X62" s="136" t="s">
        <v>980</v>
      </c>
      <c r="Y62" s="136" t="s">
        <v>980</v>
      </c>
      <c r="Z62" s="136" t="s">
        <v>988</v>
      </c>
      <c r="AA62" s="136" t="s">
        <v>980</v>
      </c>
      <c r="AB62" s="137"/>
      <c r="AC62" s="136" t="s">
        <v>980</v>
      </c>
      <c r="AD62" s="136" t="s">
        <v>980</v>
      </c>
      <c r="AE62" s="136" t="s">
        <v>980</v>
      </c>
      <c r="AF62" s="138">
        <v>0</v>
      </c>
    </row>
    <row r="63" spans="1:32" x14ac:dyDescent="0.25">
      <c r="A63" s="135" t="s">
        <v>980</v>
      </c>
      <c r="B63" s="136" t="s">
        <v>182</v>
      </c>
      <c r="C63" s="136" t="s">
        <v>288</v>
      </c>
      <c r="D63" s="137">
        <v>44023</v>
      </c>
      <c r="E63" s="137">
        <v>44023</v>
      </c>
      <c r="F63" s="137">
        <v>44027</v>
      </c>
      <c r="G63" s="136" t="s">
        <v>981</v>
      </c>
      <c r="H63" s="136" t="s">
        <v>982</v>
      </c>
      <c r="I63" s="138">
        <v>-1189.2</v>
      </c>
      <c r="J63" s="136" t="s">
        <v>983</v>
      </c>
      <c r="K63" s="136" t="s">
        <v>984</v>
      </c>
      <c r="L63" s="138">
        <v>-99833.34</v>
      </c>
      <c r="M63" s="138">
        <v>-1189.2</v>
      </c>
      <c r="N63" s="139">
        <f t="shared" si="1"/>
        <v>1189.2</v>
      </c>
      <c r="O63" s="140" t="str">
        <f>IF(M63="","",IF(M63&lt;0,-M63&amp;"_"&amp;COUNTIF(M$2:M63,M63),M63&amp;"_"&amp;COUNTIF(M$2:M63,M63)))</f>
        <v>1189.2_1</v>
      </c>
      <c r="P63" s="140" t="str">
        <f t="shared" si="0"/>
        <v/>
      </c>
      <c r="Q63" s="136" t="s">
        <v>1025</v>
      </c>
      <c r="R63" s="136" t="s">
        <v>1026</v>
      </c>
      <c r="S63" s="136" t="s">
        <v>980</v>
      </c>
      <c r="T63" s="136" t="s">
        <v>980</v>
      </c>
      <c r="U63" s="136" t="s">
        <v>987</v>
      </c>
      <c r="V63" s="136" t="s">
        <v>980</v>
      </c>
      <c r="W63" s="136" t="s">
        <v>980</v>
      </c>
      <c r="X63" s="136" t="s">
        <v>980</v>
      </c>
      <c r="Y63" s="136" t="s">
        <v>980</v>
      </c>
      <c r="Z63" s="136" t="s">
        <v>988</v>
      </c>
      <c r="AA63" s="136" t="s">
        <v>980</v>
      </c>
      <c r="AB63" s="137"/>
      <c r="AC63" s="136" t="s">
        <v>980</v>
      </c>
      <c r="AD63" s="136" t="s">
        <v>980</v>
      </c>
      <c r="AE63" s="136" t="s">
        <v>980</v>
      </c>
      <c r="AF63" s="138">
        <v>0</v>
      </c>
    </row>
    <row r="64" spans="1:32" x14ac:dyDescent="0.25">
      <c r="A64" s="135" t="s">
        <v>980</v>
      </c>
      <c r="B64" s="136" t="s">
        <v>182</v>
      </c>
      <c r="C64" s="136" t="s">
        <v>288</v>
      </c>
      <c r="D64" s="137">
        <v>44023</v>
      </c>
      <c r="E64" s="137">
        <v>44023</v>
      </c>
      <c r="F64" s="137">
        <v>44027</v>
      </c>
      <c r="G64" s="136" t="s">
        <v>981</v>
      </c>
      <c r="H64" s="136" t="s">
        <v>982</v>
      </c>
      <c r="I64" s="138">
        <v>-956.99</v>
      </c>
      <c r="J64" s="136" t="s">
        <v>983</v>
      </c>
      <c r="K64" s="136" t="s">
        <v>984</v>
      </c>
      <c r="L64" s="138">
        <v>-80339.31</v>
      </c>
      <c r="M64" s="138">
        <v>-956.99</v>
      </c>
      <c r="N64" s="139">
        <f t="shared" si="1"/>
        <v>956.99</v>
      </c>
      <c r="O64" s="140" t="str">
        <f>IF(M64="","",IF(M64&lt;0,-M64&amp;"_"&amp;COUNTIF(M$2:M64,M64),M64&amp;"_"&amp;COUNTIF(M$2:M64,M64)))</f>
        <v>956.99_1</v>
      </c>
      <c r="P64" s="140" t="str">
        <f t="shared" si="0"/>
        <v/>
      </c>
      <c r="Q64" s="136" t="s">
        <v>1025</v>
      </c>
      <c r="R64" s="136" t="s">
        <v>1026</v>
      </c>
      <c r="S64" s="136" t="s">
        <v>980</v>
      </c>
      <c r="T64" s="136" t="s">
        <v>980</v>
      </c>
      <c r="U64" s="136" t="s">
        <v>987</v>
      </c>
      <c r="V64" s="136" t="s">
        <v>980</v>
      </c>
      <c r="W64" s="136" t="s">
        <v>980</v>
      </c>
      <c r="X64" s="136" t="s">
        <v>980</v>
      </c>
      <c r="Y64" s="136" t="s">
        <v>980</v>
      </c>
      <c r="Z64" s="136" t="s">
        <v>988</v>
      </c>
      <c r="AA64" s="136" t="s">
        <v>980</v>
      </c>
      <c r="AB64" s="137"/>
      <c r="AC64" s="136" t="s">
        <v>980</v>
      </c>
      <c r="AD64" s="136" t="s">
        <v>980</v>
      </c>
      <c r="AE64" s="136" t="s">
        <v>980</v>
      </c>
      <c r="AF64" s="138">
        <v>0</v>
      </c>
    </row>
    <row r="65" spans="1:32" x14ac:dyDescent="0.25">
      <c r="A65" s="135" t="s">
        <v>980</v>
      </c>
      <c r="B65" s="136" t="s">
        <v>182</v>
      </c>
      <c r="C65" s="136" t="s">
        <v>288</v>
      </c>
      <c r="D65" s="137">
        <v>44023</v>
      </c>
      <c r="E65" s="137">
        <v>44023</v>
      </c>
      <c r="F65" s="137">
        <v>44027</v>
      </c>
      <c r="G65" s="136" t="s">
        <v>981</v>
      </c>
      <c r="H65" s="136" t="s">
        <v>982</v>
      </c>
      <c r="I65" s="138">
        <v>-1616.3</v>
      </c>
      <c r="J65" s="136" t="s">
        <v>983</v>
      </c>
      <c r="K65" s="136" t="s">
        <v>984</v>
      </c>
      <c r="L65" s="138">
        <v>-135688.39000000001</v>
      </c>
      <c r="M65" s="138">
        <v>-1616.3</v>
      </c>
      <c r="N65" s="139">
        <f t="shared" si="1"/>
        <v>1616.3</v>
      </c>
      <c r="O65" s="140" t="str">
        <f>IF(M65="","",IF(M65&lt;0,-M65&amp;"_"&amp;COUNTIF(M$2:M65,M65),M65&amp;"_"&amp;COUNTIF(M$2:M65,M65)))</f>
        <v>1616.3_2</v>
      </c>
      <c r="P65" s="140" t="str">
        <f t="shared" si="0"/>
        <v/>
      </c>
      <c r="Q65" s="136" t="s">
        <v>1025</v>
      </c>
      <c r="R65" s="136" t="s">
        <v>1026</v>
      </c>
      <c r="S65" s="136" t="s">
        <v>980</v>
      </c>
      <c r="T65" s="136" t="s">
        <v>980</v>
      </c>
      <c r="U65" s="136" t="s">
        <v>987</v>
      </c>
      <c r="V65" s="136" t="s">
        <v>980</v>
      </c>
      <c r="W65" s="136" t="s">
        <v>980</v>
      </c>
      <c r="X65" s="136" t="s">
        <v>980</v>
      </c>
      <c r="Y65" s="136" t="s">
        <v>980</v>
      </c>
      <c r="Z65" s="136" t="s">
        <v>988</v>
      </c>
      <c r="AA65" s="136" t="s">
        <v>980</v>
      </c>
      <c r="AB65" s="137"/>
      <c r="AC65" s="136" t="s">
        <v>980</v>
      </c>
      <c r="AD65" s="136" t="s">
        <v>980</v>
      </c>
      <c r="AE65" s="136" t="s">
        <v>980</v>
      </c>
      <c r="AF65" s="138">
        <v>0</v>
      </c>
    </row>
    <row r="66" spans="1:32" x14ac:dyDescent="0.25">
      <c r="A66" s="135" t="s">
        <v>980</v>
      </c>
      <c r="B66" s="136" t="s">
        <v>182</v>
      </c>
      <c r="C66" s="136" t="s">
        <v>295</v>
      </c>
      <c r="D66" s="137">
        <v>44023</v>
      </c>
      <c r="E66" s="137">
        <v>44023</v>
      </c>
      <c r="F66" s="137">
        <v>44027</v>
      </c>
      <c r="G66" s="136" t="s">
        <v>981</v>
      </c>
      <c r="H66" s="136" t="s">
        <v>982</v>
      </c>
      <c r="I66" s="138">
        <v>-4279.3</v>
      </c>
      <c r="J66" s="136" t="s">
        <v>983</v>
      </c>
      <c r="K66" s="136" t="s">
        <v>984</v>
      </c>
      <c r="L66" s="138">
        <v>-359247.23</v>
      </c>
      <c r="M66" s="138">
        <v>-4279.3</v>
      </c>
      <c r="N66" s="139">
        <f t="shared" si="1"/>
        <v>4279.3</v>
      </c>
      <c r="O66" s="140" t="str">
        <f>IF(M66="","",IF(M66&lt;0,-M66&amp;"_"&amp;COUNTIF(M$2:M66,M66),M66&amp;"_"&amp;COUNTIF(M$2:M66,M66)))</f>
        <v>4279.3_1</v>
      </c>
      <c r="P66" s="140" t="str">
        <f t="shared" ref="P66:P129" si="2">IF(COUNTIF(O:O,O66)=2,"x","")</f>
        <v/>
      </c>
      <c r="Q66" s="136" t="s">
        <v>1027</v>
      </c>
      <c r="R66" s="136" t="s">
        <v>1026</v>
      </c>
      <c r="S66" s="136" t="s">
        <v>980</v>
      </c>
      <c r="T66" s="136" t="s">
        <v>980</v>
      </c>
      <c r="U66" s="136" t="s">
        <v>987</v>
      </c>
      <c r="V66" s="136" t="s">
        <v>980</v>
      </c>
      <c r="W66" s="136" t="s">
        <v>980</v>
      </c>
      <c r="X66" s="136" t="s">
        <v>980</v>
      </c>
      <c r="Y66" s="136" t="s">
        <v>980</v>
      </c>
      <c r="Z66" s="136" t="s">
        <v>988</v>
      </c>
      <c r="AA66" s="136" t="s">
        <v>980</v>
      </c>
      <c r="AB66" s="137"/>
      <c r="AC66" s="136" t="s">
        <v>980</v>
      </c>
      <c r="AD66" s="136" t="s">
        <v>980</v>
      </c>
      <c r="AE66" s="136" t="s">
        <v>980</v>
      </c>
      <c r="AF66" s="138">
        <v>0</v>
      </c>
    </row>
    <row r="67" spans="1:32" x14ac:dyDescent="0.25">
      <c r="A67" s="135" t="s">
        <v>980</v>
      </c>
      <c r="B67" s="136" t="s">
        <v>182</v>
      </c>
      <c r="C67" s="136" t="s">
        <v>295</v>
      </c>
      <c r="D67" s="137">
        <v>44023</v>
      </c>
      <c r="E67" s="137">
        <v>44023</v>
      </c>
      <c r="F67" s="137">
        <v>44027</v>
      </c>
      <c r="G67" s="136" t="s">
        <v>981</v>
      </c>
      <c r="H67" s="136" t="s">
        <v>982</v>
      </c>
      <c r="I67" s="138">
        <v>-7994.06</v>
      </c>
      <c r="J67" s="136" t="s">
        <v>983</v>
      </c>
      <c r="K67" s="136" t="s">
        <v>984</v>
      </c>
      <c r="L67" s="138">
        <v>-671101.34</v>
      </c>
      <c r="M67" s="138">
        <v>-7994.06</v>
      </c>
      <c r="N67" s="139">
        <f t="shared" ref="N67:N130" si="3">M67*-1</f>
        <v>7994.06</v>
      </c>
      <c r="O67" s="140" t="str">
        <f>IF(M67="","",IF(M67&lt;0,-M67&amp;"_"&amp;COUNTIF(M$2:M67,M67),M67&amp;"_"&amp;COUNTIF(M$2:M67,M67)))</f>
        <v>7994.06_1</v>
      </c>
      <c r="P67" s="140" t="str">
        <f t="shared" si="2"/>
        <v/>
      </c>
      <c r="Q67" s="136" t="s">
        <v>1027</v>
      </c>
      <c r="R67" s="136" t="s">
        <v>1026</v>
      </c>
      <c r="S67" s="136" t="s">
        <v>980</v>
      </c>
      <c r="T67" s="136" t="s">
        <v>980</v>
      </c>
      <c r="U67" s="136" t="s">
        <v>987</v>
      </c>
      <c r="V67" s="136" t="s">
        <v>980</v>
      </c>
      <c r="W67" s="136" t="s">
        <v>980</v>
      </c>
      <c r="X67" s="136" t="s">
        <v>980</v>
      </c>
      <c r="Y67" s="136" t="s">
        <v>980</v>
      </c>
      <c r="Z67" s="136" t="s">
        <v>988</v>
      </c>
      <c r="AA67" s="136" t="s">
        <v>980</v>
      </c>
      <c r="AB67" s="137"/>
      <c r="AC67" s="136" t="s">
        <v>980</v>
      </c>
      <c r="AD67" s="136" t="s">
        <v>980</v>
      </c>
      <c r="AE67" s="136" t="s">
        <v>980</v>
      </c>
      <c r="AF67" s="138">
        <v>0</v>
      </c>
    </row>
    <row r="68" spans="1:32" x14ac:dyDescent="0.25">
      <c r="A68" s="135" t="s">
        <v>980</v>
      </c>
      <c r="B68" s="136" t="s">
        <v>182</v>
      </c>
      <c r="C68" s="136" t="s">
        <v>296</v>
      </c>
      <c r="D68" s="137">
        <v>44023</v>
      </c>
      <c r="E68" s="137">
        <v>44023</v>
      </c>
      <c r="F68" s="137">
        <v>44027</v>
      </c>
      <c r="G68" s="136" t="s">
        <v>981</v>
      </c>
      <c r="H68" s="136" t="s">
        <v>982</v>
      </c>
      <c r="I68" s="138">
        <v>-765.88</v>
      </c>
      <c r="J68" s="136" t="s">
        <v>999</v>
      </c>
      <c r="K68" s="136" t="s">
        <v>984</v>
      </c>
      <c r="L68" s="138">
        <v>-64295.62</v>
      </c>
      <c r="M68" s="138">
        <v>-765.88</v>
      </c>
      <c r="N68" s="139">
        <f t="shared" si="3"/>
        <v>765.88</v>
      </c>
      <c r="O68" s="140" t="str">
        <f>IF(M68="","",IF(M68&lt;0,-M68&amp;"_"&amp;COUNTIF(M$2:M68,M68),M68&amp;"_"&amp;COUNTIF(M$2:M68,M68)))</f>
        <v>765.88_1</v>
      </c>
      <c r="P68" s="140" t="str">
        <f t="shared" si="2"/>
        <v/>
      </c>
      <c r="Q68" s="136" t="s">
        <v>1028</v>
      </c>
      <c r="R68" s="136" t="s">
        <v>1026</v>
      </c>
      <c r="S68" s="136" t="s">
        <v>980</v>
      </c>
      <c r="T68" s="136" t="s">
        <v>980</v>
      </c>
      <c r="U68" s="136" t="s">
        <v>987</v>
      </c>
      <c r="V68" s="136" t="s">
        <v>980</v>
      </c>
      <c r="W68" s="136" t="s">
        <v>980</v>
      </c>
      <c r="X68" s="136" t="s">
        <v>980</v>
      </c>
      <c r="Y68" s="136" t="s">
        <v>980</v>
      </c>
      <c r="Z68" s="136" t="s">
        <v>988</v>
      </c>
      <c r="AA68" s="136" t="s">
        <v>980</v>
      </c>
      <c r="AB68" s="137"/>
      <c r="AC68" s="136" t="s">
        <v>980</v>
      </c>
      <c r="AD68" s="136" t="s">
        <v>980</v>
      </c>
      <c r="AE68" s="136" t="s">
        <v>980</v>
      </c>
      <c r="AF68" s="138">
        <v>0</v>
      </c>
    </row>
    <row r="69" spans="1:32" x14ac:dyDescent="0.25">
      <c r="A69" s="135" t="s">
        <v>980</v>
      </c>
      <c r="B69" s="136" t="s">
        <v>182</v>
      </c>
      <c r="C69" s="136" t="s">
        <v>296</v>
      </c>
      <c r="D69" s="137">
        <v>44023</v>
      </c>
      <c r="E69" s="137">
        <v>44023</v>
      </c>
      <c r="F69" s="137">
        <v>44027</v>
      </c>
      <c r="G69" s="136" t="s">
        <v>981</v>
      </c>
      <c r="H69" s="136" t="s">
        <v>982</v>
      </c>
      <c r="I69" s="138">
        <v>-236.5</v>
      </c>
      <c r="J69" s="136" t="s">
        <v>1029</v>
      </c>
      <c r="K69" s="136" t="s">
        <v>984</v>
      </c>
      <c r="L69" s="138">
        <v>-19854.18</v>
      </c>
      <c r="M69" s="138">
        <v>-236.5</v>
      </c>
      <c r="N69" s="139">
        <f t="shared" si="3"/>
        <v>236.5</v>
      </c>
      <c r="O69" s="140" t="str">
        <f>IF(M69="","",IF(M69&lt;0,-M69&amp;"_"&amp;COUNTIF(M$2:M69,M69),M69&amp;"_"&amp;COUNTIF(M$2:M69,M69)))</f>
        <v>236.5_1</v>
      </c>
      <c r="P69" s="140" t="str">
        <f t="shared" si="2"/>
        <v/>
      </c>
      <c r="Q69" s="136" t="s">
        <v>1028</v>
      </c>
      <c r="R69" s="136" t="s">
        <v>1026</v>
      </c>
      <c r="S69" s="136" t="s">
        <v>980</v>
      </c>
      <c r="T69" s="136" t="s">
        <v>980</v>
      </c>
      <c r="U69" s="136" t="s">
        <v>987</v>
      </c>
      <c r="V69" s="136" t="s">
        <v>980</v>
      </c>
      <c r="W69" s="136" t="s">
        <v>980</v>
      </c>
      <c r="X69" s="136" t="s">
        <v>980</v>
      </c>
      <c r="Y69" s="136" t="s">
        <v>980</v>
      </c>
      <c r="Z69" s="136" t="s">
        <v>988</v>
      </c>
      <c r="AA69" s="136" t="s">
        <v>980</v>
      </c>
      <c r="AB69" s="137"/>
      <c r="AC69" s="136" t="s">
        <v>980</v>
      </c>
      <c r="AD69" s="136" t="s">
        <v>980</v>
      </c>
      <c r="AE69" s="136" t="s">
        <v>980</v>
      </c>
      <c r="AF69" s="138">
        <v>0</v>
      </c>
    </row>
    <row r="70" spans="1:32" x14ac:dyDescent="0.25">
      <c r="A70" s="135" t="s">
        <v>980</v>
      </c>
      <c r="B70" s="136" t="s">
        <v>182</v>
      </c>
      <c r="C70" s="136" t="s">
        <v>316</v>
      </c>
      <c r="D70" s="137">
        <v>44023</v>
      </c>
      <c r="E70" s="137">
        <v>44023</v>
      </c>
      <c r="F70" s="137">
        <v>44030</v>
      </c>
      <c r="G70" s="136" t="s">
        <v>981</v>
      </c>
      <c r="H70" s="136" t="s">
        <v>982</v>
      </c>
      <c r="I70" s="138">
        <v>-1414.98</v>
      </c>
      <c r="J70" s="136" t="s">
        <v>983</v>
      </c>
      <c r="K70" s="136" t="s">
        <v>984</v>
      </c>
      <c r="L70" s="138">
        <v>-118787.57</v>
      </c>
      <c r="M70" s="138">
        <v>-1414.98</v>
      </c>
      <c r="N70" s="139">
        <f t="shared" si="3"/>
        <v>1414.98</v>
      </c>
      <c r="O70" s="140" t="str">
        <f>IF(M70="","",IF(M70&lt;0,-M70&amp;"_"&amp;COUNTIF(M$2:M70,M70),M70&amp;"_"&amp;COUNTIF(M$2:M70,M70)))</f>
        <v>1414.98_1</v>
      </c>
      <c r="P70" s="140" t="str">
        <f t="shared" si="2"/>
        <v/>
      </c>
      <c r="Q70" s="136" t="s">
        <v>1030</v>
      </c>
      <c r="R70" s="136" t="s">
        <v>1026</v>
      </c>
      <c r="S70" s="136" t="s">
        <v>980</v>
      </c>
      <c r="T70" s="136" t="s">
        <v>980</v>
      </c>
      <c r="U70" s="136" t="s">
        <v>987</v>
      </c>
      <c r="V70" s="136" t="s">
        <v>980</v>
      </c>
      <c r="W70" s="136" t="s">
        <v>980</v>
      </c>
      <c r="X70" s="136" t="s">
        <v>980</v>
      </c>
      <c r="Y70" s="136" t="s">
        <v>980</v>
      </c>
      <c r="Z70" s="136" t="s">
        <v>988</v>
      </c>
      <c r="AA70" s="136" t="s">
        <v>980</v>
      </c>
      <c r="AB70" s="137"/>
      <c r="AC70" s="136" t="s">
        <v>980</v>
      </c>
      <c r="AD70" s="136" t="s">
        <v>980</v>
      </c>
      <c r="AE70" s="136" t="s">
        <v>980</v>
      </c>
      <c r="AF70" s="138">
        <v>0</v>
      </c>
    </row>
    <row r="71" spans="1:32" x14ac:dyDescent="0.25">
      <c r="A71" s="135" t="s">
        <v>980</v>
      </c>
      <c r="B71" s="136" t="s">
        <v>182</v>
      </c>
      <c r="C71" s="136" t="s">
        <v>316</v>
      </c>
      <c r="D71" s="137">
        <v>44023</v>
      </c>
      <c r="E71" s="137">
        <v>44023</v>
      </c>
      <c r="F71" s="137">
        <v>44030</v>
      </c>
      <c r="G71" s="136" t="s">
        <v>981</v>
      </c>
      <c r="H71" s="136" t="s">
        <v>982</v>
      </c>
      <c r="I71" s="138">
        <v>-174.33</v>
      </c>
      <c r="J71" s="136" t="s">
        <v>1006</v>
      </c>
      <c r="K71" s="136" t="s">
        <v>984</v>
      </c>
      <c r="L71" s="138">
        <v>-14635</v>
      </c>
      <c r="M71" s="138">
        <v>-174.33</v>
      </c>
      <c r="N71" s="139">
        <f t="shared" si="3"/>
        <v>174.33</v>
      </c>
      <c r="O71" s="140" t="str">
        <f>IF(M71="","",IF(M71&lt;0,-M71&amp;"_"&amp;COUNTIF(M$2:M71,M71),M71&amp;"_"&amp;COUNTIF(M$2:M71,M71)))</f>
        <v>174.33_1</v>
      </c>
      <c r="P71" s="140" t="str">
        <f t="shared" si="2"/>
        <v/>
      </c>
      <c r="Q71" s="136" t="s">
        <v>1030</v>
      </c>
      <c r="R71" s="136" t="s">
        <v>1026</v>
      </c>
      <c r="S71" s="136" t="s">
        <v>980</v>
      </c>
      <c r="T71" s="136" t="s">
        <v>980</v>
      </c>
      <c r="U71" s="136" t="s">
        <v>987</v>
      </c>
      <c r="V71" s="136" t="s">
        <v>980</v>
      </c>
      <c r="W71" s="136" t="s">
        <v>980</v>
      </c>
      <c r="X71" s="136" t="s">
        <v>980</v>
      </c>
      <c r="Y71" s="136" t="s">
        <v>980</v>
      </c>
      <c r="Z71" s="136" t="s">
        <v>988</v>
      </c>
      <c r="AA71" s="136" t="s">
        <v>980</v>
      </c>
      <c r="AB71" s="137"/>
      <c r="AC71" s="136" t="s">
        <v>980</v>
      </c>
      <c r="AD71" s="136" t="s">
        <v>980</v>
      </c>
      <c r="AE71" s="136" t="s">
        <v>980</v>
      </c>
      <c r="AF71" s="138">
        <v>0</v>
      </c>
    </row>
    <row r="72" spans="1:32" x14ac:dyDescent="0.25">
      <c r="A72" s="135" t="s">
        <v>980</v>
      </c>
      <c r="B72" s="136" t="s">
        <v>182</v>
      </c>
      <c r="C72" s="136" t="s">
        <v>306</v>
      </c>
      <c r="D72" s="137">
        <v>44024</v>
      </c>
      <c r="E72" s="137">
        <v>44024</v>
      </c>
      <c r="F72" s="137">
        <v>44027</v>
      </c>
      <c r="G72" s="136" t="s">
        <v>981</v>
      </c>
      <c r="H72" s="136" t="s">
        <v>982</v>
      </c>
      <c r="I72" s="138">
        <v>-3565.93</v>
      </c>
      <c r="J72" s="136" t="s">
        <v>983</v>
      </c>
      <c r="K72" s="136" t="s">
        <v>984</v>
      </c>
      <c r="L72" s="138">
        <v>-299359.82</v>
      </c>
      <c r="M72" s="138">
        <v>-3565.93</v>
      </c>
      <c r="N72" s="139">
        <f t="shared" si="3"/>
        <v>3565.93</v>
      </c>
      <c r="O72" s="140" t="str">
        <f>IF(M72="","",IF(M72&lt;0,-M72&amp;"_"&amp;COUNTIF(M$2:M72,M72),M72&amp;"_"&amp;COUNTIF(M$2:M72,M72)))</f>
        <v>3565.93_1</v>
      </c>
      <c r="P72" s="140" t="str">
        <f t="shared" si="2"/>
        <v/>
      </c>
      <c r="Q72" s="136" t="s">
        <v>1031</v>
      </c>
      <c r="R72" s="136" t="s">
        <v>1032</v>
      </c>
      <c r="S72" s="136" t="s">
        <v>980</v>
      </c>
      <c r="T72" s="136" t="s">
        <v>980</v>
      </c>
      <c r="U72" s="136" t="s">
        <v>987</v>
      </c>
      <c r="V72" s="136" t="s">
        <v>980</v>
      </c>
      <c r="W72" s="136" t="s">
        <v>980</v>
      </c>
      <c r="X72" s="136" t="s">
        <v>980</v>
      </c>
      <c r="Y72" s="136" t="s">
        <v>980</v>
      </c>
      <c r="Z72" s="136" t="s">
        <v>988</v>
      </c>
      <c r="AA72" s="136" t="s">
        <v>980</v>
      </c>
      <c r="AB72" s="137"/>
      <c r="AC72" s="136" t="s">
        <v>980</v>
      </c>
      <c r="AD72" s="136" t="s">
        <v>980</v>
      </c>
      <c r="AE72" s="136" t="s">
        <v>980</v>
      </c>
      <c r="AF72" s="138">
        <v>0</v>
      </c>
    </row>
    <row r="73" spans="1:32" x14ac:dyDescent="0.25">
      <c r="A73" s="135" t="s">
        <v>980</v>
      </c>
      <c r="B73" s="136" t="s">
        <v>182</v>
      </c>
      <c r="C73" s="136" t="s">
        <v>185</v>
      </c>
      <c r="D73" s="137">
        <v>44024</v>
      </c>
      <c r="E73" s="137">
        <v>44024</v>
      </c>
      <c r="F73" s="137">
        <v>44030</v>
      </c>
      <c r="G73" s="136" t="s">
        <v>981</v>
      </c>
      <c r="H73" s="136" t="s">
        <v>982</v>
      </c>
      <c r="I73" s="138">
        <v>-9164.31</v>
      </c>
      <c r="J73" s="136" t="s">
        <v>983</v>
      </c>
      <c r="K73" s="136" t="s">
        <v>984</v>
      </c>
      <c r="L73" s="138">
        <v>-769343.82</v>
      </c>
      <c r="M73" s="138">
        <v>-9164.31</v>
      </c>
      <c r="N73" s="139">
        <f t="shared" si="3"/>
        <v>9164.31</v>
      </c>
      <c r="O73" s="140" t="str">
        <f>IF(M73="","",IF(M73&lt;0,-M73&amp;"_"&amp;COUNTIF(M$2:M73,M73),M73&amp;"_"&amp;COUNTIF(M$2:M73,M73)))</f>
        <v>9164.31_1</v>
      </c>
      <c r="P73" s="140" t="str">
        <f t="shared" si="2"/>
        <v/>
      </c>
      <c r="Q73" s="136" t="s">
        <v>1033</v>
      </c>
      <c r="R73" s="136" t="s">
        <v>1032</v>
      </c>
      <c r="S73" s="136" t="s">
        <v>980</v>
      </c>
      <c r="T73" s="136" t="s">
        <v>980</v>
      </c>
      <c r="U73" s="136" t="s">
        <v>987</v>
      </c>
      <c r="V73" s="136" t="s">
        <v>980</v>
      </c>
      <c r="W73" s="136" t="s">
        <v>980</v>
      </c>
      <c r="X73" s="136" t="s">
        <v>980</v>
      </c>
      <c r="Y73" s="136" t="s">
        <v>980</v>
      </c>
      <c r="Z73" s="136" t="s">
        <v>988</v>
      </c>
      <c r="AA73" s="136" t="s">
        <v>980</v>
      </c>
      <c r="AB73" s="137"/>
      <c r="AC73" s="136" t="s">
        <v>980</v>
      </c>
      <c r="AD73" s="136" t="s">
        <v>980</v>
      </c>
      <c r="AE73" s="136" t="s">
        <v>980</v>
      </c>
      <c r="AF73" s="138">
        <v>0</v>
      </c>
    </row>
    <row r="74" spans="1:32" x14ac:dyDescent="0.25">
      <c r="A74" s="135" t="s">
        <v>980</v>
      </c>
      <c r="B74" s="136" t="s">
        <v>182</v>
      </c>
      <c r="C74" s="136" t="s">
        <v>185</v>
      </c>
      <c r="D74" s="137">
        <v>44024</v>
      </c>
      <c r="E74" s="137">
        <v>44024</v>
      </c>
      <c r="F74" s="137">
        <v>44030</v>
      </c>
      <c r="G74" s="136" t="s">
        <v>981</v>
      </c>
      <c r="H74" s="136" t="s">
        <v>982</v>
      </c>
      <c r="I74" s="138">
        <v>-129111.21</v>
      </c>
      <c r="J74" s="136" t="s">
        <v>983</v>
      </c>
      <c r="K74" s="136" t="s">
        <v>984</v>
      </c>
      <c r="L74" s="138">
        <v>-10838886.08</v>
      </c>
      <c r="M74" s="138">
        <v>-129111.21</v>
      </c>
      <c r="N74" s="139">
        <f t="shared" si="3"/>
        <v>129111.21</v>
      </c>
      <c r="O74" s="140" t="str">
        <f>IF(M74="","",IF(M74&lt;0,-M74&amp;"_"&amp;COUNTIF(M$2:M74,M74),M74&amp;"_"&amp;COUNTIF(M$2:M74,M74)))</f>
        <v>129111.21_1</v>
      </c>
      <c r="P74" s="140" t="str">
        <f t="shared" si="2"/>
        <v/>
      </c>
      <c r="Q74" s="136" t="s">
        <v>1033</v>
      </c>
      <c r="R74" s="136" t="s">
        <v>1032</v>
      </c>
      <c r="S74" s="136" t="s">
        <v>980</v>
      </c>
      <c r="T74" s="136" t="s">
        <v>980</v>
      </c>
      <c r="U74" s="136" t="s">
        <v>987</v>
      </c>
      <c r="V74" s="136" t="s">
        <v>980</v>
      </c>
      <c r="W74" s="136" t="s">
        <v>980</v>
      </c>
      <c r="X74" s="136" t="s">
        <v>980</v>
      </c>
      <c r="Y74" s="136" t="s">
        <v>980</v>
      </c>
      <c r="Z74" s="136" t="s">
        <v>988</v>
      </c>
      <c r="AA74" s="136" t="s">
        <v>980</v>
      </c>
      <c r="AB74" s="137"/>
      <c r="AC74" s="136" t="s">
        <v>980</v>
      </c>
      <c r="AD74" s="136" t="s">
        <v>980</v>
      </c>
      <c r="AE74" s="136" t="s">
        <v>980</v>
      </c>
      <c r="AF74" s="138">
        <v>0</v>
      </c>
    </row>
    <row r="75" spans="1:32" x14ac:dyDescent="0.25">
      <c r="A75" s="135" t="s">
        <v>980</v>
      </c>
      <c r="B75" s="136" t="s">
        <v>182</v>
      </c>
      <c r="C75" s="136" t="s">
        <v>305</v>
      </c>
      <c r="D75" s="137">
        <v>44025</v>
      </c>
      <c r="E75" s="137">
        <v>44025</v>
      </c>
      <c r="F75" s="137">
        <v>44027</v>
      </c>
      <c r="G75" s="136" t="s">
        <v>981</v>
      </c>
      <c r="H75" s="136" t="s">
        <v>982</v>
      </c>
      <c r="I75" s="138">
        <v>-1524.56</v>
      </c>
      <c r="J75" s="136" t="s">
        <v>1034</v>
      </c>
      <c r="K75" s="136" t="s">
        <v>984</v>
      </c>
      <c r="L75" s="138">
        <v>-127986.82</v>
      </c>
      <c r="M75" s="138">
        <v>-1524.56</v>
      </c>
      <c r="N75" s="139">
        <f t="shared" si="3"/>
        <v>1524.56</v>
      </c>
      <c r="O75" s="140" t="str">
        <f>IF(M75="","",IF(M75&lt;0,-M75&amp;"_"&amp;COUNTIF(M$2:M75,M75),M75&amp;"_"&amp;COUNTIF(M$2:M75,M75)))</f>
        <v>1524.56_1</v>
      </c>
      <c r="P75" s="140" t="str">
        <f t="shared" si="2"/>
        <v/>
      </c>
      <c r="Q75" s="136" t="s">
        <v>1035</v>
      </c>
      <c r="R75" s="136" t="s">
        <v>1036</v>
      </c>
      <c r="S75" s="136" t="s">
        <v>980</v>
      </c>
      <c r="T75" s="136" t="s">
        <v>980</v>
      </c>
      <c r="U75" s="136" t="s">
        <v>987</v>
      </c>
      <c r="V75" s="136" t="s">
        <v>980</v>
      </c>
      <c r="W75" s="136" t="s">
        <v>980</v>
      </c>
      <c r="X75" s="136" t="s">
        <v>980</v>
      </c>
      <c r="Y75" s="136" t="s">
        <v>980</v>
      </c>
      <c r="Z75" s="136" t="s">
        <v>988</v>
      </c>
      <c r="AA75" s="136" t="s">
        <v>980</v>
      </c>
      <c r="AB75" s="137"/>
      <c r="AC75" s="136" t="s">
        <v>980</v>
      </c>
      <c r="AD75" s="136" t="s">
        <v>980</v>
      </c>
      <c r="AE75" s="136" t="s">
        <v>980</v>
      </c>
      <c r="AF75" s="138">
        <v>0</v>
      </c>
    </row>
    <row r="76" spans="1:32" x14ac:dyDescent="0.25">
      <c r="A76" s="135" t="s">
        <v>980</v>
      </c>
      <c r="B76" s="136" t="s">
        <v>182</v>
      </c>
      <c r="C76" s="136" t="s">
        <v>305</v>
      </c>
      <c r="D76" s="137">
        <v>44025</v>
      </c>
      <c r="E76" s="137">
        <v>44025</v>
      </c>
      <c r="F76" s="137">
        <v>44027</v>
      </c>
      <c r="G76" s="136" t="s">
        <v>981</v>
      </c>
      <c r="H76" s="136" t="s">
        <v>982</v>
      </c>
      <c r="I76" s="138">
        <v>-2703.14</v>
      </c>
      <c r="J76" s="136" t="s">
        <v>983</v>
      </c>
      <c r="K76" s="136" t="s">
        <v>984</v>
      </c>
      <c r="L76" s="138">
        <v>-226928.6</v>
      </c>
      <c r="M76" s="138">
        <v>-2703.14</v>
      </c>
      <c r="N76" s="139">
        <f t="shared" si="3"/>
        <v>2703.14</v>
      </c>
      <c r="O76" s="140" t="str">
        <f>IF(M76="","",IF(M76&lt;0,-M76&amp;"_"&amp;COUNTIF(M$2:M76,M76),M76&amp;"_"&amp;COUNTIF(M$2:M76,M76)))</f>
        <v>2703.14_1</v>
      </c>
      <c r="P76" s="140" t="str">
        <f t="shared" si="2"/>
        <v/>
      </c>
      <c r="Q76" s="136" t="s">
        <v>1035</v>
      </c>
      <c r="R76" s="136" t="s">
        <v>1036</v>
      </c>
      <c r="S76" s="136" t="s">
        <v>980</v>
      </c>
      <c r="T76" s="136" t="s">
        <v>980</v>
      </c>
      <c r="U76" s="136" t="s">
        <v>987</v>
      </c>
      <c r="V76" s="136" t="s">
        <v>980</v>
      </c>
      <c r="W76" s="136" t="s">
        <v>980</v>
      </c>
      <c r="X76" s="136" t="s">
        <v>980</v>
      </c>
      <c r="Y76" s="136" t="s">
        <v>980</v>
      </c>
      <c r="Z76" s="136" t="s">
        <v>988</v>
      </c>
      <c r="AA76" s="136" t="s">
        <v>980</v>
      </c>
      <c r="AB76" s="137"/>
      <c r="AC76" s="136" t="s">
        <v>980</v>
      </c>
      <c r="AD76" s="136" t="s">
        <v>980</v>
      </c>
      <c r="AE76" s="136" t="s">
        <v>980</v>
      </c>
      <c r="AF76" s="138">
        <v>0</v>
      </c>
    </row>
    <row r="77" spans="1:32" x14ac:dyDescent="0.25">
      <c r="A77" s="135" t="s">
        <v>980</v>
      </c>
      <c r="B77" s="136" t="s">
        <v>182</v>
      </c>
      <c r="C77" s="136" t="s">
        <v>305</v>
      </c>
      <c r="D77" s="137">
        <v>44025</v>
      </c>
      <c r="E77" s="137">
        <v>44025</v>
      </c>
      <c r="F77" s="137">
        <v>44027</v>
      </c>
      <c r="G77" s="136" t="s">
        <v>981</v>
      </c>
      <c r="H77" s="136" t="s">
        <v>982</v>
      </c>
      <c r="I77" s="138">
        <v>-1658.88</v>
      </c>
      <c r="J77" s="136" t="s">
        <v>983</v>
      </c>
      <c r="K77" s="136" t="s">
        <v>984</v>
      </c>
      <c r="L77" s="138">
        <v>-139262.98000000001</v>
      </c>
      <c r="M77" s="138">
        <v>-1658.88</v>
      </c>
      <c r="N77" s="139">
        <f t="shared" si="3"/>
        <v>1658.88</v>
      </c>
      <c r="O77" s="140" t="str">
        <f>IF(M77="","",IF(M77&lt;0,-M77&amp;"_"&amp;COUNTIF(M$2:M77,M77),M77&amp;"_"&amp;COUNTIF(M$2:M77,M77)))</f>
        <v>1658.88_1</v>
      </c>
      <c r="P77" s="140" t="str">
        <f t="shared" si="2"/>
        <v/>
      </c>
      <c r="Q77" s="136" t="s">
        <v>1035</v>
      </c>
      <c r="R77" s="136" t="s">
        <v>1036</v>
      </c>
      <c r="S77" s="136" t="s">
        <v>980</v>
      </c>
      <c r="T77" s="136" t="s">
        <v>980</v>
      </c>
      <c r="U77" s="136" t="s">
        <v>987</v>
      </c>
      <c r="V77" s="136" t="s">
        <v>980</v>
      </c>
      <c r="W77" s="136" t="s">
        <v>980</v>
      </c>
      <c r="X77" s="136" t="s">
        <v>980</v>
      </c>
      <c r="Y77" s="136" t="s">
        <v>980</v>
      </c>
      <c r="Z77" s="136" t="s">
        <v>988</v>
      </c>
      <c r="AA77" s="136" t="s">
        <v>980</v>
      </c>
      <c r="AB77" s="137"/>
      <c r="AC77" s="136" t="s">
        <v>980</v>
      </c>
      <c r="AD77" s="136" t="s">
        <v>980</v>
      </c>
      <c r="AE77" s="136" t="s">
        <v>980</v>
      </c>
      <c r="AF77" s="138">
        <v>0</v>
      </c>
    </row>
    <row r="78" spans="1:32" x14ac:dyDescent="0.25">
      <c r="A78" s="135" t="s">
        <v>980</v>
      </c>
      <c r="B78" s="136" t="s">
        <v>182</v>
      </c>
      <c r="C78" s="136" t="s">
        <v>305</v>
      </c>
      <c r="D78" s="137">
        <v>44025</v>
      </c>
      <c r="E78" s="137">
        <v>44025</v>
      </c>
      <c r="F78" s="137">
        <v>44027</v>
      </c>
      <c r="G78" s="136" t="s">
        <v>981</v>
      </c>
      <c r="H78" s="136" t="s">
        <v>982</v>
      </c>
      <c r="I78" s="138">
        <v>-6492.31</v>
      </c>
      <c r="J78" s="136" t="s">
        <v>983</v>
      </c>
      <c r="K78" s="136" t="s">
        <v>984</v>
      </c>
      <c r="L78" s="138">
        <v>-545029.42000000004</v>
      </c>
      <c r="M78" s="138">
        <v>-6492.31</v>
      </c>
      <c r="N78" s="139">
        <f t="shared" si="3"/>
        <v>6492.31</v>
      </c>
      <c r="O78" s="140" t="str">
        <f>IF(M78="","",IF(M78&lt;0,-M78&amp;"_"&amp;COUNTIF(M$2:M78,M78),M78&amp;"_"&amp;COUNTIF(M$2:M78,M78)))</f>
        <v>6492.31_1</v>
      </c>
      <c r="P78" s="140" t="str">
        <f t="shared" si="2"/>
        <v/>
      </c>
      <c r="Q78" s="136" t="s">
        <v>1035</v>
      </c>
      <c r="R78" s="136" t="s">
        <v>1036</v>
      </c>
      <c r="S78" s="136" t="s">
        <v>980</v>
      </c>
      <c r="T78" s="136" t="s">
        <v>980</v>
      </c>
      <c r="U78" s="136" t="s">
        <v>987</v>
      </c>
      <c r="V78" s="136" t="s">
        <v>980</v>
      </c>
      <c r="W78" s="136" t="s">
        <v>980</v>
      </c>
      <c r="X78" s="136" t="s">
        <v>980</v>
      </c>
      <c r="Y78" s="136" t="s">
        <v>980</v>
      </c>
      <c r="Z78" s="136" t="s">
        <v>988</v>
      </c>
      <c r="AA78" s="136" t="s">
        <v>980</v>
      </c>
      <c r="AB78" s="137"/>
      <c r="AC78" s="136" t="s">
        <v>980</v>
      </c>
      <c r="AD78" s="136" t="s">
        <v>980</v>
      </c>
      <c r="AE78" s="136" t="s">
        <v>980</v>
      </c>
      <c r="AF78" s="138">
        <v>0</v>
      </c>
    </row>
    <row r="79" spans="1:32" x14ac:dyDescent="0.25">
      <c r="A79" s="135" t="s">
        <v>980</v>
      </c>
      <c r="B79" s="136" t="s">
        <v>182</v>
      </c>
      <c r="C79" s="136" t="s">
        <v>305</v>
      </c>
      <c r="D79" s="137">
        <v>44025</v>
      </c>
      <c r="E79" s="137">
        <v>44025</v>
      </c>
      <c r="F79" s="137">
        <v>44027</v>
      </c>
      <c r="G79" s="136" t="s">
        <v>981</v>
      </c>
      <c r="H79" s="136" t="s">
        <v>982</v>
      </c>
      <c r="I79" s="138">
        <v>-7500.77</v>
      </c>
      <c r="J79" s="136" t="s">
        <v>983</v>
      </c>
      <c r="K79" s="136" t="s">
        <v>984</v>
      </c>
      <c r="L79" s="138">
        <v>-629689.64</v>
      </c>
      <c r="M79" s="138">
        <v>-7500.77</v>
      </c>
      <c r="N79" s="139">
        <f t="shared" si="3"/>
        <v>7500.77</v>
      </c>
      <c r="O79" s="140" t="str">
        <f>IF(M79="","",IF(M79&lt;0,-M79&amp;"_"&amp;COUNTIF(M$2:M79,M79),M79&amp;"_"&amp;COUNTIF(M$2:M79,M79)))</f>
        <v>7500.77_1</v>
      </c>
      <c r="P79" s="140" t="str">
        <f t="shared" si="2"/>
        <v/>
      </c>
      <c r="Q79" s="136" t="s">
        <v>1035</v>
      </c>
      <c r="R79" s="136" t="s">
        <v>1036</v>
      </c>
      <c r="S79" s="136" t="s">
        <v>980</v>
      </c>
      <c r="T79" s="136" t="s">
        <v>980</v>
      </c>
      <c r="U79" s="136" t="s">
        <v>987</v>
      </c>
      <c r="V79" s="136" t="s">
        <v>980</v>
      </c>
      <c r="W79" s="136" t="s">
        <v>980</v>
      </c>
      <c r="X79" s="136" t="s">
        <v>980</v>
      </c>
      <c r="Y79" s="136" t="s">
        <v>980</v>
      </c>
      <c r="Z79" s="136" t="s">
        <v>988</v>
      </c>
      <c r="AA79" s="136" t="s">
        <v>980</v>
      </c>
      <c r="AB79" s="137"/>
      <c r="AC79" s="136" t="s">
        <v>980</v>
      </c>
      <c r="AD79" s="136" t="s">
        <v>980</v>
      </c>
      <c r="AE79" s="136" t="s">
        <v>980</v>
      </c>
      <c r="AF79" s="138">
        <v>0</v>
      </c>
    </row>
    <row r="80" spans="1:32" x14ac:dyDescent="0.25">
      <c r="A80" s="135" t="s">
        <v>980</v>
      </c>
      <c r="B80" s="136" t="s">
        <v>182</v>
      </c>
      <c r="C80" s="136" t="s">
        <v>186</v>
      </c>
      <c r="D80" s="137">
        <v>44025</v>
      </c>
      <c r="E80" s="137">
        <v>44025</v>
      </c>
      <c r="F80" s="137">
        <v>44030</v>
      </c>
      <c r="G80" s="136" t="s">
        <v>981</v>
      </c>
      <c r="H80" s="136" t="s">
        <v>982</v>
      </c>
      <c r="I80" s="138">
        <v>-161970.87</v>
      </c>
      <c r="J80" s="136" t="s">
        <v>983</v>
      </c>
      <c r="K80" s="136" t="s">
        <v>984</v>
      </c>
      <c r="L80" s="138">
        <v>-13597454.539999999</v>
      </c>
      <c r="M80" s="138">
        <v>-161970.87</v>
      </c>
      <c r="N80" s="139">
        <f t="shared" si="3"/>
        <v>161970.87</v>
      </c>
      <c r="O80" s="140" t="str">
        <f>IF(M80="","",IF(M80&lt;0,-M80&amp;"_"&amp;COUNTIF(M$2:M80,M80),M80&amp;"_"&amp;COUNTIF(M$2:M80,M80)))</f>
        <v>161970.87_1</v>
      </c>
      <c r="P80" s="140" t="str">
        <f t="shared" si="2"/>
        <v/>
      </c>
      <c r="Q80" s="136" t="s">
        <v>1037</v>
      </c>
      <c r="R80" s="136" t="s">
        <v>1036</v>
      </c>
      <c r="S80" s="136" t="s">
        <v>980</v>
      </c>
      <c r="T80" s="136" t="s">
        <v>980</v>
      </c>
      <c r="U80" s="136" t="s">
        <v>987</v>
      </c>
      <c r="V80" s="136" t="s">
        <v>980</v>
      </c>
      <c r="W80" s="136" t="s">
        <v>980</v>
      </c>
      <c r="X80" s="136" t="s">
        <v>980</v>
      </c>
      <c r="Y80" s="136" t="s">
        <v>980</v>
      </c>
      <c r="Z80" s="136" t="s">
        <v>988</v>
      </c>
      <c r="AA80" s="136" t="s">
        <v>980</v>
      </c>
      <c r="AB80" s="137"/>
      <c r="AC80" s="136" t="s">
        <v>980</v>
      </c>
      <c r="AD80" s="136" t="s">
        <v>980</v>
      </c>
      <c r="AE80" s="136" t="s">
        <v>980</v>
      </c>
      <c r="AF80" s="138">
        <v>0</v>
      </c>
    </row>
    <row r="81" spans="1:32" x14ac:dyDescent="0.25">
      <c r="A81" s="135" t="s">
        <v>980</v>
      </c>
      <c r="B81" s="136" t="s">
        <v>182</v>
      </c>
      <c r="C81" s="136" t="s">
        <v>307</v>
      </c>
      <c r="D81" s="137">
        <v>44025</v>
      </c>
      <c r="E81" s="137">
        <v>44025</v>
      </c>
      <c r="F81" s="137">
        <v>44030</v>
      </c>
      <c r="G81" s="136" t="s">
        <v>981</v>
      </c>
      <c r="H81" s="136" t="s">
        <v>982</v>
      </c>
      <c r="I81" s="138">
        <v>-929.84</v>
      </c>
      <c r="J81" s="136" t="s">
        <v>983</v>
      </c>
      <c r="K81" s="136" t="s">
        <v>984</v>
      </c>
      <c r="L81" s="138">
        <v>-78060.070000000007</v>
      </c>
      <c r="M81" s="138">
        <v>-929.84</v>
      </c>
      <c r="N81" s="139">
        <f t="shared" si="3"/>
        <v>929.84</v>
      </c>
      <c r="O81" s="140" t="str">
        <f>IF(M81="","",IF(M81&lt;0,-M81&amp;"_"&amp;COUNTIF(M$2:M81,M81),M81&amp;"_"&amp;COUNTIF(M$2:M81,M81)))</f>
        <v>929.84_1</v>
      </c>
      <c r="P81" s="140" t="str">
        <f t="shared" si="2"/>
        <v/>
      </c>
      <c r="Q81" s="136" t="s">
        <v>1038</v>
      </c>
      <c r="R81" s="136" t="s">
        <v>1036</v>
      </c>
      <c r="S81" s="136" t="s">
        <v>980</v>
      </c>
      <c r="T81" s="136" t="s">
        <v>980</v>
      </c>
      <c r="U81" s="136" t="s">
        <v>987</v>
      </c>
      <c r="V81" s="136" t="s">
        <v>980</v>
      </c>
      <c r="W81" s="136" t="s">
        <v>980</v>
      </c>
      <c r="X81" s="136" t="s">
        <v>980</v>
      </c>
      <c r="Y81" s="136" t="s">
        <v>980</v>
      </c>
      <c r="Z81" s="136" t="s">
        <v>988</v>
      </c>
      <c r="AA81" s="136" t="s">
        <v>980</v>
      </c>
      <c r="AB81" s="137"/>
      <c r="AC81" s="136" t="s">
        <v>980</v>
      </c>
      <c r="AD81" s="136" t="s">
        <v>980</v>
      </c>
      <c r="AE81" s="136" t="s">
        <v>980</v>
      </c>
      <c r="AF81" s="138">
        <v>0</v>
      </c>
    </row>
    <row r="82" spans="1:32" x14ac:dyDescent="0.25">
      <c r="A82" s="135" t="s">
        <v>980</v>
      </c>
      <c r="B82" s="136" t="s">
        <v>182</v>
      </c>
      <c r="C82" s="136" t="s">
        <v>307</v>
      </c>
      <c r="D82" s="137">
        <v>44025</v>
      </c>
      <c r="E82" s="137">
        <v>44025</v>
      </c>
      <c r="F82" s="137">
        <v>44030</v>
      </c>
      <c r="G82" s="136" t="s">
        <v>981</v>
      </c>
      <c r="H82" s="136" t="s">
        <v>982</v>
      </c>
      <c r="I82" s="138">
        <v>-87.16</v>
      </c>
      <c r="J82" s="136" t="s">
        <v>1006</v>
      </c>
      <c r="K82" s="136" t="s">
        <v>984</v>
      </c>
      <c r="L82" s="138">
        <v>-7317.08</v>
      </c>
      <c r="M82" s="138">
        <v>-87.16</v>
      </c>
      <c r="N82" s="139">
        <f t="shared" si="3"/>
        <v>87.16</v>
      </c>
      <c r="O82" s="140" t="str">
        <f>IF(M82="","",IF(M82&lt;0,-M82&amp;"_"&amp;COUNTIF(M$2:M82,M82),M82&amp;"_"&amp;COUNTIF(M$2:M82,M82)))</f>
        <v>87.16_1</v>
      </c>
      <c r="P82" s="140" t="str">
        <f t="shared" si="2"/>
        <v/>
      </c>
      <c r="Q82" s="136" t="s">
        <v>1038</v>
      </c>
      <c r="R82" s="136" t="s">
        <v>1036</v>
      </c>
      <c r="S82" s="136" t="s">
        <v>980</v>
      </c>
      <c r="T82" s="136" t="s">
        <v>980</v>
      </c>
      <c r="U82" s="136" t="s">
        <v>987</v>
      </c>
      <c r="V82" s="136" t="s">
        <v>980</v>
      </c>
      <c r="W82" s="136" t="s">
        <v>980</v>
      </c>
      <c r="X82" s="136" t="s">
        <v>980</v>
      </c>
      <c r="Y82" s="136" t="s">
        <v>980</v>
      </c>
      <c r="Z82" s="136" t="s">
        <v>988</v>
      </c>
      <c r="AA82" s="136" t="s">
        <v>980</v>
      </c>
      <c r="AB82" s="137"/>
      <c r="AC82" s="136" t="s">
        <v>980</v>
      </c>
      <c r="AD82" s="136" t="s">
        <v>980</v>
      </c>
      <c r="AE82" s="136" t="s">
        <v>980</v>
      </c>
      <c r="AF82" s="138">
        <v>0</v>
      </c>
    </row>
    <row r="83" spans="1:32" x14ac:dyDescent="0.25">
      <c r="A83" s="135" t="s">
        <v>980</v>
      </c>
      <c r="B83" s="136" t="s">
        <v>182</v>
      </c>
      <c r="C83" s="136" t="s">
        <v>332</v>
      </c>
      <c r="D83" s="137">
        <v>44025</v>
      </c>
      <c r="E83" s="137">
        <v>44025</v>
      </c>
      <c r="F83" s="137">
        <v>44034</v>
      </c>
      <c r="G83" s="136" t="s">
        <v>981</v>
      </c>
      <c r="H83" s="136" t="s">
        <v>982</v>
      </c>
      <c r="I83" s="138">
        <v>-29483.42</v>
      </c>
      <c r="J83" s="136" t="s">
        <v>983</v>
      </c>
      <c r="K83" s="136" t="s">
        <v>984</v>
      </c>
      <c r="L83" s="138">
        <v>-2475133.09</v>
      </c>
      <c r="M83" s="138">
        <v>-29483.42</v>
      </c>
      <c r="N83" s="139">
        <f t="shared" si="3"/>
        <v>29483.42</v>
      </c>
      <c r="O83" s="140" t="str">
        <f>IF(M83="","",IF(M83&lt;0,-M83&amp;"_"&amp;COUNTIF(M$2:M83,M83),M83&amp;"_"&amp;COUNTIF(M$2:M83,M83)))</f>
        <v>29483.42_1</v>
      </c>
      <c r="P83" s="140" t="str">
        <f t="shared" si="2"/>
        <v/>
      </c>
      <c r="Q83" s="136" t="s">
        <v>1039</v>
      </c>
      <c r="R83" s="136" t="s">
        <v>1036</v>
      </c>
      <c r="S83" s="136" t="s">
        <v>980</v>
      </c>
      <c r="T83" s="136" t="s">
        <v>980</v>
      </c>
      <c r="U83" s="136" t="s">
        <v>987</v>
      </c>
      <c r="V83" s="136" t="s">
        <v>980</v>
      </c>
      <c r="W83" s="136" t="s">
        <v>980</v>
      </c>
      <c r="X83" s="136" t="s">
        <v>980</v>
      </c>
      <c r="Y83" s="136" t="s">
        <v>980</v>
      </c>
      <c r="Z83" s="136" t="s">
        <v>988</v>
      </c>
      <c r="AA83" s="136" t="s">
        <v>980</v>
      </c>
      <c r="AB83" s="137"/>
      <c r="AC83" s="136" t="s">
        <v>980</v>
      </c>
      <c r="AD83" s="136" t="s">
        <v>980</v>
      </c>
      <c r="AE83" s="136" t="s">
        <v>980</v>
      </c>
      <c r="AF83" s="138">
        <v>0</v>
      </c>
    </row>
    <row r="84" spans="1:32" x14ac:dyDescent="0.25">
      <c r="A84" s="135" t="s">
        <v>980</v>
      </c>
      <c r="B84" s="136" t="s">
        <v>182</v>
      </c>
      <c r="C84" s="136" t="s">
        <v>332</v>
      </c>
      <c r="D84" s="137">
        <v>44025</v>
      </c>
      <c r="E84" s="137">
        <v>44025</v>
      </c>
      <c r="F84" s="137">
        <v>44034</v>
      </c>
      <c r="G84" s="136" t="s">
        <v>981</v>
      </c>
      <c r="H84" s="136" t="s">
        <v>982</v>
      </c>
      <c r="I84" s="138">
        <v>-5111.5</v>
      </c>
      <c r="J84" s="136" t="s">
        <v>983</v>
      </c>
      <c r="K84" s="136" t="s">
        <v>984</v>
      </c>
      <c r="L84" s="138">
        <v>-429110.43</v>
      </c>
      <c r="M84" s="138">
        <v>-5111.5</v>
      </c>
      <c r="N84" s="139">
        <f t="shared" si="3"/>
        <v>5111.5</v>
      </c>
      <c r="O84" s="140" t="str">
        <f>IF(M84="","",IF(M84&lt;0,-M84&amp;"_"&amp;COUNTIF(M$2:M84,M84),M84&amp;"_"&amp;COUNTIF(M$2:M84,M84)))</f>
        <v>5111.5_1</v>
      </c>
      <c r="P84" s="140" t="str">
        <f t="shared" si="2"/>
        <v/>
      </c>
      <c r="Q84" s="136" t="s">
        <v>1039</v>
      </c>
      <c r="R84" s="136" t="s">
        <v>1036</v>
      </c>
      <c r="S84" s="136" t="s">
        <v>980</v>
      </c>
      <c r="T84" s="136" t="s">
        <v>980</v>
      </c>
      <c r="U84" s="136" t="s">
        <v>987</v>
      </c>
      <c r="V84" s="136" t="s">
        <v>980</v>
      </c>
      <c r="W84" s="136" t="s">
        <v>980</v>
      </c>
      <c r="X84" s="136" t="s">
        <v>980</v>
      </c>
      <c r="Y84" s="136" t="s">
        <v>980</v>
      </c>
      <c r="Z84" s="136" t="s">
        <v>988</v>
      </c>
      <c r="AA84" s="136" t="s">
        <v>980</v>
      </c>
      <c r="AB84" s="137"/>
      <c r="AC84" s="136" t="s">
        <v>980</v>
      </c>
      <c r="AD84" s="136" t="s">
        <v>980</v>
      </c>
      <c r="AE84" s="136" t="s">
        <v>980</v>
      </c>
      <c r="AF84" s="138">
        <v>0</v>
      </c>
    </row>
    <row r="85" spans="1:32" x14ac:dyDescent="0.25">
      <c r="A85" s="135" t="s">
        <v>980</v>
      </c>
      <c r="B85" s="136" t="s">
        <v>182</v>
      </c>
      <c r="C85" s="136" t="s">
        <v>332</v>
      </c>
      <c r="D85" s="137">
        <v>44025</v>
      </c>
      <c r="E85" s="137">
        <v>44025</v>
      </c>
      <c r="F85" s="137">
        <v>44034</v>
      </c>
      <c r="G85" s="136" t="s">
        <v>981</v>
      </c>
      <c r="H85" s="136" t="s">
        <v>982</v>
      </c>
      <c r="I85" s="138">
        <v>-28900.7</v>
      </c>
      <c r="J85" s="136" t="s">
        <v>983</v>
      </c>
      <c r="K85" s="136" t="s">
        <v>984</v>
      </c>
      <c r="L85" s="138">
        <v>-2426213.77</v>
      </c>
      <c r="M85" s="138">
        <v>-28900.7</v>
      </c>
      <c r="N85" s="139">
        <f t="shared" si="3"/>
        <v>28900.7</v>
      </c>
      <c r="O85" s="140" t="str">
        <f>IF(M85="","",IF(M85&lt;0,-M85&amp;"_"&amp;COUNTIF(M$2:M85,M85),M85&amp;"_"&amp;COUNTIF(M$2:M85,M85)))</f>
        <v>28900.7_1</v>
      </c>
      <c r="P85" s="140" t="str">
        <f t="shared" si="2"/>
        <v/>
      </c>
      <c r="Q85" s="136" t="s">
        <v>1039</v>
      </c>
      <c r="R85" s="136" t="s">
        <v>1036</v>
      </c>
      <c r="S85" s="136" t="s">
        <v>980</v>
      </c>
      <c r="T85" s="136" t="s">
        <v>980</v>
      </c>
      <c r="U85" s="136" t="s">
        <v>987</v>
      </c>
      <c r="V85" s="136" t="s">
        <v>980</v>
      </c>
      <c r="W85" s="136" t="s">
        <v>980</v>
      </c>
      <c r="X85" s="136" t="s">
        <v>980</v>
      </c>
      <c r="Y85" s="136" t="s">
        <v>980</v>
      </c>
      <c r="Z85" s="136" t="s">
        <v>988</v>
      </c>
      <c r="AA85" s="136" t="s">
        <v>980</v>
      </c>
      <c r="AB85" s="137"/>
      <c r="AC85" s="136" t="s">
        <v>980</v>
      </c>
      <c r="AD85" s="136" t="s">
        <v>980</v>
      </c>
      <c r="AE85" s="136" t="s">
        <v>980</v>
      </c>
      <c r="AF85" s="138">
        <v>0</v>
      </c>
    </row>
    <row r="86" spans="1:32" x14ac:dyDescent="0.25">
      <c r="A86" s="135" t="s">
        <v>980</v>
      </c>
      <c r="B86" s="136" t="s">
        <v>182</v>
      </c>
      <c r="C86" s="136" t="s">
        <v>332</v>
      </c>
      <c r="D86" s="137">
        <v>44025</v>
      </c>
      <c r="E86" s="137">
        <v>44025</v>
      </c>
      <c r="F86" s="137">
        <v>44034</v>
      </c>
      <c r="G86" s="136" t="s">
        <v>981</v>
      </c>
      <c r="H86" s="136" t="s">
        <v>982</v>
      </c>
      <c r="I86" s="138">
        <v>-387.58</v>
      </c>
      <c r="J86" s="136" t="s">
        <v>983</v>
      </c>
      <c r="K86" s="136" t="s">
        <v>984</v>
      </c>
      <c r="L86" s="138">
        <v>-32537.34</v>
      </c>
      <c r="M86" s="138">
        <v>-387.58</v>
      </c>
      <c r="N86" s="139">
        <f t="shared" si="3"/>
        <v>387.58</v>
      </c>
      <c r="O86" s="140" t="str">
        <f>IF(M86="","",IF(M86&lt;0,-M86&amp;"_"&amp;COUNTIF(M$2:M86,M86),M86&amp;"_"&amp;COUNTIF(M$2:M86,M86)))</f>
        <v>387.58_1</v>
      </c>
      <c r="P86" s="140" t="str">
        <f t="shared" si="2"/>
        <v/>
      </c>
      <c r="Q86" s="136" t="s">
        <v>1039</v>
      </c>
      <c r="R86" s="136" t="s">
        <v>1036</v>
      </c>
      <c r="S86" s="136" t="s">
        <v>980</v>
      </c>
      <c r="T86" s="136" t="s">
        <v>980</v>
      </c>
      <c r="U86" s="136" t="s">
        <v>987</v>
      </c>
      <c r="V86" s="136" t="s">
        <v>980</v>
      </c>
      <c r="W86" s="136" t="s">
        <v>980</v>
      </c>
      <c r="X86" s="136" t="s">
        <v>980</v>
      </c>
      <c r="Y86" s="136" t="s">
        <v>980</v>
      </c>
      <c r="Z86" s="136" t="s">
        <v>988</v>
      </c>
      <c r="AA86" s="136" t="s">
        <v>980</v>
      </c>
      <c r="AB86" s="137"/>
      <c r="AC86" s="136" t="s">
        <v>980</v>
      </c>
      <c r="AD86" s="136" t="s">
        <v>980</v>
      </c>
      <c r="AE86" s="136" t="s">
        <v>980</v>
      </c>
      <c r="AF86" s="138">
        <v>0</v>
      </c>
    </row>
    <row r="87" spans="1:32" x14ac:dyDescent="0.25">
      <c r="A87" s="135" t="s">
        <v>980</v>
      </c>
      <c r="B87" s="136" t="s">
        <v>182</v>
      </c>
      <c r="C87" s="136" t="s">
        <v>332</v>
      </c>
      <c r="D87" s="137">
        <v>44025</v>
      </c>
      <c r="E87" s="137">
        <v>44025</v>
      </c>
      <c r="F87" s="137">
        <v>44034</v>
      </c>
      <c r="G87" s="136" t="s">
        <v>981</v>
      </c>
      <c r="H87" s="136" t="s">
        <v>982</v>
      </c>
      <c r="I87" s="138">
        <v>-10169.27</v>
      </c>
      <c r="J87" s="136" t="s">
        <v>983</v>
      </c>
      <c r="K87" s="136" t="s">
        <v>984</v>
      </c>
      <c r="L87" s="138">
        <v>-853710.22</v>
      </c>
      <c r="M87" s="138">
        <v>-10169.27</v>
      </c>
      <c r="N87" s="139">
        <f t="shared" si="3"/>
        <v>10169.27</v>
      </c>
      <c r="O87" s="140" t="str">
        <f>IF(M87="","",IF(M87&lt;0,-M87&amp;"_"&amp;COUNTIF(M$2:M87,M87),M87&amp;"_"&amp;COUNTIF(M$2:M87,M87)))</f>
        <v>10169.27_1</v>
      </c>
      <c r="P87" s="140" t="str">
        <f t="shared" si="2"/>
        <v/>
      </c>
      <c r="Q87" s="136" t="s">
        <v>1039</v>
      </c>
      <c r="R87" s="136" t="s">
        <v>1036</v>
      </c>
      <c r="S87" s="136" t="s">
        <v>980</v>
      </c>
      <c r="T87" s="136" t="s">
        <v>980</v>
      </c>
      <c r="U87" s="136" t="s">
        <v>987</v>
      </c>
      <c r="V87" s="136" t="s">
        <v>980</v>
      </c>
      <c r="W87" s="136" t="s">
        <v>980</v>
      </c>
      <c r="X87" s="136" t="s">
        <v>980</v>
      </c>
      <c r="Y87" s="136" t="s">
        <v>980</v>
      </c>
      <c r="Z87" s="136" t="s">
        <v>988</v>
      </c>
      <c r="AA87" s="136" t="s">
        <v>980</v>
      </c>
      <c r="AB87" s="137"/>
      <c r="AC87" s="136" t="s">
        <v>980</v>
      </c>
      <c r="AD87" s="136" t="s">
        <v>980</v>
      </c>
      <c r="AE87" s="136" t="s">
        <v>980</v>
      </c>
      <c r="AF87" s="138">
        <v>0</v>
      </c>
    </row>
    <row r="88" spans="1:32" x14ac:dyDescent="0.25">
      <c r="A88" s="135" t="s">
        <v>980</v>
      </c>
      <c r="B88" s="136" t="s">
        <v>182</v>
      </c>
      <c r="C88" s="136" t="s">
        <v>332</v>
      </c>
      <c r="D88" s="137">
        <v>44025</v>
      </c>
      <c r="E88" s="137">
        <v>44025</v>
      </c>
      <c r="F88" s="137">
        <v>44034</v>
      </c>
      <c r="G88" s="136" t="s">
        <v>981</v>
      </c>
      <c r="H88" s="136" t="s">
        <v>982</v>
      </c>
      <c r="I88" s="138">
        <v>-4922.4399999999996</v>
      </c>
      <c r="J88" s="136" t="s">
        <v>983</v>
      </c>
      <c r="K88" s="136" t="s">
        <v>984</v>
      </c>
      <c r="L88" s="138">
        <v>-413238.84</v>
      </c>
      <c r="M88" s="138">
        <v>-4922.4399999999996</v>
      </c>
      <c r="N88" s="139">
        <f t="shared" si="3"/>
        <v>4922.4399999999996</v>
      </c>
      <c r="O88" s="140" t="str">
        <f>IF(M88="","",IF(M88&lt;0,-M88&amp;"_"&amp;COUNTIF(M$2:M88,M88),M88&amp;"_"&amp;COUNTIF(M$2:M88,M88)))</f>
        <v>4922.44_1</v>
      </c>
      <c r="P88" s="140" t="str">
        <f t="shared" si="2"/>
        <v/>
      </c>
      <c r="Q88" s="136" t="s">
        <v>1039</v>
      </c>
      <c r="R88" s="136" t="s">
        <v>1036</v>
      </c>
      <c r="S88" s="136" t="s">
        <v>980</v>
      </c>
      <c r="T88" s="136" t="s">
        <v>980</v>
      </c>
      <c r="U88" s="136" t="s">
        <v>987</v>
      </c>
      <c r="V88" s="136" t="s">
        <v>980</v>
      </c>
      <c r="W88" s="136" t="s">
        <v>980</v>
      </c>
      <c r="X88" s="136" t="s">
        <v>980</v>
      </c>
      <c r="Y88" s="136" t="s">
        <v>980</v>
      </c>
      <c r="Z88" s="136" t="s">
        <v>988</v>
      </c>
      <c r="AA88" s="136" t="s">
        <v>980</v>
      </c>
      <c r="AB88" s="137"/>
      <c r="AC88" s="136" t="s">
        <v>980</v>
      </c>
      <c r="AD88" s="136" t="s">
        <v>980</v>
      </c>
      <c r="AE88" s="136" t="s">
        <v>980</v>
      </c>
      <c r="AF88" s="138">
        <v>0</v>
      </c>
    </row>
    <row r="89" spans="1:32" x14ac:dyDescent="0.25">
      <c r="A89" s="135" t="s">
        <v>980</v>
      </c>
      <c r="B89" s="136" t="s">
        <v>182</v>
      </c>
      <c r="C89" s="136" t="s">
        <v>332</v>
      </c>
      <c r="D89" s="137">
        <v>44025</v>
      </c>
      <c r="E89" s="137">
        <v>44025</v>
      </c>
      <c r="F89" s="137">
        <v>44034</v>
      </c>
      <c r="G89" s="136" t="s">
        <v>981</v>
      </c>
      <c r="H89" s="136" t="s">
        <v>982</v>
      </c>
      <c r="I89" s="138">
        <v>-9722.43</v>
      </c>
      <c r="J89" s="136" t="s">
        <v>983</v>
      </c>
      <c r="K89" s="136" t="s">
        <v>984</v>
      </c>
      <c r="L89" s="138">
        <v>-816198</v>
      </c>
      <c r="M89" s="138">
        <v>-9722.43</v>
      </c>
      <c r="N89" s="139">
        <f t="shared" si="3"/>
        <v>9722.43</v>
      </c>
      <c r="O89" s="140" t="str">
        <f>IF(M89="","",IF(M89&lt;0,-M89&amp;"_"&amp;COUNTIF(M$2:M89,M89),M89&amp;"_"&amp;COUNTIF(M$2:M89,M89)))</f>
        <v>9722.43_1</v>
      </c>
      <c r="P89" s="140" t="str">
        <f t="shared" si="2"/>
        <v/>
      </c>
      <c r="Q89" s="136" t="s">
        <v>1039</v>
      </c>
      <c r="R89" s="136" t="s">
        <v>1036</v>
      </c>
      <c r="S89" s="136" t="s">
        <v>980</v>
      </c>
      <c r="T89" s="136" t="s">
        <v>980</v>
      </c>
      <c r="U89" s="136" t="s">
        <v>987</v>
      </c>
      <c r="V89" s="136" t="s">
        <v>980</v>
      </c>
      <c r="W89" s="136" t="s">
        <v>980</v>
      </c>
      <c r="X89" s="136" t="s">
        <v>980</v>
      </c>
      <c r="Y89" s="136" t="s">
        <v>980</v>
      </c>
      <c r="Z89" s="136" t="s">
        <v>988</v>
      </c>
      <c r="AA89" s="136" t="s">
        <v>980</v>
      </c>
      <c r="AB89" s="137"/>
      <c r="AC89" s="136" t="s">
        <v>980</v>
      </c>
      <c r="AD89" s="136" t="s">
        <v>980</v>
      </c>
      <c r="AE89" s="136" t="s">
        <v>980</v>
      </c>
      <c r="AF89" s="138">
        <v>0</v>
      </c>
    </row>
    <row r="90" spans="1:32" x14ac:dyDescent="0.25">
      <c r="A90" s="135" t="s">
        <v>980</v>
      </c>
      <c r="B90" s="136" t="s">
        <v>182</v>
      </c>
      <c r="C90" s="136" t="s">
        <v>332</v>
      </c>
      <c r="D90" s="137">
        <v>44025</v>
      </c>
      <c r="E90" s="137">
        <v>44025</v>
      </c>
      <c r="F90" s="137">
        <v>44034</v>
      </c>
      <c r="G90" s="136" t="s">
        <v>981</v>
      </c>
      <c r="H90" s="136" t="s">
        <v>982</v>
      </c>
      <c r="I90" s="138">
        <v>-2915.26</v>
      </c>
      <c r="J90" s="136" t="s">
        <v>983</v>
      </c>
      <c r="K90" s="136" t="s">
        <v>984</v>
      </c>
      <c r="L90" s="138">
        <v>-244736.08</v>
      </c>
      <c r="M90" s="138">
        <v>-2915.26</v>
      </c>
      <c r="N90" s="139">
        <f t="shared" si="3"/>
        <v>2915.26</v>
      </c>
      <c r="O90" s="140" t="str">
        <f>IF(M90="","",IF(M90&lt;0,-M90&amp;"_"&amp;COUNTIF(M$2:M90,M90),M90&amp;"_"&amp;COUNTIF(M$2:M90,M90)))</f>
        <v>2915.26_1</v>
      </c>
      <c r="P90" s="140" t="str">
        <f t="shared" si="2"/>
        <v/>
      </c>
      <c r="Q90" s="136" t="s">
        <v>1039</v>
      </c>
      <c r="R90" s="136" t="s">
        <v>1036</v>
      </c>
      <c r="S90" s="136" t="s">
        <v>980</v>
      </c>
      <c r="T90" s="136" t="s">
        <v>980</v>
      </c>
      <c r="U90" s="136" t="s">
        <v>987</v>
      </c>
      <c r="V90" s="136" t="s">
        <v>980</v>
      </c>
      <c r="W90" s="136" t="s">
        <v>980</v>
      </c>
      <c r="X90" s="136" t="s">
        <v>980</v>
      </c>
      <c r="Y90" s="136" t="s">
        <v>980</v>
      </c>
      <c r="Z90" s="136" t="s">
        <v>988</v>
      </c>
      <c r="AA90" s="136" t="s">
        <v>980</v>
      </c>
      <c r="AB90" s="137"/>
      <c r="AC90" s="136" t="s">
        <v>980</v>
      </c>
      <c r="AD90" s="136" t="s">
        <v>980</v>
      </c>
      <c r="AE90" s="136" t="s">
        <v>980</v>
      </c>
      <c r="AF90" s="138">
        <v>0</v>
      </c>
    </row>
    <row r="91" spans="1:32" x14ac:dyDescent="0.25">
      <c r="A91" s="135" t="s">
        <v>980</v>
      </c>
      <c r="B91" s="136" t="s">
        <v>182</v>
      </c>
      <c r="C91" s="136" t="s">
        <v>332</v>
      </c>
      <c r="D91" s="137">
        <v>44025</v>
      </c>
      <c r="E91" s="137">
        <v>44025</v>
      </c>
      <c r="F91" s="137">
        <v>44034</v>
      </c>
      <c r="G91" s="136" t="s">
        <v>981</v>
      </c>
      <c r="H91" s="136" t="s">
        <v>982</v>
      </c>
      <c r="I91" s="138">
        <v>-20432.63</v>
      </c>
      <c r="J91" s="136" t="s">
        <v>983</v>
      </c>
      <c r="K91" s="136" t="s">
        <v>984</v>
      </c>
      <c r="L91" s="138">
        <v>-1715319.29</v>
      </c>
      <c r="M91" s="138">
        <v>-20432.63</v>
      </c>
      <c r="N91" s="139">
        <f t="shared" si="3"/>
        <v>20432.63</v>
      </c>
      <c r="O91" s="140" t="str">
        <f>IF(M91="","",IF(M91&lt;0,-M91&amp;"_"&amp;COUNTIF(M$2:M91,M91),M91&amp;"_"&amp;COUNTIF(M$2:M91,M91)))</f>
        <v>20432.63_1</v>
      </c>
      <c r="P91" s="140" t="str">
        <f t="shared" si="2"/>
        <v/>
      </c>
      <c r="Q91" s="136" t="s">
        <v>1039</v>
      </c>
      <c r="R91" s="136" t="s">
        <v>1036</v>
      </c>
      <c r="S91" s="136" t="s">
        <v>980</v>
      </c>
      <c r="T91" s="136" t="s">
        <v>980</v>
      </c>
      <c r="U91" s="136" t="s">
        <v>987</v>
      </c>
      <c r="V91" s="136" t="s">
        <v>980</v>
      </c>
      <c r="W91" s="136" t="s">
        <v>980</v>
      </c>
      <c r="X91" s="136" t="s">
        <v>980</v>
      </c>
      <c r="Y91" s="136" t="s">
        <v>980</v>
      </c>
      <c r="Z91" s="136" t="s">
        <v>988</v>
      </c>
      <c r="AA91" s="136" t="s">
        <v>980</v>
      </c>
      <c r="AB91" s="137"/>
      <c r="AC91" s="136" t="s">
        <v>980</v>
      </c>
      <c r="AD91" s="136" t="s">
        <v>980</v>
      </c>
      <c r="AE91" s="136" t="s">
        <v>980</v>
      </c>
      <c r="AF91" s="138">
        <v>0</v>
      </c>
    </row>
    <row r="92" spans="1:32" x14ac:dyDescent="0.25">
      <c r="A92" s="135" t="s">
        <v>980</v>
      </c>
      <c r="B92" s="136" t="s">
        <v>182</v>
      </c>
      <c r="C92" s="136" t="s">
        <v>332</v>
      </c>
      <c r="D92" s="137">
        <v>44025</v>
      </c>
      <c r="E92" s="137">
        <v>44025</v>
      </c>
      <c r="F92" s="137">
        <v>44034</v>
      </c>
      <c r="G92" s="136" t="s">
        <v>981</v>
      </c>
      <c r="H92" s="136" t="s">
        <v>982</v>
      </c>
      <c r="I92" s="138">
        <v>-5841.77</v>
      </c>
      <c r="J92" s="136" t="s">
        <v>983</v>
      </c>
      <c r="K92" s="136" t="s">
        <v>984</v>
      </c>
      <c r="L92" s="138">
        <v>-490416.59</v>
      </c>
      <c r="M92" s="138">
        <v>-5841.77</v>
      </c>
      <c r="N92" s="139">
        <f t="shared" si="3"/>
        <v>5841.77</v>
      </c>
      <c r="O92" s="140" t="str">
        <f>IF(M92="","",IF(M92&lt;0,-M92&amp;"_"&amp;COUNTIF(M$2:M92,M92),M92&amp;"_"&amp;COUNTIF(M$2:M92,M92)))</f>
        <v>5841.77_1</v>
      </c>
      <c r="P92" s="140" t="str">
        <f t="shared" si="2"/>
        <v/>
      </c>
      <c r="Q92" s="136" t="s">
        <v>1039</v>
      </c>
      <c r="R92" s="136" t="s">
        <v>1036</v>
      </c>
      <c r="S92" s="136" t="s">
        <v>980</v>
      </c>
      <c r="T92" s="136" t="s">
        <v>980</v>
      </c>
      <c r="U92" s="136" t="s">
        <v>987</v>
      </c>
      <c r="V92" s="136" t="s">
        <v>980</v>
      </c>
      <c r="W92" s="136" t="s">
        <v>980</v>
      </c>
      <c r="X92" s="136" t="s">
        <v>980</v>
      </c>
      <c r="Y92" s="136" t="s">
        <v>980</v>
      </c>
      <c r="Z92" s="136" t="s">
        <v>988</v>
      </c>
      <c r="AA92" s="136" t="s">
        <v>980</v>
      </c>
      <c r="AB92" s="137"/>
      <c r="AC92" s="136" t="s">
        <v>980</v>
      </c>
      <c r="AD92" s="136" t="s">
        <v>980</v>
      </c>
      <c r="AE92" s="136" t="s">
        <v>980</v>
      </c>
      <c r="AF92" s="138">
        <v>0</v>
      </c>
    </row>
    <row r="93" spans="1:32" x14ac:dyDescent="0.25">
      <c r="A93" s="135" t="s">
        <v>980</v>
      </c>
      <c r="B93" s="136" t="s">
        <v>182</v>
      </c>
      <c r="C93" s="136" t="s">
        <v>319</v>
      </c>
      <c r="D93" s="137">
        <v>44026</v>
      </c>
      <c r="E93" s="137">
        <v>44026</v>
      </c>
      <c r="F93" s="137">
        <v>44030</v>
      </c>
      <c r="G93" s="136" t="s">
        <v>981</v>
      </c>
      <c r="H93" s="136" t="s">
        <v>982</v>
      </c>
      <c r="I93" s="138">
        <v>-3582.06</v>
      </c>
      <c r="J93" s="136" t="s">
        <v>983</v>
      </c>
      <c r="K93" s="136" t="s">
        <v>984</v>
      </c>
      <c r="L93" s="138">
        <v>-300713.94</v>
      </c>
      <c r="M93" s="138">
        <v>-3582.06</v>
      </c>
      <c r="N93" s="139">
        <f t="shared" si="3"/>
        <v>3582.06</v>
      </c>
      <c r="O93" s="140" t="str">
        <f>IF(M93="","",IF(M93&lt;0,-M93&amp;"_"&amp;COUNTIF(M$2:M93,M93),M93&amp;"_"&amp;COUNTIF(M$2:M93,M93)))</f>
        <v>3582.06_1</v>
      </c>
      <c r="P93" s="140" t="str">
        <f t="shared" si="2"/>
        <v/>
      </c>
      <c r="Q93" s="136" t="s">
        <v>1040</v>
      </c>
      <c r="R93" s="136" t="s">
        <v>1041</v>
      </c>
      <c r="S93" s="136" t="s">
        <v>980</v>
      </c>
      <c r="T93" s="136" t="s">
        <v>980</v>
      </c>
      <c r="U93" s="136" t="s">
        <v>987</v>
      </c>
      <c r="V93" s="136" t="s">
        <v>980</v>
      </c>
      <c r="W93" s="136" t="s">
        <v>980</v>
      </c>
      <c r="X93" s="136" t="s">
        <v>980</v>
      </c>
      <c r="Y93" s="136" t="s">
        <v>980</v>
      </c>
      <c r="Z93" s="136" t="s">
        <v>988</v>
      </c>
      <c r="AA93" s="136" t="s">
        <v>980</v>
      </c>
      <c r="AB93" s="137"/>
      <c r="AC93" s="136" t="s">
        <v>980</v>
      </c>
      <c r="AD93" s="136" t="s">
        <v>980</v>
      </c>
      <c r="AE93" s="136" t="s">
        <v>980</v>
      </c>
      <c r="AF93" s="138">
        <v>0</v>
      </c>
    </row>
    <row r="94" spans="1:32" x14ac:dyDescent="0.25">
      <c r="A94" s="135" t="s">
        <v>980</v>
      </c>
      <c r="B94" s="136" t="s">
        <v>182</v>
      </c>
      <c r="C94" s="136" t="s">
        <v>187</v>
      </c>
      <c r="D94" s="137">
        <v>44026</v>
      </c>
      <c r="E94" s="137">
        <v>44026</v>
      </c>
      <c r="F94" s="137">
        <v>44032</v>
      </c>
      <c r="G94" s="136" t="s">
        <v>981</v>
      </c>
      <c r="H94" s="136" t="s">
        <v>982</v>
      </c>
      <c r="I94" s="138">
        <v>-14327.51</v>
      </c>
      <c r="J94" s="136" t="s">
        <v>983</v>
      </c>
      <c r="K94" s="136" t="s">
        <v>984</v>
      </c>
      <c r="L94" s="138">
        <v>-1202794.47</v>
      </c>
      <c r="M94" s="138">
        <v>-14327.51</v>
      </c>
      <c r="N94" s="139">
        <f t="shared" si="3"/>
        <v>14327.51</v>
      </c>
      <c r="O94" s="140" t="str">
        <f>IF(M94="","",IF(M94&lt;0,-M94&amp;"_"&amp;COUNTIF(M$2:M94,M94),M94&amp;"_"&amp;COUNTIF(M$2:M94,M94)))</f>
        <v>14327.51_1</v>
      </c>
      <c r="P94" s="140" t="str">
        <f t="shared" si="2"/>
        <v/>
      </c>
      <c r="Q94" s="136" t="s">
        <v>1042</v>
      </c>
      <c r="R94" s="136" t="s">
        <v>1041</v>
      </c>
      <c r="S94" s="136" t="s">
        <v>980</v>
      </c>
      <c r="T94" s="136" t="s">
        <v>980</v>
      </c>
      <c r="U94" s="136" t="s">
        <v>987</v>
      </c>
      <c r="V94" s="136" t="s">
        <v>980</v>
      </c>
      <c r="W94" s="136" t="s">
        <v>980</v>
      </c>
      <c r="X94" s="136" t="s">
        <v>980</v>
      </c>
      <c r="Y94" s="136" t="s">
        <v>980</v>
      </c>
      <c r="Z94" s="136" t="s">
        <v>988</v>
      </c>
      <c r="AA94" s="136" t="s">
        <v>980</v>
      </c>
      <c r="AB94" s="137"/>
      <c r="AC94" s="136" t="s">
        <v>980</v>
      </c>
      <c r="AD94" s="136" t="s">
        <v>980</v>
      </c>
      <c r="AE94" s="136" t="s">
        <v>980</v>
      </c>
      <c r="AF94" s="138">
        <v>0</v>
      </c>
    </row>
    <row r="95" spans="1:32" x14ac:dyDescent="0.25">
      <c r="A95" s="135" t="s">
        <v>980</v>
      </c>
      <c r="B95" s="136" t="s">
        <v>182</v>
      </c>
      <c r="C95" s="136" t="s">
        <v>187</v>
      </c>
      <c r="D95" s="137">
        <v>44026</v>
      </c>
      <c r="E95" s="137">
        <v>44026</v>
      </c>
      <c r="F95" s="137">
        <v>44032</v>
      </c>
      <c r="G95" s="136" t="s">
        <v>981</v>
      </c>
      <c r="H95" s="136" t="s">
        <v>982</v>
      </c>
      <c r="I95" s="138">
        <v>-1506.11</v>
      </c>
      <c r="J95" s="136" t="s">
        <v>983</v>
      </c>
      <c r="K95" s="136" t="s">
        <v>984</v>
      </c>
      <c r="L95" s="138">
        <v>-126437.93</v>
      </c>
      <c r="M95" s="138">
        <v>-1506.11</v>
      </c>
      <c r="N95" s="139">
        <f t="shared" si="3"/>
        <v>1506.11</v>
      </c>
      <c r="O95" s="140" t="str">
        <f>IF(M95="","",IF(M95&lt;0,-M95&amp;"_"&amp;COUNTIF(M$2:M95,M95),M95&amp;"_"&amp;COUNTIF(M$2:M95,M95)))</f>
        <v>1506.11_1</v>
      </c>
      <c r="P95" s="140" t="str">
        <f t="shared" si="2"/>
        <v/>
      </c>
      <c r="Q95" s="136" t="s">
        <v>1042</v>
      </c>
      <c r="R95" s="136" t="s">
        <v>1041</v>
      </c>
      <c r="S95" s="136" t="s">
        <v>980</v>
      </c>
      <c r="T95" s="136" t="s">
        <v>980</v>
      </c>
      <c r="U95" s="136" t="s">
        <v>987</v>
      </c>
      <c r="V95" s="136" t="s">
        <v>980</v>
      </c>
      <c r="W95" s="136" t="s">
        <v>980</v>
      </c>
      <c r="X95" s="136" t="s">
        <v>980</v>
      </c>
      <c r="Y95" s="136" t="s">
        <v>980</v>
      </c>
      <c r="Z95" s="136" t="s">
        <v>988</v>
      </c>
      <c r="AA95" s="136" t="s">
        <v>980</v>
      </c>
      <c r="AB95" s="137"/>
      <c r="AC95" s="136" t="s">
        <v>980</v>
      </c>
      <c r="AD95" s="136" t="s">
        <v>980</v>
      </c>
      <c r="AE95" s="136" t="s">
        <v>980</v>
      </c>
      <c r="AF95" s="138">
        <v>0</v>
      </c>
    </row>
    <row r="96" spans="1:32" x14ac:dyDescent="0.25">
      <c r="A96" s="135" t="s">
        <v>980</v>
      </c>
      <c r="B96" s="136" t="s">
        <v>182</v>
      </c>
      <c r="C96" s="136" t="s">
        <v>187</v>
      </c>
      <c r="D96" s="137">
        <v>44026</v>
      </c>
      <c r="E96" s="137">
        <v>44026</v>
      </c>
      <c r="F96" s="137">
        <v>44032</v>
      </c>
      <c r="G96" s="136" t="s">
        <v>981</v>
      </c>
      <c r="H96" s="136" t="s">
        <v>982</v>
      </c>
      <c r="I96" s="138">
        <v>-26845.4</v>
      </c>
      <c r="J96" s="136" t="s">
        <v>983</v>
      </c>
      <c r="K96" s="136" t="s">
        <v>984</v>
      </c>
      <c r="L96" s="138">
        <v>-2253671.33</v>
      </c>
      <c r="M96" s="138">
        <v>-26845.4</v>
      </c>
      <c r="N96" s="139">
        <f t="shared" si="3"/>
        <v>26845.4</v>
      </c>
      <c r="O96" s="140" t="str">
        <f>IF(M96="","",IF(M96&lt;0,-M96&amp;"_"&amp;COUNTIF(M$2:M96,M96),M96&amp;"_"&amp;COUNTIF(M$2:M96,M96)))</f>
        <v>26845.4_1</v>
      </c>
      <c r="P96" s="140" t="str">
        <f t="shared" si="2"/>
        <v/>
      </c>
      <c r="Q96" s="136" t="s">
        <v>1042</v>
      </c>
      <c r="R96" s="136" t="s">
        <v>1041</v>
      </c>
      <c r="S96" s="136" t="s">
        <v>980</v>
      </c>
      <c r="T96" s="136" t="s">
        <v>980</v>
      </c>
      <c r="U96" s="136" t="s">
        <v>987</v>
      </c>
      <c r="V96" s="136" t="s">
        <v>980</v>
      </c>
      <c r="W96" s="136" t="s">
        <v>980</v>
      </c>
      <c r="X96" s="136" t="s">
        <v>980</v>
      </c>
      <c r="Y96" s="136" t="s">
        <v>980</v>
      </c>
      <c r="Z96" s="136" t="s">
        <v>988</v>
      </c>
      <c r="AA96" s="136" t="s">
        <v>980</v>
      </c>
      <c r="AB96" s="137"/>
      <c r="AC96" s="136" t="s">
        <v>980</v>
      </c>
      <c r="AD96" s="136" t="s">
        <v>980</v>
      </c>
      <c r="AE96" s="136" t="s">
        <v>980</v>
      </c>
      <c r="AF96" s="138">
        <v>0</v>
      </c>
    </row>
    <row r="97" spans="1:32" x14ac:dyDescent="0.25">
      <c r="A97" s="135" t="s">
        <v>980</v>
      </c>
      <c r="B97" s="136" t="s">
        <v>182</v>
      </c>
      <c r="C97" s="136" t="s">
        <v>187</v>
      </c>
      <c r="D97" s="137">
        <v>44026</v>
      </c>
      <c r="E97" s="137">
        <v>44026</v>
      </c>
      <c r="F97" s="137">
        <v>44032</v>
      </c>
      <c r="G97" s="136" t="s">
        <v>981</v>
      </c>
      <c r="H97" s="136" t="s">
        <v>982</v>
      </c>
      <c r="I97" s="138">
        <v>-5014.71</v>
      </c>
      <c r="J97" s="136" t="s">
        <v>983</v>
      </c>
      <c r="K97" s="136" t="s">
        <v>984</v>
      </c>
      <c r="L97" s="138">
        <v>-420984.9</v>
      </c>
      <c r="M97" s="138">
        <v>-5014.71</v>
      </c>
      <c r="N97" s="139">
        <f t="shared" si="3"/>
        <v>5014.71</v>
      </c>
      <c r="O97" s="140" t="str">
        <f>IF(M97="","",IF(M97&lt;0,-M97&amp;"_"&amp;COUNTIF(M$2:M97,M97),M97&amp;"_"&amp;COUNTIF(M$2:M97,M97)))</f>
        <v>5014.71_1</v>
      </c>
      <c r="P97" s="140" t="str">
        <f t="shared" si="2"/>
        <v/>
      </c>
      <c r="Q97" s="136" t="s">
        <v>1042</v>
      </c>
      <c r="R97" s="136" t="s">
        <v>1041</v>
      </c>
      <c r="S97" s="136" t="s">
        <v>980</v>
      </c>
      <c r="T97" s="136" t="s">
        <v>980</v>
      </c>
      <c r="U97" s="136" t="s">
        <v>987</v>
      </c>
      <c r="V97" s="136" t="s">
        <v>980</v>
      </c>
      <c r="W97" s="136" t="s">
        <v>980</v>
      </c>
      <c r="X97" s="136" t="s">
        <v>980</v>
      </c>
      <c r="Y97" s="136" t="s">
        <v>980</v>
      </c>
      <c r="Z97" s="136" t="s">
        <v>988</v>
      </c>
      <c r="AA97" s="136" t="s">
        <v>980</v>
      </c>
      <c r="AB97" s="137"/>
      <c r="AC97" s="136" t="s">
        <v>980</v>
      </c>
      <c r="AD97" s="136" t="s">
        <v>980</v>
      </c>
      <c r="AE97" s="136" t="s">
        <v>980</v>
      </c>
      <c r="AF97" s="138">
        <v>0</v>
      </c>
    </row>
    <row r="98" spans="1:32" x14ac:dyDescent="0.25">
      <c r="A98" s="135" t="s">
        <v>980</v>
      </c>
      <c r="B98" s="136" t="s">
        <v>182</v>
      </c>
      <c r="C98" s="136" t="s">
        <v>187</v>
      </c>
      <c r="D98" s="137">
        <v>44026</v>
      </c>
      <c r="E98" s="137">
        <v>44026</v>
      </c>
      <c r="F98" s="137">
        <v>44032</v>
      </c>
      <c r="G98" s="136" t="s">
        <v>981</v>
      </c>
      <c r="H98" s="136" t="s">
        <v>982</v>
      </c>
      <c r="I98" s="138">
        <v>-9093.27</v>
      </c>
      <c r="J98" s="136" t="s">
        <v>983</v>
      </c>
      <c r="K98" s="136" t="s">
        <v>984</v>
      </c>
      <c r="L98" s="138">
        <v>-763380.02</v>
      </c>
      <c r="M98" s="138">
        <v>-9093.27</v>
      </c>
      <c r="N98" s="139">
        <f t="shared" si="3"/>
        <v>9093.27</v>
      </c>
      <c r="O98" s="140" t="str">
        <f>IF(M98="","",IF(M98&lt;0,-M98&amp;"_"&amp;COUNTIF(M$2:M98,M98),M98&amp;"_"&amp;COUNTIF(M$2:M98,M98)))</f>
        <v>9093.27_1</v>
      </c>
      <c r="P98" s="140" t="str">
        <f t="shared" si="2"/>
        <v/>
      </c>
      <c r="Q98" s="136" t="s">
        <v>1042</v>
      </c>
      <c r="R98" s="136" t="s">
        <v>1041</v>
      </c>
      <c r="S98" s="136" t="s">
        <v>980</v>
      </c>
      <c r="T98" s="136" t="s">
        <v>980</v>
      </c>
      <c r="U98" s="136" t="s">
        <v>987</v>
      </c>
      <c r="V98" s="136" t="s">
        <v>980</v>
      </c>
      <c r="W98" s="136" t="s">
        <v>980</v>
      </c>
      <c r="X98" s="136" t="s">
        <v>980</v>
      </c>
      <c r="Y98" s="136" t="s">
        <v>980</v>
      </c>
      <c r="Z98" s="136" t="s">
        <v>988</v>
      </c>
      <c r="AA98" s="136" t="s">
        <v>980</v>
      </c>
      <c r="AB98" s="137"/>
      <c r="AC98" s="136" t="s">
        <v>980</v>
      </c>
      <c r="AD98" s="136" t="s">
        <v>980</v>
      </c>
      <c r="AE98" s="136" t="s">
        <v>980</v>
      </c>
      <c r="AF98" s="138">
        <v>0</v>
      </c>
    </row>
    <row r="99" spans="1:32" x14ac:dyDescent="0.25">
      <c r="A99" s="135" t="s">
        <v>980</v>
      </c>
      <c r="B99" s="136" t="s">
        <v>182</v>
      </c>
      <c r="C99" s="136" t="s">
        <v>331</v>
      </c>
      <c r="D99" s="137">
        <v>44027</v>
      </c>
      <c r="E99" s="137">
        <v>44027</v>
      </c>
      <c r="F99" s="137">
        <v>44033</v>
      </c>
      <c r="G99" s="136" t="s">
        <v>981</v>
      </c>
      <c r="H99" s="136" t="s">
        <v>982</v>
      </c>
      <c r="I99" s="138">
        <v>-4988.82</v>
      </c>
      <c r="J99" s="136" t="s">
        <v>983</v>
      </c>
      <c r="K99" s="136" t="s">
        <v>984</v>
      </c>
      <c r="L99" s="138">
        <v>-418811.44</v>
      </c>
      <c r="M99" s="138">
        <v>-4988.82</v>
      </c>
      <c r="N99" s="139">
        <f t="shared" si="3"/>
        <v>4988.82</v>
      </c>
      <c r="O99" s="140" t="str">
        <f>IF(M99="","",IF(M99&lt;0,-M99&amp;"_"&amp;COUNTIF(M$2:M99,M99),M99&amp;"_"&amp;COUNTIF(M$2:M99,M99)))</f>
        <v>4988.82_1</v>
      </c>
      <c r="P99" s="140" t="str">
        <f t="shared" si="2"/>
        <v/>
      </c>
      <c r="Q99" s="136" t="s">
        <v>1043</v>
      </c>
      <c r="R99" s="136" t="s">
        <v>1044</v>
      </c>
      <c r="S99" s="136" t="s">
        <v>980</v>
      </c>
      <c r="T99" s="136" t="s">
        <v>980</v>
      </c>
      <c r="U99" s="136" t="s">
        <v>987</v>
      </c>
      <c r="V99" s="136" t="s">
        <v>980</v>
      </c>
      <c r="W99" s="136" t="s">
        <v>980</v>
      </c>
      <c r="X99" s="136" t="s">
        <v>980</v>
      </c>
      <c r="Y99" s="136" t="s">
        <v>980</v>
      </c>
      <c r="Z99" s="136" t="s">
        <v>988</v>
      </c>
      <c r="AA99" s="136" t="s">
        <v>980</v>
      </c>
      <c r="AB99" s="137"/>
      <c r="AC99" s="136" t="s">
        <v>980</v>
      </c>
      <c r="AD99" s="136" t="s">
        <v>980</v>
      </c>
      <c r="AE99" s="136" t="s">
        <v>980</v>
      </c>
      <c r="AF99" s="138">
        <v>0</v>
      </c>
    </row>
    <row r="100" spans="1:32" x14ac:dyDescent="0.25">
      <c r="A100" s="135" t="s">
        <v>980</v>
      </c>
      <c r="B100" s="136" t="s">
        <v>182</v>
      </c>
      <c r="C100" s="136" t="s">
        <v>331</v>
      </c>
      <c r="D100" s="137">
        <v>44027</v>
      </c>
      <c r="E100" s="137">
        <v>44027</v>
      </c>
      <c r="F100" s="137">
        <v>44033</v>
      </c>
      <c r="G100" s="136" t="s">
        <v>981</v>
      </c>
      <c r="H100" s="136" t="s">
        <v>982</v>
      </c>
      <c r="I100" s="138">
        <v>-5059.17</v>
      </c>
      <c r="J100" s="136" t="s">
        <v>983</v>
      </c>
      <c r="K100" s="136" t="s">
        <v>984</v>
      </c>
      <c r="L100" s="138">
        <v>-424717.32</v>
      </c>
      <c r="M100" s="138">
        <v>-5059.17</v>
      </c>
      <c r="N100" s="139">
        <f t="shared" si="3"/>
        <v>5059.17</v>
      </c>
      <c r="O100" s="140" t="str">
        <f>IF(M100="","",IF(M100&lt;0,-M100&amp;"_"&amp;COUNTIF(M$2:M100,M100),M100&amp;"_"&amp;COUNTIF(M$2:M100,M100)))</f>
        <v>5059.17_1</v>
      </c>
      <c r="P100" s="140" t="str">
        <f t="shared" si="2"/>
        <v/>
      </c>
      <c r="Q100" s="136" t="s">
        <v>1043</v>
      </c>
      <c r="R100" s="136" t="s">
        <v>1044</v>
      </c>
      <c r="S100" s="136" t="s">
        <v>980</v>
      </c>
      <c r="T100" s="136" t="s">
        <v>980</v>
      </c>
      <c r="U100" s="136" t="s">
        <v>987</v>
      </c>
      <c r="V100" s="136" t="s">
        <v>980</v>
      </c>
      <c r="W100" s="136" t="s">
        <v>980</v>
      </c>
      <c r="X100" s="136" t="s">
        <v>980</v>
      </c>
      <c r="Y100" s="136" t="s">
        <v>980</v>
      </c>
      <c r="Z100" s="136" t="s">
        <v>988</v>
      </c>
      <c r="AA100" s="136" t="s">
        <v>980</v>
      </c>
      <c r="AB100" s="137"/>
      <c r="AC100" s="136" t="s">
        <v>980</v>
      </c>
      <c r="AD100" s="136" t="s">
        <v>980</v>
      </c>
      <c r="AE100" s="136" t="s">
        <v>980</v>
      </c>
      <c r="AF100" s="138">
        <v>0</v>
      </c>
    </row>
    <row r="101" spans="1:32" x14ac:dyDescent="0.25">
      <c r="A101" s="135" t="s">
        <v>980</v>
      </c>
      <c r="B101" s="136" t="s">
        <v>182</v>
      </c>
      <c r="C101" s="136" t="s">
        <v>331</v>
      </c>
      <c r="D101" s="137">
        <v>44027</v>
      </c>
      <c r="E101" s="137">
        <v>44027</v>
      </c>
      <c r="F101" s="137">
        <v>44033</v>
      </c>
      <c r="G101" s="136" t="s">
        <v>981</v>
      </c>
      <c r="H101" s="136" t="s">
        <v>982</v>
      </c>
      <c r="I101" s="138">
        <v>-5258.12</v>
      </c>
      <c r="J101" s="136" t="s">
        <v>983</v>
      </c>
      <c r="K101" s="136" t="s">
        <v>984</v>
      </c>
      <c r="L101" s="138">
        <v>-441419.17</v>
      </c>
      <c r="M101" s="138">
        <v>-5258.12</v>
      </c>
      <c r="N101" s="139">
        <f t="shared" si="3"/>
        <v>5258.12</v>
      </c>
      <c r="O101" s="140" t="str">
        <f>IF(M101="","",IF(M101&lt;0,-M101&amp;"_"&amp;COUNTIF(M$2:M101,M101),M101&amp;"_"&amp;COUNTIF(M$2:M101,M101)))</f>
        <v>5258.12_1</v>
      </c>
      <c r="P101" s="140" t="str">
        <f t="shared" si="2"/>
        <v/>
      </c>
      <c r="Q101" s="136" t="s">
        <v>1043</v>
      </c>
      <c r="R101" s="136" t="s">
        <v>1044</v>
      </c>
      <c r="S101" s="136" t="s">
        <v>980</v>
      </c>
      <c r="T101" s="136" t="s">
        <v>980</v>
      </c>
      <c r="U101" s="136" t="s">
        <v>987</v>
      </c>
      <c r="V101" s="136" t="s">
        <v>980</v>
      </c>
      <c r="W101" s="136" t="s">
        <v>980</v>
      </c>
      <c r="X101" s="136" t="s">
        <v>980</v>
      </c>
      <c r="Y101" s="136" t="s">
        <v>980</v>
      </c>
      <c r="Z101" s="136" t="s">
        <v>988</v>
      </c>
      <c r="AA101" s="136" t="s">
        <v>980</v>
      </c>
      <c r="AB101" s="137"/>
      <c r="AC101" s="136" t="s">
        <v>980</v>
      </c>
      <c r="AD101" s="136" t="s">
        <v>980</v>
      </c>
      <c r="AE101" s="136" t="s">
        <v>980</v>
      </c>
      <c r="AF101" s="138">
        <v>0</v>
      </c>
    </row>
    <row r="102" spans="1:32" x14ac:dyDescent="0.25">
      <c r="A102" s="135" t="s">
        <v>980</v>
      </c>
      <c r="B102" s="136" t="s">
        <v>182</v>
      </c>
      <c r="C102" s="136" t="s">
        <v>349</v>
      </c>
      <c r="D102" s="137">
        <v>44027</v>
      </c>
      <c r="E102" s="137">
        <v>44027</v>
      </c>
      <c r="F102" s="137">
        <v>44033</v>
      </c>
      <c r="G102" s="136" t="s">
        <v>981</v>
      </c>
      <c r="H102" s="136" t="s">
        <v>982</v>
      </c>
      <c r="I102" s="138">
        <v>-17601.810000000001</v>
      </c>
      <c r="J102" s="136" t="s">
        <v>983</v>
      </c>
      <c r="K102" s="136" t="s">
        <v>984</v>
      </c>
      <c r="L102" s="138">
        <v>-1477671.95</v>
      </c>
      <c r="M102" s="138">
        <v>-17601.810000000001</v>
      </c>
      <c r="N102" s="139">
        <f t="shared" si="3"/>
        <v>17601.810000000001</v>
      </c>
      <c r="O102" s="140" t="str">
        <f>IF(M102="","",IF(M102&lt;0,-M102&amp;"_"&amp;COUNTIF(M$2:M102,M102),M102&amp;"_"&amp;COUNTIF(M$2:M102,M102)))</f>
        <v>17601.81_1</v>
      </c>
      <c r="P102" s="140" t="str">
        <f t="shared" si="2"/>
        <v/>
      </c>
      <c r="Q102" s="136" t="s">
        <v>1045</v>
      </c>
      <c r="R102" s="136" t="s">
        <v>1044</v>
      </c>
      <c r="S102" s="136" t="s">
        <v>980</v>
      </c>
      <c r="T102" s="136" t="s">
        <v>980</v>
      </c>
      <c r="U102" s="136" t="s">
        <v>987</v>
      </c>
      <c r="V102" s="136" t="s">
        <v>980</v>
      </c>
      <c r="W102" s="136" t="s">
        <v>980</v>
      </c>
      <c r="X102" s="136" t="s">
        <v>980</v>
      </c>
      <c r="Y102" s="136" t="s">
        <v>980</v>
      </c>
      <c r="Z102" s="136" t="s">
        <v>988</v>
      </c>
      <c r="AA102" s="136" t="s">
        <v>980</v>
      </c>
      <c r="AB102" s="137"/>
      <c r="AC102" s="136" t="s">
        <v>980</v>
      </c>
      <c r="AD102" s="136" t="s">
        <v>980</v>
      </c>
      <c r="AE102" s="136" t="s">
        <v>980</v>
      </c>
      <c r="AF102" s="138">
        <v>0</v>
      </c>
    </row>
    <row r="103" spans="1:32" x14ac:dyDescent="0.25">
      <c r="A103" s="135" t="s">
        <v>980</v>
      </c>
      <c r="B103" s="136" t="s">
        <v>182</v>
      </c>
      <c r="C103" s="136" t="s">
        <v>317</v>
      </c>
      <c r="D103" s="137">
        <v>44028</v>
      </c>
      <c r="E103" s="137">
        <v>44028</v>
      </c>
      <c r="F103" s="137">
        <v>44032</v>
      </c>
      <c r="G103" s="136" t="s">
        <v>981</v>
      </c>
      <c r="H103" s="136" t="s">
        <v>982</v>
      </c>
      <c r="I103" s="138">
        <v>-1214.52</v>
      </c>
      <c r="J103" s="136" t="s">
        <v>983</v>
      </c>
      <c r="K103" s="136" t="s">
        <v>984</v>
      </c>
      <c r="L103" s="138">
        <v>-101958.95</v>
      </c>
      <c r="M103" s="138">
        <v>-1214.52</v>
      </c>
      <c r="N103" s="139">
        <f t="shared" si="3"/>
        <v>1214.52</v>
      </c>
      <c r="O103" s="140" t="str">
        <f>IF(M103="","",IF(M103&lt;0,-M103&amp;"_"&amp;COUNTIF(M$2:M103,M103),M103&amp;"_"&amp;COUNTIF(M$2:M103,M103)))</f>
        <v>1214.52_1</v>
      </c>
      <c r="P103" s="140" t="str">
        <f t="shared" si="2"/>
        <v/>
      </c>
      <c r="Q103" s="136" t="s">
        <v>1046</v>
      </c>
      <c r="R103" s="136" t="s">
        <v>1047</v>
      </c>
      <c r="S103" s="136" t="s">
        <v>980</v>
      </c>
      <c r="T103" s="136" t="s">
        <v>980</v>
      </c>
      <c r="U103" s="136" t="s">
        <v>987</v>
      </c>
      <c r="V103" s="136" t="s">
        <v>980</v>
      </c>
      <c r="W103" s="136" t="s">
        <v>980</v>
      </c>
      <c r="X103" s="136" t="s">
        <v>980</v>
      </c>
      <c r="Y103" s="136" t="s">
        <v>980</v>
      </c>
      <c r="Z103" s="136" t="s">
        <v>988</v>
      </c>
      <c r="AA103" s="136" t="s">
        <v>980</v>
      </c>
      <c r="AB103" s="137"/>
      <c r="AC103" s="136" t="s">
        <v>980</v>
      </c>
      <c r="AD103" s="136" t="s">
        <v>980</v>
      </c>
      <c r="AE103" s="136" t="s">
        <v>980</v>
      </c>
      <c r="AF103" s="138">
        <v>0</v>
      </c>
    </row>
    <row r="104" spans="1:32" x14ac:dyDescent="0.25">
      <c r="A104" s="135" t="s">
        <v>980</v>
      </c>
      <c r="B104" s="136" t="s">
        <v>182</v>
      </c>
      <c r="C104" s="136" t="s">
        <v>320</v>
      </c>
      <c r="D104" s="137">
        <v>44028</v>
      </c>
      <c r="E104" s="137">
        <v>44028</v>
      </c>
      <c r="F104" s="137">
        <v>44032</v>
      </c>
      <c r="G104" s="136" t="s">
        <v>981</v>
      </c>
      <c r="H104" s="136" t="s">
        <v>982</v>
      </c>
      <c r="I104" s="138">
        <v>-1878.41</v>
      </c>
      <c r="J104" s="136" t="s">
        <v>983</v>
      </c>
      <c r="K104" s="136" t="s">
        <v>984</v>
      </c>
      <c r="L104" s="138">
        <v>-157692.51999999999</v>
      </c>
      <c r="M104" s="138">
        <v>-1878.41</v>
      </c>
      <c r="N104" s="139">
        <f t="shared" si="3"/>
        <v>1878.41</v>
      </c>
      <c r="O104" s="140" t="str">
        <f>IF(M104="","",IF(M104&lt;0,-M104&amp;"_"&amp;COUNTIF(M$2:M104,M104),M104&amp;"_"&amp;COUNTIF(M$2:M104,M104)))</f>
        <v>1878.41_1</v>
      </c>
      <c r="P104" s="140" t="str">
        <f t="shared" si="2"/>
        <v/>
      </c>
      <c r="Q104" s="136" t="s">
        <v>1048</v>
      </c>
      <c r="R104" s="136" t="s">
        <v>1047</v>
      </c>
      <c r="S104" s="136" t="s">
        <v>980</v>
      </c>
      <c r="T104" s="136" t="s">
        <v>980</v>
      </c>
      <c r="U104" s="136" t="s">
        <v>987</v>
      </c>
      <c r="V104" s="136" t="s">
        <v>980</v>
      </c>
      <c r="W104" s="136" t="s">
        <v>980</v>
      </c>
      <c r="X104" s="136" t="s">
        <v>980</v>
      </c>
      <c r="Y104" s="136" t="s">
        <v>980</v>
      </c>
      <c r="Z104" s="136" t="s">
        <v>988</v>
      </c>
      <c r="AA104" s="136" t="s">
        <v>980</v>
      </c>
      <c r="AB104" s="137"/>
      <c r="AC104" s="136" t="s">
        <v>980</v>
      </c>
      <c r="AD104" s="136" t="s">
        <v>980</v>
      </c>
      <c r="AE104" s="136" t="s">
        <v>980</v>
      </c>
      <c r="AF104" s="138">
        <v>0</v>
      </c>
    </row>
    <row r="105" spans="1:32" x14ac:dyDescent="0.25">
      <c r="A105" s="135" t="s">
        <v>980</v>
      </c>
      <c r="B105" s="136" t="s">
        <v>182</v>
      </c>
      <c r="C105" s="136" t="s">
        <v>320</v>
      </c>
      <c r="D105" s="137">
        <v>44028</v>
      </c>
      <c r="E105" s="137">
        <v>44028</v>
      </c>
      <c r="F105" s="137">
        <v>44032</v>
      </c>
      <c r="G105" s="136" t="s">
        <v>981</v>
      </c>
      <c r="H105" s="136" t="s">
        <v>982</v>
      </c>
      <c r="I105" s="138">
        <v>-5057.79</v>
      </c>
      <c r="J105" s="136" t="s">
        <v>983</v>
      </c>
      <c r="K105" s="136" t="s">
        <v>984</v>
      </c>
      <c r="L105" s="138">
        <v>-424601.47</v>
      </c>
      <c r="M105" s="138">
        <v>-5057.79</v>
      </c>
      <c r="N105" s="139">
        <f t="shared" si="3"/>
        <v>5057.79</v>
      </c>
      <c r="O105" s="140" t="str">
        <f>IF(M105="","",IF(M105&lt;0,-M105&amp;"_"&amp;COUNTIF(M$2:M105,M105),M105&amp;"_"&amp;COUNTIF(M$2:M105,M105)))</f>
        <v>5057.79_1</v>
      </c>
      <c r="P105" s="140" t="str">
        <f t="shared" si="2"/>
        <v/>
      </c>
      <c r="Q105" s="136" t="s">
        <v>1048</v>
      </c>
      <c r="R105" s="136" t="s">
        <v>1047</v>
      </c>
      <c r="S105" s="136" t="s">
        <v>980</v>
      </c>
      <c r="T105" s="136" t="s">
        <v>980</v>
      </c>
      <c r="U105" s="136" t="s">
        <v>987</v>
      </c>
      <c r="V105" s="136" t="s">
        <v>980</v>
      </c>
      <c r="W105" s="136" t="s">
        <v>980</v>
      </c>
      <c r="X105" s="136" t="s">
        <v>980</v>
      </c>
      <c r="Y105" s="136" t="s">
        <v>980</v>
      </c>
      <c r="Z105" s="136" t="s">
        <v>988</v>
      </c>
      <c r="AA105" s="136" t="s">
        <v>980</v>
      </c>
      <c r="AB105" s="137"/>
      <c r="AC105" s="136" t="s">
        <v>980</v>
      </c>
      <c r="AD105" s="136" t="s">
        <v>980</v>
      </c>
      <c r="AE105" s="136" t="s">
        <v>980</v>
      </c>
      <c r="AF105" s="138">
        <v>0</v>
      </c>
    </row>
    <row r="106" spans="1:32" x14ac:dyDescent="0.25">
      <c r="A106" s="135" t="s">
        <v>980</v>
      </c>
      <c r="B106" s="136" t="s">
        <v>182</v>
      </c>
      <c r="C106" s="136" t="s">
        <v>321</v>
      </c>
      <c r="D106" s="137">
        <v>44028</v>
      </c>
      <c r="E106" s="137">
        <v>44028</v>
      </c>
      <c r="F106" s="137">
        <v>44032</v>
      </c>
      <c r="G106" s="136" t="s">
        <v>981</v>
      </c>
      <c r="H106" s="136" t="s">
        <v>982</v>
      </c>
      <c r="I106" s="138">
        <v>-972.05</v>
      </c>
      <c r="J106" s="136" t="s">
        <v>983</v>
      </c>
      <c r="K106" s="136" t="s">
        <v>984</v>
      </c>
      <c r="L106" s="138">
        <v>-81603.600000000006</v>
      </c>
      <c r="M106" s="138">
        <v>-972.05</v>
      </c>
      <c r="N106" s="139">
        <f t="shared" si="3"/>
        <v>972.05</v>
      </c>
      <c r="O106" s="140" t="str">
        <f>IF(M106="","",IF(M106&lt;0,-M106&amp;"_"&amp;COUNTIF(M$2:M106,M106),M106&amp;"_"&amp;COUNTIF(M$2:M106,M106)))</f>
        <v>972.05_1</v>
      </c>
      <c r="P106" s="140" t="str">
        <f t="shared" si="2"/>
        <v/>
      </c>
      <c r="Q106" s="136" t="s">
        <v>1049</v>
      </c>
      <c r="R106" s="136" t="s">
        <v>1047</v>
      </c>
      <c r="S106" s="136" t="s">
        <v>980</v>
      </c>
      <c r="T106" s="136" t="s">
        <v>980</v>
      </c>
      <c r="U106" s="136" t="s">
        <v>987</v>
      </c>
      <c r="V106" s="136" t="s">
        <v>980</v>
      </c>
      <c r="W106" s="136" t="s">
        <v>980</v>
      </c>
      <c r="X106" s="136" t="s">
        <v>980</v>
      </c>
      <c r="Y106" s="136" t="s">
        <v>980</v>
      </c>
      <c r="Z106" s="136" t="s">
        <v>988</v>
      </c>
      <c r="AA106" s="136" t="s">
        <v>980</v>
      </c>
      <c r="AB106" s="137"/>
      <c r="AC106" s="136" t="s">
        <v>980</v>
      </c>
      <c r="AD106" s="136" t="s">
        <v>980</v>
      </c>
      <c r="AE106" s="136" t="s">
        <v>980</v>
      </c>
      <c r="AF106" s="138">
        <v>0</v>
      </c>
    </row>
    <row r="107" spans="1:32" x14ac:dyDescent="0.25">
      <c r="A107" s="135" t="s">
        <v>980</v>
      </c>
      <c r="B107" s="136" t="s">
        <v>182</v>
      </c>
      <c r="C107" s="136" t="s">
        <v>330</v>
      </c>
      <c r="D107" s="137">
        <v>44028</v>
      </c>
      <c r="E107" s="137">
        <v>44028</v>
      </c>
      <c r="F107" s="137">
        <v>44032</v>
      </c>
      <c r="G107" s="136" t="s">
        <v>981</v>
      </c>
      <c r="H107" s="136" t="s">
        <v>982</v>
      </c>
      <c r="I107" s="138">
        <v>-4639.34</v>
      </c>
      <c r="J107" s="136" t="s">
        <v>983</v>
      </c>
      <c r="K107" s="136" t="s">
        <v>984</v>
      </c>
      <c r="L107" s="138">
        <v>-389472.59</v>
      </c>
      <c r="M107" s="138">
        <v>-4639.34</v>
      </c>
      <c r="N107" s="139">
        <f t="shared" si="3"/>
        <v>4639.34</v>
      </c>
      <c r="O107" s="140" t="str">
        <f>IF(M107="","",IF(M107&lt;0,-M107&amp;"_"&amp;COUNTIF(M$2:M107,M107),M107&amp;"_"&amp;COUNTIF(M$2:M107,M107)))</f>
        <v>4639.34_1</v>
      </c>
      <c r="P107" s="140" t="str">
        <f t="shared" si="2"/>
        <v/>
      </c>
      <c r="Q107" s="136" t="s">
        <v>1050</v>
      </c>
      <c r="R107" s="136" t="s">
        <v>1047</v>
      </c>
      <c r="S107" s="136" t="s">
        <v>980</v>
      </c>
      <c r="T107" s="136" t="s">
        <v>980</v>
      </c>
      <c r="U107" s="136" t="s">
        <v>987</v>
      </c>
      <c r="V107" s="136" t="s">
        <v>980</v>
      </c>
      <c r="W107" s="136" t="s">
        <v>980</v>
      </c>
      <c r="X107" s="136" t="s">
        <v>980</v>
      </c>
      <c r="Y107" s="136" t="s">
        <v>980</v>
      </c>
      <c r="Z107" s="136" t="s">
        <v>988</v>
      </c>
      <c r="AA107" s="136" t="s">
        <v>980</v>
      </c>
      <c r="AB107" s="137"/>
      <c r="AC107" s="136" t="s">
        <v>980</v>
      </c>
      <c r="AD107" s="136" t="s">
        <v>980</v>
      </c>
      <c r="AE107" s="136" t="s">
        <v>980</v>
      </c>
      <c r="AF107" s="138">
        <v>0</v>
      </c>
    </row>
    <row r="108" spans="1:32" x14ac:dyDescent="0.25">
      <c r="A108" s="135" t="s">
        <v>980</v>
      </c>
      <c r="B108" s="136" t="s">
        <v>182</v>
      </c>
      <c r="C108" s="136" t="s">
        <v>318</v>
      </c>
      <c r="D108" s="137">
        <v>44028</v>
      </c>
      <c r="E108" s="137">
        <v>44028</v>
      </c>
      <c r="F108" s="137">
        <v>44034</v>
      </c>
      <c r="G108" s="136" t="s">
        <v>981</v>
      </c>
      <c r="H108" s="136" t="s">
        <v>982</v>
      </c>
      <c r="I108" s="138">
        <v>-813.74</v>
      </c>
      <c r="J108" s="136" t="s">
        <v>983</v>
      </c>
      <c r="K108" s="136" t="s">
        <v>984</v>
      </c>
      <c r="L108" s="138">
        <v>-68313.47</v>
      </c>
      <c r="M108" s="138">
        <v>-813.74</v>
      </c>
      <c r="N108" s="139">
        <f t="shared" si="3"/>
        <v>813.74</v>
      </c>
      <c r="O108" s="140" t="str">
        <f>IF(M108="","",IF(M108&lt;0,-M108&amp;"_"&amp;COUNTIF(M$2:M108,M108),M108&amp;"_"&amp;COUNTIF(M$2:M108,M108)))</f>
        <v>813.74_1</v>
      </c>
      <c r="P108" s="140" t="str">
        <f t="shared" si="2"/>
        <v/>
      </c>
      <c r="Q108" s="136" t="s">
        <v>1051</v>
      </c>
      <c r="R108" s="136" t="s">
        <v>1047</v>
      </c>
      <c r="S108" s="136" t="s">
        <v>980</v>
      </c>
      <c r="T108" s="136" t="s">
        <v>980</v>
      </c>
      <c r="U108" s="136" t="s">
        <v>987</v>
      </c>
      <c r="V108" s="136" t="s">
        <v>980</v>
      </c>
      <c r="W108" s="136" t="s">
        <v>980</v>
      </c>
      <c r="X108" s="136" t="s">
        <v>980</v>
      </c>
      <c r="Y108" s="136" t="s">
        <v>980</v>
      </c>
      <c r="Z108" s="136" t="s">
        <v>988</v>
      </c>
      <c r="AA108" s="136" t="s">
        <v>980</v>
      </c>
      <c r="AB108" s="137"/>
      <c r="AC108" s="136" t="s">
        <v>980</v>
      </c>
      <c r="AD108" s="136" t="s">
        <v>980</v>
      </c>
      <c r="AE108" s="136" t="s">
        <v>980</v>
      </c>
      <c r="AF108" s="138">
        <v>0</v>
      </c>
    </row>
    <row r="109" spans="1:32" x14ac:dyDescent="0.25">
      <c r="A109" s="135" t="s">
        <v>980</v>
      </c>
      <c r="B109" s="136" t="s">
        <v>182</v>
      </c>
      <c r="C109" s="136" t="s">
        <v>318</v>
      </c>
      <c r="D109" s="137">
        <v>44028</v>
      </c>
      <c r="E109" s="137">
        <v>44028</v>
      </c>
      <c r="F109" s="137">
        <v>44034</v>
      </c>
      <c r="G109" s="136" t="s">
        <v>981</v>
      </c>
      <c r="H109" s="136" t="s">
        <v>982</v>
      </c>
      <c r="I109" s="138">
        <v>-20765.36</v>
      </c>
      <c r="J109" s="136" t="s">
        <v>983</v>
      </c>
      <c r="K109" s="136" t="s">
        <v>984</v>
      </c>
      <c r="L109" s="138">
        <v>-1743251.97</v>
      </c>
      <c r="M109" s="138">
        <v>-20765.36</v>
      </c>
      <c r="N109" s="139">
        <f t="shared" si="3"/>
        <v>20765.36</v>
      </c>
      <c r="O109" s="140" t="str">
        <f>IF(M109="","",IF(M109&lt;0,-M109&amp;"_"&amp;COUNTIF(M$2:M109,M109),M109&amp;"_"&amp;COUNTIF(M$2:M109,M109)))</f>
        <v>20765.36_1</v>
      </c>
      <c r="P109" s="140" t="str">
        <f t="shared" si="2"/>
        <v/>
      </c>
      <c r="Q109" s="136" t="s">
        <v>1051</v>
      </c>
      <c r="R109" s="136" t="s">
        <v>1047</v>
      </c>
      <c r="S109" s="136" t="s">
        <v>980</v>
      </c>
      <c r="T109" s="136" t="s">
        <v>980</v>
      </c>
      <c r="U109" s="136" t="s">
        <v>987</v>
      </c>
      <c r="V109" s="136" t="s">
        <v>980</v>
      </c>
      <c r="W109" s="136" t="s">
        <v>980</v>
      </c>
      <c r="X109" s="136" t="s">
        <v>980</v>
      </c>
      <c r="Y109" s="136" t="s">
        <v>980</v>
      </c>
      <c r="Z109" s="136" t="s">
        <v>988</v>
      </c>
      <c r="AA109" s="136" t="s">
        <v>980</v>
      </c>
      <c r="AB109" s="137"/>
      <c r="AC109" s="136" t="s">
        <v>980</v>
      </c>
      <c r="AD109" s="136" t="s">
        <v>980</v>
      </c>
      <c r="AE109" s="136" t="s">
        <v>980</v>
      </c>
      <c r="AF109" s="138">
        <v>0</v>
      </c>
    </row>
    <row r="110" spans="1:32" x14ac:dyDescent="0.25">
      <c r="A110" s="135" t="s">
        <v>980</v>
      </c>
      <c r="B110" s="136" t="s">
        <v>182</v>
      </c>
      <c r="C110" s="136" t="s">
        <v>318</v>
      </c>
      <c r="D110" s="137">
        <v>44028</v>
      </c>
      <c r="E110" s="137">
        <v>44028</v>
      </c>
      <c r="F110" s="137">
        <v>44034</v>
      </c>
      <c r="G110" s="136" t="s">
        <v>981</v>
      </c>
      <c r="H110" s="136" t="s">
        <v>982</v>
      </c>
      <c r="I110" s="138">
        <v>-4872.45</v>
      </c>
      <c r="J110" s="136" t="s">
        <v>983</v>
      </c>
      <c r="K110" s="136" t="s">
        <v>984</v>
      </c>
      <c r="L110" s="138">
        <v>-409042.18</v>
      </c>
      <c r="M110" s="138">
        <v>-4872.45</v>
      </c>
      <c r="N110" s="139">
        <f t="shared" si="3"/>
        <v>4872.45</v>
      </c>
      <c r="O110" s="140" t="str">
        <f>IF(M110="","",IF(M110&lt;0,-M110&amp;"_"&amp;COUNTIF(M$2:M110,M110),M110&amp;"_"&amp;COUNTIF(M$2:M110,M110)))</f>
        <v>4872.45_1</v>
      </c>
      <c r="P110" s="140" t="str">
        <f t="shared" si="2"/>
        <v/>
      </c>
      <c r="Q110" s="136" t="s">
        <v>1051</v>
      </c>
      <c r="R110" s="136" t="s">
        <v>1047</v>
      </c>
      <c r="S110" s="136" t="s">
        <v>980</v>
      </c>
      <c r="T110" s="136" t="s">
        <v>980</v>
      </c>
      <c r="U110" s="136" t="s">
        <v>987</v>
      </c>
      <c r="V110" s="136" t="s">
        <v>980</v>
      </c>
      <c r="W110" s="136" t="s">
        <v>980</v>
      </c>
      <c r="X110" s="136" t="s">
        <v>980</v>
      </c>
      <c r="Y110" s="136" t="s">
        <v>980</v>
      </c>
      <c r="Z110" s="136" t="s">
        <v>988</v>
      </c>
      <c r="AA110" s="136" t="s">
        <v>980</v>
      </c>
      <c r="AB110" s="137"/>
      <c r="AC110" s="136" t="s">
        <v>980</v>
      </c>
      <c r="AD110" s="136" t="s">
        <v>980</v>
      </c>
      <c r="AE110" s="136" t="s">
        <v>980</v>
      </c>
      <c r="AF110" s="138">
        <v>0</v>
      </c>
    </row>
    <row r="111" spans="1:32" x14ac:dyDescent="0.25">
      <c r="A111" s="135" t="s">
        <v>980</v>
      </c>
      <c r="B111" s="136" t="s">
        <v>182</v>
      </c>
      <c r="C111" s="136" t="s">
        <v>333</v>
      </c>
      <c r="D111" s="137">
        <v>44028</v>
      </c>
      <c r="E111" s="137">
        <v>44028</v>
      </c>
      <c r="F111" s="137">
        <v>44034</v>
      </c>
      <c r="G111" s="136" t="s">
        <v>981</v>
      </c>
      <c r="H111" s="136" t="s">
        <v>982</v>
      </c>
      <c r="I111" s="138">
        <v>-2687.66</v>
      </c>
      <c r="J111" s="136" t="s">
        <v>983</v>
      </c>
      <c r="K111" s="136" t="s">
        <v>984</v>
      </c>
      <c r="L111" s="138">
        <v>-225629.05</v>
      </c>
      <c r="M111" s="138">
        <v>-2687.66</v>
      </c>
      <c r="N111" s="139">
        <f t="shared" si="3"/>
        <v>2687.66</v>
      </c>
      <c r="O111" s="140" t="str">
        <f>IF(M111="","",IF(M111&lt;0,-M111&amp;"_"&amp;COUNTIF(M$2:M111,M111),M111&amp;"_"&amp;COUNTIF(M$2:M111,M111)))</f>
        <v>2687.66_1</v>
      </c>
      <c r="P111" s="140" t="str">
        <f t="shared" si="2"/>
        <v/>
      </c>
      <c r="Q111" s="136" t="s">
        <v>1052</v>
      </c>
      <c r="R111" s="136" t="s">
        <v>1047</v>
      </c>
      <c r="S111" s="136" t="s">
        <v>980</v>
      </c>
      <c r="T111" s="136" t="s">
        <v>980</v>
      </c>
      <c r="U111" s="136" t="s">
        <v>987</v>
      </c>
      <c r="V111" s="136" t="s">
        <v>980</v>
      </c>
      <c r="W111" s="136" t="s">
        <v>980</v>
      </c>
      <c r="X111" s="136" t="s">
        <v>980</v>
      </c>
      <c r="Y111" s="136" t="s">
        <v>980</v>
      </c>
      <c r="Z111" s="136" t="s">
        <v>988</v>
      </c>
      <c r="AA111" s="136" t="s">
        <v>980</v>
      </c>
      <c r="AB111" s="137"/>
      <c r="AC111" s="136" t="s">
        <v>980</v>
      </c>
      <c r="AD111" s="136" t="s">
        <v>980</v>
      </c>
      <c r="AE111" s="136" t="s">
        <v>980</v>
      </c>
      <c r="AF111" s="138">
        <v>0</v>
      </c>
    </row>
    <row r="112" spans="1:32" x14ac:dyDescent="0.25">
      <c r="A112" s="135" t="s">
        <v>980</v>
      </c>
      <c r="B112" s="136" t="s">
        <v>182</v>
      </c>
      <c r="C112" s="136" t="s">
        <v>333</v>
      </c>
      <c r="D112" s="137">
        <v>44028</v>
      </c>
      <c r="E112" s="137">
        <v>44028</v>
      </c>
      <c r="F112" s="137">
        <v>44034</v>
      </c>
      <c r="G112" s="136" t="s">
        <v>981</v>
      </c>
      <c r="H112" s="136" t="s">
        <v>982</v>
      </c>
      <c r="I112" s="138">
        <v>-2767.1</v>
      </c>
      <c r="J112" s="136" t="s">
        <v>983</v>
      </c>
      <c r="K112" s="136" t="s">
        <v>984</v>
      </c>
      <c r="L112" s="138">
        <v>-232298.05</v>
      </c>
      <c r="M112" s="138">
        <v>-2767.1</v>
      </c>
      <c r="N112" s="139">
        <f t="shared" si="3"/>
        <v>2767.1</v>
      </c>
      <c r="O112" s="140" t="str">
        <f>IF(M112="","",IF(M112&lt;0,-M112&amp;"_"&amp;COUNTIF(M$2:M112,M112),M112&amp;"_"&amp;COUNTIF(M$2:M112,M112)))</f>
        <v>2767.1_1</v>
      </c>
      <c r="P112" s="140" t="str">
        <f t="shared" si="2"/>
        <v/>
      </c>
      <c r="Q112" s="136" t="s">
        <v>1052</v>
      </c>
      <c r="R112" s="136" t="s">
        <v>1047</v>
      </c>
      <c r="S112" s="136" t="s">
        <v>980</v>
      </c>
      <c r="T112" s="136" t="s">
        <v>980</v>
      </c>
      <c r="U112" s="136" t="s">
        <v>987</v>
      </c>
      <c r="V112" s="136" t="s">
        <v>980</v>
      </c>
      <c r="W112" s="136" t="s">
        <v>980</v>
      </c>
      <c r="X112" s="136" t="s">
        <v>980</v>
      </c>
      <c r="Y112" s="136" t="s">
        <v>980</v>
      </c>
      <c r="Z112" s="136" t="s">
        <v>988</v>
      </c>
      <c r="AA112" s="136" t="s">
        <v>980</v>
      </c>
      <c r="AB112" s="137"/>
      <c r="AC112" s="136" t="s">
        <v>980</v>
      </c>
      <c r="AD112" s="136" t="s">
        <v>980</v>
      </c>
      <c r="AE112" s="136" t="s">
        <v>980</v>
      </c>
      <c r="AF112" s="138">
        <v>0</v>
      </c>
    </row>
    <row r="113" spans="1:32" x14ac:dyDescent="0.25">
      <c r="A113" s="135" t="s">
        <v>980</v>
      </c>
      <c r="B113" s="136" t="s">
        <v>182</v>
      </c>
      <c r="C113" s="136" t="s">
        <v>333</v>
      </c>
      <c r="D113" s="137">
        <v>44028</v>
      </c>
      <c r="E113" s="137">
        <v>44028</v>
      </c>
      <c r="F113" s="137">
        <v>44034</v>
      </c>
      <c r="G113" s="136" t="s">
        <v>981</v>
      </c>
      <c r="H113" s="136" t="s">
        <v>982</v>
      </c>
      <c r="I113" s="138">
        <v>-10908.21</v>
      </c>
      <c r="J113" s="136" t="s">
        <v>983</v>
      </c>
      <c r="K113" s="136" t="s">
        <v>984</v>
      </c>
      <c r="L113" s="138">
        <v>-915744.23</v>
      </c>
      <c r="M113" s="138">
        <v>-10908.21</v>
      </c>
      <c r="N113" s="139">
        <f t="shared" si="3"/>
        <v>10908.21</v>
      </c>
      <c r="O113" s="140" t="str">
        <f>IF(M113="","",IF(M113&lt;0,-M113&amp;"_"&amp;COUNTIF(M$2:M113,M113),M113&amp;"_"&amp;COUNTIF(M$2:M113,M113)))</f>
        <v>10908.21_1</v>
      </c>
      <c r="P113" s="140" t="str">
        <f t="shared" si="2"/>
        <v/>
      </c>
      <c r="Q113" s="136" t="s">
        <v>1052</v>
      </c>
      <c r="R113" s="136" t="s">
        <v>1047</v>
      </c>
      <c r="S113" s="136" t="s">
        <v>980</v>
      </c>
      <c r="T113" s="136" t="s">
        <v>980</v>
      </c>
      <c r="U113" s="136" t="s">
        <v>987</v>
      </c>
      <c r="V113" s="136" t="s">
        <v>980</v>
      </c>
      <c r="W113" s="136" t="s">
        <v>980</v>
      </c>
      <c r="X113" s="136" t="s">
        <v>980</v>
      </c>
      <c r="Y113" s="136" t="s">
        <v>980</v>
      </c>
      <c r="Z113" s="136" t="s">
        <v>988</v>
      </c>
      <c r="AA113" s="136" t="s">
        <v>980</v>
      </c>
      <c r="AB113" s="137"/>
      <c r="AC113" s="136" t="s">
        <v>980</v>
      </c>
      <c r="AD113" s="136" t="s">
        <v>980</v>
      </c>
      <c r="AE113" s="136" t="s">
        <v>980</v>
      </c>
      <c r="AF113" s="138">
        <v>0</v>
      </c>
    </row>
    <row r="114" spans="1:32" x14ac:dyDescent="0.25">
      <c r="A114" s="135" t="s">
        <v>980</v>
      </c>
      <c r="B114" s="136" t="s">
        <v>182</v>
      </c>
      <c r="C114" s="136" t="s">
        <v>333</v>
      </c>
      <c r="D114" s="137">
        <v>44028</v>
      </c>
      <c r="E114" s="137">
        <v>44028</v>
      </c>
      <c r="F114" s="137">
        <v>44034</v>
      </c>
      <c r="G114" s="136" t="s">
        <v>981</v>
      </c>
      <c r="H114" s="136" t="s">
        <v>982</v>
      </c>
      <c r="I114" s="138">
        <v>-17455.04</v>
      </c>
      <c r="J114" s="136" t="s">
        <v>983</v>
      </c>
      <c r="K114" s="136" t="s">
        <v>984</v>
      </c>
      <c r="L114" s="138">
        <v>-1465350.61</v>
      </c>
      <c r="M114" s="138">
        <v>-17455.04</v>
      </c>
      <c r="N114" s="139">
        <f t="shared" si="3"/>
        <v>17455.04</v>
      </c>
      <c r="O114" s="140" t="str">
        <f>IF(M114="","",IF(M114&lt;0,-M114&amp;"_"&amp;COUNTIF(M$2:M114,M114),M114&amp;"_"&amp;COUNTIF(M$2:M114,M114)))</f>
        <v>17455.04_1</v>
      </c>
      <c r="P114" s="140" t="str">
        <f t="shared" si="2"/>
        <v/>
      </c>
      <c r="Q114" s="136" t="s">
        <v>1052</v>
      </c>
      <c r="R114" s="136" t="s">
        <v>1047</v>
      </c>
      <c r="S114" s="136" t="s">
        <v>980</v>
      </c>
      <c r="T114" s="136" t="s">
        <v>980</v>
      </c>
      <c r="U114" s="136" t="s">
        <v>987</v>
      </c>
      <c r="V114" s="136" t="s">
        <v>980</v>
      </c>
      <c r="W114" s="136" t="s">
        <v>980</v>
      </c>
      <c r="X114" s="136" t="s">
        <v>980</v>
      </c>
      <c r="Y114" s="136" t="s">
        <v>980</v>
      </c>
      <c r="Z114" s="136" t="s">
        <v>988</v>
      </c>
      <c r="AA114" s="136" t="s">
        <v>980</v>
      </c>
      <c r="AB114" s="137"/>
      <c r="AC114" s="136" t="s">
        <v>980</v>
      </c>
      <c r="AD114" s="136" t="s">
        <v>980</v>
      </c>
      <c r="AE114" s="136" t="s">
        <v>980</v>
      </c>
      <c r="AF114" s="138">
        <v>0</v>
      </c>
    </row>
    <row r="115" spans="1:32" x14ac:dyDescent="0.25">
      <c r="A115" s="135" t="s">
        <v>980</v>
      </c>
      <c r="B115" s="136" t="s">
        <v>182</v>
      </c>
      <c r="C115" s="136" t="s">
        <v>333</v>
      </c>
      <c r="D115" s="137">
        <v>44028</v>
      </c>
      <c r="E115" s="137">
        <v>44028</v>
      </c>
      <c r="F115" s="137">
        <v>44034</v>
      </c>
      <c r="G115" s="136" t="s">
        <v>981</v>
      </c>
      <c r="H115" s="136" t="s">
        <v>982</v>
      </c>
      <c r="I115" s="138">
        <v>-3080.8</v>
      </c>
      <c r="J115" s="136" t="s">
        <v>983</v>
      </c>
      <c r="K115" s="136" t="s">
        <v>984</v>
      </c>
      <c r="L115" s="138">
        <v>-258633.16</v>
      </c>
      <c r="M115" s="138">
        <v>-3080.8</v>
      </c>
      <c r="N115" s="139">
        <f t="shared" si="3"/>
        <v>3080.8</v>
      </c>
      <c r="O115" s="140" t="str">
        <f>IF(M115="","",IF(M115&lt;0,-M115&amp;"_"&amp;COUNTIF(M$2:M115,M115),M115&amp;"_"&amp;COUNTIF(M$2:M115,M115)))</f>
        <v>3080.8_1</v>
      </c>
      <c r="P115" s="140" t="str">
        <f t="shared" si="2"/>
        <v/>
      </c>
      <c r="Q115" s="136" t="s">
        <v>1052</v>
      </c>
      <c r="R115" s="136" t="s">
        <v>1047</v>
      </c>
      <c r="S115" s="136" t="s">
        <v>980</v>
      </c>
      <c r="T115" s="136" t="s">
        <v>980</v>
      </c>
      <c r="U115" s="136" t="s">
        <v>987</v>
      </c>
      <c r="V115" s="136" t="s">
        <v>980</v>
      </c>
      <c r="W115" s="136" t="s">
        <v>980</v>
      </c>
      <c r="X115" s="136" t="s">
        <v>980</v>
      </c>
      <c r="Y115" s="136" t="s">
        <v>980</v>
      </c>
      <c r="Z115" s="136" t="s">
        <v>988</v>
      </c>
      <c r="AA115" s="136" t="s">
        <v>980</v>
      </c>
      <c r="AB115" s="137"/>
      <c r="AC115" s="136" t="s">
        <v>980</v>
      </c>
      <c r="AD115" s="136" t="s">
        <v>980</v>
      </c>
      <c r="AE115" s="136" t="s">
        <v>980</v>
      </c>
      <c r="AF115" s="138">
        <v>0</v>
      </c>
    </row>
    <row r="116" spans="1:32" x14ac:dyDescent="0.25">
      <c r="A116" s="135" t="s">
        <v>980</v>
      </c>
      <c r="B116" s="136" t="s">
        <v>182</v>
      </c>
      <c r="C116" s="136" t="s">
        <v>348</v>
      </c>
      <c r="D116" s="137">
        <v>44029</v>
      </c>
      <c r="E116" s="137">
        <v>44029</v>
      </c>
      <c r="F116" s="137">
        <v>44033</v>
      </c>
      <c r="G116" s="136" t="s">
        <v>981</v>
      </c>
      <c r="H116" s="136" t="s">
        <v>982</v>
      </c>
      <c r="I116" s="138">
        <v>-973.18</v>
      </c>
      <c r="J116" s="136" t="s">
        <v>999</v>
      </c>
      <c r="K116" s="136" t="s">
        <v>984</v>
      </c>
      <c r="L116" s="138">
        <v>-81698.45</v>
      </c>
      <c r="M116" s="138">
        <v>-973.18</v>
      </c>
      <c r="N116" s="139">
        <f t="shared" si="3"/>
        <v>973.18</v>
      </c>
      <c r="O116" s="140" t="str">
        <f>IF(M116="","",IF(M116&lt;0,-M116&amp;"_"&amp;COUNTIF(M$2:M116,M116),M116&amp;"_"&amp;COUNTIF(M$2:M116,M116)))</f>
        <v>973.18_1</v>
      </c>
      <c r="P116" s="140" t="str">
        <f t="shared" si="2"/>
        <v/>
      </c>
      <c r="Q116" s="136" t="s">
        <v>1053</v>
      </c>
      <c r="R116" s="136" t="s">
        <v>1054</v>
      </c>
      <c r="S116" s="136" t="s">
        <v>980</v>
      </c>
      <c r="T116" s="136" t="s">
        <v>980</v>
      </c>
      <c r="U116" s="136" t="s">
        <v>987</v>
      </c>
      <c r="V116" s="136" t="s">
        <v>980</v>
      </c>
      <c r="W116" s="136" t="s">
        <v>980</v>
      </c>
      <c r="X116" s="136" t="s">
        <v>980</v>
      </c>
      <c r="Y116" s="136" t="s">
        <v>980</v>
      </c>
      <c r="Z116" s="136" t="s">
        <v>988</v>
      </c>
      <c r="AA116" s="136" t="s">
        <v>980</v>
      </c>
      <c r="AB116" s="137"/>
      <c r="AC116" s="136" t="s">
        <v>980</v>
      </c>
      <c r="AD116" s="136" t="s">
        <v>980</v>
      </c>
      <c r="AE116" s="136" t="s">
        <v>980</v>
      </c>
      <c r="AF116" s="138">
        <v>0</v>
      </c>
    </row>
    <row r="117" spans="1:32" x14ac:dyDescent="0.25">
      <c r="A117" s="135" t="s">
        <v>980</v>
      </c>
      <c r="B117" s="136" t="s">
        <v>182</v>
      </c>
      <c r="C117" s="136" t="s">
        <v>348</v>
      </c>
      <c r="D117" s="137">
        <v>44029</v>
      </c>
      <c r="E117" s="137">
        <v>44029</v>
      </c>
      <c r="F117" s="137">
        <v>44033</v>
      </c>
      <c r="G117" s="136" t="s">
        <v>981</v>
      </c>
      <c r="H117" s="136" t="s">
        <v>982</v>
      </c>
      <c r="I117" s="138">
        <v>-1073.6400000000001</v>
      </c>
      <c r="J117" s="136" t="s">
        <v>983</v>
      </c>
      <c r="K117" s="136" t="s">
        <v>984</v>
      </c>
      <c r="L117" s="138">
        <v>-90132.08</v>
      </c>
      <c r="M117" s="138">
        <v>-1073.6400000000001</v>
      </c>
      <c r="N117" s="139">
        <f t="shared" si="3"/>
        <v>1073.6400000000001</v>
      </c>
      <c r="O117" s="140" t="str">
        <f>IF(M117="","",IF(M117&lt;0,-M117&amp;"_"&amp;COUNTIF(M$2:M117,M117),M117&amp;"_"&amp;COUNTIF(M$2:M117,M117)))</f>
        <v>1073.64_1</v>
      </c>
      <c r="P117" s="140" t="str">
        <f t="shared" si="2"/>
        <v/>
      </c>
      <c r="Q117" s="136" t="s">
        <v>1053</v>
      </c>
      <c r="R117" s="136" t="s">
        <v>1054</v>
      </c>
      <c r="S117" s="136" t="s">
        <v>980</v>
      </c>
      <c r="T117" s="136" t="s">
        <v>980</v>
      </c>
      <c r="U117" s="136" t="s">
        <v>987</v>
      </c>
      <c r="V117" s="136" t="s">
        <v>980</v>
      </c>
      <c r="W117" s="136" t="s">
        <v>980</v>
      </c>
      <c r="X117" s="136" t="s">
        <v>980</v>
      </c>
      <c r="Y117" s="136" t="s">
        <v>980</v>
      </c>
      <c r="Z117" s="136" t="s">
        <v>988</v>
      </c>
      <c r="AA117" s="136" t="s">
        <v>980</v>
      </c>
      <c r="AB117" s="137"/>
      <c r="AC117" s="136" t="s">
        <v>980</v>
      </c>
      <c r="AD117" s="136" t="s">
        <v>980</v>
      </c>
      <c r="AE117" s="136" t="s">
        <v>980</v>
      </c>
      <c r="AF117" s="138">
        <v>0</v>
      </c>
    </row>
    <row r="118" spans="1:32" x14ac:dyDescent="0.25">
      <c r="A118" s="135" t="s">
        <v>980</v>
      </c>
      <c r="B118" s="136" t="s">
        <v>182</v>
      </c>
      <c r="C118" s="136" t="s">
        <v>348</v>
      </c>
      <c r="D118" s="137">
        <v>44029</v>
      </c>
      <c r="E118" s="137">
        <v>44029</v>
      </c>
      <c r="F118" s="137">
        <v>44033</v>
      </c>
      <c r="G118" s="136" t="s">
        <v>981</v>
      </c>
      <c r="H118" s="136" t="s">
        <v>982</v>
      </c>
      <c r="I118" s="138">
        <v>-4461.8599999999997</v>
      </c>
      <c r="J118" s="136" t="s">
        <v>983</v>
      </c>
      <c r="K118" s="136" t="s">
        <v>984</v>
      </c>
      <c r="L118" s="138">
        <v>-374573.15</v>
      </c>
      <c r="M118" s="138">
        <v>-4461.8599999999997</v>
      </c>
      <c r="N118" s="139">
        <f t="shared" si="3"/>
        <v>4461.8599999999997</v>
      </c>
      <c r="O118" s="140" t="str">
        <f>IF(M118="","",IF(M118&lt;0,-M118&amp;"_"&amp;COUNTIF(M$2:M118,M118),M118&amp;"_"&amp;COUNTIF(M$2:M118,M118)))</f>
        <v>4461.86_1</v>
      </c>
      <c r="P118" s="140" t="str">
        <f t="shared" si="2"/>
        <v/>
      </c>
      <c r="Q118" s="136" t="s">
        <v>1053</v>
      </c>
      <c r="R118" s="136" t="s">
        <v>1054</v>
      </c>
      <c r="S118" s="136" t="s">
        <v>980</v>
      </c>
      <c r="T118" s="136" t="s">
        <v>980</v>
      </c>
      <c r="U118" s="136" t="s">
        <v>987</v>
      </c>
      <c r="V118" s="136" t="s">
        <v>980</v>
      </c>
      <c r="W118" s="136" t="s">
        <v>980</v>
      </c>
      <c r="X118" s="136" t="s">
        <v>980</v>
      </c>
      <c r="Y118" s="136" t="s">
        <v>980</v>
      </c>
      <c r="Z118" s="136" t="s">
        <v>988</v>
      </c>
      <c r="AA118" s="136" t="s">
        <v>980</v>
      </c>
      <c r="AB118" s="137"/>
      <c r="AC118" s="136" t="s">
        <v>980</v>
      </c>
      <c r="AD118" s="136" t="s">
        <v>980</v>
      </c>
      <c r="AE118" s="136" t="s">
        <v>980</v>
      </c>
      <c r="AF118" s="138">
        <v>0</v>
      </c>
    </row>
    <row r="119" spans="1:32" x14ac:dyDescent="0.25">
      <c r="A119" s="135" t="s">
        <v>980</v>
      </c>
      <c r="B119" s="136" t="s">
        <v>182</v>
      </c>
      <c r="C119" s="136" t="s">
        <v>348</v>
      </c>
      <c r="D119" s="137">
        <v>44029</v>
      </c>
      <c r="E119" s="137">
        <v>44029</v>
      </c>
      <c r="F119" s="137">
        <v>44033</v>
      </c>
      <c r="G119" s="136" t="s">
        <v>981</v>
      </c>
      <c r="H119" s="136" t="s">
        <v>982</v>
      </c>
      <c r="I119" s="138">
        <v>-5076.84</v>
      </c>
      <c r="J119" s="136" t="s">
        <v>983</v>
      </c>
      <c r="K119" s="136" t="s">
        <v>984</v>
      </c>
      <c r="L119" s="138">
        <v>-426200.72</v>
      </c>
      <c r="M119" s="138">
        <v>-5076.84</v>
      </c>
      <c r="N119" s="139">
        <f t="shared" si="3"/>
        <v>5076.84</v>
      </c>
      <c r="O119" s="140" t="str">
        <f>IF(M119="","",IF(M119&lt;0,-M119&amp;"_"&amp;COUNTIF(M$2:M119,M119),M119&amp;"_"&amp;COUNTIF(M$2:M119,M119)))</f>
        <v>5076.84_1</v>
      </c>
      <c r="P119" s="140" t="str">
        <f t="shared" si="2"/>
        <v/>
      </c>
      <c r="Q119" s="136" t="s">
        <v>1053</v>
      </c>
      <c r="R119" s="136" t="s">
        <v>1054</v>
      </c>
      <c r="S119" s="136" t="s">
        <v>980</v>
      </c>
      <c r="T119" s="136" t="s">
        <v>980</v>
      </c>
      <c r="U119" s="136" t="s">
        <v>987</v>
      </c>
      <c r="V119" s="136" t="s">
        <v>980</v>
      </c>
      <c r="W119" s="136" t="s">
        <v>980</v>
      </c>
      <c r="X119" s="136" t="s">
        <v>980</v>
      </c>
      <c r="Y119" s="136" t="s">
        <v>980</v>
      </c>
      <c r="Z119" s="136" t="s">
        <v>988</v>
      </c>
      <c r="AA119" s="136" t="s">
        <v>980</v>
      </c>
      <c r="AB119" s="137"/>
      <c r="AC119" s="136" t="s">
        <v>980</v>
      </c>
      <c r="AD119" s="136" t="s">
        <v>980</v>
      </c>
      <c r="AE119" s="136" t="s">
        <v>980</v>
      </c>
      <c r="AF119" s="138">
        <v>0</v>
      </c>
    </row>
    <row r="120" spans="1:32" x14ac:dyDescent="0.25">
      <c r="A120" s="135" t="s">
        <v>980</v>
      </c>
      <c r="B120" s="136" t="s">
        <v>182</v>
      </c>
      <c r="C120" s="136" t="s">
        <v>188</v>
      </c>
      <c r="D120" s="137">
        <v>44030</v>
      </c>
      <c r="E120" s="137">
        <v>44030</v>
      </c>
      <c r="F120" s="137">
        <v>44032</v>
      </c>
      <c r="G120" s="136" t="s">
        <v>981</v>
      </c>
      <c r="H120" s="136" t="s">
        <v>982</v>
      </c>
      <c r="I120" s="138">
        <v>-361083.38</v>
      </c>
      <c r="J120" s="136" t="s">
        <v>983</v>
      </c>
      <c r="K120" s="136" t="s">
        <v>984</v>
      </c>
      <c r="L120" s="138">
        <v>-30312949.739999998</v>
      </c>
      <c r="M120" s="138">
        <v>-361083.38</v>
      </c>
      <c r="N120" s="139">
        <f t="shared" si="3"/>
        <v>361083.38</v>
      </c>
      <c r="O120" s="140" t="str">
        <f>IF(M120="","",IF(M120&lt;0,-M120&amp;"_"&amp;COUNTIF(M$2:M120,M120),M120&amp;"_"&amp;COUNTIF(M$2:M120,M120)))</f>
        <v>361083.38_1</v>
      </c>
      <c r="P120" s="140" t="str">
        <f t="shared" si="2"/>
        <v/>
      </c>
      <c r="Q120" s="136" t="s">
        <v>1055</v>
      </c>
      <c r="R120" s="136" t="s">
        <v>1056</v>
      </c>
      <c r="S120" s="136" t="s">
        <v>980</v>
      </c>
      <c r="T120" s="136" t="s">
        <v>980</v>
      </c>
      <c r="U120" s="136" t="s">
        <v>987</v>
      </c>
      <c r="V120" s="136" t="s">
        <v>980</v>
      </c>
      <c r="W120" s="136" t="s">
        <v>980</v>
      </c>
      <c r="X120" s="136" t="s">
        <v>980</v>
      </c>
      <c r="Y120" s="136" t="s">
        <v>980</v>
      </c>
      <c r="Z120" s="136" t="s">
        <v>988</v>
      </c>
      <c r="AA120" s="136" t="s">
        <v>980</v>
      </c>
      <c r="AB120" s="137"/>
      <c r="AC120" s="136" t="s">
        <v>980</v>
      </c>
      <c r="AD120" s="136" t="s">
        <v>980</v>
      </c>
      <c r="AE120" s="136" t="s">
        <v>980</v>
      </c>
      <c r="AF120" s="138">
        <v>0</v>
      </c>
    </row>
    <row r="121" spans="1:32" x14ac:dyDescent="0.25">
      <c r="A121" s="135" t="s">
        <v>980</v>
      </c>
      <c r="B121" s="136" t="s">
        <v>182</v>
      </c>
      <c r="C121" s="136" t="s">
        <v>188</v>
      </c>
      <c r="D121" s="137">
        <v>44030</v>
      </c>
      <c r="E121" s="137">
        <v>44030</v>
      </c>
      <c r="F121" s="137">
        <v>44032</v>
      </c>
      <c r="G121" s="136" t="s">
        <v>981</v>
      </c>
      <c r="H121" s="136" t="s">
        <v>982</v>
      </c>
      <c r="I121" s="138">
        <v>-68978.259999999995</v>
      </c>
      <c r="J121" s="136" t="s">
        <v>983</v>
      </c>
      <c r="K121" s="136" t="s">
        <v>984</v>
      </c>
      <c r="L121" s="138">
        <v>-5790724.9299999997</v>
      </c>
      <c r="M121" s="138">
        <v>-68978.259999999995</v>
      </c>
      <c r="N121" s="139">
        <f t="shared" si="3"/>
        <v>68978.259999999995</v>
      </c>
      <c r="O121" s="140" t="str">
        <f>IF(M121="","",IF(M121&lt;0,-M121&amp;"_"&amp;COUNTIF(M$2:M121,M121),M121&amp;"_"&amp;COUNTIF(M$2:M121,M121)))</f>
        <v>68978.26_1</v>
      </c>
      <c r="P121" s="140" t="str">
        <f t="shared" si="2"/>
        <v/>
      </c>
      <c r="Q121" s="136" t="s">
        <v>1055</v>
      </c>
      <c r="R121" s="136" t="s">
        <v>1056</v>
      </c>
      <c r="S121" s="136" t="s">
        <v>980</v>
      </c>
      <c r="T121" s="136" t="s">
        <v>980</v>
      </c>
      <c r="U121" s="136" t="s">
        <v>987</v>
      </c>
      <c r="V121" s="136" t="s">
        <v>980</v>
      </c>
      <c r="W121" s="136" t="s">
        <v>980</v>
      </c>
      <c r="X121" s="136" t="s">
        <v>980</v>
      </c>
      <c r="Y121" s="136" t="s">
        <v>980</v>
      </c>
      <c r="Z121" s="136" t="s">
        <v>988</v>
      </c>
      <c r="AA121" s="136" t="s">
        <v>980</v>
      </c>
      <c r="AB121" s="137"/>
      <c r="AC121" s="136" t="s">
        <v>980</v>
      </c>
      <c r="AD121" s="136" t="s">
        <v>980</v>
      </c>
      <c r="AE121" s="136" t="s">
        <v>980</v>
      </c>
      <c r="AF121" s="138">
        <v>0</v>
      </c>
    </row>
    <row r="122" spans="1:32" x14ac:dyDescent="0.25">
      <c r="A122" s="135" t="s">
        <v>980</v>
      </c>
      <c r="B122" s="136" t="s">
        <v>182</v>
      </c>
      <c r="C122" s="136" t="s">
        <v>188</v>
      </c>
      <c r="D122" s="137">
        <v>44030</v>
      </c>
      <c r="E122" s="137">
        <v>44030</v>
      </c>
      <c r="F122" s="137">
        <v>44032</v>
      </c>
      <c r="G122" s="136" t="s">
        <v>981</v>
      </c>
      <c r="H122" s="136" t="s">
        <v>982</v>
      </c>
      <c r="I122" s="138">
        <v>-106421.7</v>
      </c>
      <c r="J122" s="136" t="s">
        <v>983</v>
      </c>
      <c r="K122" s="136" t="s">
        <v>984</v>
      </c>
      <c r="L122" s="138">
        <v>-8934101.7200000007</v>
      </c>
      <c r="M122" s="138">
        <v>-106421.7</v>
      </c>
      <c r="N122" s="139">
        <f t="shared" si="3"/>
        <v>106421.7</v>
      </c>
      <c r="O122" s="140" t="str">
        <f>IF(M122="","",IF(M122&lt;0,-M122&amp;"_"&amp;COUNTIF(M$2:M122,M122),M122&amp;"_"&amp;COUNTIF(M$2:M122,M122)))</f>
        <v>106421.7_1</v>
      </c>
      <c r="P122" s="140" t="str">
        <f t="shared" si="2"/>
        <v/>
      </c>
      <c r="Q122" s="136" t="s">
        <v>1055</v>
      </c>
      <c r="R122" s="136" t="s">
        <v>1056</v>
      </c>
      <c r="S122" s="136" t="s">
        <v>980</v>
      </c>
      <c r="T122" s="136" t="s">
        <v>980</v>
      </c>
      <c r="U122" s="136" t="s">
        <v>987</v>
      </c>
      <c r="V122" s="136" t="s">
        <v>980</v>
      </c>
      <c r="W122" s="136" t="s">
        <v>980</v>
      </c>
      <c r="X122" s="136" t="s">
        <v>980</v>
      </c>
      <c r="Y122" s="136" t="s">
        <v>980</v>
      </c>
      <c r="Z122" s="136" t="s">
        <v>988</v>
      </c>
      <c r="AA122" s="136" t="s">
        <v>980</v>
      </c>
      <c r="AB122" s="137"/>
      <c r="AC122" s="136" t="s">
        <v>980</v>
      </c>
      <c r="AD122" s="136" t="s">
        <v>980</v>
      </c>
      <c r="AE122" s="136" t="s">
        <v>980</v>
      </c>
      <c r="AF122" s="138">
        <v>0</v>
      </c>
    </row>
    <row r="123" spans="1:32" x14ac:dyDescent="0.25">
      <c r="A123" s="135" t="s">
        <v>980</v>
      </c>
      <c r="B123" s="136" t="s">
        <v>182</v>
      </c>
      <c r="C123" s="136" t="s">
        <v>352</v>
      </c>
      <c r="D123" s="137">
        <v>44031</v>
      </c>
      <c r="E123" s="137">
        <v>44031</v>
      </c>
      <c r="F123" s="137">
        <v>44034</v>
      </c>
      <c r="G123" s="136" t="s">
        <v>981</v>
      </c>
      <c r="H123" s="136" t="s">
        <v>982</v>
      </c>
      <c r="I123" s="138">
        <v>-1312.78</v>
      </c>
      <c r="J123" s="136" t="s">
        <v>983</v>
      </c>
      <c r="K123" s="136" t="s">
        <v>984</v>
      </c>
      <c r="L123" s="138">
        <v>-110207.88</v>
      </c>
      <c r="M123" s="138">
        <v>-1312.78</v>
      </c>
      <c r="N123" s="139">
        <f t="shared" si="3"/>
        <v>1312.78</v>
      </c>
      <c r="O123" s="140" t="str">
        <f>IF(M123="","",IF(M123&lt;0,-M123&amp;"_"&amp;COUNTIF(M$2:M123,M123),M123&amp;"_"&amp;COUNTIF(M$2:M123,M123)))</f>
        <v>1312.78_1</v>
      </c>
      <c r="P123" s="140" t="str">
        <f t="shared" si="2"/>
        <v/>
      </c>
      <c r="Q123" s="136" t="s">
        <v>1057</v>
      </c>
      <c r="R123" s="136" t="s">
        <v>1058</v>
      </c>
      <c r="S123" s="136" t="s">
        <v>980</v>
      </c>
      <c r="T123" s="136" t="s">
        <v>980</v>
      </c>
      <c r="U123" s="136" t="s">
        <v>987</v>
      </c>
      <c r="V123" s="136" t="s">
        <v>980</v>
      </c>
      <c r="W123" s="136" t="s">
        <v>980</v>
      </c>
      <c r="X123" s="136" t="s">
        <v>980</v>
      </c>
      <c r="Y123" s="136" t="s">
        <v>980</v>
      </c>
      <c r="Z123" s="136" t="s">
        <v>988</v>
      </c>
      <c r="AA123" s="136" t="s">
        <v>980</v>
      </c>
      <c r="AB123" s="137"/>
      <c r="AC123" s="136" t="s">
        <v>980</v>
      </c>
      <c r="AD123" s="136" t="s">
        <v>980</v>
      </c>
      <c r="AE123" s="136" t="s">
        <v>980</v>
      </c>
      <c r="AF123" s="138">
        <v>0</v>
      </c>
    </row>
    <row r="124" spans="1:32" x14ac:dyDescent="0.25">
      <c r="A124" s="135" t="s">
        <v>980</v>
      </c>
      <c r="B124" s="136" t="s">
        <v>182</v>
      </c>
      <c r="C124" s="136" t="s">
        <v>352</v>
      </c>
      <c r="D124" s="137">
        <v>44031</v>
      </c>
      <c r="E124" s="137">
        <v>44031</v>
      </c>
      <c r="F124" s="137">
        <v>44034</v>
      </c>
      <c r="G124" s="136" t="s">
        <v>981</v>
      </c>
      <c r="H124" s="136" t="s">
        <v>982</v>
      </c>
      <c r="I124" s="138">
        <v>-1456</v>
      </c>
      <c r="J124" s="136" t="s">
        <v>983</v>
      </c>
      <c r="K124" s="136" t="s">
        <v>984</v>
      </c>
      <c r="L124" s="138">
        <v>-122231.2</v>
      </c>
      <c r="M124" s="138">
        <v>-1456</v>
      </c>
      <c r="N124" s="139">
        <f t="shared" si="3"/>
        <v>1456</v>
      </c>
      <c r="O124" s="140" t="str">
        <f>IF(M124="","",IF(M124&lt;0,-M124&amp;"_"&amp;COUNTIF(M$2:M124,M124),M124&amp;"_"&amp;COUNTIF(M$2:M124,M124)))</f>
        <v>1456_1</v>
      </c>
      <c r="P124" s="140" t="str">
        <f t="shared" si="2"/>
        <v/>
      </c>
      <c r="Q124" s="136" t="s">
        <v>1057</v>
      </c>
      <c r="R124" s="136" t="s">
        <v>1058</v>
      </c>
      <c r="S124" s="136" t="s">
        <v>980</v>
      </c>
      <c r="T124" s="136" t="s">
        <v>980</v>
      </c>
      <c r="U124" s="136" t="s">
        <v>987</v>
      </c>
      <c r="V124" s="136" t="s">
        <v>980</v>
      </c>
      <c r="W124" s="136" t="s">
        <v>980</v>
      </c>
      <c r="X124" s="136" t="s">
        <v>980</v>
      </c>
      <c r="Y124" s="136" t="s">
        <v>980</v>
      </c>
      <c r="Z124" s="136" t="s">
        <v>988</v>
      </c>
      <c r="AA124" s="136" t="s">
        <v>980</v>
      </c>
      <c r="AB124" s="137"/>
      <c r="AC124" s="136" t="s">
        <v>980</v>
      </c>
      <c r="AD124" s="136" t="s">
        <v>980</v>
      </c>
      <c r="AE124" s="136" t="s">
        <v>980</v>
      </c>
      <c r="AF124" s="138">
        <v>0</v>
      </c>
    </row>
    <row r="125" spans="1:32" x14ac:dyDescent="0.25">
      <c r="A125" s="135" t="s">
        <v>980</v>
      </c>
      <c r="B125" s="136" t="s">
        <v>182</v>
      </c>
      <c r="C125" s="136" t="s">
        <v>352</v>
      </c>
      <c r="D125" s="137">
        <v>44031</v>
      </c>
      <c r="E125" s="137">
        <v>44031</v>
      </c>
      <c r="F125" s="137">
        <v>44034</v>
      </c>
      <c r="G125" s="136" t="s">
        <v>981</v>
      </c>
      <c r="H125" s="136" t="s">
        <v>982</v>
      </c>
      <c r="I125" s="138">
        <v>-1229.24</v>
      </c>
      <c r="J125" s="136" t="s">
        <v>983</v>
      </c>
      <c r="K125" s="136" t="s">
        <v>984</v>
      </c>
      <c r="L125" s="138">
        <v>-103194.7</v>
      </c>
      <c r="M125" s="138">
        <v>-1229.24</v>
      </c>
      <c r="N125" s="139">
        <f t="shared" si="3"/>
        <v>1229.24</v>
      </c>
      <c r="O125" s="140" t="str">
        <f>IF(M125="","",IF(M125&lt;0,-M125&amp;"_"&amp;COUNTIF(M$2:M125,M125),M125&amp;"_"&amp;COUNTIF(M$2:M125,M125)))</f>
        <v>1229.24_1</v>
      </c>
      <c r="P125" s="140" t="str">
        <f t="shared" si="2"/>
        <v/>
      </c>
      <c r="Q125" s="136" t="s">
        <v>1057</v>
      </c>
      <c r="R125" s="136" t="s">
        <v>1058</v>
      </c>
      <c r="S125" s="136" t="s">
        <v>980</v>
      </c>
      <c r="T125" s="136" t="s">
        <v>980</v>
      </c>
      <c r="U125" s="136" t="s">
        <v>987</v>
      </c>
      <c r="V125" s="136" t="s">
        <v>980</v>
      </c>
      <c r="W125" s="136" t="s">
        <v>980</v>
      </c>
      <c r="X125" s="136" t="s">
        <v>980</v>
      </c>
      <c r="Y125" s="136" t="s">
        <v>980</v>
      </c>
      <c r="Z125" s="136" t="s">
        <v>988</v>
      </c>
      <c r="AA125" s="136" t="s">
        <v>980</v>
      </c>
      <c r="AB125" s="137"/>
      <c r="AC125" s="136" t="s">
        <v>980</v>
      </c>
      <c r="AD125" s="136" t="s">
        <v>980</v>
      </c>
      <c r="AE125" s="136" t="s">
        <v>980</v>
      </c>
      <c r="AF125" s="138">
        <v>0</v>
      </c>
    </row>
    <row r="126" spans="1:32" x14ac:dyDescent="0.25">
      <c r="A126" s="135" t="s">
        <v>980</v>
      </c>
      <c r="B126" s="136" t="s">
        <v>182</v>
      </c>
      <c r="C126" s="136" t="s">
        <v>352</v>
      </c>
      <c r="D126" s="137">
        <v>44031</v>
      </c>
      <c r="E126" s="137">
        <v>44031</v>
      </c>
      <c r="F126" s="137">
        <v>44034</v>
      </c>
      <c r="G126" s="136" t="s">
        <v>981</v>
      </c>
      <c r="H126" s="136" t="s">
        <v>982</v>
      </c>
      <c r="I126" s="138">
        <v>-1145.7</v>
      </c>
      <c r="J126" s="136" t="s">
        <v>983</v>
      </c>
      <c r="K126" s="136" t="s">
        <v>984</v>
      </c>
      <c r="L126" s="138">
        <v>-96181.52</v>
      </c>
      <c r="M126" s="138">
        <v>-1145.7</v>
      </c>
      <c r="N126" s="139">
        <f t="shared" si="3"/>
        <v>1145.7</v>
      </c>
      <c r="O126" s="140" t="str">
        <f>IF(M126="","",IF(M126&lt;0,-M126&amp;"_"&amp;COUNTIF(M$2:M126,M126),M126&amp;"_"&amp;COUNTIF(M$2:M126,M126)))</f>
        <v>1145.7_1</v>
      </c>
      <c r="P126" s="140" t="str">
        <f t="shared" si="2"/>
        <v/>
      </c>
      <c r="Q126" s="136" t="s">
        <v>1057</v>
      </c>
      <c r="R126" s="136" t="s">
        <v>1058</v>
      </c>
      <c r="S126" s="136" t="s">
        <v>980</v>
      </c>
      <c r="T126" s="136" t="s">
        <v>980</v>
      </c>
      <c r="U126" s="136" t="s">
        <v>987</v>
      </c>
      <c r="V126" s="136" t="s">
        <v>980</v>
      </c>
      <c r="W126" s="136" t="s">
        <v>980</v>
      </c>
      <c r="X126" s="136" t="s">
        <v>980</v>
      </c>
      <c r="Y126" s="136" t="s">
        <v>980</v>
      </c>
      <c r="Z126" s="136" t="s">
        <v>988</v>
      </c>
      <c r="AA126" s="136" t="s">
        <v>980</v>
      </c>
      <c r="AB126" s="137"/>
      <c r="AC126" s="136" t="s">
        <v>980</v>
      </c>
      <c r="AD126" s="136" t="s">
        <v>980</v>
      </c>
      <c r="AE126" s="136" t="s">
        <v>980</v>
      </c>
      <c r="AF126" s="138">
        <v>0</v>
      </c>
    </row>
    <row r="127" spans="1:32" x14ac:dyDescent="0.25">
      <c r="A127" s="135" t="s">
        <v>980</v>
      </c>
      <c r="B127" s="136" t="s">
        <v>182</v>
      </c>
      <c r="C127" s="136" t="s">
        <v>352</v>
      </c>
      <c r="D127" s="137">
        <v>44031</v>
      </c>
      <c r="E127" s="137">
        <v>44031</v>
      </c>
      <c r="F127" s="137">
        <v>44034</v>
      </c>
      <c r="G127" s="136" t="s">
        <v>981</v>
      </c>
      <c r="H127" s="136" t="s">
        <v>982</v>
      </c>
      <c r="I127" s="138">
        <v>-1524.56</v>
      </c>
      <c r="J127" s="136" t="s">
        <v>983</v>
      </c>
      <c r="K127" s="136" t="s">
        <v>984</v>
      </c>
      <c r="L127" s="138">
        <v>-127986.81</v>
      </c>
      <c r="M127" s="138">
        <v>-1524.56</v>
      </c>
      <c r="N127" s="139">
        <f t="shared" si="3"/>
        <v>1524.56</v>
      </c>
      <c r="O127" s="140" t="str">
        <f>IF(M127="","",IF(M127&lt;0,-M127&amp;"_"&amp;COUNTIF(M$2:M127,M127),M127&amp;"_"&amp;COUNTIF(M$2:M127,M127)))</f>
        <v>1524.56_2</v>
      </c>
      <c r="P127" s="140" t="str">
        <f t="shared" si="2"/>
        <v/>
      </c>
      <c r="Q127" s="136" t="s">
        <v>1057</v>
      </c>
      <c r="R127" s="136" t="s">
        <v>1058</v>
      </c>
      <c r="S127" s="136" t="s">
        <v>980</v>
      </c>
      <c r="T127" s="136" t="s">
        <v>980</v>
      </c>
      <c r="U127" s="136" t="s">
        <v>987</v>
      </c>
      <c r="V127" s="136" t="s">
        <v>980</v>
      </c>
      <c r="W127" s="136" t="s">
        <v>980</v>
      </c>
      <c r="X127" s="136" t="s">
        <v>980</v>
      </c>
      <c r="Y127" s="136" t="s">
        <v>980</v>
      </c>
      <c r="Z127" s="136" t="s">
        <v>988</v>
      </c>
      <c r="AA127" s="136" t="s">
        <v>980</v>
      </c>
      <c r="AB127" s="137"/>
      <c r="AC127" s="136" t="s">
        <v>980</v>
      </c>
      <c r="AD127" s="136" t="s">
        <v>980</v>
      </c>
      <c r="AE127" s="136" t="s">
        <v>980</v>
      </c>
      <c r="AF127" s="138">
        <v>0</v>
      </c>
    </row>
    <row r="128" spans="1:32" x14ac:dyDescent="0.25">
      <c r="A128" s="135" t="s">
        <v>980</v>
      </c>
      <c r="B128" s="136" t="s">
        <v>182</v>
      </c>
      <c r="C128" s="136" t="s">
        <v>289</v>
      </c>
      <c r="D128" s="137">
        <v>44031</v>
      </c>
      <c r="E128" s="137">
        <v>44031</v>
      </c>
      <c r="F128" s="137">
        <v>44037</v>
      </c>
      <c r="G128" s="136" t="s">
        <v>981</v>
      </c>
      <c r="H128" s="136" t="s">
        <v>982</v>
      </c>
      <c r="I128" s="138">
        <v>-689.64</v>
      </c>
      <c r="J128" s="136" t="s">
        <v>983</v>
      </c>
      <c r="K128" s="136" t="s">
        <v>984</v>
      </c>
      <c r="L128" s="138">
        <v>-57895.28</v>
      </c>
      <c r="M128" s="138">
        <v>-689.64</v>
      </c>
      <c r="N128" s="139">
        <f t="shared" si="3"/>
        <v>689.64</v>
      </c>
      <c r="O128" s="140" t="str">
        <f>IF(M128="","",IF(M128&lt;0,-M128&amp;"_"&amp;COUNTIF(M$2:M128,M128),M128&amp;"_"&amp;COUNTIF(M$2:M128,M128)))</f>
        <v>689.64_1</v>
      </c>
      <c r="P128" s="140" t="str">
        <f t="shared" si="2"/>
        <v/>
      </c>
      <c r="Q128" s="136" t="s">
        <v>1059</v>
      </c>
      <c r="R128" s="136" t="s">
        <v>1058</v>
      </c>
      <c r="S128" s="136" t="s">
        <v>980</v>
      </c>
      <c r="T128" s="136" t="s">
        <v>980</v>
      </c>
      <c r="U128" s="136" t="s">
        <v>987</v>
      </c>
      <c r="V128" s="136" t="s">
        <v>980</v>
      </c>
      <c r="W128" s="136" t="s">
        <v>980</v>
      </c>
      <c r="X128" s="136" t="s">
        <v>980</v>
      </c>
      <c r="Y128" s="136" t="s">
        <v>980</v>
      </c>
      <c r="Z128" s="136" t="s">
        <v>988</v>
      </c>
      <c r="AA128" s="136" t="s">
        <v>980</v>
      </c>
      <c r="AB128" s="137"/>
      <c r="AC128" s="136" t="s">
        <v>980</v>
      </c>
      <c r="AD128" s="136" t="s">
        <v>980</v>
      </c>
      <c r="AE128" s="136" t="s">
        <v>980</v>
      </c>
      <c r="AF128" s="138">
        <v>0</v>
      </c>
    </row>
    <row r="129" spans="1:32" x14ac:dyDescent="0.25">
      <c r="A129" s="135" t="s">
        <v>980</v>
      </c>
      <c r="B129" s="136" t="s">
        <v>182</v>
      </c>
      <c r="C129" s="136" t="s">
        <v>334</v>
      </c>
      <c r="D129" s="137">
        <v>44032</v>
      </c>
      <c r="E129" s="137">
        <v>44032</v>
      </c>
      <c r="F129" s="137">
        <v>44037</v>
      </c>
      <c r="G129" s="136" t="s">
        <v>981</v>
      </c>
      <c r="H129" s="136" t="s">
        <v>982</v>
      </c>
      <c r="I129" s="138">
        <v>-372.87</v>
      </c>
      <c r="J129" s="136" t="s">
        <v>1034</v>
      </c>
      <c r="K129" s="136" t="s">
        <v>984</v>
      </c>
      <c r="L129" s="138">
        <v>-31302.44</v>
      </c>
      <c r="M129" s="138">
        <v>-372.87</v>
      </c>
      <c r="N129" s="139">
        <f t="shared" si="3"/>
        <v>372.87</v>
      </c>
      <c r="O129" s="140" t="str">
        <f>IF(M129="","",IF(M129&lt;0,-M129&amp;"_"&amp;COUNTIF(M$2:M129,M129),M129&amp;"_"&amp;COUNTIF(M$2:M129,M129)))</f>
        <v>372.87_1</v>
      </c>
      <c r="P129" s="140" t="str">
        <f t="shared" si="2"/>
        <v/>
      </c>
      <c r="Q129" s="136" t="s">
        <v>1060</v>
      </c>
      <c r="R129" s="136" t="s">
        <v>1061</v>
      </c>
      <c r="S129" s="136" t="s">
        <v>980</v>
      </c>
      <c r="T129" s="136" t="s">
        <v>980</v>
      </c>
      <c r="U129" s="136" t="s">
        <v>987</v>
      </c>
      <c r="V129" s="136" t="s">
        <v>980</v>
      </c>
      <c r="W129" s="136" t="s">
        <v>980</v>
      </c>
      <c r="X129" s="136" t="s">
        <v>980</v>
      </c>
      <c r="Y129" s="136" t="s">
        <v>980</v>
      </c>
      <c r="Z129" s="136" t="s">
        <v>988</v>
      </c>
      <c r="AA129" s="136" t="s">
        <v>980</v>
      </c>
      <c r="AB129" s="137"/>
      <c r="AC129" s="136" t="s">
        <v>980</v>
      </c>
      <c r="AD129" s="136" t="s">
        <v>980</v>
      </c>
      <c r="AE129" s="136" t="s">
        <v>980</v>
      </c>
      <c r="AF129" s="138">
        <v>0</v>
      </c>
    </row>
    <row r="130" spans="1:32" x14ac:dyDescent="0.25">
      <c r="A130" s="135" t="s">
        <v>980</v>
      </c>
      <c r="B130" s="136" t="s">
        <v>182</v>
      </c>
      <c r="C130" s="136" t="s">
        <v>334</v>
      </c>
      <c r="D130" s="137">
        <v>44032</v>
      </c>
      <c r="E130" s="137">
        <v>44032</v>
      </c>
      <c r="F130" s="137">
        <v>44037</v>
      </c>
      <c r="G130" s="136" t="s">
        <v>981</v>
      </c>
      <c r="H130" s="136" t="s">
        <v>982</v>
      </c>
      <c r="I130" s="138">
        <v>-2029.19</v>
      </c>
      <c r="J130" s="136" t="s">
        <v>983</v>
      </c>
      <c r="K130" s="136" t="s">
        <v>984</v>
      </c>
      <c r="L130" s="138">
        <v>-170350.5</v>
      </c>
      <c r="M130" s="138">
        <v>-2029.19</v>
      </c>
      <c r="N130" s="139">
        <f t="shared" si="3"/>
        <v>2029.19</v>
      </c>
      <c r="O130" s="140" t="str">
        <f>IF(M130="","",IF(M130&lt;0,-M130&amp;"_"&amp;COUNTIF(M$2:M130,M130),M130&amp;"_"&amp;COUNTIF(M$2:M130,M130)))</f>
        <v>2029.19_1</v>
      </c>
      <c r="P130" s="140" t="str">
        <f t="shared" ref="P130:P193" si="4">IF(COUNTIF(O:O,O130)=2,"x","")</f>
        <v/>
      </c>
      <c r="Q130" s="136" t="s">
        <v>1060</v>
      </c>
      <c r="R130" s="136" t="s">
        <v>1061</v>
      </c>
      <c r="S130" s="136" t="s">
        <v>980</v>
      </c>
      <c r="T130" s="136" t="s">
        <v>980</v>
      </c>
      <c r="U130" s="136" t="s">
        <v>987</v>
      </c>
      <c r="V130" s="136" t="s">
        <v>980</v>
      </c>
      <c r="W130" s="136" t="s">
        <v>980</v>
      </c>
      <c r="X130" s="136" t="s">
        <v>980</v>
      </c>
      <c r="Y130" s="136" t="s">
        <v>980</v>
      </c>
      <c r="Z130" s="136" t="s">
        <v>988</v>
      </c>
      <c r="AA130" s="136" t="s">
        <v>980</v>
      </c>
      <c r="AB130" s="137"/>
      <c r="AC130" s="136" t="s">
        <v>980</v>
      </c>
      <c r="AD130" s="136" t="s">
        <v>980</v>
      </c>
      <c r="AE130" s="136" t="s">
        <v>980</v>
      </c>
      <c r="AF130" s="138">
        <v>0</v>
      </c>
    </row>
    <row r="131" spans="1:32" x14ac:dyDescent="0.25">
      <c r="A131" s="135" t="s">
        <v>980</v>
      </c>
      <c r="B131" s="136" t="s">
        <v>182</v>
      </c>
      <c r="C131" s="136" t="s">
        <v>290</v>
      </c>
      <c r="D131" s="137">
        <v>44032</v>
      </c>
      <c r="E131" s="137">
        <v>44032</v>
      </c>
      <c r="F131" s="137">
        <v>44037</v>
      </c>
      <c r="G131" s="136" t="s">
        <v>981</v>
      </c>
      <c r="H131" s="136" t="s">
        <v>982</v>
      </c>
      <c r="I131" s="138">
        <v>-823.44</v>
      </c>
      <c r="J131" s="136" t="s">
        <v>983</v>
      </c>
      <c r="K131" s="136" t="s">
        <v>984</v>
      </c>
      <c r="L131" s="138">
        <v>-69127.789999999994</v>
      </c>
      <c r="M131" s="138">
        <v>-823.44</v>
      </c>
      <c r="N131" s="139">
        <f t="shared" ref="N131:N194" si="5">M131*-1</f>
        <v>823.44</v>
      </c>
      <c r="O131" s="140" t="str">
        <f>IF(M131="","",IF(M131&lt;0,-M131&amp;"_"&amp;COUNTIF(M$2:M131,M131),M131&amp;"_"&amp;COUNTIF(M$2:M131,M131)))</f>
        <v>823.44_3</v>
      </c>
      <c r="P131" s="140" t="str">
        <f t="shared" si="4"/>
        <v/>
      </c>
      <c r="Q131" s="136" t="s">
        <v>1062</v>
      </c>
      <c r="R131" s="136" t="s">
        <v>1061</v>
      </c>
      <c r="S131" s="136" t="s">
        <v>980</v>
      </c>
      <c r="T131" s="136" t="s">
        <v>980</v>
      </c>
      <c r="U131" s="136" t="s">
        <v>987</v>
      </c>
      <c r="V131" s="136" t="s">
        <v>980</v>
      </c>
      <c r="W131" s="136" t="s">
        <v>980</v>
      </c>
      <c r="X131" s="136" t="s">
        <v>980</v>
      </c>
      <c r="Y131" s="136" t="s">
        <v>980</v>
      </c>
      <c r="Z131" s="136" t="s">
        <v>988</v>
      </c>
      <c r="AA131" s="136" t="s">
        <v>980</v>
      </c>
      <c r="AB131" s="137"/>
      <c r="AC131" s="136" t="s">
        <v>980</v>
      </c>
      <c r="AD131" s="136" t="s">
        <v>980</v>
      </c>
      <c r="AE131" s="136" t="s">
        <v>980</v>
      </c>
      <c r="AF131" s="138">
        <v>0</v>
      </c>
    </row>
    <row r="132" spans="1:32" x14ac:dyDescent="0.25">
      <c r="A132" s="135" t="s">
        <v>980</v>
      </c>
      <c r="B132" s="136" t="s">
        <v>182</v>
      </c>
      <c r="C132" s="136" t="s">
        <v>300</v>
      </c>
      <c r="D132" s="137">
        <v>44032</v>
      </c>
      <c r="E132" s="137">
        <v>44032</v>
      </c>
      <c r="F132" s="137">
        <v>44041</v>
      </c>
      <c r="G132" s="136" t="s">
        <v>981</v>
      </c>
      <c r="H132" s="136" t="s">
        <v>982</v>
      </c>
      <c r="I132" s="138">
        <v>-2803.96</v>
      </c>
      <c r="J132" s="136" t="s">
        <v>983</v>
      </c>
      <c r="K132" s="136" t="s">
        <v>984</v>
      </c>
      <c r="L132" s="138">
        <v>-235392.45</v>
      </c>
      <c r="M132" s="138">
        <v>-2803.96</v>
      </c>
      <c r="N132" s="139">
        <f t="shared" si="5"/>
        <v>2803.96</v>
      </c>
      <c r="O132" s="140" t="str">
        <f>IF(M132="","",IF(M132&lt;0,-M132&amp;"_"&amp;COUNTIF(M$2:M132,M132),M132&amp;"_"&amp;COUNTIF(M$2:M132,M132)))</f>
        <v>2803.96_1</v>
      </c>
      <c r="P132" s="140" t="str">
        <f t="shared" si="4"/>
        <v/>
      </c>
      <c r="Q132" s="136" t="s">
        <v>1063</v>
      </c>
      <c r="R132" s="136" t="s">
        <v>1061</v>
      </c>
      <c r="S132" s="136" t="s">
        <v>980</v>
      </c>
      <c r="T132" s="136" t="s">
        <v>980</v>
      </c>
      <c r="U132" s="136" t="s">
        <v>987</v>
      </c>
      <c r="V132" s="136" t="s">
        <v>980</v>
      </c>
      <c r="W132" s="136" t="s">
        <v>980</v>
      </c>
      <c r="X132" s="136" t="s">
        <v>980</v>
      </c>
      <c r="Y132" s="136" t="s">
        <v>980</v>
      </c>
      <c r="Z132" s="136" t="s">
        <v>988</v>
      </c>
      <c r="AA132" s="136" t="s">
        <v>980</v>
      </c>
      <c r="AB132" s="137"/>
      <c r="AC132" s="136" t="s">
        <v>980</v>
      </c>
      <c r="AD132" s="136" t="s">
        <v>980</v>
      </c>
      <c r="AE132" s="136" t="s">
        <v>980</v>
      </c>
      <c r="AF132" s="138">
        <v>0</v>
      </c>
    </row>
    <row r="133" spans="1:32" x14ac:dyDescent="0.25">
      <c r="A133" s="135" t="s">
        <v>980</v>
      </c>
      <c r="B133" s="136" t="s">
        <v>182</v>
      </c>
      <c r="C133" s="136" t="s">
        <v>300</v>
      </c>
      <c r="D133" s="137">
        <v>44032</v>
      </c>
      <c r="E133" s="137">
        <v>44032</v>
      </c>
      <c r="F133" s="137">
        <v>44041</v>
      </c>
      <c r="G133" s="136" t="s">
        <v>981</v>
      </c>
      <c r="H133" s="136" t="s">
        <v>982</v>
      </c>
      <c r="I133" s="138">
        <v>-4488.9399999999996</v>
      </c>
      <c r="J133" s="136" t="s">
        <v>983</v>
      </c>
      <c r="K133" s="136" t="s">
        <v>984</v>
      </c>
      <c r="L133" s="138">
        <v>-376846.51</v>
      </c>
      <c r="M133" s="138">
        <v>-4488.9399999999996</v>
      </c>
      <c r="N133" s="139">
        <f t="shared" si="5"/>
        <v>4488.9399999999996</v>
      </c>
      <c r="O133" s="140" t="str">
        <f>IF(M133="","",IF(M133&lt;0,-M133&amp;"_"&amp;COUNTIF(M$2:M133,M133),M133&amp;"_"&amp;COUNTIF(M$2:M133,M133)))</f>
        <v>4488.94_1</v>
      </c>
      <c r="P133" s="140" t="str">
        <f t="shared" si="4"/>
        <v/>
      </c>
      <c r="Q133" s="136" t="s">
        <v>1063</v>
      </c>
      <c r="R133" s="136" t="s">
        <v>1061</v>
      </c>
      <c r="S133" s="136" t="s">
        <v>980</v>
      </c>
      <c r="T133" s="136" t="s">
        <v>980</v>
      </c>
      <c r="U133" s="136" t="s">
        <v>987</v>
      </c>
      <c r="V133" s="136" t="s">
        <v>980</v>
      </c>
      <c r="W133" s="136" t="s">
        <v>980</v>
      </c>
      <c r="X133" s="136" t="s">
        <v>980</v>
      </c>
      <c r="Y133" s="136" t="s">
        <v>980</v>
      </c>
      <c r="Z133" s="136" t="s">
        <v>988</v>
      </c>
      <c r="AA133" s="136" t="s">
        <v>980</v>
      </c>
      <c r="AB133" s="137"/>
      <c r="AC133" s="136" t="s">
        <v>980</v>
      </c>
      <c r="AD133" s="136" t="s">
        <v>980</v>
      </c>
      <c r="AE133" s="136" t="s">
        <v>980</v>
      </c>
      <c r="AF133" s="138">
        <v>0</v>
      </c>
    </row>
    <row r="134" spans="1:32" x14ac:dyDescent="0.25">
      <c r="A134" s="135" t="s">
        <v>980</v>
      </c>
      <c r="B134" s="136" t="s">
        <v>182</v>
      </c>
      <c r="C134" s="136" t="s">
        <v>189</v>
      </c>
      <c r="D134" s="137">
        <v>44032</v>
      </c>
      <c r="E134" s="137">
        <v>44032</v>
      </c>
      <c r="F134" s="137">
        <v>44041</v>
      </c>
      <c r="G134" s="136" t="s">
        <v>981</v>
      </c>
      <c r="H134" s="136" t="s">
        <v>982</v>
      </c>
      <c r="I134" s="138">
        <v>-1148.98</v>
      </c>
      <c r="J134" s="136" t="s">
        <v>1034</v>
      </c>
      <c r="K134" s="136" t="s">
        <v>984</v>
      </c>
      <c r="L134" s="138">
        <v>-96456.88</v>
      </c>
      <c r="M134" s="138">
        <v>-1148.98</v>
      </c>
      <c r="N134" s="139">
        <f t="shared" si="5"/>
        <v>1148.98</v>
      </c>
      <c r="O134" s="140" t="str">
        <f>IF(M134="","",IF(M134&lt;0,-M134&amp;"_"&amp;COUNTIF(M$2:M134,M134),M134&amp;"_"&amp;COUNTIF(M$2:M134,M134)))</f>
        <v>1148.98_1</v>
      </c>
      <c r="P134" s="140" t="str">
        <f t="shared" si="4"/>
        <v/>
      </c>
      <c r="Q134" s="136" t="s">
        <v>1064</v>
      </c>
      <c r="R134" s="136" t="s">
        <v>1061</v>
      </c>
      <c r="S134" s="136" t="s">
        <v>980</v>
      </c>
      <c r="T134" s="136" t="s">
        <v>980</v>
      </c>
      <c r="U134" s="136" t="s">
        <v>987</v>
      </c>
      <c r="V134" s="136" t="s">
        <v>980</v>
      </c>
      <c r="W134" s="136" t="s">
        <v>980</v>
      </c>
      <c r="X134" s="136" t="s">
        <v>980</v>
      </c>
      <c r="Y134" s="136" t="s">
        <v>980</v>
      </c>
      <c r="Z134" s="136" t="s">
        <v>988</v>
      </c>
      <c r="AA134" s="136" t="s">
        <v>980</v>
      </c>
      <c r="AB134" s="137"/>
      <c r="AC134" s="136" t="s">
        <v>980</v>
      </c>
      <c r="AD134" s="136" t="s">
        <v>980</v>
      </c>
      <c r="AE134" s="136" t="s">
        <v>980</v>
      </c>
      <c r="AF134" s="138">
        <v>0</v>
      </c>
    </row>
    <row r="135" spans="1:32" x14ac:dyDescent="0.25">
      <c r="A135" s="135" t="s">
        <v>980</v>
      </c>
      <c r="B135" s="136" t="s">
        <v>182</v>
      </c>
      <c r="C135" s="136" t="s">
        <v>189</v>
      </c>
      <c r="D135" s="137">
        <v>44032</v>
      </c>
      <c r="E135" s="137">
        <v>44032</v>
      </c>
      <c r="F135" s="137">
        <v>44041</v>
      </c>
      <c r="G135" s="136" t="s">
        <v>981</v>
      </c>
      <c r="H135" s="136" t="s">
        <v>982</v>
      </c>
      <c r="I135" s="138">
        <v>-3824.72</v>
      </c>
      <c r="J135" s="136" t="s">
        <v>983</v>
      </c>
      <c r="K135" s="136" t="s">
        <v>984</v>
      </c>
      <c r="L135" s="138">
        <v>-321085.24</v>
      </c>
      <c r="M135" s="138">
        <v>-3824.72</v>
      </c>
      <c r="N135" s="139">
        <f t="shared" si="5"/>
        <v>3824.72</v>
      </c>
      <c r="O135" s="140" t="str">
        <f>IF(M135="","",IF(M135&lt;0,-M135&amp;"_"&amp;COUNTIF(M$2:M135,M135),M135&amp;"_"&amp;COUNTIF(M$2:M135,M135)))</f>
        <v>3824.72_1</v>
      </c>
      <c r="P135" s="140" t="str">
        <f t="shared" si="4"/>
        <v/>
      </c>
      <c r="Q135" s="136" t="s">
        <v>1064</v>
      </c>
      <c r="R135" s="136" t="s">
        <v>1061</v>
      </c>
      <c r="S135" s="136" t="s">
        <v>980</v>
      </c>
      <c r="T135" s="136" t="s">
        <v>980</v>
      </c>
      <c r="U135" s="136" t="s">
        <v>987</v>
      </c>
      <c r="V135" s="136" t="s">
        <v>980</v>
      </c>
      <c r="W135" s="136" t="s">
        <v>980</v>
      </c>
      <c r="X135" s="136" t="s">
        <v>980</v>
      </c>
      <c r="Y135" s="136" t="s">
        <v>980</v>
      </c>
      <c r="Z135" s="136" t="s">
        <v>988</v>
      </c>
      <c r="AA135" s="136" t="s">
        <v>980</v>
      </c>
      <c r="AB135" s="137"/>
      <c r="AC135" s="136" t="s">
        <v>980</v>
      </c>
      <c r="AD135" s="136" t="s">
        <v>980</v>
      </c>
      <c r="AE135" s="136" t="s">
        <v>980</v>
      </c>
      <c r="AF135" s="138">
        <v>0</v>
      </c>
    </row>
    <row r="136" spans="1:32" x14ac:dyDescent="0.25">
      <c r="A136" s="135" t="s">
        <v>980</v>
      </c>
      <c r="B136" s="136" t="s">
        <v>182</v>
      </c>
      <c r="C136" s="136" t="s">
        <v>299</v>
      </c>
      <c r="D136" s="137">
        <v>44034</v>
      </c>
      <c r="E136" s="137">
        <v>44034</v>
      </c>
      <c r="F136" s="137">
        <v>44040</v>
      </c>
      <c r="G136" s="136" t="s">
        <v>981</v>
      </c>
      <c r="H136" s="136" t="s">
        <v>982</v>
      </c>
      <c r="I136" s="138">
        <v>-8747.11</v>
      </c>
      <c r="J136" s="136" t="s">
        <v>983</v>
      </c>
      <c r="K136" s="136" t="s">
        <v>984</v>
      </c>
      <c r="L136" s="138">
        <v>-734319.88</v>
      </c>
      <c r="M136" s="138">
        <v>-8747.11</v>
      </c>
      <c r="N136" s="139">
        <f t="shared" si="5"/>
        <v>8747.11</v>
      </c>
      <c r="O136" s="140" t="str">
        <f>IF(M136="","",IF(M136&lt;0,-M136&amp;"_"&amp;COUNTIF(M$2:M136,M136),M136&amp;"_"&amp;COUNTIF(M$2:M136,M136)))</f>
        <v>8747.11_1</v>
      </c>
      <c r="P136" s="140" t="str">
        <f t="shared" si="4"/>
        <v/>
      </c>
      <c r="Q136" s="136" t="s">
        <v>1065</v>
      </c>
      <c r="R136" s="136" t="s">
        <v>1066</v>
      </c>
      <c r="S136" s="136" t="s">
        <v>980</v>
      </c>
      <c r="T136" s="136" t="s">
        <v>980</v>
      </c>
      <c r="U136" s="136" t="s">
        <v>987</v>
      </c>
      <c r="V136" s="136" t="s">
        <v>980</v>
      </c>
      <c r="W136" s="136" t="s">
        <v>980</v>
      </c>
      <c r="X136" s="136" t="s">
        <v>980</v>
      </c>
      <c r="Y136" s="136" t="s">
        <v>980</v>
      </c>
      <c r="Z136" s="136" t="s">
        <v>988</v>
      </c>
      <c r="AA136" s="136" t="s">
        <v>980</v>
      </c>
      <c r="AB136" s="137"/>
      <c r="AC136" s="136" t="s">
        <v>980</v>
      </c>
      <c r="AD136" s="136" t="s">
        <v>980</v>
      </c>
      <c r="AE136" s="136" t="s">
        <v>980</v>
      </c>
      <c r="AF136" s="138">
        <v>0</v>
      </c>
    </row>
    <row r="137" spans="1:32" x14ac:dyDescent="0.25">
      <c r="A137" s="135" t="s">
        <v>980</v>
      </c>
      <c r="B137" s="136" t="s">
        <v>182</v>
      </c>
      <c r="C137" s="136" t="s">
        <v>299</v>
      </c>
      <c r="D137" s="137">
        <v>44034</v>
      </c>
      <c r="E137" s="137">
        <v>44034</v>
      </c>
      <c r="F137" s="137">
        <v>44040</v>
      </c>
      <c r="G137" s="136" t="s">
        <v>981</v>
      </c>
      <c r="H137" s="136" t="s">
        <v>982</v>
      </c>
      <c r="I137" s="138">
        <v>-9144.27</v>
      </c>
      <c r="J137" s="136" t="s">
        <v>983</v>
      </c>
      <c r="K137" s="136" t="s">
        <v>984</v>
      </c>
      <c r="L137" s="138">
        <v>-767661.47</v>
      </c>
      <c r="M137" s="138">
        <v>-9144.27</v>
      </c>
      <c r="N137" s="139">
        <f t="shared" si="5"/>
        <v>9144.27</v>
      </c>
      <c r="O137" s="140" t="str">
        <f>IF(M137="","",IF(M137&lt;0,-M137&amp;"_"&amp;COUNTIF(M$2:M137,M137),M137&amp;"_"&amp;COUNTIF(M$2:M137,M137)))</f>
        <v>9144.27_1</v>
      </c>
      <c r="P137" s="140" t="str">
        <f t="shared" si="4"/>
        <v/>
      </c>
      <c r="Q137" s="136" t="s">
        <v>1065</v>
      </c>
      <c r="R137" s="136" t="s">
        <v>1066</v>
      </c>
      <c r="S137" s="136" t="s">
        <v>980</v>
      </c>
      <c r="T137" s="136" t="s">
        <v>980</v>
      </c>
      <c r="U137" s="136" t="s">
        <v>987</v>
      </c>
      <c r="V137" s="136" t="s">
        <v>980</v>
      </c>
      <c r="W137" s="136" t="s">
        <v>980</v>
      </c>
      <c r="X137" s="136" t="s">
        <v>980</v>
      </c>
      <c r="Y137" s="136" t="s">
        <v>980</v>
      </c>
      <c r="Z137" s="136" t="s">
        <v>988</v>
      </c>
      <c r="AA137" s="136" t="s">
        <v>980</v>
      </c>
      <c r="AB137" s="137"/>
      <c r="AC137" s="136" t="s">
        <v>980</v>
      </c>
      <c r="AD137" s="136" t="s">
        <v>980</v>
      </c>
      <c r="AE137" s="136" t="s">
        <v>980</v>
      </c>
      <c r="AF137" s="138">
        <v>0</v>
      </c>
    </row>
    <row r="138" spans="1:32" x14ac:dyDescent="0.25">
      <c r="A138" s="135" t="s">
        <v>980</v>
      </c>
      <c r="B138" s="136" t="s">
        <v>182</v>
      </c>
      <c r="C138" s="136" t="s">
        <v>291</v>
      </c>
      <c r="D138" s="137">
        <v>44034</v>
      </c>
      <c r="E138" s="137">
        <v>44034</v>
      </c>
      <c r="F138" s="137">
        <v>44040</v>
      </c>
      <c r="G138" s="136" t="s">
        <v>981</v>
      </c>
      <c r="H138" s="136" t="s">
        <v>982</v>
      </c>
      <c r="I138" s="138">
        <v>-689.64</v>
      </c>
      <c r="J138" s="136" t="s">
        <v>983</v>
      </c>
      <c r="K138" s="136" t="s">
        <v>984</v>
      </c>
      <c r="L138" s="138">
        <v>-57895.28</v>
      </c>
      <c r="M138" s="138">
        <v>-689.64</v>
      </c>
      <c r="N138" s="139">
        <f t="shared" si="5"/>
        <v>689.64</v>
      </c>
      <c r="O138" s="140" t="str">
        <f>IF(M138="","",IF(M138&lt;0,-M138&amp;"_"&amp;COUNTIF(M$2:M138,M138),M138&amp;"_"&amp;COUNTIF(M$2:M138,M138)))</f>
        <v>689.64_2</v>
      </c>
      <c r="P138" s="140" t="str">
        <f t="shared" si="4"/>
        <v/>
      </c>
      <c r="Q138" s="136" t="s">
        <v>1067</v>
      </c>
      <c r="R138" s="136" t="s">
        <v>1066</v>
      </c>
      <c r="S138" s="136" t="s">
        <v>980</v>
      </c>
      <c r="T138" s="136" t="s">
        <v>980</v>
      </c>
      <c r="U138" s="136" t="s">
        <v>987</v>
      </c>
      <c r="V138" s="136" t="s">
        <v>980</v>
      </c>
      <c r="W138" s="136" t="s">
        <v>980</v>
      </c>
      <c r="X138" s="136" t="s">
        <v>980</v>
      </c>
      <c r="Y138" s="136" t="s">
        <v>980</v>
      </c>
      <c r="Z138" s="136" t="s">
        <v>988</v>
      </c>
      <c r="AA138" s="136" t="s">
        <v>980</v>
      </c>
      <c r="AB138" s="137"/>
      <c r="AC138" s="136" t="s">
        <v>980</v>
      </c>
      <c r="AD138" s="136" t="s">
        <v>980</v>
      </c>
      <c r="AE138" s="136" t="s">
        <v>980</v>
      </c>
      <c r="AF138" s="138">
        <v>0</v>
      </c>
    </row>
    <row r="139" spans="1:32" x14ac:dyDescent="0.25">
      <c r="A139" s="135" t="s">
        <v>980</v>
      </c>
      <c r="B139" s="136" t="s">
        <v>182</v>
      </c>
      <c r="C139" s="136" t="s">
        <v>322</v>
      </c>
      <c r="D139" s="137">
        <v>44036</v>
      </c>
      <c r="E139" s="137">
        <v>44036</v>
      </c>
      <c r="F139" s="137">
        <v>44041</v>
      </c>
      <c r="G139" s="136" t="s">
        <v>981</v>
      </c>
      <c r="H139" s="136" t="s">
        <v>982</v>
      </c>
      <c r="I139" s="138">
        <v>-8231.01</v>
      </c>
      <c r="J139" s="136" t="s">
        <v>983</v>
      </c>
      <c r="K139" s="136" t="s">
        <v>984</v>
      </c>
      <c r="L139" s="138">
        <v>-690993.29</v>
      </c>
      <c r="M139" s="138">
        <v>-8231.01</v>
      </c>
      <c r="N139" s="139">
        <f t="shared" si="5"/>
        <v>8231.01</v>
      </c>
      <c r="O139" s="140" t="str">
        <f>IF(M139="","",IF(M139&lt;0,-M139&amp;"_"&amp;COUNTIF(M$2:M139,M139),M139&amp;"_"&amp;COUNTIF(M$2:M139,M139)))</f>
        <v>8231.01_1</v>
      </c>
      <c r="P139" s="140" t="str">
        <f t="shared" si="4"/>
        <v/>
      </c>
      <c r="Q139" s="136" t="s">
        <v>1068</v>
      </c>
      <c r="R139" s="136" t="s">
        <v>1069</v>
      </c>
      <c r="S139" s="136" t="s">
        <v>980</v>
      </c>
      <c r="T139" s="136" t="s">
        <v>980</v>
      </c>
      <c r="U139" s="136" t="s">
        <v>987</v>
      </c>
      <c r="V139" s="136" t="s">
        <v>980</v>
      </c>
      <c r="W139" s="136" t="s">
        <v>980</v>
      </c>
      <c r="X139" s="136" t="s">
        <v>980</v>
      </c>
      <c r="Y139" s="136" t="s">
        <v>980</v>
      </c>
      <c r="Z139" s="136" t="s">
        <v>988</v>
      </c>
      <c r="AA139" s="136" t="s">
        <v>980</v>
      </c>
      <c r="AB139" s="137"/>
      <c r="AC139" s="136" t="s">
        <v>980</v>
      </c>
      <c r="AD139" s="136" t="s">
        <v>980</v>
      </c>
      <c r="AE139" s="136" t="s">
        <v>980</v>
      </c>
      <c r="AF139" s="138">
        <v>0</v>
      </c>
    </row>
    <row r="140" spans="1:32" x14ac:dyDescent="0.25">
      <c r="A140" s="135" t="s">
        <v>980</v>
      </c>
      <c r="B140" s="136" t="s">
        <v>182</v>
      </c>
      <c r="C140" s="136" t="s">
        <v>337</v>
      </c>
      <c r="D140" s="137">
        <v>44036</v>
      </c>
      <c r="E140" s="137">
        <v>44036</v>
      </c>
      <c r="F140" s="137">
        <v>44041</v>
      </c>
      <c r="G140" s="136" t="s">
        <v>981</v>
      </c>
      <c r="H140" s="136" t="s">
        <v>982</v>
      </c>
      <c r="I140" s="138">
        <v>-3282.15</v>
      </c>
      <c r="J140" s="136" t="s">
        <v>983</v>
      </c>
      <c r="K140" s="136" t="s">
        <v>984</v>
      </c>
      <c r="L140" s="138">
        <v>-275536.49</v>
      </c>
      <c r="M140" s="138">
        <v>-3282.15</v>
      </c>
      <c r="N140" s="139">
        <f t="shared" si="5"/>
        <v>3282.15</v>
      </c>
      <c r="O140" s="140" t="str">
        <f>IF(M140="","",IF(M140&lt;0,-M140&amp;"_"&amp;COUNTIF(M$2:M140,M140),M140&amp;"_"&amp;COUNTIF(M$2:M140,M140)))</f>
        <v>3282.15_1</v>
      </c>
      <c r="P140" s="140" t="str">
        <f t="shared" si="4"/>
        <v/>
      </c>
      <c r="Q140" s="136" t="s">
        <v>1070</v>
      </c>
      <c r="R140" s="136" t="s">
        <v>1069</v>
      </c>
      <c r="S140" s="136" t="s">
        <v>980</v>
      </c>
      <c r="T140" s="136" t="s">
        <v>980</v>
      </c>
      <c r="U140" s="136" t="s">
        <v>987</v>
      </c>
      <c r="V140" s="136" t="s">
        <v>980</v>
      </c>
      <c r="W140" s="136" t="s">
        <v>980</v>
      </c>
      <c r="X140" s="136" t="s">
        <v>980</v>
      </c>
      <c r="Y140" s="136" t="s">
        <v>980</v>
      </c>
      <c r="Z140" s="136" t="s">
        <v>988</v>
      </c>
      <c r="AA140" s="136" t="s">
        <v>980</v>
      </c>
      <c r="AB140" s="137"/>
      <c r="AC140" s="136" t="s">
        <v>980</v>
      </c>
      <c r="AD140" s="136" t="s">
        <v>980</v>
      </c>
      <c r="AE140" s="136" t="s">
        <v>980</v>
      </c>
      <c r="AF140" s="138">
        <v>0</v>
      </c>
    </row>
    <row r="141" spans="1:32" x14ac:dyDescent="0.25">
      <c r="A141" s="135" t="s">
        <v>980</v>
      </c>
      <c r="B141" s="136" t="s">
        <v>182</v>
      </c>
      <c r="C141" s="136" t="s">
        <v>323</v>
      </c>
      <c r="D141" s="137">
        <v>44036</v>
      </c>
      <c r="E141" s="137">
        <v>44036</v>
      </c>
      <c r="F141" s="137">
        <v>44041</v>
      </c>
      <c r="G141" s="136" t="s">
        <v>981</v>
      </c>
      <c r="H141" s="136" t="s">
        <v>982</v>
      </c>
      <c r="I141" s="138">
        <v>-1076.69</v>
      </c>
      <c r="J141" s="136" t="s">
        <v>983</v>
      </c>
      <c r="K141" s="136" t="s">
        <v>984</v>
      </c>
      <c r="L141" s="138">
        <v>-90388.13</v>
      </c>
      <c r="M141" s="138">
        <v>-1076.69</v>
      </c>
      <c r="N141" s="139">
        <f t="shared" si="5"/>
        <v>1076.69</v>
      </c>
      <c r="O141" s="140" t="str">
        <f>IF(M141="","",IF(M141&lt;0,-M141&amp;"_"&amp;COUNTIF(M$2:M141,M141),M141&amp;"_"&amp;COUNTIF(M$2:M141,M141)))</f>
        <v>1076.69_1</v>
      </c>
      <c r="P141" s="140" t="str">
        <f t="shared" si="4"/>
        <v/>
      </c>
      <c r="Q141" s="136" t="s">
        <v>1071</v>
      </c>
      <c r="R141" s="136" t="s">
        <v>1069</v>
      </c>
      <c r="S141" s="136" t="s">
        <v>980</v>
      </c>
      <c r="T141" s="136" t="s">
        <v>980</v>
      </c>
      <c r="U141" s="136" t="s">
        <v>987</v>
      </c>
      <c r="V141" s="136" t="s">
        <v>980</v>
      </c>
      <c r="W141" s="136" t="s">
        <v>980</v>
      </c>
      <c r="X141" s="136" t="s">
        <v>980</v>
      </c>
      <c r="Y141" s="136" t="s">
        <v>980</v>
      </c>
      <c r="Z141" s="136" t="s">
        <v>988</v>
      </c>
      <c r="AA141" s="136" t="s">
        <v>980</v>
      </c>
      <c r="AB141" s="137"/>
      <c r="AC141" s="136" t="s">
        <v>980</v>
      </c>
      <c r="AD141" s="136" t="s">
        <v>980</v>
      </c>
      <c r="AE141" s="136" t="s">
        <v>980</v>
      </c>
      <c r="AF141" s="138">
        <v>0</v>
      </c>
    </row>
    <row r="142" spans="1:32" x14ac:dyDescent="0.25">
      <c r="A142" s="135" t="s">
        <v>980</v>
      </c>
      <c r="B142" s="136" t="s">
        <v>182</v>
      </c>
      <c r="C142" s="136" t="s">
        <v>338</v>
      </c>
      <c r="D142" s="137">
        <v>44036</v>
      </c>
      <c r="E142" s="137">
        <v>44036</v>
      </c>
      <c r="F142" s="137">
        <v>44041</v>
      </c>
      <c r="G142" s="136" t="s">
        <v>981</v>
      </c>
      <c r="H142" s="136" t="s">
        <v>982</v>
      </c>
      <c r="I142" s="138">
        <v>-586.49</v>
      </c>
      <c r="J142" s="136" t="s">
        <v>1034</v>
      </c>
      <c r="K142" s="136" t="s">
        <v>984</v>
      </c>
      <c r="L142" s="138">
        <v>-49235.839999999997</v>
      </c>
      <c r="M142" s="138">
        <v>-586.49</v>
      </c>
      <c r="N142" s="139">
        <f t="shared" si="5"/>
        <v>586.49</v>
      </c>
      <c r="O142" s="140" t="str">
        <f>IF(M142="","",IF(M142&lt;0,-M142&amp;"_"&amp;COUNTIF(M$2:M142,M142),M142&amp;"_"&amp;COUNTIF(M$2:M142,M142)))</f>
        <v>586.49_1</v>
      </c>
      <c r="P142" s="140" t="str">
        <f t="shared" si="4"/>
        <v/>
      </c>
      <c r="Q142" s="136" t="s">
        <v>1072</v>
      </c>
      <c r="R142" s="136" t="s">
        <v>1069</v>
      </c>
      <c r="S142" s="136" t="s">
        <v>980</v>
      </c>
      <c r="T142" s="136" t="s">
        <v>980</v>
      </c>
      <c r="U142" s="136" t="s">
        <v>987</v>
      </c>
      <c r="V142" s="136" t="s">
        <v>980</v>
      </c>
      <c r="W142" s="136" t="s">
        <v>980</v>
      </c>
      <c r="X142" s="136" t="s">
        <v>980</v>
      </c>
      <c r="Y142" s="136" t="s">
        <v>980</v>
      </c>
      <c r="Z142" s="136" t="s">
        <v>988</v>
      </c>
      <c r="AA142" s="136" t="s">
        <v>980</v>
      </c>
      <c r="AB142" s="137"/>
      <c r="AC142" s="136" t="s">
        <v>980</v>
      </c>
      <c r="AD142" s="136" t="s">
        <v>980</v>
      </c>
      <c r="AE142" s="136" t="s">
        <v>980</v>
      </c>
      <c r="AF142" s="138">
        <v>0</v>
      </c>
    </row>
    <row r="143" spans="1:32" x14ac:dyDescent="0.25">
      <c r="A143" s="135" t="s">
        <v>980</v>
      </c>
      <c r="B143" s="136" t="s">
        <v>182</v>
      </c>
      <c r="C143" s="136" t="s">
        <v>339</v>
      </c>
      <c r="D143" s="137">
        <v>44036</v>
      </c>
      <c r="E143" s="137">
        <v>44036</v>
      </c>
      <c r="F143" s="137">
        <v>44041</v>
      </c>
      <c r="G143" s="136" t="s">
        <v>981</v>
      </c>
      <c r="H143" s="136" t="s">
        <v>982</v>
      </c>
      <c r="I143" s="138">
        <v>-1470.6</v>
      </c>
      <c r="J143" s="136" t="s">
        <v>983</v>
      </c>
      <c r="K143" s="136" t="s">
        <v>984</v>
      </c>
      <c r="L143" s="138">
        <v>-123456.87</v>
      </c>
      <c r="M143" s="138">
        <v>-1470.6</v>
      </c>
      <c r="N143" s="139">
        <f t="shared" si="5"/>
        <v>1470.6</v>
      </c>
      <c r="O143" s="140" t="str">
        <f>IF(M143="","",IF(M143&lt;0,-M143&amp;"_"&amp;COUNTIF(M$2:M143,M143),M143&amp;"_"&amp;COUNTIF(M$2:M143,M143)))</f>
        <v>1470.6_1</v>
      </c>
      <c r="P143" s="140" t="str">
        <f t="shared" si="4"/>
        <v/>
      </c>
      <c r="Q143" s="136" t="s">
        <v>1073</v>
      </c>
      <c r="R143" s="136" t="s">
        <v>1069</v>
      </c>
      <c r="S143" s="136" t="s">
        <v>980</v>
      </c>
      <c r="T143" s="136" t="s">
        <v>980</v>
      </c>
      <c r="U143" s="136" t="s">
        <v>987</v>
      </c>
      <c r="V143" s="136" t="s">
        <v>980</v>
      </c>
      <c r="W143" s="136" t="s">
        <v>980</v>
      </c>
      <c r="X143" s="136" t="s">
        <v>980</v>
      </c>
      <c r="Y143" s="136" t="s">
        <v>980</v>
      </c>
      <c r="Z143" s="136" t="s">
        <v>988</v>
      </c>
      <c r="AA143" s="136" t="s">
        <v>980</v>
      </c>
      <c r="AB143" s="137"/>
      <c r="AC143" s="136" t="s">
        <v>980</v>
      </c>
      <c r="AD143" s="136" t="s">
        <v>980</v>
      </c>
      <c r="AE143" s="136" t="s">
        <v>980</v>
      </c>
      <c r="AF143" s="138">
        <v>0</v>
      </c>
    </row>
    <row r="144" spans="1:32" x14ac:dyDescent="0.25">
      <c r="A144" s="135" t="s">
        <v>980</v>
      </c>
      <c r="B144" s="136" t="s">
        <v>182</v>
      </c>
      <c r="C144" s="136" t="s">
        <v>340</v>
      </c>
      <c r="D144" s="137">
        <v>44036</v>
      </c>
      <c r="E144" s="137">
        <v>44036</v>
      </c>
      <c r="F144" s="137">
        <v>44041</v>
      </c>
      <c r="G144" s="136" t="s">
        <v>981</v>
      </c>
      <c r="H144" s="136" t="s">
        <v>982</v>
      </c>
      <c r="I144" s="138">
        <v>-175.07</v>
      </c>
      <c r="J144" s="136" t="s">
        <v>1029</v>
      </c>
      <c r="K144" s="136" t="s">
        <v>984</v>
      </c>
      <c r="L144" s="138">
        <v>-14697.13</v>
      </c>
      <c r="M144" s="138">
        <v>-175.07</v>
      </c>
      <c r="N144" s="139">
        <f t="shared" si="5"/>
        <v>175.07</v>
      </c>
      <c r="O144" s="140" t="str">
        <f>IF(M144="","",IF(M144&lt;0,-M144&amp;"_"&amp;COUNTIF(M$2:M144,M144),M144&amp;"_"&amp;COUNTIF(M$2:M144,M144)))</f>
        <v>175.07_1</v>
      </c>
      <c r="P144" s="140" t="str">
        <f t="shared" si="4"/>
        <v/>
      </c>
      <c r="Q144" s="136" t="s">
        <v>1074</v>
      </c>
      <c r="R144" s="136" t="s">
        <v>1069</v>
      </c>
      <c r="S144" s="136" t="s">
        <v>980</v>
      </c>
      <c r="T144" s="136" t="s">
        <v>980</v>
      </c>
      <c r="U144" s="136" t="s">
        <v>987</v>
      </c>
      <c r="V144" s="136" t="s">
        <v>980</v>
      </c>
      <c r="W144" s="136" t="s">
        <v>980</v>
      </c>
      <c r="X144" s="136" t="s">
        <v>980</v>
      </c>
      <c r="Y144" s="136" t="s">
        <v>980</v>
      </c>
      <c r="Z144" s="136" t="s">
        <v>988</v>
      </c>
      <c r="AA144" s="136" t="s">
        <v>980</v>
      </c>
      <c r="AB144" s="137"/>
      <c r="AC144" s="136" t="s">
        <v>980</v>
      </c>
      <c r="AD144" s="136" t="s">
        <v>980</v>
      </c>
      <c r="AE144" s="136" t="s">
        <v>980</v>
      </c>
      <c r="AF144" s="138">
        <v>0</v>
      </c>
    </row>
    <row r="145" spans="1:32" x14ac:dyDescent="0.25">
      <c r="A145" s="135" t="s">
        <v>980</v>
      </c>
      <c r="B145" s="136" t="s">
        <v>182</v>
      </c>
      <c r="C145" s="136" t="s">
        <v>356</v>
      </c>
      <c r="D145" s="137">
        <v>44036</v>
      </c>
      <c r="E145" s="137">
        <v>44036</v>
      </c>
      <c r="F145" s="137">
        <v>44049</v>
      </c>
      <c r="G145" s="136" t="s">
        <v>981</v>
      </c>
      <c r="H145" s="136" t="s">
        <v>982</v>
      </c>
      <c r="I145" s="138">
        <v>-15368.41</v>
      </c>
      <c r="J145" s="136" t="s">
        <v>983</v>
      </c>
      <c r="K145" s="136" t="s">
        <v>984</v>
      </c>
      <c r="L145" s="138">
        <v>-1290178.02</v>
      </c>
      <c r="M145" s="138">
        <v>-15368.41</v>
      </c>
      <c r="N145" s="139">
        <f t="shared" si="5"/>
        <v>15368.41</v>
      </c>
      <c r="O145" s="140" t="str">
        <f>IF(M145="","",IF(M145&lt;0,-M145&amp;"_"&amp;COUNTIF(M$2:M145,M145),M145&amp;"_"&amp;COUNTIF(M$2:M145,M145)))</f>
        <v>15368.41_1</v>
      </c>
      <c r="P145" s="140" t="str">
        <f t="shared" si="4"/>
        <v/>
      </c>
      <c r="Q145" s="136" t="s">
        <v>1075</v>
      </c>
      <c r="R145" s="136" t="s">
        <v>1069</v>
      </c>
      <c r="S145" s="136" t="s">
        <v>980</v>
      </c>
      <c r="T145" s="136" t="s">
        <v>980</v>
      </c>
      <c r="U145" s="136" t="s">
        <v>987</v>
      </c>
      <c r="V145" s="136" t="s">
        <v>980</v>
      </c>
      <c r="W145" s="136" t="s">
        <v>980</v>
      </c>
      <c r="X145" s="136" t="s">
        <v>980</v>
      </c>
      <c r="Y145" s="136" t="s">
        <v>980</v>
      </c>
      <c r="Z145" s="136" t="s">
        <v>988</v>
      </c>
      <c r="AA145" s="136" t="s">
        <v>980</v>
      </c>
      <c r="AB145" s="137"/>
      <c r="AC145" s="136" t="s">
        <v>980</v>
      </c>
      <c r="AD145" s="136" t="s">
        <v>980</v>
      </c>
      <c r="AE145" s="136" t="s">
        <v>980</v>
      </c>
      <c r="AF145" s="138">
        <v>0</v>
      </c>
    </row>
    <row r="146" spans="1:32" x14ac:dyDescent="0.25">
      <c r="A146" s="135" t="s">
        <v>980</v>
      </c>
      <c r="B146" s="136" t="s">
        <v>182</v>
      </c>
      <c r="C146" s="136" t="s">
        <v>356</v>
      </c>
      <c r="D146" s="137">
        <v>44036</v>
      </c>
      <c r="E146" s="137">
        <v>44036</v>
      </c>
      <c r="F146" s="137">
        <v>44049</v>
      </c>
      <c r="G146" s="136" t="s">
        <v>981</v>
      </c>
      <c r="H146" s="136" t="s">
        <v>982</v>
      </c>
      <c r="I146" s="138">
        <v>-5381.75</v>
      </c>
      <c r="J146" s="136" t="s">
        <v>983</v>
      </c>
      <c r="K146" s="136" t="s">
        <v>984</v>
      </c>
      <c r="L146" s="138">
        <v>-451797.91</v>
      </c>
      <c r="M146" s="138">
        <v>-5381.75</v>
      </c>
      <c r="N146" s="139">
        <f t="shared" si="5"/>
        <v>5381.75</v>
      </c>
      <c r="O146" s="140" t="str">
        <f>IF(M146="","",IF(M146&lt;0,-M146&amp;"_"&amp;COUNTIF(M$2:M146,M146),M146&amp;"_"&amp;COUNTIF(M$2:M146,M146)))</f>
        <v>5381.75_1</v>
      </c>
      <c r="P146" s="140" t="str">
        <f t="shared" si="4"/>
        <v/>
      </c>
      <c r="Q146" s="136" t="s">
        <v>1075</v>
      </c>
      <c r="R146" s="136" t="s">
        <v>1069</v>
      </c>
      <c r="S146" s="136" t="s">
        <v>980</v>
      </c>
      <c r="T146" s="136" t="s">
        <v>980</v>
      </c>
      <c r="U146" s="136" t="s">
        <v>987</v>
      </c>
      <c r="V146" s="136" t="s">
        <v>980</v>
      </c>
      <c r="W146" s="136" t="s">
        <v>980</v>
      </c>
      <c r="X146" s="136" t="s">
        <v>980</v>
      </c>
      <c r="Y146" s="136" t="s">
        <v>980</v>
      </c>
      <c r="Z146" s="136" t="s">
        <v>988</v>
      </c>
      <c r="AA146" s="136" t="s">
        <v>980</v>
      </c>
      <c r="AB146" s="137"/>
      <c r="AC146" s="136" t="s">
        <v>980</v>
      </c>
      <c r="AD146" s="136" t="s">
        <v>980</v>
      </c>
      <c r="AE146" s="136" t="s">
        <v>980</v>
      </c>
      <c r="AF146" s="138">
        <v>0</v>
      </c>
    </row>
    <row r="147" spans="1:32" x14ac:dyDescent="0.25">
      <c r="A147" s="135" t="s">
        <v>980</v>
      </c>
      <c r="B147" s="136" t="s">
        <v>182</v>
      </c>
      <c r="C147" s="136" t="s">
        <v>356</v>
      </c>
      <c r="D147" s="137">
        <v>44036</v>
      </c>
      <c r="E147" s="137">
        <v>44036</v>
      </c>
      <c r="F147" s="137">
        <v>44049</v>
      </c>
      <c r="G147" s="136" t="s">
        <v>981</v>
      </c>
      <c r="H147" s="136" t="s">
        <v>982</v>
      </c>
      <c r="I147" s="138">
        <v>-20350.759999999998</v>
      </c>
      <c r="J147" s="136" t="s">
        <v>983</v>
      </c>
      <c r="K147" s="136" t="s">
        <v>984</v>
      </c>
      <c r="L147" s="138">
        <v>-1708446.3</v>
      </c>
      <c r="M147" s="138">
        <v>-20350.759999999998</v>
      </c>
      <c r="N147" s="139">
        <f t="shared" si="5"/>
        <v>20350.759999999998</v>
      </c>
      <c r="O147" s="140" t="str">
        <f>IF(M147="","",IF(M147&lt;0,-M147&amp;"_"&amp;COUNTIF(M$2:M147,M147),M147&amp;"_"&amp;COUNTIF(M$2:M147,M147)))</f>
        <v>20350.76_1</v>
      </c>
      <c r="P147" s="140" t="str">
        <f t="shared" si="4"/>
        <v/>
      </c>
      <c r="Q147" s="136" t="s">
        <v>1075</v>
      </c>
      <c r="R147" s="136" t="s">
        <v>1069</v>
      </c>
      <c r="S147" s="136" t="s">
        <v>980</v>
      </c>
      <c r="T147" s="136" t="s">
        <v>980</v>
      </c>
      <c r="U147" s="136" t="s">
        <v>987</v>
      </c>
      <c r="V147" s="136" t="s">
        <v>980</v>
      </c>
      <c r="W147" s="136" t="s">
        <v>980</v>
      </c>
      <c r="X147" s="136" t="s">
        <v>980</v>
      </c>
      <c r="Y147" s="136" t="s">
        <v>980</v>
      </c>
      <c r="Z147" s="136" t="s">
        <v>988</v>
      </c>
      <c r="AA147" s="136" t="s">
        <v>980</v>
      </c>
      <c r="AB147" s="137"/>
      <c r="AC147" s="136" t="s">
        <v>980</v>
      </c>
      <c r="AD147" s="136" t="s">
        <v>980</v>
      </c>
      <c r="AE147" s="136" t="s">
        <v>980</v>
      </c>
      <c r="AF147" s="138">
        <v>0</v>
      </c>
    </row>
    <row r="148" spans="1:32" x14ac:dyDescent="0.25">
      <c r="A148" s="135" t="s">
        <v>980</v>
      </c>
      <c r="B148" s="136" t="s">
        <v>182</v>
      </c>
      <c r="C148" s="136" t="s">
        <v>356</v>
      </c>
      <c r="D148" s="137">
        <v>44036</v>
      </c>
      <c r="E148" s="137">
        <v>44036</v>
      </c>
      <c r="F148" s="137">
        <v>44049</v>
      </c>
      <c r="G148" s="136" t="s">
        <v>981</v>
      </c>
      <c r="H148" s="136" t="s">
        <v>982</v>
      </c>
      <c r="I148" s="138">
        <v>-5950.39</v>
      </c>
      <c r="J148" s="136" t="s">
        <v>983</v>
      </c>
      <c r="K148" s="136" t="s">
        <v>984</v>
      </c>
      <c r="L148" s="138">
        <v>-499535.24</v>
      </c>
      <c r="M148" s="138">
        <v>-5950.39</v>
      </c>
      <c r="N148" s="139">
        <f t="shared" si="5"/>
        <v>5950.39</v>
      </c>
      <c r="O148" s="140" t="str">
        <f>IF(M148="","",IF(M148&lt;0,-M148&amp;"_"&amp;COUNTIF(M$2:M148,M148),M148&amp;"_"&amp;COUNTIF(M$2:M148,M148)))</f>
        <v>5950.39_1</v>
      </c>
      <c r="P148" s="140" t="str">
        <f t="shared" si="4"/>
        <v/>
      </c>
      <c r="Q148" s="136" t="s">
        <v>1075</v>
      </c>
      <c r="R148" s="136" t="s">
        <v>1069</v>
      </c>
      <c r="S148" s="136" t="s">
        <v>980</v>
      </c>
      <c r="T148" s="136" t="s">
        <v>980</v>
      </c>
      <c r="U148" s="136" t="s">
        <v>987</v>
      </c>
      <c r="V148" s="136" t="s">
        <v>980</v>
      </c>
      <c r="W148" s="136" t="s">
        <v>980</v>
      </c>
      <c r="X148" s="136" t="s">
        <v>980</v>
      </c>
      <c r="Y148" s="136" t="s">
        <v>980</v>
      </c>
      <c r="Z148" s="136" t="s">
        <v>988</v>
      </c>
      <c r="AA148" s="136" t="s">
        <v>980</v>
      </c>
      <c r="AB148" s="137"/>
      <c r="AC148" s="136" t="s">
        <v>980</v>
      </c>
      <c r="AD148" s="136" t="s">
        <v>980</v>
      </c>
      <c r="AE148" s="136" t="s">
        <v>980</v>
      </c>
      <c r="AF148" s="138">
        <v>0</v>
      </c>
    </row>
    <row r="149" spans="1:32" x14ac:dyDescent="0.25">
      <c r="A149" s="135" t="s">
        <v>980</v>
      </c>
      <c r="B149" s="136" t="s">
        <v>182</v>
      </c>
      <c r="C149" s="136" t="s">
        <v>356</v>
      </c>
      <c r="D149" s="137">
        <v>44036</v>
      </c>
      <c r="E149" s="137">
        <v>44036</v>
      </c>
      <c r="F149" s="137">
        <v>44049</v>
      </c>
      <c r="G149" s="136" t="s">
        <v>981</v>
      </c>
      <c r="H149" s="136" t="s">
        <v>982</v>
      </c>
      <c r="I149" s="138">
        <v>-11830.29</v>
      </c>
      <c r="J149" s="136" t="s">
        <v>983</v>
      </c>
      <c r="K149" s="136" t="s">
        <v>984</v>
      </c>
      <c r="L149" s="138">
        <v>-993152.85</v>
      </c>
      <c r="M149" s="138">
        <v>-11830.29</v>
      </c>
      <c r="N149" s="139">
        <f t="shared" si="5"/>
        <v>11830.29</v>
      </c>
      <c r="O149" s="140" t="str">
        <f>IF(M149="","",IF(M149&lt;0,-M149&amp;"_"&amp;COUNTIF(M$2:M149,M149),M149&amp;"_"&amp;COUNTIF(M$2:M149,M149)))</f>
        <v>11830.29_1</v>
      </c>
      <c r="P149" s="140" t="str">
        <f t="shared" si="4"/>
        <v/>
      </c>
      <c r="Q149" s="136" t="s">
        <v>1075</v>
      </c>
      <c r="R149" s="136" t="s">
        <v>1069</v>
      </c>
      <c r="S149" s="136" t="s">
        <v>980</v>
      </c>
      <c r="T149" s="136" t="s">
        <v>980</v>
      </c>
      <c r="U149" s="136" t="s">
        <v>987</v>
      </c>
      <c r="V149" s="136" t="s">
        <v>980</v>
      </c>
      <c r="W149" s="136" t="s">
        <v>980</v>
      </c>
      <c r="X149" s="136" t="s">
        <v>980</v>
      </c>
      <c r="Y149" s="136" t="s">
        <v>980</v>
      </c>
      <c r="Z149" s="136" t="s">
        <v>988</v>
      </c>
      <c r="AA149" s="136" t="s">
        <v>980</v>
      </c>
      <c r="AB149" s="137"/>
      <c r="AC149" s="136" t="s">
        <v>980</v>
      </c>
      <c r="AD149" s="136" t="s">
        <v>980</v>
      </c>
      <c r="AE149" s="136" t="s">
        <v>980</v>
      </c>
      <c r="AF149" s="138">
        <v>0</v>
      </c>
    </row>
    <row r="150" spans="1:32" x14ac:dyDescent="0.25">
      <c r="A150" s="135" t="s">
        <v>980</v>
      </c>
      <c r="B150" s="136" t="s">
        <v>1021</v>
      </c>
      <c r="C150" s="136" t="s">
        <v>342</v>
      </c>
      <c r="D150" s="137">
        <v>44036</v>
      </c>
      <c r="E150" s="137">
        <v>44036</v>
      </c>
      <c r="F150" s="137">
        <v>44042</v>
      </c>
      <c r="G150" s="136" t="s">
        <v>981</v>
      </c>
      <c r="H150" s="136" t="s">
        <v>982</v>
      </c>
      <c r="I150" s="138">
        <v>-5406</v>
      </c>
      <c r="J150" s="136" t="s">
        <v>983</v>
      </c>
      <c r="K150" s="136" t="s">
        <v>984</v>
      </c>
      <c r="L150" s="138">
        <v>-453833.7</v>
      </c>
      <c r="M150" s="138">
        <v>-5406</v>
      </c>
      <c r="N150" s="139">
        <f t="shared" si="5"/>
        <v>5406</v>
      </c>
      <c r="O150" s="140" t="str">
        <f>IF(M150="","",IF(M150&lt;0,-M150&amp;"_"&amp;COUNTIF(M$2:M150,M150),M150&amp;"_"&amp;COUNTIF(M$2:M150,M150)))</f>
        <v>5406_1</v>
      </c>
      <c r="P150" s="140" t="str">
        <f t="shared" si="4"/>
        <v/>
      </c>
      <c r="Q150" s="136" t="s">
        <v>1076</v>
      </c>
      <c r="R150" s="136" t="s">
        <v>1069</v>
      </c>
      <c r="S150" s="136" t="s">
        <v>980</v>
      </c>
      <c r="T150" s="136" t="s">
        <v>980</v>
      </c>
      <c r="U150" s="136" t="s">
        <v>987</v>
      </c>
      <c r="V150" s="136" t="s">
        <v>980</v>
      </c>
      <c r="W150" s="136" t="s">
        <v>980</v>
      </c>
      <c r="X150" s="136" t="s">
        <v>980</v>
      </c>
      <c r="Y150" s="136" t="s">
        <v>980</v>
      </c>
      <c r="Z150" s="136" t="s">
        <v>988</v>
      </c>
      <c r="AA150" s="136" t="s">
        <v>980</v>
      </c>
      <c r="AB150" s="137"/>
      <c r="AC150" s="136" t="s">
        <v>980</v>
      </c>
      <c r="AD150" s="136" t="s">
        <v>980</v>
      </c>
      <c r="AE150" s="136" t="s">
        <v>980</v>
      </c>
      <c r="AF150" s="138">
        <v>0</v>
      </c>
    </row>
    <row r="151" spans="1:32" x14ac:dyDescent="0.25">
      <c r="A151" s="135" t="s">
        <v>980</v>
      </c>
      <c r="B151" s="136" t="s">
        <v>1021</v>
      </c>
      <c r="C151" s="136" t="s">
        <v>342</v>
      </c>
      <c r="D151" s="137">
        <v>44036</v>
      </c>
      <c r="E151" s="137">
        <v>44036</v>
      </c>
      <c r="F151" s="137">
        <v>44042</v>
      </c>
      <c r="G151" s="136" t="s">
        <v>981</v>
      </c>
      <c r="H151" s="136" t="s">
        <v>982</v>
      </c>
      <c r="I151" s="138">
        <v>-7560</v>
      </c>
      <c r="J151" s="136" t="s">
        <v>983</v>
      </c>
      <c r="K151" s="136" t="s">
        <v>984</v>
      </c>
      <c r="L151" s="138">
        <v>-634662</v>
      </c>
      <c r="M151" s="138">
        <v>-7560</v>
      </c>
      <c r="N151" s="139">
        <f t="shared" si="5"/>
        <v>7560</v>
      </c>
      <c r="O151" s="140" t="str">
        <f>IF(M151="","",IF(M151&lt;0,-M151&amp;"_"&amp;COUNTIF(M$2:M151,M151),M151&amp;"_"&amp;COUNTIF(M$2:M151,M151)))</f>
        <v>7560_1</v>
      </c>
      <c r="P151" s="140" t="str">
        <f t="shared" si="4"/>
        <v/>
      </c>
      <c r="Q151" s="136" t="s">
        <v>1076</v>
      </c>
      <c r="R151" s="136" t="s">
        <v>1069</v>
      </c>
      <c r="S151" s="136" t="s">
        <v>980</v>
      </c>
      <c r="T151" s="136" t="s">
        <v>980</v>
      </c>
      <c r="U151" s="136" t="s">
        <v>987</v>
      </c>
      <c r="V151" s="136" t="s">
        <v>980</v>
      </c>
      <c r="W151" s="136" t="s">
        <v>980</v>
      </c>
      <c r="X151" s="136" t="s">
        <v>980</v>
      </c>
      <c r="Y151" s="136" t="s">
        <v>980</v>
      </c>
      <c r="Z151" s="136" t="s">
        <v>988</v>
      </c>
      <c r="AA151" s="136" t="s">
        <v>980</v>
      </c>
      <c r="AB151" s="137"/>
      <c r="AC151" s="136" t="s">
        <v>980</v>
      </c>
      <c r="AD151" s="136" t="s">
        <v>980</v>
      </c>
      <c r="AE151" s="136" t="s">
        <v>980</v>
      </c>
      <c r="AF151" s="138">
        <v>0</v>
      </c>
    </row>
    <row r="152" spans="1:32" x14ac:dyDescent="0.25">
      <c r="A152" s="135" t="s">
        <v>980</v>
      </c>
      <c r="B152" s="136" t="s">
        <v>1021</v>
      </c>
      <c r="C152" s="136" t="s">
        <v>342</v>
      </c>
      <c r="D152" s="137">
        <v>44036</v>
      </c>
      <c r="E152" s="137">
        <v>44036</v>
      </c>
      <c r="F152" s="137">
        <v>44042</v>
      </c>
      <c r="G152" s="136" t="s">
        <v>981</v>
      </c>
      <c r="H152" s="136" t="s">
        <v>982</v>
      </c>
      <c r="I152" s="138">
        <v>-6916</v>
      </c>
      <c r="J152" s="136" t="s">
        <v>983</v>
      </c>
      <c r="K152" s="136" t="s">
        <v>984</v>
      </c>
      <c r="L152" s="138">
        <v>-580598.19999999995</v>
      </c>
      <c r="M152" s="138">
        <v>-6916</v>
      </c>
      <c r="N152" s="139">
        <f t="shared" si="5"/>
        <v>6916</v>
      </c>
      <c r="O152" s="140" t="str">
        <f>IF(M152="","",IF(M152&lt;0,-M152&amp;"_"&amp;COUNTIF(M$2:M152,M152),M152&amp;"_"&amp;COUNTIF(M$2:M152,M152)))</f>
        <v>6916_1</v>
      </c>
      <c r="P152" s="140" t="str">
        <f t="shared" si="4"/>
        <v/>
      </c>
      <c r="Q152" s="136" t="s">
        <v>1076</v>
      </c>
      <c r="R152" s="136" t="s">
        <v>1069</v>
      </c>
      <c r="S152" s="136" t="s">
        <v>980</v>
      </c>
      <c r="T152" s="136" t="s">
        <v>980</v>
      </c>
      <c r="U152" s="136" t="s">
        <v>987</v>
      </c>
      <c r="V152" s="136" t="s">
        <v>980</v>
      </c>
      <c r="W152" s="136" t="s">
        <v>980</v>
      </c>
      <c r="X152" s="136" t="s">
        <v>980</v>
      </c>
      <c r="Y152" s="136" t="s">
        <v>980</v>
      </c>
      <c r="Z152" s="136" t="s">
        <v>988</v>
      </c>
      <c r="AA152" s="136" t="s">
        <v>980</v>
      </c>
      <c r="AB152" s="137"/>
      <c r="AC152" s="136" t="s">
        <v>980</v>
      </c>
      <c r="AD152" s="136" t="s">
        <v>980</v>
      </c>
      <c r="AE152" s="136" t="s">
        <v>980</v>
      </c>
      <c r="AF152" s="138">
        <v>0</v>
      </c>
    </row>
    <row r="153" spans="1:32" x14ac:dyDescent="0.25">
      <c r="A153" s="135" t="s">
        <v>980</v>
      </c>
      <c r="B153" s="136" t="s">
        <v>1021</v>
      </c>
      <c r="C153" s="136" t="s">
        <v>343</v>
      </c>
      <c r="D153" s="137">
        <v>44036</v>
      </c>
      <c r="E153" s="137">
        <v>44036</v>
      </c>
      <c r="F153" s="137">
        <v>44042</v>
      </c>
      <c r="G153" s="136" t="s">
        <v>981</v>
      </c>
      <c r="H153" s="136" t="s">
        <v>982</v>
      </c>
      <c r="I153" s="138">
        <v>-1135.5</v>
      </c>
      <c r="J153" s="136" t="s">
        <v>983</v>
      </c>
      <c r="K153" s="136" t="s">
        <v>984</v>
      </c>
      <c r="L153" s="138">
        <v>-95325.23</v>
      </c>
      <c r="M153" s="138">
        <v>-1135.5</v>
      </c>
      <c r="N153" s="139">
        <f t="shared" si="5"/>
        <v>1135.5</v>
      </c>
      <c r="O153" s="140" t="str">
        <f>IF(M153="","",IF(M153&lt;0,-M153&amp;"_"&amp;COUNTIF(M$2:M153,M153),M153&amp;"_"&amp;COUNTIF(M$2:M153,M153)))</f>
        <v>1135.5_1</v>
      </c>
      <c r="P153" s="140" t="str">
        <f t="shared" si="4"/>
        <v/>
      </c>
      <c r="Q153" s="136" t="s">
        <v>1077</v>
      </c>
      <c r="R153" s="136" t="s">
        <v>1069</v>
      </c>
      <c r="S153" s="136" t="s">
        <v>980</v>
      </c>
      <c r="T153" s="136" t="s">
        <v>980</v>
      </c>
      <c r="U153" s="136" t="s">
        <v>987</v>
      </c>
      <c r="V153" s="136" t="s">
        <v>980</v>
      </c>
      <c r="W153" s="136" t="s">
        <v>980</v>
      </c>
      <c r="X153" s="136" t="s">
        <v>980</v>
      </c>
      <c r="Y153" s="136" t="s">
        <v>980</v>
      </c>
      <c r="Z153" s="136" t="s">
        <v>988</v>
      </c>
      <c r="AA153" s="136" t="s">
        <v>980</v>
      </c>
      <c r="AB153" s="137"/>
      <c r="AC153" s="136" t="s">
        <v>980</v>
      </c>
      <c r="AD153" s="136" t="s">
        <v>980</v>
      </c>
      <c r="AE153" s="136" t="s">
        <v>980</v>
      </c>
      <c r="AF153" s="138">
        <v>0</v>
      </c>
    </row>
    <row r="154" spans="1:32" x14ac:dyDescent="0.25">
      <c r="A154" s="135" t="s">
        <v>980</v>
      </c>
      <c r="B154" s="136" t="s">
        <v>182</v>
      </c>
      <c r="C154" s="136" t="s">
        <v>304</v>
      </c>
      <c r="D154" s="137">
        <v>44037</v>
      </c>
      <c r="E154" s="137">
        <v>44037</v>
      </c>
      <c r="F154" s="137">
        <v>44049</v>
      </c>
      <c r="G154" s="136" t="s">
        <v>1078</v>
      </c>
      <c r="H154" s="136" t="s">
        <v>982</v>
      </c>
      <c r="I154" s="138">
        <v>-889.26</v>
      </c>
      <c r="J154" s="136" t="s">
        <v>983</v>
      </c>
      <c r="K154" s="136" t="s">
        <v>984</v>
      </c>
      <c r="L154" s="138">
        <v>-74653.38</v>
      </c>
      <c r="M154" s="138">
        <v>-889.26</v>
      </c>
      <c r="N154" s="139">
        <f t="shared" si="5"/>
        <v>889.26</v>
      </c>
      <c r="O154" s="140" t="str">
        <f>IF(M154="","",IF(M154&lt;0,-M154&amp;"_"&amp;COUNTIF(M$2:M154,M154),M154&amp;"_"&amp;COUNTIF(M$2:M154,M154)))</f>
        <v>889.26_1</v>
      </c>
      <c r="P154" s="140" t="str">
        <f t="shared" si="4"/>
        <v/>
      </c>
      <c r="Q154" s="136" t="s">
        <v>1079</v>
      </c>
      <c r="R154" s="136" t="s">
        <v>1079</v>
      </c>
      <c r="S154" s="136" t="s">
        <v>1080</v>
      </c>
      <c r="T154" s="136" t="s">
        <v>980</v>
      </c>
      <c r="U154" s="136" t="s">
        <v>987</v>
      </c>
      <c r="V154" s="136" t="s">
        <v>1081</v>
      </c>
      <c r="W154" s="136" t="s">
        <v>980</v>
      </c>
      <c r="X154" s="136" t="s">
        <v>980</v>
      </c>
      <c r="Y154" s="136" t="s">
        <v>980</v>
      </c>
      <c r="Z154" s="136" t="s">
        <v>988</v>
      </c>
      <c r="AA154" s="136" t="s">
        <v>980</v>
      </c>
      <c r="AB154" s="137"/>
      <c r="AC154" s="136" t="s">
        <v>980</v>
      </c>
      <c r="AD154" s="136" t="s">
        <v>980</v>
      </c>
      <c r="AE154" s="136" t="s">
        <v>980</v>
      </c>
      <c r="AF154" s="138">
        <v>0</v>
      </c>
    </row>
    <row r="155" spans="1:32" x14ac:dyDescent="0.25">
      <c r="A155" s="135" t="s">
        <v>980</v>
      </c>
      <c r="B155" s="136" t="s">
        <v>182</v>
      </c>
      <c r="C155" s="136" t="s">
        <v>292</v>
      </c>
      <c r="D155" s="137">
        <v>44037</v>
      </c>
      <c r="E155" s="137">
        <v>44037</v>
      </c>
      <c r="F155" s="137">
        <v>44040</v>
      </c>
      <c r="G155" s="136" t="s">
        <v>981</v>
      </c>
      <c r="H155" s="136" t="s">
        <v>982</v>
      </c>
      <c r="I155" s="138">
        <v>-930.88</v>
      </c>
      <c r="J155" s="136" t="s">
        <v>999</v>
      </c>
      <c r="K155" s="136" t="s">
        <v>984</v>
      </c>
      <c r="L155" s="138">
        <v>-78147.37</v>
      </c>
      <c r="M155" s="138">
        <v>-930.88</v>
      </c>
      <c r="N155" s="139">
        <f t="shared" si="5"/>
        <v>930.88</v>
      </c>
      <c r="O155" s="140" t="str">
        <f>IF(M155="","",IF(M155&lt;0,-M155&amp;"_"&amp;COUNTIF(M$2:M155,M155),M155&amp;"_"&amp;COUNTIF(M$2:M155,M155)))</f>
        <v>930.88_1</v>
      </c>
      <c r="P155" s="140" t="str">
        <f t="shared" si="4"/>
        <v/>
      </c>
      <c r="Q155" s="136" t="s">
        <v>1082</v>
      </c>
      <c r="R155" s="136" t="s">
        <v>1083</v>
      </c>
      <c r="S155" s="136" t="s">
        <v>980</v>
      </c>
      <c r="T155" s="136" t="s">
        <v>980</v>
      </c>
      <c r="U155" s="136" t="s">
        <v>987</v>
      </c>
      <c r="V155" s="136" t="s">
        <v>980</v>
      </c>
      <c r="W155" s="136" t="s">
        <v>980</v>
      </c>
      <c r="X155" s="136" t="s">
        <v>980</v>
      </c>
      <c r="Y155" s="136" t="s">
        <v>980</v>
      </c>
      <c r="Z155" s="136" t="s">
        <v>988</v>
      </c>
      <c r="AA155" s="136" t="s">
        <v>980</v>
      </c>
      <c r="AB155" s="137"/>
      <c r="AC155" s="136" t="s">
        <v>980</v>
      </c>
      <c r="AD155" s="136" t="s">
        <v>980</v>
      </c>
      <c r="AE155" s="136" t="s">
        <v>980</v>
      </c>
      <c r="AF155" s="138">
        <v>0</v>
      </c>
    </row>
    <row r="156" spans="1:32" x14ac:dyDescent="0.25">
      <c r="A156" s="135" t="s">
        <v>980</v>
      </c>
      <c r="B156" s="136" t="s">
        <v>182</v>
      </c>
      <c r="C156" s="136" t="s">
        <v>292</v>
      </c>
      <c r="D156" s="137">
        <v>44037</v>
      </c>
      <c r="E156" s="137">
        <v>44037</v>
      </c>
      <c r="F156" s="137">
        <v>44040</v>
      </c>
      <c r="G156" s="136" t="s">
        <v>981</v>
      </c>
      <c r="H156" s="136" t="s">
        <v>982</v>
      </c>
      <c r="I156" s="138">
        <v>-6552.27</v>
      </c>
      <c r="J156" s="136" t="s">
        <v>983</v>
      </c>
      <c r="K156" s="136" t="s">
        <v>984</v>
      </c>
      <c r="L156" s="138">
        <v>-550063.06999999995</v>
      </c>
      <c r="M156" s="138">
        <v>-6552.27</v>
      </c>
      <c r="N156" s="139">
        <f t="shared" si="5"/>
        <v>6552.27</v>
      </c>
      <c r="O156" s="140" t="str">
        <f>IF(M156="","",IF(M156&lt;0,-M156&amp;"_"&amp;COUNTIF(M$2:M156,M156),M156&amp;"_"&amp;COUNTIF(M$2:M156,M156)))</f>
        <v>6552.27_1</v>
      </c>
      <c r="P156" s="140" t="str">
        <f t="shared" si="4"/>
        <v/>
      </c>
      <c r="Q156" s="136" t="s">
        <v>1082</v>
      </c>
      <c r="R156" s="136" t="s">
        <v>1083</v>
      </c>
      <c r="S156" s="136" t="s">
        <v>980</v>
      </c>
      <c r="T156" s="136" t="s">
        <v>980</v>
      </c>
      <c r="U156" s="136" t="s">
        <v>987</v>
      </c>
      <c r="V156" s="136" t="s">
        <v>980</v>
      </c>
      <c r="W156" s="136" t="s">
        <v>980</v>
      </c>
      <c r="X156" s="136" t="s">
        <v>980</v>
      </c>
      <c r="Y156" s="136" t="s">
        <v>980</v>
      </c>
      <c r="Z156" s="136" t="s">
        <v>988</v>
      </c>
      <c r="AA156" s="136" t="s">
        <v>980</v>
      </c>
      <c r="AB156" s="137"/>
      <c r="AC156" s="136" t="s">
        <v>980</v>
      </c>
      <c r="AD156" s="136" t="s">
        <v>980</v>
      </c>
      <c r="AE156" s="136" t="s">
        <v>980</v>
      </c>
      <c r="AF156" s="138">
        <v>0</v>
      </c>
    </row>
    <row r="157" spans="1:32" x14ac:dyDescent="0.25">
      <c r="A157" s="135" t="s">
        <v>980</v>
      </c>
      <c r="B157" s="136" t="s">
        <v>182</v>
      </c>
      <c r="C157" s="136" t="s">
        <v>292</v>
      </c>
      <c r="D157" s="137">
        <v>44037</v>
      </c>
      <c r="E157" s="137">
        <v>44037</v>
      </c>
      <c r="F157" s="137">
        <v>44040</v>
      </c>
      <c r="G157" s="136" t="s">
        <v>981</v>
      </c>
      <c r="H157" s="136" t="s">
        <v>982</v>
      </c>
      <c r="I157" s="138">
        <v>-2412.62</v>
      </c>
      <c r="J157" s="136" t="s">
        <v>983</v>
      </c>
      <c r="K157" s="136" t="s">
        <v>984</v>
      </c>
      <c r="L157" s="138">
        <v>-202539.45</v>
      </c>
      <c r="M157" s="138">
        <v>-2412.62</v>
      </c>
      <c r="N157" s="139">
        <f t="shared" si="5"/>
        <v>2412.62</v>
      </c>
      <c r="O157" s="140" t="str">
        <f>IF(M157="","",IF(M157&lt;0,-M157&amp;"_"&amp;COUNTIF(M$2:M157,M157),M157&amp;"_"&amp;COUNTIF(M$2:M157,M157)))</f>
        <v>2412.62_1</v>
      </c>
      <c r="P157" s="140" t="str">
        <f t="shared" si="4"/>
        <v/>
      </c>
      <c r="Q157" s="136" t="s">
        <v>1082</v>
      </c>
      <c r="R157" s="136" t="s">
        <v>1083</v>
      </c>
      <c r="S157" s="136" t="s">
        <v>980</v>
      </c>
      <c r="T157" s="136" t="s">
        <v>980</v>
      </c>
      <c r="U157" s="136" t="s">
        <v>987</v>
      </c>
      <c r="V157" s="136" t="s">
        <v>980</v>
      </c>
      <c r="W157" s="136" t="s">
        <v>980</v>
      </c>
      <c r="X157" s="136" t="s">
        <v>980</v>
      </c>
      <c r="Y157" s="136" t="s">
        <v>980</v>
      </c>
      <c r="Z157" s="136" t="s">
        <v>988</v>
      </c>
      <c r="AA157" s="136" t="s">
        <v>980</v>
      </c>
      <c r="AB157" s="137"/>
      <c r="AC157" s="136" t="s">
        <v>980</v>
      </c>
      <c r="AD157" s="136" t="s">
        <v>980</v>
      </c>
      <c r="AE157" s="136" t="s">
        <v>980</v>
      </c>
      <c r="AF157" s="138">
        <v>0</v>
      </c>
    </row>
    <row r="158" spans="1:32" x14ac:dyDescent="0.25">
      <c r="A158" s="135" t="s">
        <v>980</v>
      </c>
      <c r="B158" s="136" t="s">
        <v>182</v>
      </c>
      <c r="C158" s="136" t="s">
        <v>292</v>
      </c>
      <c r="D158" s="137">
        <v>44037</v>
      </c>
      <c r="E158" s="137">
        <v>44037</v>
      </c>
      <c r="F158" s="137">
        <v>44040</v>
      </c>
      <c r="G158" s="136" t="s">
        <v>981</v>
      </c>
      <c r="H158" s="136" t="s">
        <v>982</v>
      </c>
      <c r="I158" s="138">
        <v>-3785.09</v>
      </c>
      <c r="J158" s="136" t="s">
        <v>983</v>
      </c>
      <c r="K158" s="136" t="s">
        <v>984</v>
      </c>
      <c r="L158" s="138">
        <v>-317758.31</v>
      </c>
      <c r="M158" s="138">
        <v>-3785.09</v>
      </c>
      <c r="N158" s="139">
        <f t="shared" si="5"/>
        <v>3785.09</v>
      </c>
      <c r="O158" s="140" t="str">
        <f>IF(M158="","",IF(M158&lt;0,-M158&amp;"_"&amp;COUNTIF(M$2:M158,M158),M158&amp;"_"&amp;COUNTIF(M$2:M158,M158)))</f>
        <v>3785.09_1</v>
      </c>
      <c r="P158" s="140" t="str">
        <f t="shared" si="4"/>
        <v/>
      </c>
      <c r="Q158" s="136" t="s">
        <v>1082</v>
      </c>
      <c r="R158" s="136" t="s">
        <v>1083</v>
      </c>
      <c r="S158" s="136" t="s">
        <v>980</v>
      </c>
      <c r="T158" s="136" t="s">
        <v>980</v>
      </c>
      <c r="U158" s="136" t="s">
        <v>987</v>
      </c>
      <c r="V158" s="136" t="s">
        <v>980</v>
      </c>
      <c r="W158" s="136" t="s">
        <v>980</v>
      </c>
      <c r="X158" s="136" t="s">
        <v>980</v>
      </c>
      <c r="Y158" s="136" t="s">
        <v>980</v>
      </c>
      <c r="Z158" s="136" t="s">
        <v>988</v>
      </c>
      <c r="AA158" s="136" t="s">
        <v>980</v>
      </c>
      <c r="AB158" s="137"/>
      <c r="AC158" s="136" t="s">
        <v>980</v>
      </c>
      <c r="AD158" s="136" t="s">
        <v>980</v>
      </c>
      <c r="AE158" s="136" t="s">
        <v>980</v>
      </c>
      <c r="AF158" s="138">
        <v>0</v>
      </c>
    </row>
    <row r="159" spans="1:32" x14ac:dyDescent="0.25">
      <c r="A159" s="135" t="s">
        <v>980</v>
      </c>
      <c r="B159" s="136" t="s">
        <v>182</v>
      </c>
      <c r="C159" s="136" t="s">
        <v>298</v>
      </c>
      <c r="D159" s="137">
        <v>44038</v>
      </c>
      <c r="E159" s="137">
        <v>44038</v>
      </c>
      <c r="F159" s="137">
        <v>44040</v>
      </c>
      <c r="G159" s="136" t="s">
        <v>981</v>
      </c>
      <c r="H159" s="136" t="s">
        <v>982</v>
      </c>
      <c r="I159" s="138">
        <v>-1356.18</v>
      </c>
      <c r="J159" s="136" t="s">
        <v>983</v>
      </c>
      <c r="K159" s="136" t="s">
        <v>984</v>
      </c>
      <c r="L159" s="138">
        <v>-113851.31</v>
      </c>
      <c r="M159" s="138">
        <v>-1356.18</v>
      </c>
      <c r="N159" s="139">
        <f t="shared" si="5"/>
        <v>1356.18</v>
      </c>
      <c r="O159" s="140" t="str">
        <f>IF(M159="","",IF(M159&lt;0,-M159&amp;"_"&amp;COUNTIF(M$2:M159,M159),M159&amp;"_"&amp;COUNTIF(M$2:M159,M159)))</f>
        <v>1356.18_1</v>
      </c>
      <c r="P159" s="140" t="str">
        <f t="shared" si="4"/>
        <v/>
      </c>
      <c r="Q159" s="136" t="s">
        <v>1084</v>
      </c>
      <c r="R159" s="136" t="s">
        <v>1085</v>
      </c>
      <c r="S159" s="136" t="s">
        <v>980</v>
      </c>
      <c r="T159" s="136" t="s">
        <v>980</v>
      </c>
      <c r="U159" s="136" t="s">
        <v>987</v>
      </c>
      <c r="V159" s="136" t="s">
        <v>980</v>
      </c>
      <c r="W159" s="136" t="s">
        <v>980</v>
      </c>
      <c r="X159" s="136" t="s">
        <v>980</v>
      </c>
      <c r="Y159" s="136" t="s">
        <v>980</v>
      </c>
      <c r="Z159" s="136" t="s">
        <v>988</v>
      </c>
      <c r="AA159" s="136" t="s">
        <v>980</v>
      </c>
      <c r="AB159" s="137"/>
      <c r="AC159" s="136" t="s">
        <v>980</v>
      </c>
      <c r="AD159" s="136" t="s">
        <v>980</v>
      </c>
      <c r="AE159" s="136" t="s">
        <v>980</v>
      </c>
      <c r="AF159" s="138">
        <v>0</v>
      </c>
    </row>
    <row r="160" spans="1:32" x14ac:dyDescent="0.25">
      <c r="A160" s="135" t="s">
        <v>980</v>
      </c>
      <c r="B160" s="136" t="s">
        <v>182</v>
      </c>
      <c r="C160" s="136" t="s">
        <v>298</v>
      </c>
      <c r="D160" s="137">
        <v>44038</v>
      </c>
      <c r="E160" s="137">
        <v>44038</v>
      </c>
      <c r="F160" s="137">
        <v>44040</v>
      </c>
      <c r="G160" s="136" t="s">
        <v>981</v>
      </c>
      <c r="H160" s="136" t="s">
        <v>982</v>
      </c>
      <c r="I160" s="138">
        <v>-2050.02</v>
      </c>
      <c r="J160" s="136" t="s">
        <v>983</v>
      </c>
      <c r="K160" s="136" t="s">
        <v>984</v>
      </c>
      <c r="L160" s="138">
        <v>-172099.18</v>
      </c>
      <c r="M160" s="138">
        <v>-2050.02</v>
      </c>
      <c r="N160" s="139">
        <f t="shared" si="5"/>
        <v>2050.02</v>
      </c>
      <c r="O160" s="140" t="str">
        <f>IF(M160="","",IF(M160&lt;0,-M160&amp;"_"&amp;COUNTIF(M$2:M160,M160),M160&amp;"_"&amp;COUNTIF(M$2:M160,M160)))</f>
        <v>2050.02_1</v>
      </c>
      <c r="P160" s="140" t="str">
        <f t="shared" si="4"/>
        <v/>
      </c>
      <c r="Q160" s="136" t="s">
        <v>1084</v>
      </c>
      <c r="R160" s="136" t="s">
        <v>1085</v>
      </c>
      <c r="S160" s="136" t="s">
        <v>980</v>
      </c>
      <c r="T160" s="136" t="s">
        <v>980</v>
      </c>
      <c r="U160" s="136" t="s">
        <v>987</v>
      </c>
      <c r="V160" s="136" t="s">
        <v>980</v>
      </c>
      <c r="W160" s="136" t="s">
        <v>980</v>
      </c>
      <c r="X160" s="136" t="s">
        <v>980</v>
      </c>
      <c r="Y160" s="136" t="s">
        <v>980</v>
      </c>
      <c r="Z160" s="136" t="s">
        <v>988</v>
      </c>
      <c r="AA160" s="136" t="s">
        <v>980</v>
      </c>
      <c r="AB160" s="137"/>
      <c r="AC160" s="136" t="s">
        <v>980</v>
      </c>
      <c r="AD160" s="136" t="s">
        <v>980</v>
      </c>
      <c r="AE160" s="136" t="s">
        <v>980</v>
      </c>
      <c r="AF160" s="138">
        <v>0</v>
      </c>
    </row>
    <row r="161" spans="1:32" x14ac:dyDescent="0.25">
      <c r="A161" s="135" t="s">
        <v>980</v>
      </c>
      <c r="B161" s="136" t="s">
        <v>182</v>
      </c>
      <c r="C161" s="136" t="s">
        <v>341</v>
      </c>
      <c r="D161" s="137">
        <v>44038</v>
      </c>
      <c r="E161" s="137">
        <v>44038</v>
      </c>
      <c r="F161" s="137">
        <v>44042</v>
      </c>
      <c r="G161" s="136" t="s">
        <v>981</v>
      </c>
      <c r="H161" s="136" t="s">
        <v>982</v>
      </c>
      <c r="I161" s="138">
        <v>-1377.99</v>
      </c>
      <c r="J161" s="136" t="s">
        <v>1034</v>
      </c>
      <c r="K161" s="136" t="s">
        <v>984</v>
      </c>
      <c r="L161" s="138">
        <v>-115682.27</v>
      </c>
      <c r="M161" s="138">
        <v>-1377.99</v>
      </c>
      <c r="N161" s="139">
        <f t="shared" si="5"/>
        <v>1377.99</v>
      </c>
      <c r="O161" s="140" t="str">
        <f>IF(M161="","",IF(M161&lt;0,-M161&amp;"_"&amp;COUNTIF(M$2:M161,M161),M161&amp;"_"&amp;COUNTIF(M$2:M161,M161)))</f>
        <v>1377.99_1</v>
      </c>
      <c r="P161" s="140" t="str">
        <f t="shared" si="4"/>
        <v/>
      </c>
      <c r="Q161" s="136" t="s">
        <v>1086</v>
      </c>
      <c r="R161" s="136" t="s">
        <v>1085</v>
      </c>
      <c r="S161" s="136" t="s">
        <v>980</v>
      </c>
      <c r="T161" s="136" t="s">
        <v>980</v>
      </c>
      <c r="U161" s="136" t="s">
        <v>987</v>
      </c>
      <c r="V161" s="136" t="s">
        <v>980</v>
      </c>
      <c r="W161" s="136" t="s">
        <v>980</v>
      </c>
      <c r="X161" s="136" t="s">
        <v>980</v>
      </c>
      <c r="Y161" s="136" t="s">
        <v>980</v>
      </c>
      <c r="Z161" s="136" t="s">
        <v>988</v>
      </c>
      <c r="AA161" s="136" t="s">
        <v>980</v>
      </c>
      <c r="AB161" s="137"/>
      <c r="AC161" s="136" t="s">
        <v>980</v>
      </c>
      <c r="AD161" s="136" t="s">
        <v>980</v>
      </c>
      <c r="AE161" s="136" t="s">
        <v>980</v>
      </c>
      <c r="AF161" s="138">
        <v>0</v>
      </c>
    </row>
    <row r="162" spans="1:32" x14ac:dyDescent="0.25">
      <c r="A162" s="135" t="s">
        <v>980</v>
      </c>
      <c r="B162" s="136" t="s">
        <v>182</v>
      </c>
      <c r="C162" s="136" t="s">
        <v>341</v>
      </c>
      <c r="D162" s="137">
        <v>44038</v>
      </c>
      <c r="E162" s="137">
        <v>44038</v>
      </c>
      <c r="F162" s="137">
        <v>44042</v>
      </c>
      <c r="G162" s="136" t="s">
        <v>981</v>
      </c>
      <c r="H162" s="136" t="s">
        <v>982</v>
      </c>
      <c r="I162" s="138">
        <v>-1354.77</v>
      </c>
      <c r="J162" s="136" t="s">
        <v>983</v>
      </c>
      <c r="K162" s="136" t="s">
        <v>984</v>
      </c>
      <c r="L162" s="138">
        <v>-113732.94</v>
      </c>
      <c r="M162" s="138">
        <v>-1354.77</v>
      </c>
      <c r="N162" s="139">
        <f t="shared" si="5"/>
        <v>1354.77</v>
      </c>
      <c r="O162" s="140" t="str">
        <f>IF(M162="","",IF(M162&lt;0,-M162&amp;"_"&amp;COUNTIF(M$2:M162,M162),M162&amp;"_"&amp;COUNTIF(M$2:M162,M162)))</f>
        <v>1354.77_1</v>
      </c>
      <c r="P162" s="140" t="str">
        <f t="shared" si="4"/>
        <v/>
      </c>
      <c r="Q162" s="136" t="s">
        <v>1086</v>
      </c>
      <c r="R162" s="136" t="s">
        <v>1085</v>
      </c>
      <c r="S162" s="136" t="s">
        <v>980</v>
      </c>
      <c r="T162" s="136" t="s">
        <v>980</v>
      </c>
      <c r="U162" s="136" t="s">
        <v>987</v>
      </c>
      <c r="V162" s="136" t="s">
        <v>980</v>
      </c>
      <c r="W162" s="136" t="s">
        <v>980</v>
      </c>
      <c r="X162" s="136" t="s">
        <v>980</v>
      </c>
      <c r="Y162" s="136" t="s">
        <v>980</v>
      </c>
      <c r="Z162" s="136" t="s">
        <v>988</v>
      </c>
      <c r="AA162" s="136" t="s">
        <v>980</v>
      </c>
      <c r="AB162" s="137"/>
      <c r="AC162" s="136" t="s">
        <v>980</v>
      </c>
      <c r="AD162" s="136" t="s">
        <v>980</v>
      </c>
      <c r="AE162" s="136" t="s">
        <v>980</v>
      </c>
      <c r="AF162" s="138">
        <v>0</v>
      </c>
    </row>
    <row r="163" spans="1:32" x14ac:dyDescent="0.25">
      <c r="A163" s="135" t="s">
        <v>980</v>
      </c>
      <c r="B163" s="136" t="s">
        <v>182</v>
      </c>
      <c r="C163" s="136" t="s">
        <v>341</v>
      </c>
      <c r="D163" s="137">
        <v>44038</v>
      </c>
      <c r="E163" s="137">
        <v>44038</v>
      </c>
      <c r="F163" s="137">
        <v>44042</v>
      </c>
      <c r="G163" s="136" t="s">
        <v>981</v>
      </c>
      <c r="H163" s="136" t="s">
        <v>982</v>
      </c>
      <c r="I163" s="138">
        <v>-1372.14</v>
      </c>
      <c r="J163" s="136" t="s">
        <v>983</v>
      </c>
      <c r="K163" s="136" t="s">
        <v>984</v>
      </c>
      <c r="L163" s="138">
        <v>-115191.15</v>
      </c>
      <c r="M163" s="138">
        <v>-1372.14</v>
      </c>
      <c r="N163" s="139">
        <f t="shared" si="5"/>
        <v>1372.14</v>
      </c>
      <c r="O163" s="140" t="str">
        <f>IF(M163="","",IF(M163&lt;0,-M163&amp;"_"&amp;COUNTIF(M$2:M163,M163),M163&amp;"_"&amp;COUNTIF(M$2:M163,M163)))</f>
        <v>1372.14_1</v>
      </c>
      <c r="P163" s="140" t="str">
        <f t="shared" si="4"/>
        <v/>
      </c>
      <c r="Q163" s="136" t="s">
        <v>1086</v>
      </c>
      <c r="R163" s="136" t="s">
        <v>1085</v>
      </c>
      <c r="S163" s="136" t="s">
        <v>980</v>
      </c>
      <c r="T163" s="136" t="s">
        <v>980</v>
      </c>
      <c r="U163" s="136" t="s">
        <v>987</v>
      </c>
      <c r="V163" s="136" t="s">
        <v>980</v>
      </c>
      <c r="W163" s="136" t="s">
        <v>980</v>
      </c>
      <c r="X163" s="136" t="s">
        <v>980</v>
      </c>
      <c r="Y163" s="136" t="s">
        <v>980</v>
      </c>
      <c r="Z163" s="136" t="s">
        <v>988</v>
      </c>
      <c r="AA163" s="136" t="s">
        <v>980</v>
      </c>
      <c r="AB163" s="137"/>
      <c r="AC163" s="136" t="s">
        <v>980</v>
      </c>
      <c r="AD163" s="136" t="s">
        <v>980</v>
      </c>
      <c r="AE163" s="136" t="s">
        <v>980</v>
      </c>
      <c r="AF163" s="138">
        <v>0</v>
      </c>
    </row>
    <row r="164" spans="1:32" x14ac:dyDescent="0.25">
      <c r="A164" s="135" t="s">
        <v>980</v>
      </c>
      <c r="B164" s="136" t="s">
        <v>182</v>
      </c>
      <c r="C164" s="136" t="s">
        <v>341</v>
      </c>
      <c r="D164" s="137">
        <v>44038</v>
      </c>
      <c r="E164" s="137">
        <v>44038</v>
      </c>
      <c r="F164" s="137">
        <v>44042</v>
      </c>
      <c r="G164" s="136" t="s">
        <v>981</v>
      </c>
      <c r="H164" s="136" t="s">
        <v>982</v>
      </c>
      <c r="I164" s="138">
        <v>-1496.2</v>
      </c>
      <c r="J164" s="136" t="s">
        <v>983</v>
      </c>
      <c r="K164" s="136" t="s">
        <v>984</v>
      </c>
      <c r="L164" s="138">
        <v>-125605.99</v>
      </c>
      <c r="M164" s="138">
        <v>-1496.2</v>
      </c>
      <c r="N164" s="139">
        <f t="shared" si="5"/>
        <v>1496.2</v>
      </c>
      <c r="O164" s="140" t="str">
        <f>IF(M164="","",IF(M164&lt;0,-M164&amp;"_"&amp;COUNTIF(M$2:M164,M164),M164&amp;"_"&amp;COUNTIF(M$2:M164,M164)))</f>
        <v>1496.2_1</v>
      </c>
      <c r="P164" s="140" t="str">
        <f t="shared" si="4"/>
        <v/>
      </c>
      <c r="Q164" s="136" t="s">
        <v>1086</v>
      </c>
      <c r="R164" s="136" t="s">
        <v>1085</v>
      </c>
      <c r="S164" s="136" t="s">
        <v>980</v>
      </c>
      <c r="T164" s="136" t="s">
        <v>980</v>
      </c>
      <c r="U164" s="136" t="s">
        <v>987</v>
      </c>
      <c r="V164" s="136" t="s">
        <v>980</v>
      </c>
      <c r="W164" s="136" t="s">
        <v>980</v>
      </c>
      <c r="X164" s="136" t="s">
        <v>980</v>
      </c>
      <c r="Y164" s="136" t="s">
        <v>980</v>
      </c>
      <c r="Z164" s="136" t="s">
        <v>988</v>
      </c>
      <c r="AA164" s="136" t="s">
        <v>980</v>
      </c>
      <c r="AB164" s="137"/>
      <c r="AC164" s="136" t="s">
        <v>980</v>
      </c>
      <c r="AD164" s="136" t="s">
        <v>980</v>
      </c>
      <c r="AE164" s="136" t="s">
        <v>980</v>
      </c>
      <c r="AF164" s="138">
        <v>0</v>
      </c>
    </row>
    <row r="165" spans="1:32" x14ac:dyDescent="0.25">
      <c r="A165" s="135" t="s">
        <v>980</v>
      </c>
      <c r="B165" s="136" t="s">
        <v>182</v>
      </c>
      <c r="C165" s="136" t="s">
        <v>341</v>
      </c>
      <c r="D165" s="137">
        <v>44038</v>
      </c>
      <c r="E165" s="137">
        <v>44038</v>
      </c>
      <c r="F165" s="137">
        <v>44042</v>
      </c>
      <c r="G165" s="136" t="s">
        <v>981</v>
      </c>
      <c r="H165" s="136" t="s">
        <v>982</v>
      </c>
      <c r="I165" s="138">
        <v>-1191.74</v>
      </c>
      <c r="J165" s="136" t="s">
        <v>983</v>
      </c>
      <c r="K165" s="136" t="s">
        <v>984</v>
      </c>
      <c r="L165" s="138">
        <v>-100046.57</v>
      </c>
      <c r="M165" s="138">
        <v>-1191.74</v>
      </c>
      <c r="N165" s="139">
        <f t="shared" si="5"/>
        <v>1191.74</v>
      </c>
      <c r="O165" s="140" t="str">
        <f>IF(M165="","",IF(M165&lt;0,-M165&amp;"_"&amp;COUNTIF(M$2:M165,M165),M165&amp;"_"&amp;COUNTIF(M$2:M165,M165)))</f>
        <v>1191.74_1</v>
      </c>
      <c r="P165" s="140" t="str">
        <f t="shared" si="4"/>
        <v/>
      </c>
      <c r="Q165" s="136" t="s">
        <v>1086</v>
      </c>
      <c r="R165" s="136" t="s">
        <v>1085</v>
      </c>
      <c r="S165" s="136" t="s">
        <v>980</v>
      </c>
      <c r="T165" s="136" t="s">
        <v>980</v>
      </c>
      <c r="U165" s="136" t="s">
        <v>987</v>
      </c>
      <c r="V165" s="136" t="s">
        <v>980</v>
      </c>
      <c r="W165" s="136" t="s">
        <v>980</v>
      </c>
      <c r="X165" s="136" t="s">
        <v>980</v>
      </c>
      <c r="Y165" s="136" t="s">
        <v>980</v>
      </c>
      <c r="Z165" s="136" t="s">
        <v>988</v>
      </c>
      <c r="AA165" s="136" t="s">
        <v>980</v>
      </c>
      <c r="AB165" s="137"/>
      <c r="AC165" s="136" t="s">
        <v>980</v>
      </c>
      <c r="AD165" s="136" t="s">
        <v>980</v>
      </c>
      <c r="AE165" s="136" t="s">
        <v>980</v>
      </c>
      <c r="AF165" s="138">
        <v>0</v>
      </c>
    </row>
    <row r="166" spans="1:32" x14ac:dyDescent="0.25">
      <c r="A166" s="135" t="s">
        <v>980</v>
      </c>
      <c r="B166" s="136" t="s">
        <v>182</v>
      </c>
      <c r="C166" s="136" t="s">
        <v>357</v>
      </c>
      <c r="D166" s="137">
        <v>44038</v>
      </c>
      <c r="E166" s="137">
        <v>44038</v>
      </c>
      <c r="F166" s="137">
        <v>44049</v>
      </c>
      <c r="G166" s="136" t="s">
        <v>981</v>
      </c>
      <c r="H166" s="136" t="s">
        <v>982</v>
      </c>
      <c r="I166" s="138">
        <v>-539.65</v>
      </c>
      <c r="J166" s="136" t="s">
        <v>983</v>
      </c>
      <c r="K166" s="136" t="s">
        <v>984</v>
      </c>
      <c r="L166" s="138">
        <v>-45303.62</v>
      </c>
      <c r="M166" s="138">
        <v>-539.65</v>
      </c>
      <c r="N166" s="139">
        <f t="shared" si="5"/>
        <v>539.65</v>
      </c>
      <c r="O166" s="140" t="str">
        <f>IF(M166="","",IF(M166&lt;0,-M166&amp;"_"&amp;COUNTIF(M$2:M166,M166),M166&amp;"_"&amp;COUNTIF(M$2:M166,M166)))</f>
        <v>539.65_1</v>
      </c>
      <c r="P166" s="140" t="str">
        <f t="shared" si="4"/>
        <v/>
      </c>
      <c r="Q166" s="136" t="s">
        <v>1087</v>
      </c>
      <c r="R166" s="136" t="s">
        <v>1085</v>
      </c>
      <c r="S166" s="136" t="s">
        <v>980</v>
      </c>
      <c r="T166" s="136" t="s">
        <v>980</v>
      </c>
      <c r="U166" s="136" t="s">
        <v>987</v>
      </c>
      <c r="V166" s="136" t="s">
        <v>980</v>
      </c>
      <c r="W166" s="136" t="s">
        <v>980</v>
      </c>
      <c r="X166" s="136" t="s">
        <v>980</v>
      </c>
      <c r="Y166" s="136" t="s">
        <v>980</v>
      </c>
      <c r="Z166" s="136" t="s">
        <v>988</v>
      </c>
      <c r="AA166" s="136" t="s">
        <v>980</v>
      </c>
      <c r="AB166" s="137"/>
      <c r="AC166" s="136" t="s">
        <v>980</v>
      </c>
      <c r="AD166" s="136" t="s">
        <v>980</v>
      </c>
      <c r="AE166" s="136" t="s">
        <v>980</v>
      </c>
      <c r="AF166" s="138">
        <v>0</v>
      </c>
    </row>
    <row r="167" spans="1:32" x14ac:dyDescent="0.25">
      <c r="A167" s="135" t="s">
        <v>980</v>
      </c>
      <c r="B167" s="136" t="s">
        <v>182</v>
      </c>
      <c r="C167" s="136" t="s">
        <v>357</v>
      </c>
      <c r="D167" s="137">
        <v>44038</v>
      </c>
      <c r="E167" s="137">
        <v>44038</v>
      </c>
      <c r="F167" s="137">
        <v>44049</v>
      </c>
      <c r="G167" s="136" t="s">
        <v>981</v>
      </c>
      <c r="H167" s="136" t="s">
        <v>982</v>
      </c>
      <c r="I167" s="138">
        <v>-647.15</v>
      </c>
      <c r="J167" s="136" t="s">
        <v>983</v>
      </c>
      <c r="K167" s="136" t="s">
        <v>984</v>
      </c>
      <c r="L167" s="138">
        <v>-54328.24</v>
      </c>
      <c r="M167" s="138">
        <v>-647.15</v>
      </c>
      <c r="N167" s="139">
        <f t="shared" si="5"/>
        <v>647.15</v>
      </c>
      <c r="O167" s="140" t="str">
        <f>IF(M167="","",IF(M167&lt;0,-M167&amp;"_"&amp;COUNTIF(M$2:M167,M167),M167&amp;"_"&amp;COUNTIF(M$2:M167,M167)))</f>
        <v>647.15_1</v>
      </c>
      <c r="P167" s="140" t="str">
        <f t="shared" si="4"/>
        <v/>
      </c>
      <c r="Q167" s="136" t="s">
        <v>1087</v>
      </c>
      <c r="R167" s="136" t="s">
        <v>1085</v>
      </c>
      <c r="S167" s="136" t="s">
        <v>980</v>
      </c>
      <c r="T167" s="136" t="s">
        <v>980</v>
      </c>
      <c r="U167" s="136" t="s">
        <v>987</v>
      </c>
      <c r="V167" s="136" t="s">
        <v>980</v>
      </c>
      <c r="W167" s="136" t="s">
        <v>980</v>
      </c>
      <c r="X167" s="136" t="s">
        <v>980</v>
      </c>
      <c r="Y167" s="136" t="s">
        <v>980</v>
      </c>
      <c r="Z167" s="136" t="s">
        <v>988</v>
      </c>
      <c r="AA167" s="136" t="s">
        <v>980</v>
      </c>
      <c r="AB167" s="137"/>
      <c r="AC167" s="136" t="s">
        <v>980</v>
      </c>
      <c r="AD167" s="136" t="s">
        <v>980</v>
      </c>
      <c r="AE167" s="136" t="s">
        <v>980</v>
      </c>
      <c r="AF167" s="138">
        <v>0</v>
      </c>
    </row>
    <row r="168" spans="1:32" x14ac:dyDescent="0.25">
      <c r="A168" s="135" t="s">
        <v>980</v>
      </c>
      <c r="B168" s="136" t="s">
        <v>182</v>
      </c>
      <c r="C168" s="136" t="s">
        <v>190</v>
      </c>
      <c r="D168" s="137">
        <v>44039</v>
      </c>
      <c r="E168" s="137">
        <v>44039</v>
      </c>
      <c r="F168" s="137">
        <v>44042</v>
      </c>
      <c r="G168" s="136" t="s">
        <v>981</v>
      </c>
      <c r="H168" s="136" t="s">
        <v>982</v>
      </c>
      <c r="I168" s="138">
        <v>-27128.48</v>
      </c>
      <c r="J168" s="136" t="s">
        <v>983</v>
      </c>
      <c r="K168" s="136" t="s">
        <v>984</v>
      </c>
      <c r="L168" s="138">
        <v>-2277435.9</v>
      </c>
      <c r="M168" s="138">
        <v>-27128.48</v>
      </c>
      <c r="N168" s="139">
        <f t="shared" si="5"/>
        <v>27128.48</v>
      </c>
      <c r="O168" s="140" t="str">
        <f>IF(M168="","",IF(M168&lt;0,-M168&amp;"_"&amp;COUNTIF(M$2:M168,M168),M168&amp;"_"&amp;COUNTIF(M$2:M168,M168)))</f>
        <v>27128.48_1</v>
      </c>
      <c r="P168" s="140" t="str">
        <f t="shared" si="4"/>
        <v/>
      </c>
      <c r="Q168" s="136" t="s">
        <v>1088</v>
      </c>
      <c r="R168" s="136" t="s">
        <v>1089</v>
      </c>
      <c r="S168" s="136" t="s">
        <v>980</v>
      </c>
      <c r="T168" s="136" t="s">
        <v>980</v>
      </c>
      <c r="U168" s="136" t="s">
        <v>987</v>
      </c>
      <c r="V168" s="136" t="s">
        <v>980</v>
      </c>
      <c r="W168" s="136" t="s">
        <v>980</v>
      </c>
      <c r="X168" s="136" t="s">
        <v>980</v>
      </c>
      <c r="Y168" s="136" t="s">
        <v>980</v>
      </c>
      <c r="Z168" s="136" t="s">
        <v>988</v>
      </c>
      <c r="AA168" s="136" t="s">
        <v>980</v>
      </c>
      <c r="AB168" s="137"/>
      <c r="AC168" s="136" t="s">
        <v>980</v>
      </c>
      <c r="AD168" s="136" t="s">
        <v>980</v>
      </c>
      <c r="AE168" s="136" t="s">
        <v>980</v>
      </c>
      <c r="AF168" s="138">
        <v>0</v>
      </c>
    </row>
    <row r="169" spans="1:32" x14ac:dyDescent="0.25">
      <c r="A169" s="135" t="s">
        <v>980</v>
      </c>
      <c r="B169" s="136" t="s">
        <v>182</v>
      </c>
      <c r="C169" s="136" t="s">
        <v>190</v>
      </c>
      <c r="D169" s="137">
        <v>44039</v>
      </c>
      <c r="E169" s="137">
        <v>44039</v>
      </c>
      <c r="F169" s="137">
        <v>44042</v>
      </c>
      <c r="G169" s="136" t="s">
        <v>981</v>
      </c>
      <c r="H169" s="136" t="s">
        <v>982</v>
      </c>
      <c r="I169" s="138">
        <v>-61841.89</v>
      </c>
      <c r="J169" s="136" t="s">
        <v>983</v>
      </c>
      <c r="K169" s="136" t="s">
        <v>984</v>
      </c>
      <c r="L169" s="138">
        <v>-5191626.67</v>
      </c>
      <c r="M169" s="138">
        <v>-61841.89</v>
      </c>
      <c r="N169" s="139">
        <f t="shared" si="5"/>
        <v>61841.89</v>
      </c>
      <c r="O169" s="140" t="str">
        <f>IF(M169="","",IF(M169&lt;0,-M169&amp;"_"&amp;COUNTIF(M$2:M169,M169),M169&amp;"_"&amp;COUNTIF(M$2:M169,M169)))</f>
        <v>61841.89_1</v>
      </c>
      <c r="P169" s="140" t="str">
        <f t="shared" si="4"/>
        <v/>
      </c>
      <c r="Q169" s="136" t="s">
        <v>1088</v>
      </c>
      <c r="R169" s="136" t="s">
        <v>1089</v>
      </c>
      <c r="S169" s="136" t="s">
        <v>980</v>
      </c>
      <c r="T169" s="136" t="s">
        <v>980</v>
      </c>
      <c r="U169" s="136" t="s">
        <v>987</v>
      </c>
      <c r="V169" s="136" t="s">
        <v>980</v>
      </c>
      <c r="W169" s="136" t="s">
        <v>980</v>
      </c>
      <c r="X169" s="136" t="s">
        <v>980</v>
      </c>
      <c r="Y169" s="136" t="s">
        <v>980</v>
      </c>
      <c r="Z169" s="136" t="s">
        <v>988</v>
      </c>
      <c r="AA169" s="136" t="s">
        <v>980</v>
      </c>
      <c r="AB169" s="137"/>
      <c r="AC169" s="136" t="s">
        <v>980</v>
      </c>
      <c r="AD169" s="136" t="s">
        <v>980</v>
      </c>
      <c r="AE169" s="136" t="s">
        <v>980</v>
      </c>
      <c r="AF169" s="138">
        <v>0</v>
      </c>
    </row>
    <row r="170" spans="1:32" x14ac:dyDescent="0.25">
      <c r="A170" s="135" t="s">
        <v>980</v>
      </c>
      <c r="B170" s="136" t="s">
        <v>182</v>
      </c>
      <c r="C170" s="136" t="s">
        <v>190</v>
      </c>
      <c r="D170" s="137">
        <v>44039</v>
      </c>
      <c r="E170" s="137">
        <v>44039</v>
      </c>
      <c r="F170" s="137">
        <v>44042</v>
      </c>
      <c r="G170" s="136" t="s">
        <v>981</v>
      </c>
      <c r="H170" s="136" t="s">
        <v>982</v>
      </c>
      <c r="I170" s="138">
        <v>-111471.12</v>
      </c>
      <c r="J170" s="136" t="s">
        <v>983</v>
      </c>
      <c r="K170" s="136" t="s">
        <v>984</v>
      </c>
      <c r="L170" s="138">
        <v>-9358000.5199999996</v>
      </c>
      <c r="M170" s="138">
        <v>-111471.12</v>
      </c>
      <c r="N170" s="139">
        <f t="shared" si="5"/>
        <v>111471.12</v>
      </c>
      <c r="O170" s="140" t="str">
        <f>IF(M170="","",IF(M170&lt;0,-M170&amp;"_"&amp;COUNTIF(M$2:M170,M170),M170&amp;"_"&amp;COUNTIF(M$2:M170,M170)))</f>
        <v>111471.12_1</v>
      </c>
      <c r="P170" s="140" t="str">
        <f t="shared" si="4"/>
        <v/>
      </c>
      <c r="Q170" s="136" t="s">
        <v>1088</v>
      </c>
      <c r="R170" s="136" t="s">
        <v>1089</v>
      </c>
      <c r="S170" s="136" t="s">
        <v>980</v>
      </c>
      <c r="T170" s="136" t="s">
        <v>980</v>
      </c>
      <c r="U170" s="136" t="s">
        <v>987</v>
      </c>
      <c r="V170" s="136" t="s">
        <v>980</v>
      </c>
      <c r="W170" s="136" t="s">
        <v>980</v>
      </c>
      <c r="X170" s="136" t="s">
        <v>980</v>
      </c>
      <c r="Y170" s="136" t="s">
        <v>980</v>
      </c>
      <c r="Z170" s="136" t="s">
        <v>988</v>
      </c>
      <c r="AA170" s="136" t="s">
        <v>980</v>
      </c>
      <c r="AB170" s="137"/>
      <c r="AC170" s="136" t="s">
        <v>980</v>
      </c>
      <c r="AD170" s="136" t="s">
        <v>980</v>
      </c>
      <c r="AE170" s="136" t="s">
        <v>980</v>
      </c>
      <c r="AF170" s="138">
        <v>0</v>
      </c>
    </row>
    <row r="171" spans="1:32" x14ac:dyDescent="0.25">
      <c r="A171" s="135" t="s">
        <v>980</v>
      </c>
      <c r="B171" s="136" t="s">
        <v>182</v>
      </c>
      <c r="C171" s="136" t="s">
        <v>191</v>
      </c>
      <c r="D171" s="137">
        <v>44039</v>
      </c>
      <c r="E171" s="137">
        <v>44039</v>
      </c>
      <c r="F171" s="137">
        <v>44049</v>
      </c>
      <c r="G171" s="136" t="s">
        <v>981</v>
      </c>
      <c r="H171" s="136" t="s">
        <v>982</v>
      </c>
      <c r="I171" s="138">
        <v>-52315.94</v>
      </c>
      <c r="J171" s="136" t="s">
        <v>983</v>
      </c>
      <c r="K171" s="136" t="s">
        <v>984</v>
      </c>
      <c r="L171" s="138">
        <v>-4391923.16</v>
      </c>
      <c r="M171" s="138">
        <v>-52315.94</v>
      </c>
      <c r="N171" s="139">
        <f t="shared" si="5"/>
        <v>52315.94</v>
      </c>
      <c r="O171" s="140" t="str">
        <f>IF(M171="","",IF(M171&lt;0,-M171&amp;"_"&amp;COUNTIF(M$2:M171,M171),M171&amp;"_"&amp;COUNTIF(M$2:M171,M171)))</f>
        <v>52315.94_1</v>
      </c>
      <c r="P171" s="140" t="str">
        <f t="shared" si="4"/>
        <v/>
      </c>
      <c r="Q171" s="136" t="s">
        <v>1090</v>
      </c>
      <c r="R171" s="136" t="s">
        <v>1089</v>
      </c>
      <c r="S171" s="136" t="s">
        <v>980</v>
      </c>
      <c r="T171" s="136" t="s">
        <v>980</v>
      </c>
      <c r="U171" s="136" t="s">
        <v>987</v>
      </c>
      <c r="V171" s="136" t="s">
        <v>980</v>
      </c>
      <c r="W171" s="136" t="s">
        <v>980</v>
      </c>
      <c r="X171" s="136" t="s">
        <v>980</v>
      </c>
      <c r="Y171" s="136" t="s">
        <v>980</v>
      </c>
      <c r="Z171" s="136" t="s">
        <v>988</v>
      </c>
      <c r="AA171" s="136" t="s">
        <v>980</v>
      </c>
      <c r="AB171" s="137"/>
      <c r="AC171" s="136" t="s">
        <v>980</v>
      </c>
      <c r="AD171" s="136" t="s">
        <v>980</v>
      </c>
      <c r="AE171" s="136" t="s">
        <v>980</v>
      </c>
      <c r="AF171" s="138">
        <v>0</v>
      </c>
    </row>
    <row r="172" spans="1:32" x14ac:dyDescent="0.25">
      <c r="A172" s="135" t="s">
        <v>980</v>
      </c>
      <c r="B172" s="136" t="s">
        <v>182</v>
      </c>
      <c r="C172" s="136" t="s">
        <v>353</v>
      </c>
      <c r="D172" s="137">
        <v>44040</v>
      </c>
      <c r="E172" s="137">
        <v>44040</v>
      </c>
      <c r="F172" s="137">
        <v>44049</v>
      </c>
      <c r="G172" s="136" t="s">
        <v>981</v>
      </c>
      <c r="H172" s="136" t="s">
        <v>982</v>
      </c>
      <c r="I172" s="138">
        <v>-13372.56</v>
      </c>
      <c r="J172" s="136" t="s">
        <v>983</v>
      </c>
      <c r="K172" s="136" t="s">
        <v>984</v>
      </c>
      <c r="L172" s="138">
        <v>-1122626.4099999999</v>
      </c>
      <c r="M172" s="138">
        <v>-13372.56</v>
      </c>
      <c r="N172" s="139">
        <f t="shared" si="5"/>
        <v>13372.56</v>
      </c>
      <c r="O172" s="140" t="str">
        <f>IF(M172="","",IF(M172&lt;0,-M172&amp;"_"&amp;COUNTIF(M$2:M172,M172),M172&amp;"_"&amp;COUNTIF(M$2:M172,M172)))</f>
        <v>13372.56_1</v>
      </c>
      <c r="P172" s="140" t="str">
        <f t="shared" si="4"/>
        <v/>
      </c>
      <c r="Q172" s="136" t="s">
        <v>1091</v>
      </c>
      <c r="R172" s="136" t="s">
        <v>1092</v>
      </c>
      <c r="S172" s="136" t="s">
        <v>980</v>
      </c>
      <c r="T172" s="136" t="s">
        <v>980</v>
      </c>
      <c r="U172" s="136" t="s">
        <v>987</v>
      </c>
      <c r="V172" s="136" t="s">
        <v>980</v>
      </c>
      <c r="W172" s="136" t="s">
        <v>980</v>
      </c>
      <c r="X172" s="136" t="s">
        <v>980</v>
      </c>
      <c r="Y172" s="136" t="s">
        <v>980</v>
      </c>
      <c r="Z172" s="136" t="s">
        <v>988</v>
      </c>
      <c r="AA172" s="136" t="s">
        <v>980</v>
      </c>
      <c r="AB172" s="137"/>
      <c r="AC172" s="136" t="s">
        <v>980</v>
      </c>
      <c r="AD172" s="136" t="s">
        <v>980</v>
      </c>
      <c r="AE172" s="136" t="s">
        <v>980</v>
      </c>
      <c r="AF172" s="138">
        <v>0</v>
      </c>
    </row>
    <row r="173" spans="1:32" x14ac:dyDescent="0.25">
      <c r="A173" s="135" t="s">
        <v>980</v>
      </c>
      <c r="B173" s="136" t="s">
        <v>182</v>
      </c>
      <c r="C173" s="136" t="s">
        <v>353</v>
      </c>
      <c r="D173" s="137">
        <v>44040</v>
      </c>
      <c r="E173" s="137">
        <v>44040</v>
      </c>
      <c r="F173" s="137">
        <v>44049</v>
      </c>
      <c r="G173" s="136" t="s">
        <v>981</v>
      </c>
      <c r="H173" s="136" t="s">
        <v>982</v>
      </c>
      <c r="I173" s="138">
        <v>-1740.63</v>
      </c>
      <c r="J173" s="136" t="s">
        <v>983</v>
      </c>
      <c r="K173" s="136" t="s">
        <v>984</v>
      </c>
      <c r="L173" s="138">
        <v>-146125.89000000001</v>
      </c>
      <c r="M173" s="138">
        <v>-1740.63</v>
      </c>
      <c r="N173" s="139">
        <f t="shared" si="5"/>
        <v>1740.63</v>
      </c>
      <c r="O173" s="140" t="str">
        <f>IF(M173="","",IF(M173&lt;0,-M173&amp;"_"&amp;COUNTIF(M$2:M173,M173),M173&amp;"_"&amp;COUNTIF(M$2:M173,M173)))</f>
        <v>1740.63_1</v>
      </c>
      <c r="P173" s="140" t="str">
        <f t="shared" si="4"/>
        <v/>
      </c>
      <c r="Q173" s="136" t="s">
        <v>1091</v>
      </c>
      <c r="R173" s="136" t="s">
        <v>1092</v>
      </c>
      <c r="S173" s="136" t="s">
        <v>980</v>
      </c>
      <c r="T173" s="136" t="s">
        <v>980</v>
      </c>
      <c r="U173" s="136" t="s">
        <v>987</v>
      </c>
      <c r="V173" s="136" t="s">
        <v>980</v>
      </c>
      <c r="W173" s="136" t="s">
        <v>980</v>
      </c>
      <c r="X173" s="136" t="s">
        <v>980</v>
      </c>
      <c r="Y173" s="136" t="s">
        <v>980</v>
      </c>
      <c r="Z173" s="136" t="s">
        <v>988</v>
      </c>
      <c r="AA173" s="136" t="s">
        <v>980</v>
      </c>
      <c r="AB173" s="137"/>
      <c r="AC173" s="136" t="s">
        <v>980</v>
      </c>
      <c r="AD173" s="136" t="s">
        <v>980</v>
      </c>
      <c r="AE173" s="136" t="s">
        <v>980</v>
      </c>
      <c r="AF173" s="138">
        <v>0</v>
      </c>
    </row>
    <row r="174" spans="1:32" x14ac:dyDescent="0.25">
      <c r="A174" s="135" t="s">
        <v>980</v>
      </c>
      <c r="B174" s="136" t="s">
        <v>182</v>
      </c>
      <c r="C174" s="136" t="s">
        <v>353</v>
      </c>
      <c r="D174" s="137">
        <v>44040</v>
      </c>
      <c r="E174" s="137">
        <v>44040</v>
      </c>
      <c r="F174" s="137">
        <v>44049</v>
      </c>
      <c r="G174" s="136" t="s">
        <v>981</v>
      </c>
      <c r="H174" s="136" t="s">
        <v>982</v>
      </c>
      <c r="I174" s="138">
        <v>-1616.3</v>
      </c>
      <c r="J174" s="136" t="s">
        <v>983</v>
      </c>
      <c r="K174" s="136" t="s">
        <v>984</v>
      </c>
      <c r="L174" s="138">
        <v>-135688.39000000001</v>
      </c>
      <c r="M174" s="138">
        <v>-1616.3</v>
      </c>
      <c r="N174" s="139">
        <f t="shared" si="5"/>
        <v>1616.3</v>
      </c>
      <c r="O174" s="140" t="str">
        <f>IF(M174="","",IF(M174&lt;0,-M174&amp;"_"&amp;COUNTIF(M$2:M174,M174),M174&amp;"_"&amp;COUNTIF(M$2:M174,M174)))</f>
        <v>1616.3_3</v>
      </c>
      <c r="P174" s="140" t="str">
        <f t="shared" si="4"/>
        <v/>
      </c>
      <c r="Q174" s="136" t="s">
        <v>1091</v>
      </c>
      <c r="R174" s="136" t="s">
        <v>1092</v>
      </c>
      <c r="S174" s="136" t="s">
        <v>980</v>
      </c>
      <c r="T174" s="136" t="s">
        <v>980</v>
      </c>
      <c r="U174" s="136" t="s">
        <v>987</v>
      </c>
      <c r="V174" s="136" t="s">
        <v>980</v>
      </c>
      <c r="W174" s="136" t="s">
        <v>980</v>
      </c>
      <c r="X174" s="136" t="s">
        <v>980</v>
      </c>
      <c r="Y174" s="136" t="s">
        <v>980</v>
      </c>
      <c r="Z174" s="136" t="s">
        <v>988</v>
      </c>
      <c r="AA174" s="136" t="s">
        <v>980</v>
      </c>
      <c r="AB174" s="137"/>
      <c r="AC174" s="136" t="s">
        <v>980</v>
      </c>
      <c r="AD174" s="136" t="s">
        <v>980</v>
      </c>
      <c r="AE174" s="136" t="s">
        <v>980</v>
      </c>
      <c r="AF174" s="138">
        <v>0</v>
      </c>
    </row>
    <row r="175" spans="1:32" x14ac:dyDescent="0.25">
      <c r="A175" s="135" t="s">
        <v>980</v>
      </c>
      <c r="B175" s="136" t="s">
        <v>182</v>
      </c>
      <c r="C175" s="136" t="s">
        <v>353</v>
      </c>
      <c r="D175" s="137">
        <v>44040</v>
      </c>
      <c r="E175" s="137">
        <v>44040</v>
      </c>
      <c r="F175" s="137">
        <v>44049</v>
      </c>
      <c r="G175" s="136" t="s">
        <v>981</v>
      </c>
      <c r="H175" s="136" t="s">
        <v>982</v>
      </c>
      <c r="I175" s="138">
        <v>-2952.51</v>
      </c>
      <c r="J175" s="136" t="s">
        <v>983</v>
      </c>
      <c r="K175" s="136" t="s">
        <v>984</v>
      </c>
      <c r="L175" s="138">
        <v>-247863.21</v>
      </c>
      <c r="M175" s="138">
        <v>-2952.51</v>
      </c>
      <c r="N175" s="139">
        <f t="shared" si="5"/>
        <v>2952.51</v>
      </c>
      <c r="O175" s="140" t="str">
        <f>IF(M175="","",IF(M175&lt;0,-M175&amp;"_"&amp;COUNTIF(M$2:M175,M175),M175&amp;"_"&amp;COUNTIF(M$2:M175,M175)))</f>
        <v>2952.51_1</v>
      </c>
      <c r="P175" s="140" t="str">
        <f t="shared" si="4"/>
        <v/>
      </c>
      <c r="Q175" s="136" t="s">
        <v>1091</v>
      </c>
      <c r="R175" s="136" t="s">
        <v>1092</v>
      </c>
      <c r="S175" s="136" t="s">
        <v>980</v>
      </c>
      <c r="T175" s="136" t="s">
        <v>980</v>
      </c>
      <c r="U175" s="136" t="s">
        <v>987</v>
      </c>
      <c r="V175" s="136" t="s">
        <v>980</v>
      </c>
      <c r="W175" s="136" t="s">
        <v>980</v>
      </c>
      <c r="X175" s="136" t="s">
        <v>980</v>
      </c>
      <c r="Y175" s="136" t="s">
        <v>980</v>
      </c>
      <c r="Z175" s="136" t="s">
        <v>988</v>
      </c>
      <c r="AA175" s="136" t="s">
        <v>980</v>
      </c>
      <c r="AB175" s="137"/>
      <c r="AC175" s="136" t="s">
        <v>980</v>
      </c>
      <c r="AD175" s="136" t="s">
        <v>980</v>
      </c>
      <c r="AE175" s="136" t="s">
        <v>980</v>
      </c>
      <c r="AF175" s="138">
        <v>0</v>
      </c>
    </row>
    <row r="176" spans="1:32" x14ac:dyDescent="0.25">
      <c r="A176" s="135" t="s">
        <v>980</v>
      </c>
      <c r="B176" s="136" t="s">
        <v>182</v>
      </c>
      <c r="C176" s="136" t="s">
        <v>344</v>
      </c>
      <c r="D176" s="137">
        <v>44040</v>
      </c>
      <c r="E176" s="137">
        <v>44040</v>
      </c>
      <c r="F176" s="137">
        <v>44049</v>
      </c>
      <c r="G176" s="136" t="s">
        <v>981</v>
      </c>
      <c r="H176" s="136" t="s">
        <v>982</v>
      </c>
      <c r="I176" s="138">
        <v>-1981.42</v>
      </c>
      <c r="J176" s="136" t="s">
        <v>983</v>
      </c>
      <c r="K176" s="136" t="s">
        <v>984</v>
      </c>
      <c r="L176" s="138">
        <v>-166340.21</v>
      </c>
      <c r="M176" s="138">
        <v>-1981.42</v>
      </c>
      <c r="N176" s="139">
        <f t="shared" si="5"/>
        <v>1981.42</v>
      </c>
      <c r="O176" s="140" t="str">
        <f>IF(M176="","",IF(M176&lt;0,-M176&amp;"_"&amp;COUNTIF(M$2:M176,M176),M176&amp;"_"&amp;COUNTIF(M$2:M176,M176)))</f>
        <v>1981.42_1</v>
      </c>
      <c r="P176" s="140" t="str">
        <f t="shared" si="4"/>
        <v/>
      </c>
      <c r="Q176" s="136" t="s">
        <v>1093</v>
      </c>
      <c r="R176" s="136" t="s">
        <v>1092</v>
      </c>
      <c r="S176" s="136" t="s">
        <v>980</v>
      </c>
      <c r="T176" s="136" t="s">
        <v>980</v>
      </c>
      <c r="U176" s="136" t="s">
        <v>987</v>
      </c>
      <c r="V176" s="136" t="s">
        <v>980</v>
      </c>
      <c r="W176" s="136" t="s">
        <v>980</v>
      </c>
      <c r="X176" s="136" t="s">
        <v>980</v>
      </c>
      <c r="Y176" s="136" t="s">
        <v>980</v>
      </c>
      <c r="Z176" s="136" t="s">
        <v>988</v>
      </c>
      <c r="AA176" s="136" t="s">
        <v>980</v>
      </c>
      <c r="AB176" s="137"/>
      <c r="AC176" s="136" t="s">
        <v>980</v>
      </c>
      <c r="AD176" s="136" t="s">
        <v>980</v>
      </c>
      <c r="AE176" s="136" t="s">
        <v>980</v>
      </c>
      <c r="AF176" s="138">
        <v>0</v>
      </c>
    </row>
    <row r="177" spans="1:32" x14ac:dyDescent="0.25">
      <c r="A177" s="135" t="s">
        <v>980</v>
      </c>
      <c r="B177" s="136" t="s">
        <v>182</v>
      </c>
      <c r="C177" s="136" t="s">
        <v>355</v>
      </c>
      <c r="D177" s="137">
        <v>44040</v>
      </c>
      <c r="E177" s="137">
        <v>44040</v>
      </c>
      <c r="F177" s="137">
        <v>44049</v>
      </c>
      <c r="G177" s="136" t="s">
        <v>981</v>
      </c>
      <c r="H177" s="136" t="s">
        <v>982</v>
      </c>
      <c r="I177" s="138">
        <v>-11925.78</v>
      </c>
      <c r="J177" s="136" t="s">
        <v>983</v>
      </c>
      <c r="K177" s="136" t="s">
        <v>984</v>
      </c>
      <c r="L177" s="138">
        <v>-1001169.23</v>
      </c>
      <c r="M177" s="138">
        <v>-11925.78</v>
      </c>
      <c r="N177" s="139">
        <f t="shared" si="5"/>
        <v>11925.78</v>
      </c>
      <c r="O177" s="140" t="str">
        <f>IF(M177="","",IF(M177&lt;0,-M177&amp;"_"&amp;COUNTIF(M$2:M177,M177),M177&amp;"_"&amp;COUNTIF(M$2:M177,M177)))</f>
        <v>11925.78_1</v>
      </c>
      <c r="P177" s="140" t="str">
        <f t="shared" si="4"/>
        <v/>
      </c>
      <c r="Q177" s="136" t="s">
        <v>1094</v>
      </c>
      <c r="R177" s="136" t="s">
        <v>1092</v>
      </c>
      <c r="S177" s="136" t="s">
        <v>980</v>
      </c>
      <c r="T177" s="136" t="s">
        <v>980</v>
      </c>
      <c r="U177" s="136" t="s">
        <v>987</v>
      </c>
      <c r="V177" s="136" t="s">
        <v>980</v>
      </c>
      <c r="W177" s="136" t="s">
        <v>980</v>
      </c>
      <c r="X177" s="136" t="s">
        <v>980</v>
      </c>
      <c r="Y177" s="136" t="s">
        <v>980</v>
      </c>
      <c r="Z177" s="136" t="s">
        <v>988</v>
      </c>
      <c r="AA177" s="136" t="s">
        <v>980</v>
      </c>
      <c r="AB177" s="137"/>
      <c r="AC177" s="136" t="s">
        <v>980</v>
      </c>
      <c r="AD177" s="136" t="s">
        <v>980</v>
      </c>
      <c r="AE177" s="136" t="s">
        <v>980</v>
      </c>
      <c r="AF177" s="138">
        <v>0</v>
      </c>
    </row>
    <row r="178" spans="1:32" x14ac:dyDescent="0.25">
      <c r="A178" s="135" t="s">
        <v>980</v>
      </c>
      <c r="B178" s="136" t="s">
        <v>182</v>
      </c>
      <c r="C178" s="136" t="s">
        <v>355</v>
      </c>
      <c r="D178" s="137">
        <v>44040</v>
      </c>
      <c r="E178" s="137">
        <v>44040</v>
      </c>
      <c r="F178" s="137">
        <v>44049</v>
      </c>
      <c r="G178" s="136" t="s">
        <v>981</v>
      </c>
      <c r="H178" s="136" t="s">
        <v>982</v>
      </c>
      <c r="I178" s="138">
        <v>-2669.67</v>
      </c>
      <c r="J178" s="136" t="s">
        <v>983</v>
      </c>
      <c r="K178" s="136" t="s">
        <v>984</v>
      </c>
      <c r="L178" s="138">
        <v>-224118.8</v>
      </c>
      <c r="M178" s="138">
        <v>-2669.67</v>
      </c>
      <c r="N178" s="139">
        <f t="shared" si="5"/>
        <v>2669.67</v>
      </c>
      <c r="O178" s="140" t="str">
        <f>IF(M178="","",IF(M178&lt;0,-M178&amp;"_"&amp;COUNTIF(M$2:M178,M178),M178&amp;"_"&amp;COUNTIF(M$2:M178,M178)))</f>
        <v>2669.67_1</v>
      </c>
      <c r="P178" s="140" t="str">
        <f t="shared" si="4"/>
        <v/>
      </c>
      <c r="Q178" s="136" t="s">
        <v>1094</v>
      </c>
      <c r="R178" s="136" t="s">
        <v>1092</v>
      </c>
      <c r="S178" s="136" t="s">
        <v>980</v>
      </c>
      <c r="T178" s="136" t="s">
        <v>980</v>
      </c>
      <c r="U178" s="136" t="s">
        <v>987</v>
      </c>
      <c r="V178" s="136" t="s">
        <v>980</v>
      </c>
      <c r="W178" s="136" t="s">
        <v>980</v>
      </c>
      <c r="X178" s="136" t="s">
        <v>980</v>
      </c>
      <c r="Y178" s="136" t="s">
        <v>980</v>
      </c>
      <c r="Z178" s="136" t="s">
        <v>988</v>
      </c>
      <c r="AA178" s="136" t="s">
        <v>980</v>
      </c>
      <c r="AB178" s="137"/>
      <c r="AC178" s="136" t="s">
        <v>980</v>
      </c>
      <c r="AD178" s="136" t="s">
        <v>980</v>
      </c>
      <c r="AE178" s="136" t="s">
        <v>980</v>
      </c>
      <c r="AF178" s="138">
        <v>0</v>
      </c>
    </row>
    <row r="179" spans="1:32" x14ac:dyDescent="0.25">
      <c r="A179" s="135" t="s">
        <v>980</v>
      </c>
      <c r="B179" s="136" t="s">
        <v>182</v>
      </c>
      <c r="C179" s="136" t="s">
        <v>355</v>
      </c>
      <c r="D179" s="137">
        <v>44040</v>
      </c>
      <c r="E179" s="137">
        <v>44040</v>
      </c>
      <c r="F179" s="137">
        <v>44049</v>
      </c>
      <c r="G179" s="136" t="s">
        <v>981</v>
      </c>
      <c r="H179" s="136" t="s">
        <v>982</v>
      </c>
      <c r="I179" s="138">
        <v>-9235.39</v>
      </c>
      <c r="J179" s="136" t="s">
        <v>983</v>
      </c>
      <c r="K179" s="136" t="s">
        <v>984</v>
      </c>
      <c r="L179" s="138">
        <v>-775310.99</v>
      </c>
      <c r="M179" s="138">
        <v>-9235.39</v>
      </c>
      <c r="N179" s="139">
        <f t="shared" si="5"/>
        <v>9235.39</v>
      </c>
      <c r="O179" s="140" t="str">
        <f>IF(M179="","",IF(M179&lt;0,-M179&amp;"_"&amp;COUNTIF(M$2:M179,M179),M179&amp;"_"&amp;COUNTIF(M$2:M179,M179)))</f>
        <v>9235.39_1</v>
      </c>
      <c r="P179" s="140" t="str">
        <f t="shared" si="4"/>
        <v/>
      </c>
      <c r="Q179" s="136" t="s">
        <v>1094</v>
      </c>
      <c r="R179" s="136" t="s">
        <v>1092</v>
      </c>
      <c r="S179" s="136" t="s">
        <v>980</v>
      </c>
      <c r="T179" s="136" t="s">
        <v>980</v>
      </c>
      <c r="U179" s="136" t="s">
        <v>987</v>
      </c>
      <c r="V179" s="136" t="s">
        <v>980</v>
      </c>
      <c r="W179" s="136" t="s">
        <v>980</v>
      </c>
      <c r="X179" s="136" t="s">
        <v>980</v>
      </c>
      <c r="Y179" s="136" t="s">
        <v>980</v>
      </c>
      <c r="Z179" s="136" t="s">
        <v>988</v>
      </c>
      <c r="AA179" s="136" t="s">
        <v>980</v>
      </c>
      <c r="AB179" s="137"/>
      <c r="AC179" s="136" t="s">
        <v>980</v>
      </c>
      <c r="AD179" s="136" t="s">
        <v>980</v>
      </c>
      <c r="AE179" s="136" t="s">
        <v>980</v>
      </c>
      <c r="AF179" s="138">
        <v>0</v>
      </c>
    </row>
    <row r="180" spans="1:32" x14ac:dyDescent="0.25">
      <c r="A180" s="135" t="s">
        <v>980</v>
      </c>
      <c r="B180" s="136" t="s">
        <v>182</v>
      </c>
      <c r="C180" s="136" t="s">
        <v>355</v>
      </c>
      <c r="D180" s="137">
        <v>44040</v>
      </c>
      <c r="E180" s="137">
        <v>44040</v>
      </c>
      <c r="F180" s="137">
        <v>44049</v>
      </c>
      <c r="G180" s="136" t="s">
        <v>981</v>
      </c>
      <c r="H180" s="136" t="s">
        <v>982</v>
      </c>
      <c r="I180" s="138">
        <v>-1344.96</v>
      </c>
      <c r="J180" s="136" t="s">
        <v>983</v>
      </c>
      <c r="K180" s="136" t="s">
        <v>984</v>
      </c>
      <c r="L180" s="138">
        <v>-112909.39</v>
      </c>
      <c r="M180" s="138">
        <v>-1344.96</v>
      </c>
      <c r="N180" s="139">
        <f t="shared" si="5"/>
        <v>1344.96</v>
      </c>
      <c r="O180" s="140" t="str">
        <f>IF(M180="","",IF(M180&lt;0,-M180&amp;"_"&amp;COUNTIF(M$2:M180,M180),M180&amp;"_"&amp;COUNTIF(M$2:M180,M180)))</f>
        <v>1344.96_1</v>
      </c>
      <c r="P180" s="140" t="str">
        <f t="shared" si="4"/>
        <v/>
      </c>
      <c r="Q180" s="136" t="s">
        <v>1094</v>
      </c>
      <c r="R180" s="136" t="s">
        <v>1092</v>
      </c>
      <c r="S180" s="136" t="s">
        <v>980</v>
      </c>
      <c r="T180" s="136" t="s">
        <v>980</v>
      </c>
      <c r="U180" s="136" t="s">
        <v>987</v>
      </c>
      <c r="V180" s="136" t="s">
        <v>980</v>
      </c>
      <c r="W180" s="136" t="s">
        <v>980</v>
      </c>
      <c r="X180" s="136" t="s">
        <v>980</v>
      </c>
      <c r="Y180" s="136" t="s">
        <v>980</v>
      </c>
      <c r="Z180" s="136" t="s">
        <v>988</v>
      </c>
      <c r="AA180" s="136" t="s">
        <v>980</v>
      </c>
      <c r="AB180" s="137"/>
      <c r="AC180" s="136" t="s">
        <v>980</v>
      </c>
      <c r="AD180" s="136" t="s">
        <v>980</v>
      </c>
      <c r="AE180" s="136" t="s">
        <v>980</v>
      </c>
      <c r="AF180" s="138">
        <v>0</v>
      </c>
    </row>
    <row r="181" spans="1:32" x14ac:dyDescent="0.25">
      <c r="A181" s="135" t="s">
        <v>980</v>
      </c>
      <c r="B181" s="136" t="s">
        <v>182</v>
      </c>
      <c r="C181" s="136" t="s">
        <v>355</v>
      </c>
      <c r="D181" s="137">
        <v>44040</v>
      </c>
      <c r="E181" s="137">
        <v>44040</v>
      </c>
      <c r="F181" s="137">
        <v>44049</v>
      </c>
      <c r="G181" s="136" t="s">
        <v>981</v>
      </c>
      <c r="H181" s="136" t="s">
        <v>982</v>
      </c>
      <c r="I181" s="138">
        <v>-4144.99</v>
      </c>
      <c r="J181" s="136" t="s">
        <v>983</v>
      </c>
      <c r="K181" s="136" t="s">
        <v>984</v>
      </c>
      <c r="L181" s="138">
        <v>-347971.91</v>
      </c>
      <c r="M181" s="138">
        <v>-4144.99</v>
      </c>
      <c r="N181" s="139">
        <f t="shared" si="5"/>
        <v>4144.99</v>
      </c>
      <c r="O181" s="140" t="str">
        <f>IF(M181="","",IF(M181&lt;0,-M181&amp;"_"&amp;COUNTIF(M$2:M181,M181),M181&amp;"_"&amp;COUNTIF(M$2:M181,M181)))</f>
        <v>4144.99_1</v>
      </c>
      <c r="P181" s="140" t="str">
        <f t="shared" si="4"/>
        <v/>
      </c>
      <c r="Q181" s="136" t="s">
        <v>1094</v>
      </c>
      <c r="R181" s="136" t="s">
        <v>1092</v>
      </c>
      <c r="S181" s="136" t="s">
        <v>980</v>
      </c>
      <c r="T181" s="136" t="s">
        <v>980</v>
      </c>
      <c r="U181" s="136" t="s">
        <v>987</v>
      </c>
      <c r="V181" s="136" t="s">
        <v>980</v>
      </c>
      <c r="W181" s="136" t="s">
        <v>980</v>
      </c>
      <c r="X181" s="136" t="s">
        <v>980</v>
      </c>
      <c r="Y181" s="136" t="s">
        <v>980</v>
      </c>
      <c r="Z181" s="136" t="s">
        <v>988</v>
      </c>
      <c r="AA181" s="136" t="s">
        <v>980</v>
      </c>
      <c r="AB181" s="137"/>
      <c r="AC181" s="136" t="s">
        <v>980</v>
      </c>
      <c r="AD181" s="136" t="s">
        <v>980</v>
      </c>
      <c r="AE181" s="136" t="s">
        <v>980</v>
      </c>
      <c r="AF181" s="138">
        <v>0</v>
      </c>
    </row>
    <row r="182" spans="1:32" x14ac:dyDescent="0.25">
      <c r="A182" s="135" t="s">
        <v>980</v>
      </c>
      <c r="B182" s="136" t="s">
        <v>182</v>
      </c>
      <c r="C182" s="136" t="s">
        <v>355</v>
      </c>
      <c r="D182" s="137">
        <v>44040</v>
      </c>
      <c r="E182" s="137">
        <v>44040</v>
      </c>
      <c r="F182" s="137">
        <v>44049</v>
      </c>
      <c r="G182" s="136" t="s">
        <v>981</v>
      </c>
      <c r="H182" s="136" t="s">
        <v>982</v>
      </c>
      <c r="I182" s="138">
        <v>-8712.57</v>
      </c>
      <c r="J182" s="136" t="s">
        <v>983</v>
      </c>
      <c r="K182" s="136" t="s">
        <v>984</v>
      </c>
      <c r="L182" s="138">
        <v>-731420.25</v>
      </c>
      <c r="M182" s="138">
        <v>-8712.57</v>
      </c>
      <c r="N182" s="139">
        <f t="shared" si="5"/>
        <v>8712.57</v>
      </c>
      <c r="O182" s="140" t="str">
        <f>IF(M182="","",IF(M182&lt;0,-M182&amp;"_"&amp;COUNTIF(M$2:M182,M182),M182&amp;"_"&amp;COUNTIF(M$2:M182,M182)))</f>
        <v>8712.57_1</v>
      </c>
      <c r="P182" s="140" t="str">
        <f t="shared" si="4"/>
        <v/>
      </c>
      <c r="Q182" s="136" t="s">
        <v>1094</v>
      </c>
      <c r="R182" s="136" t="s">
        <v>1092</v>
      </c>
      <c r="S182" s="136" t="s">
        <v>980</v>
      </c>
      <c r="T182" s="136" t="s">
        <v>980</v>
      </c>
      <c r="U182" s="136" t="s">
        <v>987</v>
      </c>
      <c r="V182" s="136" t="s">
        <v>980</v>
      </c>
      <c r="W182" s="136" t="s">
        <v>980</v>
      </c>
      <c r="X182" s="136" t="s">
        <v>980</v>
      </c>
      <c r="Y182" s="136" t="s">
        <v>980</v>
      </c>
      <c r="Z182" s="136" t="s">
        <v>988</v>
      </c>
      <c r="AA182" s="136" t="s">
        <v>980</v>
      </c>
      <c r="AB182" s="137"/>
      <c r="AC182" s="136" t="s">
        <v>980</v>
      </c>
      <c r="AD182" s="136" t="s">
        <v>980</v>
      </c>
      <c r="AE182" s="136" t="s">
        <v>980</v>
      </c>
      <c r="AF182" s="138">
        <v>0</v>
      </c>
    </row>
    <row r="183" spans="1:32" x14ac:dyDescent="0.25">
      <c r="A183" s="135" t="s">
        <v>980</v>
      </c>
      <c r="B183" s="136" t="s">
        <v>182</v>
      </c>
      <c r="C183" s="136" t="s">
        <v>192</v>
      </c>
      <c r="D183" s="137">
        <v>44040</v>
      </c>
      <c r="E183" s="137">
        <v>44040</v>
      </c>
      <c r="F183" s="137">
        <v>44051</v>
      </c>
      <c r="G183" s="136" t="s">
        <v>981</v>
      </c>
      <c r="H183" s="136" t="s">
        <v>982</v>
      </c>
      <c r="I183" s="138">
        <v>-169423.13</v>
      </c>
      <c r="J183" s="136" t="s">
        <v>983</v>
      </c>
      <c r="K183" s="136" t="s">
        <v>984</v>
      </c>
      <c r="L183" s="138">
        <v>-14223071.76</v>
      </c>
      <c r="M183" s="138">
        <v>-169423.13</v>
      </c>
      <c r="N183" s="139">
        <f t="shared" si="5"/>
        <v>169423.13</v>
      </c>
      <c r="O183" s="140" t="str">
        <f>IF(M183="","",IF(M183&lt;0,-M183&amp;"_"&amp;COUNTIF(M$2:M183,M183),M183&amp;"_"&amp;COUNTIF(M$2:M183,M183)))</f>
        <v>169423.13_1</v>
      </c>
      <c r="P183" s="140" t="str">
        <f t="shared" si="4"/>
        <v/>
      </c>
      <c r="Q183" s="136" t="s">
        <v>1095</v>
      </c>
      <c r="R183" s="136" t="s">
        <v>1092</v>
      </c>
      <c r="S183" s="136" t="s">
        <v>980</v>
      </c>
      <c r="T183" s="136" t="s">
        <v>980</v>
      </c>
      <c r="U183" s="136" t="s">
        <v>987</v>
      </c>
      <c r="V183" s="136" t="s">
        <v>980</v>
      </c>
      <c r="W183" s="136" t="s">
        <v>980</v>
      </c>
      <c r="X183" s="136" t="s">
        <v>980</v>
      </c>
      <c r="Y183" s="136" t="s">
        <v>980</v>
      </c>
      <c r="Z183" s="136" t="s">
        <v>988</v>
      </c>
      <c r="AA183" s="136" t="s">
        <v>980</v>
      </c>
      <c r="AB183" s="137"/>
      <c r="AC183" s="136" t="s">
        <v>980</v>
      </c>
      <c r="AD183" s="136" t="s">
        <v>980</v>
      </c>
      <c r="AE183" s="136" t="s">
        <v>980</v>
      </c>
      <c r="AF183" s="138">
        <v>0</v>
      </c>
    </row>
    <row r="184" spans="1:32" x14ac:dyDescent="0.25">
      <c r="A184" s="135" t="s">
        <v>980</v>
      </c>
      <c r="B184" s="136" t="s">
        <v>182</v>
      </c>
      <c r="C184" s="136" t="s">
        <v>192</v>
      </c>
      <c r="D184" s="137">
        <v>44040</v>
      </c>
      <c r="E184" s="137">
        <v>44040</v>
      </c>
      <c r="F184" s="137">
        <v>44051</v>
      </c>
      <c r="G184" s="136" t="s">
        <v>981</v>
      </c>
      <c r="H184" s="136" t="s">
        <v>982</v>
      </c>
      <c r="I184" s="138">
        <v>-100930.63</v>
      </c>
      <c r="J184" s="136" t="s">
        <v>983</v>
      </c>
      <c r="K184" s="136" t="s">
        <v>984</v>
      </c>
      <c r="L184" s="138">
        <v>-8473126.3900000006</v>
      </c>
      <c r="M184" s="138">
        <v>-100930.63</v>
      </c>
      <c r="N184" s="139">
        <f t="shared" si="5"/>
        <v>100930.63</v>
      </c>
      <c r="O184" s="140" t="str">
        <f>IF(M184="","",IF(M184&lt;0,-M184&amp;"_"&amp;COUNTIF(M$2:M184,M184),M184&amp;"_"&amp;COUNTIF(M$2:M184,M184)))</f>
        <v>100930.63_1</v>
      </c>
      <c r="P184" s="140" t="str">
        <f t="shared" si="4"/>
        <v/>
      </c>
      <c r="Q184" s="136" t="s">
        <v>1095</v>
      </c>
      <c r="R184" s="136" t="s">
        <v>1092</v>
      </c>
      <c r="S184" s="136" t="s">
        <v>980</v>
      </c>
      <c r="T184" s="136" t="s">
        <v>980</v>
      </c>
      <c r="U184" s="136" t="s">
        <v>987</v>
      </c>
      <c r="V184" s="136" t="s">
        <v>980</v>
      </c>
      <c r="W184" s="136" t="s">
        <v>980</v>
      </c>
      <c r="X184" s="136" t="s">
        <v>980</v>
      </c>
      <c r="Y184" s="136" t="s">
        <v>980</v>
      </c>
      <c r="Z184" s="136" t="s">
        <v>988</v>
      </c>
      <c r="AA184" s="136" t="s">
        <v>980</v>
      </c>
      <c r="AB184" s="137"/>
      <c r="AC184" s="136" t="s">
        <v>980</v>
      </c>
      <c r="AD184" s="136" t="s">
        <v>980</v>
      </c>
      <c r="AE184" s="136" t="s">
        <v>980</v>
      </c>
      <c r="AF184" s="138">
        <v>0</v>
      </c>
    </row>
    <row r="185" spans="1:32" x14ac:dyDescent="0.25">
      <c r="A185" s="135" t="s">
        <v>980</v>
      </c>
      <c r="B185" s="136" t="s">
        <v>182</v>
      </c>
      <c r="C185" s="136" t="s">
        <v>192</v>
      </c>
      <c r="D185" s="137">
        <v>44040</v>
      </c>
      <c r="E185" s="137">
        <v>44040</v>
      </c>
      <c r="F185" s="137">
        <v>44051</v>
      </c>
      <c r="G185" s="136" t="s">
        <v>981</v>
      </c>
      <c r="H185" s="136" t="s">
        <v>982</v>
      </c>
      <c r="I185" s="138">
        <v>-65981.45</v>
      </c>
      <c r="J185" s="136" t="s">
        <v>983</v>
      </c>
      <c r="K185" s="136" t="s">
        <v>984</v>
      </c>
      <c r="L185" s="138">
        <v>-5539142.7300000004</v>
      </c>
      <c r="M185" s="138">
        <v>-65981.45</v>
      </c>
      <c r="N185" s="139">
        <f t="shared" si="5"/>
        <v>65981.45</v>
      </c>
      <c r="O185" s="140" t="str">
        <f>IF(M185="","",IF(M185&lt;0,-M185&amp;"_"&amp;COUNTIF(M$2:M185,M185),M185&amp;"_"&amp;COUNTIF(M$2:M185,M185)))</f>
        <v>65981.45_1</v>
      </c>
      <c r="P185" s="140" t="str">
        <f t="shared" si="4"/>
        <v/>
      </c>
      <c r="Q185" s="136" t="s">
        <v>1095</v>
      </c>
      <c r="R185" s="136" t="s">
        <v>1092</v>
      </c>
      <c r="S185" s="136" t="s">
        <v>980</v>
      </c>
      <c r="T185" s="136" t="s">
        <v>980</v>
      </c>
      <c r="U185" s="136" t="s">
        <v>987</v>
      </c>
      <c r="V185" s="136" t="s">
        <v>980</v>
      </c>
      <c r="W185" s="136" t="s">
        <v>980</v>
      </c>
      <c r="X185" s="136" t="s">
        <v>980</v>
      </c>
      <c r="Y185" s="136" t="s">
        <v>980</v>
      </c>
      <c r="Z185" s="136" t="s">
        <v>988</v>
      </c>
      <c r="AA185" s="136" t="s">
        <v>980</v>
      </c>
      <c r="AB185" s="137"/>
      <c r="AC185" s="136" t="s">
        <v>980</v>
      </c>
      <c r="AD185" s="136" t="s">
        <v>980</v>
      </c>
      <c r="AE185" s="136" t="s">
        <v>980</v>
      </c>
      <c r="AF185" s="138">
        <v>0</v>
      </c>
    </row>
    <row r="186" spans="1:32" x14ac:dyDescent="0.25">
      <c r="A186" s="135" t="s">
        <v>980</v>
      </c>
      <c r="B186" s="136" t="s">
        <v>182</v>
      </c>
      <c r="C186" s="136" t="s">
        <v>325</v>
      </c>
      <c r="D186" s="137">
        <v>44040</v>
      </c>
      <c r="E186" s="137">
        <v>44040</v>
      </c>
      <c r="F186" s="137">
        <v>44053</v>
      </c>
      <c r="G186" s="136" t="s">
        <v>981</v>
      </c>
      <c r="H186" s="136" t="s">
        <v>982</v>
      </c>
      <c r="I186" s="138">
        <v>-8000.11</v>
      </c>
      <c r="J186" s="136" t="s">
        <v>983</v>
      </c>
      <c r="K186" s="136" t="s">
        <v>984</v>
      </c>
      <c r="L186" s="138">
        <v>-671609.23</v>
      </c>
      <c r="M186" s="138">
        <v>-8000.11</v>
      </c>
      <c r="N186" s="139">
        <f t="shared" si="5"/>
        <v>8000.11</v>
      </c>
      <c r="O186" s="140" t="str">
        <f>IF(M186="","",IF(M186&lt;0,-M186&amp;"_"&amp;COUNTIF(M$2:M186,M186),M186&amp;"_"&amp;COUNTIF(M$2:M186,M186)))</f>
        <v>8000.11_1</v>
      </c>
      <c r="P186" s="140" t="str">
        <f t="shared" si="4"/>
        <v/>
      </c>
      <c r="Q186" s="136" t="s">
        <v>1096</v>
      </c>
      <c r="R186" s="136" t="s">
        <v>1092</v>
      </c>
      <c r="S186" s="136" t="s">
        <v>980</v>
      </c>
      <c r="T186" s="136" t="s">
        <v>980</v>
      </c>
      <c r="U186" s="136" t="s">
        <v>987</v>
      </c>
      <c r="V186" s="136" t="s">
        <v>980</v>
      </c>
      <c r="W186" s="136" t="s">
        <v>980</v>
      </c>
      <c r="X186" s="136" t="s">
        <v>980</v>
      </c>
      <c r="Y186" s="136" t="s">
        <v>980</v>
      </c>
      <c r="Z186" s="136" t="s">
        <v>988</v>
      </c>
      <c r="AA186" s="136" t="s">
        <v>980</v>
      </c>
      <c r="AB186" s="137"/>
      <c r="AC186" s="136" t="s">
        <v>980</v>
      </c>
      <c r="AD186" s="136" t="s">
        <v>980</v>
      </c>
      <c r="AE186" s="136" t="s">
        <v>980</v>
      </c>
      <c r="AF186" s="138">
        <v>0</v>
      </c>
    </row>
    <row r="187" spans="1:32" x14ac:dyDescent="0.25">
      <c r="A187" s="135" t="s">
        <v>980</v>
      </c>
      <c r="B187" s="136" t="s">
        <v>182</v>
      </c>
      <c r="C187" s="136" t="s">
        <v>325</v>
      </c>
      <c r="D187" s="137">
        <v>44040</v>
      </c>
      <c r="E187" s="137">
        <v>44040</v>
      </c>
      <c r="F187" s="137">
        <v>44053</v>
      </c>
      <c r="G187" s="136" t="s">
        <v>981</v>
      </c>
      <c r="H187" s="136" t="s">
        <v>982</v>
      </c>
      <c r="I187" s="138">
        <v>-9946.31</v>
      </c>
      <c r="J187" s="136" t="s">
        <v>983</v>
      </c>
      <c r="K187" s="136" t="s">
        <v>984</v>
      </c>
      <c r="L187" s="138">
        <v>-834992.72</v>
      </c>
      <c r="M187" s="138">
        <v>-9946.31</v>
      </c>
      <c r="N187" s="139">
        <f t="shared" si="5"/>
        <v>9946.31</v>
      </c>
      <c r="O187" s="140" t="str">
        <f>IF(M187="","",IF(M187&lt;0,-M187&amp;"_"&amp;COUNTIF(M$2:M187,M187),M187&amp;"_"&amp;COUNTIF(M$2:M187,M187)))</f>
        <v>9946.31_1</v>
      </c>
      <c r="P187" s="140" t="str">
        <f t="shared" si="4"/>
        <v/>
      </c>
      <c r="Q187" s="136" t="s">
        <v>1096</v>
      </c>
      <c r="R187" s="136" t="s">
        <v>1092</v>
      </c>
      <c r="S187" s="136" t="s">
        <v>980</v>
      </c>
      <c r="T187" s="136" t="s">
        <v>980</v>
      </c>
      <c r="U187" s="136" t="s">
        <v>987</v>
      </c>
      <c r="V187" s="136" t="s">
        <v>980</v>
      </c>
      <c r="W187" s="136" t="s">
        <v>980</v>
      </c>
      <c r="X187" s="136" t="s">
        <v>980</v>
      </c>
      <c r="Y187" s="136" t="s">
        <v>980</v>
      </c>
      <c r="Z187" s="136" t="s">
        <v>988</v>
      </c>
      <c r="AA187" s="136" t="s">
        <v>980</v>
      </c>
      <c r="AB187" s="137"/>
      <c r="AC187" s="136" t="s">
        <v>980</v>
      </c>
      <c r="AD187" s="136" t="s">
        <v>980</v>
      </c>
      <c r="AE187" s="136" t="s">
        <v>980</v>
      </c>
      <c r="AF187" s="138">
        <v>0</v>
      </c>
    </row>
    <row r="188" spans="1:32" x14ac:dyDescent="0.25">
      <c r="A188" s="135" t="s">
        <v>980</v>
      </c>
      <c r="B188" s="136" t="s">
        <v>182</v>
      </c>
      <c r="C188" s="136" t="s">
        <v>325</v>
      </c>
      <c r="D188" s="137">
        <v>44040</v>
      </c>
      <c r="E188" s="137">
        <v>44040</v>
      </c>
      <c r="F188" s="137">
        <v>44053</v>
      </c>
      <c r="G188" s="136" t="s">
        <v>981</v>
      </c>
      <c r="H188" s="136" t="s">
        <v>982</v>
      </c>
      <c r="I188" s="138">
        <v>-10612.83</v>
      </c>
      <c r="J188" s="136" t="s">
        <v>983</v>
      </c>
      <c r="K188" s="136" t="s">
        <v>984</v>
      </c>
      <c r="L188" s="138">
        <v>-890947.08</v>
      </c>
      <c r="M188" s="138">
        <v>-10612.83</v>
      </c>
      <c r="N188" s="139">
        <f t="shared" si="5"/>
        <v>10612.83</v>
      </c>
      <c r="O188" s="140" t="str">
        <f>IF(M188="","",IF(M188&lt;0,-M188&amp;"_"&amp;COUNTIF(M$2:M188,M188),M188&amp;"_"&amp;COUNTIF(M$2:M188,M188)))</f>
        <v>10612.83_1</v>
      </c>
      <c r="P188" s="140" t="str">
        <f t="shared" si="4"/>
        <v/>
      </c>
      <c r="Q188" s="136" t="s">
        <v>1096</v>
      </c>
      <c r="R188" s="136" t="s">
        <v>1092</v>
      </c>
      <c r="S188" s="136" t="s">
        <v>980</v>
      </c>
      <c r="T188" s="136" t="s">
        <v>980</v>
      </c>
      <c r="U188" s="136" t="s">
        <v>987</v>
      </c>
      <c r="V188" s="136" t="s">
        <v>980</v>
      </c>
      <c r="W188" s="136" t="s">
        <v>980</v>
      </c>
      <c r="X188" s="136" t="s">
        <v>980</v>
      </c>
      <c r="Y188" s="136" t="s">
        <v>980</v>
      </c>
      <c r="Z188" s="136" t="s">
        <v>988</v>
      </c>
      <c r="AA188" s="136" t="s">
        <v>980</v>
      </c>
      <c r="AB188" s="137"/>
      <c r="AC188" s="136" t="s">
        <v>980</v>
      </c>
      <c r="AD188" s="136" t="s">
        <v>980</v>
      </c>
      <c r="AE188" s="136" t="s">
        <v>980</v>
      </c>
      <c r="AF188" s="138">
        <v>0</v>
      </c>
    </row>
    <row r="189" spans="1:32" x14ac:dyDescent="0.25">
      <c r="A189" s="135" t="s">
        <v>980</v>
      </c>
      <c r="B189" s="136" t="s">
        <v>182</v>
      </c>
      <c r="C189" s="136" t="s">
        <v>325</v>
      </c>
      <c r="D189" s="137">
        <v>44040</v>
      </c>
      <c r="E189" s="137">
        <v>44040</v>
      </c>
      <c r="F189" s="137">
        <v>44053</v>
      </c>
      <c r="G189" s="136" t="s">
        <v>981</v>
      </c>
      <c r="H189" s="136" t="s">
        <v>982</v>
      </c>
      <c r="I189" s="138">
        <v>-10686.66</v>
      </c>
      <c r="J189" s="136" t="s">
        <v>983</v>
      </c>
      <c r="K189" s="136" t="s">
        <v>984</v>
      </c>
      <c r="L189" s="138">
        <v>-897145.11</v>
      </c>
      <c r="M189" s="138">
        <v>-10686.66</v>
      </c>
      <c r="N189" s="139">
        <f t="shared" si="5"/>
        <v>10686.66</v>
      </c>
      <c r="O189" s="140" t="str">
        <f>IF(M189="","",IF(M189&lt;0,-M189&amp;"_"&amp;COUNTIF(M$2:M189,M189),M189&amp;"_"&amp;COUNTIF(M$2:M189,M189)))</f>
        <v>10686.66_1</v>
      </c>
      <c r="P189" s="140" t="str">
        <f t="shared" si="4"/>
        <v/>
      </c>
      <c r="Q189" s="136" t="s">
        <v>1096</v>
      </c>
      <c r="R189" s="136" t="s">
        <v>1092</v>
      </c>
      <c r="S189" s="136" t="s">
        <v>980</v>
      </c>
      <c r="T189" s="136" t="s">
        <v>980</v>
      </c>
      <c r="U189" s="136" t="s">
        <v>987</v>
      </c>
      <c r="V189" s="136" t="s">
        <v>980</v>
      </c>
      <c r="W189" s="136" t="s">
        <v>980</v>
      </c>
      <c r="X189" s="136" t="s">
        <v>980</v>
      </c>
      <c r="Y189" s="136" t="s">
        <v>980</v>
      </c>
      <c r="Z189" s="136" t="s">
        <v>988</v>
      </c>
      <c r="AA189" s="136" t="s">
        <v>980</v>
      </c>
      <c r="AB189" s="137"/>
      <c r="AC189" s="136" t="s">
        <v>980</v>
      </c>
      <c r="AD189" s="136" t="s">
        <v>980</v>
      </c>
      <c r="AE189" s="136" t="s">
        <v>980</v>
      </c>
      <c r="AF189" s="138">
        <v>0</v>
      </c>
    </row>
    <row r="190" spans="1:32" x14ac:dyDescent="0.25">
      <c r="A190" s="135" t="s">
        <v>980</v>
      </c>
      <c r="B190" s="136" t="s">
        <v>182</v>
      </c>
      <c r="C190" s="136" t="s">
        <v>354</v>
      </c>
      <c r="D190" s="137">
        <v>44041</v>
      </c>
      <c r="E190" s="137">
        <v>44041</v>
      </c>
      <c r="F190" s="137">
        <v>44049</v>
      </c>
      <c r="G190" s="136" t="s">
        <v>981</v>
      </c>
      <c r="H190" s="136" t="s">
        <v>982</v>
      </c>
      <c r="I190" s="138">
        <v>-9065.7000000000007</v>
      </c>
      <c r="J190" s="136" t="s">
        <v>983</v>
      </c>
      <c r="K190" s="136" t="s">
        <v>984</v>
      </c>
      <c r="L190" s="138">
        <v>-761065.53</v>
      </c>
      <c r="M190" s="138">
        <v>-9065.7000000000007</v>
      </c>
      <c r="N190" s="139">
        <f t="shared" si="5"/>
        <v>9065.7000000000007</v>
      </c>
      <c r="O190" s="140" t="str">
        <f>IF(M190="","",IF(M190&lt;0,-M190&amp;"_"&amp;COUNTIF(M$2:M190,M190),M190&amp;"_"&amp;COUNTIF(M$2:M190,M190)))</f>
        <v>9065.7_1</v>
      </c>
      <c r="P190" s="140" t="str">
        <f t="shared" si="4"/>
        <v/>
      </c>
      <c r="Q190" s="136" t="s">
        <v>1097</v>
      </c>
      <c r="R190" s="136" t="s">
        <v>1098</v>
      </c>
      <c r="S190" s="136" t="s">
        <v>980</v>
      </c>
      <c r="T190" s="136" t="s">
        <v>980</v>
      </c>
      <c r="U190" s="136" t="s">
        <v>987</v>
      </c>
      <c r="V190" s="136" t="s">
        <v>980</v>
      </c>
      <c r="W190" s="136" t="s">
        <v>980</v>
      </c>
      <c r="X190" s="136" t="s">
        <v>980</v>
      </c>
      <c r="Y190" s="136" t="s">
        <v>980</v>
      </c>
      <c r="Z190" s="136" t="s">
        <v>988</v>
      </c>
      <c r="AA190" s="136" t="s">
        <v>980</v>
      </c>
      <c r="AB190" s="137"/>
      <c r="AC190" s="136" t="s">
        <v>980</v>
      </c>
      <c r="AD190" s="136" t="s">
        <v>980</v>
      </c>
      <c r="AE190" s="136" t="s">
        <v>980</v>
      </c>
      <c r="AF190" s="138">
        <v>0</v>
      </c>
    </row>
    <row r="191" spans="1:32" x14ac:dyDescent="0.25">
      <c r="A191" s="135" t="s">
        <v>980</v>
      </c>
      <c r="B191" s="136" t="s">
        <v>182</v>
      </c>
      <c r="C191" s="136" t="s">
        <v>354</v>
      </c>
      <c r="D191" s="137">
        <v>44041</v>
      </c>
      <c r="E191" s="137">
        <v>44041</v>
      </c>
      <c r="F191" s="137">
        <v>44049</v>
      </c>
      <c r="G191" s="136" t="s">
        <v>981</v>
      </c>
      <c r="H191" s="136" t="s">
        <v>982</v>
      </c>
      <c r="I191" s="138">
        <v>-14979.51</v>
      </c>
      <c r="J191" s="136" t="s">
        <v>983</v>
      </c>
      <c r="K191" s="136" t="s">
        <v>984</v>
      </c>
      <c r="L191" s="138">
        <v>-1257529.8600000001</v>
      </c>
      <c r="M191" s="138">
        <v>-14979.51</v>
      </c>
      <c r="N191" s="139">
        <f t="shared" si="5"/>
        <v>14979.51</v>
      </c>
      <c r="O191" s="140" t="str">
        <f>IF(M191="","",IF(M191&lt;0,-M191&amp;"_"&amp;COUNTIF(M$2:M191,M191),M191&amp;"_"&amp;COUNTIF(M$2:M191,M191)))</f>
        <v>14979.51_1</v>
      </c>
      <c r="P191" s="140" t="str">
        <f t="shared" si="4"/>
        <v/>
      </c>
      <c r="Q191" s="136" t="s">
        <v>1097</v>
      </c>
      <c r="R191" s="136" t="s">
        <v>1098</v>
      </c>
      <c r="S191" s="136" t="s">
        <v>980</v>
      </c>
      <c r="T191" s="136" t="s">
        <v>980</v>
      </c>
      <c r="U191" s="136" t="s">
        <v>987</v>
      </c>
      <c r="V191" s="136" t="s">
        <v>980</v>
      </c>
      <c r="W191" s="136" t="s">
        <v>980</v>
      </c>
      <c r="X191" s="136" t="s">
        <v>980</v>
      </c>
      <c r="Y191" s="136" t="s">
        <v>980</v>
      </c>
      <c r="Z191" s="136" t="s">
        <v>988</v>
      </c>
      <c r="AA191" s="136" t="s">
        <v>980</v>
      </c>
      <c r="AB191" s="137"/>
      <c r="AC191" s="136" t="s">
        <v>980</v>
      </c>
      <c r="AD191" s="136" t="s">
        <v>980</v>
      </c>
      <c r="AE191" s="136" t="s">
        <v>980</v>
      </c>
      <c r="AF191" s="138">
        <v>0</v>
      </c>
    </row>
    <row r="192" spans="1:32" x14ac:dyDescent="0.25">
      <c r="A192" s="135" t="s">
        <v>980</v>
      </c>
      <c r="B192" s="136" t="s">
        <v>182</v>
      </c>
      <c r="C192" s="136" t="s">
        <v>354</v>
      </c>
      <c r="D192" s="137">
        <v>44041</v>
      </c>
      <c r="E192" s="137">
        <v>44041</v>
      </c>
      <c r="F192" s="137">
        <v>44049</v>
      </c>
      <c r="G192" s="136" t="s">
        <v>981</v>
      </c>
      <c r="H192" s="136" t="s">
        <v>982</v>
      </c>
      <c r="I192" s="138">
        <v>-17973.61</v>
      </c>
      <c r="J192" s="136" t="s">
        <v>983</v>
      </c>
      <c r="K192" s="136" t="s">
        <v>984</v>
      </c>
      <c r="L192" s="138">
        <v>-1508884.56</v>
      </c>
      <c r="M192" s="138">
        <v>-17973.61</v>
      </c>
      <c r="N192" s="139">
        <f t="shared" si="5"/>
        <v>17973.61</v>
      </c>
      <c r="O192" s="140" t="str">
        <f>IF(M192="","",IF(M192&lt;0,-M192&amp;"_"&amp;COUNTIF(M$2:M192,M192),M192&amp;"_"&amp;COUNTIF(M$2:M192,M192)))</f>
        <v>17973.61_1</v>
      </c>
      <c r="P192" s="140" t="str">
        <f t="shared" si="4"/>
        <v/>
      </c>
      <c r="Q192" s="136" t="s">
        <v>1097</v>
      </c>
      <c r="R192" s="136" t="s">
        <v>1098</v>
      </c>
      <c r="S192" s="136" t="s">
        <v>980</v>
      </c>
      <c r="T192" s="136" t="s">
        <v>980</v>
      </c>
      <c r="U192" s="136" t="s">
        <v>987</v>
      </c>
      <c r="V192" s="136" t="s">
        <v>980</v>
      </c>
      <c r="W192" s="136" t="s">
        <v>980</v>
      </c>
      <c r="X192" s="136" t="s">
        <v>980</v>
      </c>
      <c r="Y192" s="136" t="s">
        <v>980</v>
      </c>
      <c r="Z192" s="136" t="s">
        <v>988</v>
      </c>
      <c r="AA192" s="136" t="s">
        <v>980</v>
      </c>
      <c r="AB192" s="137"/>
      <c r="AC192" s="136" t="s">
        <v>980</v>
      </c>
      <c r="AD192" s="136" t="s">
        <v>980</v>
      </c>
      <c r="AE192" s="136" t="s">
        <v>980</v>
      </c>
      <c r="AF192" s="138">
        <v>0</v>
      </c>
    </row>
    <row r="193" spans="1:32" x14ac:dyDescent="0.25">
      <c r="A193" s="135" t="s">
        <v>980</v>
      </c>
      <c r="B193" s="136" t="s">
        <v>182</v>
      </c>
      <c r="C193" s="136" t="s">
        <v>354</v>
      </c>
      <c r="D193" s="137">
        <v>44041</v>
      </c>
      <c r="E193" s="137">
        <v>44041</v>
      </c>
      <c r="F193" s="137">
        <v>44049</v>
      </c>
      <c r="G193" s="136" t="s">
        <v>981</v>
      </c>
      <c r="H193" s="136" t="s">
        <v>982</v>
      </c>
      <c r="I193" s="138">
        <v>-2416.3200000000002</v>
      </c>
      <c r="J193" s="136" t="s">
        <v>983</v>
      </c>
      <c r="K193" s="136" t="s">
        <v>984</v>
      </c>
      <c r="L193" s="138">
        <v>-202850.06</v>
      </c>
      <c r="M193" s="138">
        <v>-2416.3200000000002</v>
      </c>
      <c r="N193" s="139">
        <f t="shared" si="5"/>
        <v>2416.3200000000002</v>
      </c>
      <c r="O193" s="140" t="str">
        <f>IF(M193="","",IF(M193&lt;0,-M193&amp;"_"&amp;COUNTIF(M$2:M193,M193),M193&amp;"_"&amp;COUNTIF(M$2:M193,M193)))</f>
        <v>2416.32_1</v>
      </c>
      <c r="P193" s="140" t="str">
        <f t="shared" si="4"/>
        <v/>
      </c>
      <c r="Q193" s="136" t="s">
        <v>1097</v>
      </c>
      <c r="R193" s="136" t="s">
        <v>1098</v>
      </c>
      <c r="S193" s="136" t="s">
        <v>980</v>
      </c>
      <c r="T193" s="136" t="s">
        <v>980</v>
      </c>
      <c r="U193" s="136" t="s">
        <v>987</v>
      </c>
      <c r="V193" s="136" t="s">
        <v>980</v>
      </c>
      <c r="W193" s="136" t="s">
        <v>980</v>
      </c>
      <c r="X193" s="136" t="s">
        <v>980</v>
      </c>
      <c r="Y193" s="136" t="s">
        <v>980</v>
      </c>
      <c r="Z193" s="136" t="s">
        <v>988</v>
      </c>
      <c r="AA193" s="136" t="s">
        <v>980</v>
      </c>
      <c r="AB193" s="137"/>
      <c r="AC193" s="136" t="s">
        <v>980</v>
      </c>
      <c r="AD193" s="136" t="s">
        <v>980</v>
      </c>
      <c r="AE193" s="136" t="s">
        <v>980</v>
      </c>
      <c r="AF193" s="138">
        <v>0</v>
      </c>
    </row>
    <row r="194" spans="1:32" x14ac:dyDescent="0.25">
      <c r="A194" s="135" t="s">
        <v>980</v>
      </c>
      <c r="B194" s="136" t="s">
        <v>182</v>
      </c>
      <c r="C194" s="136" t="s">
        <v>354</v>
      </c>
      <c r="D194" s="137">
        <v>44041</v>
      </c>
      <c r="E194" s="137">
        <v>44041</v>
      </c>
      <c r="F194" s="137">
        <v>44049</v>
      </c>
      <c r="G194" s="136" t="s">
        <v>981</v>
      </c>
      <c r="H194" s="136" t="s">
        <v>982</v>
      </c>
      <c r="I194" s="138">
        <v>-12422.34</v>
      </c>
      <c r="J194" s="136" t="s">
        <v>983</v>
      </c>
      <c r="K194" s="136" t="s">
        <v>984</v>
      </c>
      <c r="L194" s="138">
        <v>-1042855.44</v>
      </c>
      <c r="M194" s="138">
        <v>-12422.34</v>
      </c>
      <c r="N194" s="139">
        <f t="shared" si="5"/>
        <v>12422.34</v>
      </c>
      <c r="O194" s="140" t="str">
        <f>IF(M194="","",IF(M194&lt;0,-M194&amp;"_"&amp;COUNTIF(M$2:M194,M194),M194&amp;"_"&amp;COUNTIF(M$2:M194,M194)))</f>
        <v>12422.34_1</v>
      </c>
      <c r="P194" s="140" t="str">
        <f t="shared" ref="P194:P257" si="6">IF(COUNTIF(O:O,O194)=2,"x","")</f>
        <v/>
      </c>
      <c r="Q194" s="136" t="s">
        <v>1097</v>
      </c>
      <c r="R194" s="136" t="s">
        <v>1098</v>
      </c>
      <c r="S194" s="136" t="s">
        <v>980</v>
      </c>
      <c r="T194" s="136" t="s">
        <v>980</v>
      </c>
      <c r="U194" s="136" t="s">
        <v>987</v>
      </c>
      <c r="V194" s="136" t="s">
        <v>980</v>
      </c>
      <c r="W194" s="136" t="s">
        <v>980</v>
      </c>
      <c r="X194" s="136" t="s">
        <v>980</v>
      </c>
      <c r="Y194" s="136" t="s">
        <v>980</v>
      </c>
      <c r="Z194" s="136" t="s">
        <v>988</v>
      </c>
      <c r="AA194" s="136" t="s">
        <v>980</v>
      </c>
      <c r="AB194" s="137"/>
      <c r="AC194" s="136" t="s">
        <v>980</v>
      </c>
      <c r="AD194" s="136" t="s">
        <v>980</v>
      </c>
      <c r="AE194" s="136" t="s">
        <v>980</v>
      </c>
      <c r="AF194" s="138">
        <v>0</v>
      </c>
    </row>
    <row r="195" spans="1:32" x14ac:dyDescent="0.25">
      <c r="A195" s="135" t="s">
        <v>980</v>
      </c>
      <c r="B195" s="136" t="s">
        <v>182</v>
      </c>
      <c r="C195" s="136" t="s">
        <v>193</v>
      </c>
      <c r="D195" s="137">
        <v>44046</v>
      </c>
      <c r="E195" s="137">
        <v>44046</v>
      </c>
      <c r="F195" s="137">
        <v>44051</v>
      </c>
      <c r="G195" s="136" t="s">
        <v>981</v>
      </c>
      <c r="H195" s="136" t="s">
        <v>982</v>
      </c>
      <c r="I195" s="138">
        <v>-21749.37</v>
      </c>
      <c r="J195" s="136" t="s">
        <v>983</v>
      </c>
      <c r="K195" s="136" t="s">
        <v>984</v>
      </c>
      <c r="L195" s="138">
        <v>-1825859.61</v>
      </c>
      <c r="M195" s="138">
        <v>-21749.37</v>
      </c>
      <c r="N195" s="139">
        <f t="shared" ref="N195:N258" si="7">M195*-1</f>
        <v>21749.37</v>
      </c>
      <c r="O195" s="140" t="str">
        <f>IF(M195="","",IF(M195&lt;0,-M195&amp;"_"&amp;COUNTIF(M$2:M195,M195),M195&amp;"_"&amp;COUNTIF(M$2:M195,M195)))</f>
        <v>21749.37_1</v>
      </c>
      <c r="P195" s="140" t="str">
        <f t="shared" si="6"/>
        <v/>
      </c>
      <c r="Q195" s="136" t="s">
        <v>1099</v>
      </c>
      <c r="R195" s="136" t="s">
        <v>1100</v>
      </c>
      <c r="S195" s="136" t="s">
        <v>980</v>
      </c>
      <c r="T195" s="136" t="s">
        <v>980</v>
      </c>
      <c r="U195" s="136" t="s">
        <v>987</v>
      </c>
      <c r="V195" s="136" t="s">
        <v>980</v>
      </c>
      <c r="W195" s="136" t="s">
        <v>980</v>
      </c>
      <c r="X195" s="136" t="s">
        <v>980</v>
      </c>
      <c r="Y195" s="136" t="s">
        <v>980</v>
      </c>
      <c r="Z195" s="136" t="s">
        <v>988</v>
      </c>
      <c r="AA195" s="136" t="s">
        <v>980</v>
      </c>
      <c r="AB195" s="137"/>
      <c r="AC195" s="136" t="s">
        <v>980</v>
      </c>
      <c r="AD195" s="136" t="s">
        <v>980</v>
      </c>
      <c r="AE195" s="136" t="s">
        <v>980</v>
      </c>
      <c r="AF195" s="138">
        <v>0</v>
      </c>
    </row>
    <row r="196" spans="1:32" x14ac:dyDescent="0.25">
      <c r="A196" s="135" t="s">
        <v>980</v>
      </c>
      <c r="B196" s="136" t="s">
        <v>182</v>
      </c>
      <c r="C196" s="136" t="s">
        <v>193</v>
      </c>
      <c r="D196" s="137">
        <v>44046</v>
      </c>
      <c r="E196" s="137">
        <v>44046</v>
      </c>
      <c r="F196" s="137">
        <v>44051</v>
      </c>
      <c r="G196" s="136" t="s">
        <v>981</v>
      </c>
      <c r="H196" s="136" t="s">
        <v>982</v>
      </c>
      <c r="I196" s="138">
        <v>-34297.629999999997</v>
      </c>
      <c r="J196" s="136" t="s">
        <v>983</v>
      </c>
      <c r="K196" s="136" t="s">
        <v>984</v>
      </c>
      <c r="L196" s="138">
        <v>-2879286.04</v>
      </c>
      <c r="M196" s="138">
        <v>-34297.629999999997</v>
      </c>
      <c r="N196" s="139">
        <f t="shared" si="7"/>
        <v>34297.629999999997</v>
      </c>
      <c r="O196" s="140" t="str">
        <f>IF(M196="","",IF(M196&lt;0,-M196&amp;"_"&amp;COUNTIF(M$2:M196,M196),M196&amp;"_"&amp;COUNTIF(M$2:M196,M196)))</f>
        <v>34297.63_1</v>
      </c>
      <c r="P196" s="140" t="str">
        <f t="shared" si="6"/>
        <v/>
      </c>
      <c r="Q196" s="136" t="s">
        <v>1099</v>
      </c>
      <c r="R196" s="136" t="s">
        <v>1100</v>
      </c>
      <c r="S196" s="136" t="s">
        <v>980</v>
      </c>
      <c r="T196" s="136" t="s">
        <v>980</v>
      </c>
      <c r="U196" s="136" t="s">
        <v>987</v>
      </c>
      <c r="V196" s="136" t="s">
        <v>980</v>
      </c>
      <c r="W196" s="136" t="s">
        <v>980</v>
      </c>
      <c r="X196" s="136" t="s">
        <v>980</v>
      </c>
      <c r="Y196" s="136" t="s">
        <v>980</v>
      </c>
      <c r="Z196" s="136" t="s">
        <v>988</v>
      </c>
      <c r="AA196" s="136" t="s">
        <v>980</v>
      </c>
      <c r="AB196" s="137"/>
      <c r="AC196" s="136" t="s">
        <v>980</v>
      </c>
      <c r="AD196" s="136" t="s">
        <v>980</v>
      </c>
      <c r="AE196" s="136" t="s">
        <v>980</v>
      </c>
      <c r="AF196" s="138">
        <v>0</v>
      </c>
    </row>
    <row r="197" spans="1:32" x14ac:dyDescent="0.25">
      <c r="A197" s="135" t="s">
        <v>980</v>
      </c>
      <c r="B197" s="136" t="s">
        <v>182</v>
      </c>
      <c r="C197" s="136" t="s">
        <v>193</v>
      </c>
      <c r="D197" s="137">
        <v>44046</v>
      </c>
      <c r="E197" s="137">
        <v>44046</v>
      </c>
      <c r="F197" s="137">
        <v>44051</v>
      </c>
      <c r="G197" s="136" t="s">
        <v>981</v>
      </c>
      <c r="H197" s="136" t="s">
        <v>982</v>
      </c>
      <c r="I197" s="138">
        <v>-6640.32</v>
      </c>
      <c r="J197" s="136" t="s">
        <v>983</v>
      </c>
      <c r="K197" s="136" t="s">
        <v>984</v>
      </c>
      <c r="L197" s="138">
        <v>-557454.86</v>
      </c>
      <c r="M197" s="138">
        <v>-6640.32</v>
      </c>
      <c r="N197" s="139">
        <f t="shared" si="7"/>
        <v>6640.32</v>
      </c>
      <c r="O197" s="140" t="str">
        <f>IF(M197="","",IF(M197&lt;0,-M197&amp;"_"&amp;COUNTIF(M$2:M197,M197),M197&amp;"_"&amp;COUNTIF(M$2:M197,M197)))</f>
        <v>6640.32_1</v>
      </c>
      <c r="P197" s="140" t="str">
        <f t="shared" si="6"/>
        <v/>
      </c>
      <c r="Q197" s="136" t="s">
        <v>1099</v>
      </c>
      <c r="R197" s="136" t="s">
        <v>1100</v>
      </c>
      <c r="S197" s="136" t="s">
        <v>980</v>
      </c>
      <c r="T197" s="136" t="s">
        <v>980</v>
      </c>
      <c r="U197" s="136" t="s">
        <v>987</v>
      </c>
      <c r="V197" s="136" t="s">
        <v>980</v>
      </c>
      <c r="W197" s="136" t="s">
        <v>980</v>
      </c>
      <c r="X197" s="136" t="s">
        <v>980</v>
      </c>
      <c r="Y197" s="136" t="s">
        <v>980</v>
      </c>
      <c r="Z197" s="136" t="s">
        <v>988</v>
      </c>
      <c r="AA197" s="136" t="s">
        <v>980</v>
      </c>
      <c r="AB197" s="137"/>
      <c r="AC197" s="136" t="s">
        <v>980</v>
      </c>
      <c r="AD197" s="136" t="s">
        <v>980</v>
      </c>
      <c r="AE197" s="136" t="s">
        <v>980</v>
      </c>
      <c r="AF197" s="138">
        <v>0</v>
      </c>
    </row>
    <row r="198" spans="1:32" x14ac:dyDescent="0.25">
      <c r="A198" s="135" t="s">
        <v>980</v>
      </c>
      <c r="B198" s="136" t="s">
        <v>182</v>
      </c>
      <c r="C198" s="136" t="s">
        <v>193</v>
      </c>
      <c r="D198" s="137">
        <v>44046</v>
      </c>
      <c r="E198" s="137">
        <v>44046</v>
      </c>
      <c r="F198" s="137">
        <v>44051</v>
      </c>
      <c r="G198" s="136" t="s">
        <v>981</v>
      </c>
      <c r="H198" s="136" t="s">
        <v>982</v>
      </c>
      <c r="I198" s="138">
        <v>-9296.4500000000007</v>
      </c>
      <c r="J198" s="136" t="s">
        <v>983</v>
      </c>
      <c r="K198" s="136" t="s">
        <v>984</v>
      </c>
      <c r="L198" s="138">
        <v>-780436.98</v>
      </c>
      <c r="M198" s="138">
        <v>-9296.4500000000007</v>
      </c>
      <c r="N198" s="139">
        <f t="shared" si="7"/>
        <v>9296.4500000000007</v>
      </c>
      <c r="O198" s="140" t="str">
        <f>IF(M198="","",IF(M198&lt;0,-M198&amp;"_"&amp;COUNTIF(M$2:M198,M198),M198&amp;"_"&amp;COUNTIF(M$2:M198,M198)))</f>
        <v>9296.45_1</v>
      </c>
      <c r="P198" s="140" t="str">
        <f t="shared" si="6"/>
        <v/>
      </c>
      <c r="Q198" s="136" t="s">
        <v>1099</v>
      </c>
      <c r="R198" s="136" t="s">
        <v>1100</v>
      </c>
      <c r="S198" s="136" t="s">
        <v>980</v>
      </c>
      <c r="T198" s="136" t="s">
        <v>980</v>
      </c>
      <c r="U198" s="136" t="s">
        <v>987</v>
      </c>
      <c r="V198" s="136" t="s">
        <v>980</v>
      </c>
      <c r="W198" s="136" t="s">
        <v>980</v>
      </c>
      <c r="X198" s="136" t="s">
        <v>980</v>
      </c>
      <c r="Y198" s="136" t="s">
        <v>980</v>
      </c>
      <c r="Z198" s="136" t="s">
        <v>988</v>
      </c>
      <c r="AA198" s="136" t="s">
        <v>980</v>
      </c>
      <c r="AB198" s="137"/>
      <c r="AC198" s="136" t="s">
        <v>980</v>
      </c>
      <c r="AD198" s="136" t="s">
        <v>980</v>
      </c>
      <c r="AE198" s="136" t="s">
        <v>980</v>
      </c>
      <c r="AF198" s="138">
        <v>0</v>
      </c>
    </row>
    <row r="199" spans="1:32" x14ac:dyDescent="0.25">
      <c r="A199" s="135" t="s">
        <v>980</v>
      </c>
      <c r="B199" s="136" t="s">
        <v>182</v>
      </c>
      <c r="C199" s="136" t="s">
        <v>193</v>
      </c>
      <c r="D199" s="137">
        <v>44046</v>
      </c>
      <c r="E199" s="137">
        <v>44046</v>
      </c>
      <c r="F199" s="137">
        <v>44051</v>
      </c>
      <c r="G199" s="136" t="s">
        <v>981</v>
      </c>
      <c r="H199" s="136" t="s">
        <v>982</v>
      </c>
      <c r="I199" s="138">
        <v>-9424.2800000000007</v>
      </c>
      <c r="J199" s="136" t="s">
        <v>983</v>
      </c>
      <c r="K199" s="136" t="s">
        <v>984</v>
      </c>
      <c r="L199" s="138">
        <v>-791168.31</v>
      </c>
      <c r="M199" s="138">
        <v>-9424.2800000000007</v>
      </c>
      <c r="N199" s="139">
        <f t="shared" si="7"/>
        <v>9424.2800000000007</v>
      </c>
      <c r="O199" s="140" t="str">
        <f>IF(M199="","",IF(M199&lt;0,-M199&amp;"_"&amp;COUNTIF(M$2:M199,M199),M199&amp;"_"&amp;COUNTIF(M$2:M199,M199)))</f>
        <v>9424.28_1</v>
      </c>
      <c r="P199" s="140" t="str">
        <f t="shared" si="6"/>
        <v/>
      </c>
      <c r="Q199" s="136" t="s">
        <v>1099</v>
      </c>
      <c r="R199" s="136" t="s">
        <v>1100</v>
      </c>
      <c r="S199" s="136" t="s">
        <v>980</v>
      </c>
      <c r="T199" s="136" t="s">
        <v>980</v>
      </c>
      <c r="U199" s="136" t="s">
        <v>987</v>
      </c>
      <c r="V199" s="136" t="s">
        <v>980</v>
      </c>
      <c r="W199" s="136" t="s">
        <v>980</v>
      </c>
      <c r="X199" s="136" t="s">
        <v>980</v>
      </c>
      <c r="Y199" s="136" t="s">
        <v>980</v>
      </c>
      <c r="Z199" s="136" t="s">
        <v>988</v>
      </c>
      <c r="AA199" s="136" t="s">
        <v>980</v>
      </c>
      <c r="AB199" s="137"/>
      <c r="AC199" s="136" t="s">
        <v>980</v>
      </c>
      <c r="AD199" s="136" t="s">
        <v>980</v>
      </c>
      <c r="AE199" s="136" t="s">
        <v>980</v>
      </c>
      <c r="AF199" s="138">
        <v>0</v>
      </c>
    </row>
    <row r="200" spans="1:32" x14ac:dyDescent="0.25">
      <c r="A200" s="135" t="s">
        <v>980</v>
      </c>
      <c r="B200" s="136" t="s">
        <v>182</v>
      </c>
      <c r="C200" s="136" t="s">
        <v>358</v>
      </c>
      <c r="D200" s="137">
        <v>44046</v>
      </c>
      <c r="E200" s="137">
        <v>44046</v>
      </c>
      <c r="F200" s="137">
        <v>44051</v>
      </c>
      <c r="G200" s="136" t="s">
        <v>981</v>
      </c>
      <c r="H200" s="136" t="s">
        <v>982</v>
      </c>
      <c r="I200" s="138">
        <v>-6344.54</v>
      </c>
      <c r="J200" s="136" t="s">
        <v>983</v>
      </c>
      <c r="K200" s="136" t="s">
        <v>984</v>
      </c>
      <c r="L200" s="138">
        <v>-532624.14</v>
      </c>
      <c r="M200" s="138">
        <v>-6344.54</v>
      </c>
      <c r="N200" s="139">
        <f t="shared" si="7"/>
        <v>6344.54</v>
      </c>
      <c r="O200" s="140" t="str">
        <f>IF(M200="","",IF(M200&lt;0,-M200&amp;"_"&amp;COUNTIF(M$2:M200,M200),M200&amp;"_"&amp;COUNTIF(M$2:M200,M200)))</f>
        <v>6344.54_1</v>
      </c>
      <c r="P200" s="140" t="str">
        <f t="shared" si="6"/>
        <v/>
      </c>
      <c r="Q200" s="136" t="s">
        <v>1101</v>
      </c>
      <c r="R200" s="136" t="s">
        <v>1100</v>
      </c>
      <c r="S200" s="136" t="s">
        <v>980</v>
      </c>
      <c r="T200" s="136" t="s">
        <v>980</v>
      </c>
      <c r="U200" s="136" t="s">
        <v>987</v>
      </c>
      <c r="V200" s="136" t="s">
        <v>980</v>
      </c>
      <c r="W200" s="136" t="s">
        <v>980</v>
      </c>
      <c r="X200" s="136" t="s">
        <v>980</v>
      </c>
      <c r="Y200" s="136" t="s">
        <v>980</v>
      </c>
      <c r="Z200" s="136" t="s">
        <v>988</v>
      </c>
      <c r="AA200" s="136" t="s">
        <v>980</v>
      </c>
      <c r="AB200" s="137"/>
      <c r="AC200" s="136" t="s">
        <v>980</v>
      </c>
      <c r="AD200" s="136" t="s">
        <v>980</v>
      </c>
      <c r="AE200" s="136" t="s">
        <v>980</v>
      </c>
      <c r="AF200" s="138">
        <v>0</v>
      </c>
    </row>
    <row r="201" spans="1:32" x14ac:dyDescent="0.25">
      <c r="A201" s="135" t="s">
        <v>980</v>
      </c>
      <c r="B201" s="136" t="s">
        <v>182</v>
      </c>
      <c r="C201" s="136" t="s">
        <v>358</v>
      </c>
      <c r="D201" s="137">
        <v>44046</v>
      </c>
      <c r="E201" s="137">
        <v>44046</v>
      </c>
      <c r="F201" s="137">
        <v>44051</v>
      </c>
      <c r="G201" s="136" t="s">
        <v>981</v>
      </c>
      <c r="H201" s="136" t="s">
        <v>982</v>
      </c>
      <c r="I201" s="138">
        <v>-1238.73</v>
      </c>
      <c r="J201" s="136" t="s">
        <v>983</v>
      </c>
      <c r="K201" s="136" t="s">
        <v>984</v>
      </c>
      <c r="L201" s="138">
        <v>-103991.38</v>
      </c>
      <c r="M201" s="138">
        <v>-1238.73</v>
      </c>
      <c r="N201" s="139">
        <f t="shared" si="7"/>
        <v>1238.73</v>
      </c>
      <c r="O201" s="140" t="str">
        <f>IF(M201="","",IF(M201&lt;0,-M201&amp;"_"&amp;COUNTIF(M$2:M201,M201),M201&amp;"_"&amp;COUNTIF(M$2:M201,M201)))</f>
        <v>1238.73_1</v>
      </c>
      <c r="P201" s="140" t="str">
        <f t="shared" si="6"/>
        <v/>
      </c>
      <c r="Q201" s="136" t="s">
        <v>1101</v>
      </c>
      <c r="R201" s="136" t="s">
        <v>1100</v>
      </c>
      <c r="S201" s="136" t="s">
        <v>980</v>
      </c>
      <c r="T201" s="136" t="s">
        <v>980</v>
      </c>
      <c r="U201" s="136" t="s">
        <v>987</v>
      </c>
      <c r="V201" s="136" t="s">
        <v>980</v>
      </c>
      <c r="W201" s="136" t="s">
        <v>980</v>
      </c>
      <c r="X201" s="136" t="s">
        <v>980</v>
      </c>
      <c r="Y201" s="136" t="s">
        <v>980</v>
      </c>
      <c r="Z201" s="136" t="s">
        <v>988</v>
      </c>
      <c r="AA201" s="136" t="s">
        <v>980</v>
      </c>
      <c r="AB201" s="137"/>
      <c r="AC201" s="136" t="s">
        <v>980</v>
      </c>
      <c r="AD201" s="136" t="s">
        <v>980</v>
      </c>
      <c r="AE201" s="136" t="s">
        <v>980</v>
      </c>
      <c r="AF201" s="138">
        <v>0</v>
      </c>
    </row>
    <row r="202" spans="1:32" x14ac:dyDescent="0.25">
      <c r="A202" s="135" t="s">
        <v>980</v>
      </c>
      <c r="B202" s="136" t="s">
        <v>182</v>
      </c>
      <c r="C202" s="136" t="s">
        <v>324</v>
      </c>
      <c r="D202" s="137">
        <v>44046</v>
      </c>
      <c r="E202" s="137">
        <v>44046</v>
      </c>
      <c r="F202" s="137">
        <v>44053</v>
      </c>
      <c r="G202" s="136" t="s">
        <v>981</v>
      </c>
      <c r="H202" s="136" t="s">
        <v>982</v>
      </c>
      <c r="I202" s="138">
        <v>-1531.44</v>
      </c>
      <c r="J202" s="136" t="s">
        <v>983</v>
      </c>
      <c r="K202" s="136" t="s">
        <v>984</v>
      </c>
      <c r="L202" s="138">
        <v>-128564.39</v>
      </c>
      <c r="M202" s="138">
        <v>-1531.44</v>
      </c>
      <c r="N202" s="139">
        <f t="shared" si="7"/>
        <v>1531.44</v>
      </c>
      <c r="O202" s="140" t="str">
        <f>IF(M202="","",IF(M202&lt;0,-M202&amp;"_"&amp;COUNTIF(M$2:M202,M202),M202&amp;"_"&amp;COUNTIF(M$2:M202,M202)))</f>
        <v>1531.44_1</v>
      </c>
      <c r="P202" s="140" t="str">
        <f t="shared" si="6"/>
        <v/>
      </c>
      <c r="Q202" s="136" t="s">
        <v>1102</v>
      </c>
      <c r="R202" s="136" t="s">
        <v>1100</v>
      </c>
      <c r="S202" s="136" t="s">
        <v>980</v>
      </c>
      <c r="T202" s="136" t="s">
        <v>980</v>
      </c>
      <c r="U202" s="136" t="s">
        <v>987</v>
      </c>
      <c r="V202" s="136" t="s">
        <v>980</v>
      </c>
      <c r="W202" s="136" t="s">
        <v>980</v>
      </c>
      <c r="X202" s="136" t="s">
        <v>980</v>
      </c>
      <c r="Y202" s="136" t="s">
        <v>980</v>
      </c>
      <c r="Z202" s="136" t="s">
        <v>988</v>
      </c>
      <c r="AA202" s="136" t="s">
        <v>980</v>
      </c>
      <c r="AB202" s="137"/>
      <c r="AC202" s="136" t="s">
        <v>980</v>
      </c>
      <c r="AD202" s="136" t="s">
        <v>980</v>
      </c>
      <c r="AE202" s="136" t="s">
        <v>980</v>
      </c>
      <c r="AF202" s="138">
        <v>0</v>
      </c>
    </row>
    <row r="203" spans="1:32" x14ac:dyDescent="0.25">
      <c r="A203" s="135" t="s">
        <v>980</v>
      </c>
      <c r="B203" s="136" t="s">
        <v>182</v>
      </c>
      <c r="C203" s="136" t="s">
        <v>324</v>
      </c>
      <c r="D203" s="137">
        <v>44046</v>
      </c>
      <c r="E203" s="137">
        <v>44046</v>
      </c>
      <c r="F203" s="137">
        <v>44053</v>
      </c>
      <c r="G203" s="136" t="s">
        <v>981</v>
      </c>
      <c r="H203" s="136" t="s">
        <v>982</v>
      </c>
      <c r="I203" s="138">
        <v>-3128.82</v>
      </c>
      <c r="J203" s="136" t="s">
        <v>983</v>
      </c>
      <c r="K203" s="136" t="s">
        <v>984</v>
      </c>
      <c r="L203" s="138">
        <v>-262664.44</v>
      </c>
      <c r="M203" s="138">
        <v>-3128.82</v>
      </c>
      <c r="N203" s="139">
        <f t="shared" si="7"/>
        <v>3128.82</v>
      </c>
      <c r="O203" s="140" t="str">
        <f>IF(M203="","",IF(M203&lt;0,-M203&amp;"_"&amp;COUNTIF(M$2:M203,M203),M203&amp;"_"&amp;COUNTIF(M$2:M203,M203)))</f>
        <v>3128.82_1</v>
      </c>
      <c r="P203" s="140" t="str">
        <f t="shared" si="6"/>
        <v/>
      </c>
      <c r="Q203" s="136" t="s">
        <v>1102</v>
      </c>
      <c r="R203" s="136" t="s">
        <v>1100</v>
      </c>
      <c r="S203" s="136" t="s">
        <v>980</v>
      </c>
      <c r="T203" s="136" t="s">
        <v>980</v>
      </c>
      <c r="U203" s="136" t="s">
        <v>987</v>
      </c>
      <c r="V203" s="136" t="s">
        <v>980</v>
      </c>
      <c r="W203" s="136" t="s">
        <v>980</v>
      </c>
      <c r="X203" s="136" t="s">
        <v>980</v>
      </c>
      <c r="Y203" s="136" t="s">
        <v>980</v>
      </c>
      <c r="Z203" s="136" t="s">
        <v>988</v>
      </c>
      <c r="AA203" s="136" t="s">
        <v>980</v>
      </c>
      <c r="AB203" s="137"/>
      <c r="AC203" s="136" t="s">
        <v>980</v>
      </c>
      <c r="AD203" s="136" t="s">
        <v>980</v>
      </c>
      <c r="AE203" s="136" t="s">
        <v>980</v>
      </c>
      <c r="AF203" s="138">
        <v>0</v>
      </c>
    </row>
    <row r="204" spans="1:32" x14ac:dyDescent="0.25">
      <c r="A204" s="135" t="s">
        <v>980</v>
      </c>
      <c r="B204" s="136" t="s">
        <v>182</v>
      </c>
      <c r="C204" s="136" t="s">
        <v>324</v>
      </c>
      <c r="D204" s="137">
        <v>44046</v>
      </c>
      <c r="E204" s="137">
        <v>44046</v>
      </c>
      <c r="F204" s="137">
        <v>44053</v>
      </c>
      <c r="G204" s="136" t="s">
        <v>981</v>
      </c>
      <c r="H204" s="136" t="s">
        <v>982</v>
      </c>
      <c r="I204" s="138">
        <v>-1346.08</v>
      </c>
      <c r="J204" s="136" t="s">
        <v>983</v>
      </c>
      <c r="K204" s="136" t="s">
        <v>984</v>
      </c>
      <c r="L204" s="138">
        <v>-113003.42</v>
      </c>
      <c r="M204" s="138">
        <v>-1346.08</v>
      </c>
      <c r="N204" s="139">
        <f t="shared" si="7"/>
        <v>1346.08</v>
      </c>
      <c r="O204" s="140" t="str">
        <f>IF(M204="","",IF(M204&lt;0,-M204&amp;"_"&amp;COUNTIF(M$2:M204,M204),M204&amp;"_"&amp;COUNTIF(M$2:M204,M204)))</f>
        <v>1346.08_1</v>
      </c>
      <c r="P204" s="140" t="str">
        <f t="shared" si="6"/>
        <v/>
      </c>
      <c r="Q204" s="136" t="s">
        <v>1102</v>
      </c>
      <c r="R204" s="136" t="s">
        <v>1100</v>
      </c>
      <c r="S204" s="136" t="s">
        <v>980</v>
      </c>
      <c r="T204" s="136" t="s">
        <v>980</v>
      </c>
      <c r="U204" s="136" t="s">
        <v>987</v>
      </c>
      <c r="V204" s="136" t="s">
        <v>980</v>
      </c>
      <c r="W204" s="136" t="s">
        <v>980</v>
      </c>
      <c r="X204" s="136" t="s">
        <v>980</v>
      </c>
      <c r="Y204" s="136" t="s">
        <v>980</v>
      </c>
      <c r="Z204" s="136" t="s">
        <v>988</v>
      </c>
      <c r="AA204" s="136" t="s">
        <v>980</v>
      </c>
      <c r="AB204" s="137"/>
      <c r="AC204" s="136" t="s">
        <v>980</v>
      </c>
      <c r="AD204" s="136" t="s">
        <v>980</v>
      </c>
      <c r="AE204" s="136" t="s">
        <v>980</v>
      </c>
      <c r="AF204" s="138">
        <v>0</v>
      </c>
    </row>
    <row r="205" spans="1:32" x14ac:dyDescent="0.25">
      <c r="A205" s="135" t="s">
        <v>980</v>
      </c>
      <c r="B205" s="136" t="s">
        <v>182</v>
      </c>
      <c r="C205" s="136" t="s">
        <v>324</v>
      </c>
      <c r="D205" s="137">
        <v>44046</v>
      </c>
      <c r="E205" s="137">
        <v>44046</v>
      </c>
      <c r="F205" s="137">
        <v>44053</v>
      </c>
      <c r="G205" s="136" t="s">
        <v>981</v>
      </c>
      <c r="H205" s="136" t="s">
        <v>982</v>
      </c>
      <c r="I205" s="138">
        <v>-1344.96</v>
      </c>
      <c r="J205" s="136" t="s">
        <v>983</v>
      </c>
      <c r="K205" s="136" t="s">
        <v>984</v>
      </c>
      <c r="L205" s="138">
        <v>-112909.39</v>
      </c>
      <c r="M205" s="138">
        <v>-1344.96</v>
      </c>
      <c r="N205" s="139">
        <f t="shared" si="7"/>
        <v>1344.96</v>
      </c>
      <c r="O205" s="140" t="str">
        <f>IF(M205="","",IF(M205&lt;0,-M205&amp;"_"&amp;COUNTIF(M$2:M205,M205),M205&amp;"_"&amp;COUNTIF(M$2:M205,M205)))</f>
        <v>1344.96_2</v>
      </c>
      <c r="P205" s="140" t="str">
        <f t="shared" si="6"/>
        <v/>
      </c>
      <c r="Q205" s="136" t="s">
        <v>1102</v>
      </c>
      <c r="R205" s="136" t="s">
        <v>1100</v>
      </c>
      <c r="S205" s="136" t="s">
        <v>980</v>
      </c>
      <c r="T205" s="136" t="s">
        <v>980</v>
      </c>
      <c r="U205" s="136" t="s">
        <v>987</v>
      </c>
      <c r="V205" s="136" t="s">
        <v>980</v>
      </c>
      <c r="W205" s="136" t="s">
        <v>980</v>
      </c>
      <c r="X205" s="136" t="s">
        <v>980</v>
      </c>
      <c r="Y205" s="136" t="s">
        <v>980</v>
      </c>
      <c r="Z205" s="136" t="s">
        <v>988</v>
      </c>
      <c r="AA205" s="136" t="s">
        <v>980</v>
      </c>
      <c r="AB205" s="137"/>
      <c r="AC205" s="136" t="s">
        <v>980</v>
      </c>
      <c r="AD205" s="136" t="s">
        <v>980</v>
      </c>
      <c r="AE205" s="136" t="s">
        <v>980</v>
      </c>
      <c r="AF205" s="138">
        <v>0</v>
      </c>
    </row>
    <row r="206" spans="1:32" x14ac:dyDescent="0.25">
      <c r="A206" s="135" t="s">
        <v>980</v>
      </c>
      <c r="B206" s="136" t="s">
        <v>182</v>
      </c>
      <c r="C206" s="136" t="s">
        <v>324</v>
      </c>
      <c r="D206" s="137">
        <v>44046</v>
      </c>
      <c r="E206" s="137">
        <v>44046</v>
      </c>
      <c r="F206" s="137">
        <v>44053</v>
      </c>
      <c r="G206" s="136" t="s">
        <v>981</v>
      </c>
      <c r="H206" s="136" t="s">
        <v>982</v>
      </c>
      <c r="I206" s="138">
        <v>-1230.79</v>
      </c>
      <c r="J206" s="136" t="s">
        <v>983</v>
      </c>
      <c r="K206" s="136" t="s">
        <v>984</v>
      </c>
      <c r="L206" s="138">
        <v>-103324.82</v>
      </c>
      <c r="M206" s="138">
        <v>-1230.79</v>
      </c>
      <c r="N206" s="139">
        <f t="shared" si="7"/>
        <v>1230.79</v>
      </c>
      <c r="O206" s="140" t="str">
        <f>IF(M206="","",IF(M206&lt;0,-M206&amp;"_"&amp;COUNTIF(M$2:M206,M206),M206&amp;"_"&amp;COUNTIF(M$2:M206,M206)))</f>
        <v>1230.79_1</v>
      </c>
      <c r="P206" s="140" t="str">
        <f t="shared" si="6"/>
        <v/>
      </c>
      <c r="Q206" s="136" t="s">
        <v>1102</v>
      </c>
      <c r="R206" s="136" t="s">
        <v>1100</v>
      </c>
      <c r="S206" s="136" t="s">
        <v>980</v>
      </c>
      <c r="T206" s="136" t="s">
        <v>980</v>
      </c>
      <c r="U206" s="136" t="s">
        <v>987</v>
      </c>
      <c r="V206" s="136" t="s">
        <v>980</v>
      </c>
      <c r="W206" s="136" t="s">
        <v>980</v>
      </c>
      <c r="X206" s="136" t="s">
        <v>980</v>
      </c>
      <c r="Y206" s="136" t="s">
        <v>980</v>
      </c>
      <c r="Z206" s="136" t="s">
        <v>988</v>
      </c>
      <c r="AA206" s="136" t="s">
        <v>980</v>
      </c>
      <c r="AB206" s="137"/>
      <c r="AC206" s="136" t="s">
        <v>980</v>
      </c>
      <c r="AD206" s="136" t="s">
        <v>980</v>
      </c>
      <c r="AE206" s="136" t="s">
        <v>980</v>
      </c>
      <c r="AF206" s="138">
        <v>0</v>
      </c>
    </row>
    <row r="207" spans="1:32" x14ac:dyDescent="0.25">
      <c r="A207" s="135" t="s">
        <v>980</v>
      </c>
      <c r="B207" s="136" t="s">
        <v>182</v>
      </c>
      <c r="C207" s="136" t="s">
        <v>324</v>
      </c>
      <c r="D207" s="137">
        <v>44046</v>
      </c>
      <c r="E207" s="137">
        <v>44046</v>
      </c>
      <c r="F207" s="137">
        <v>44053</v>
      </c>
      <c r="G207" s="136" t="s">
        <v>981</v>
      </c>
      <c r="H207" s="136" t="s">
        <v>982</v>
      </c>
      <c r="I207" s="138">
        <v>-1230.79</v>
      </c>
      <c r="J207" s="136" t="s">
        <v>983</v>
      </c>
      <c r="K207" s="136" t="s">
        <v>984</v>
      </c>
      <c r="L207" s="138">
        <v>-103324.82</v>
      </c>
      <c r="M207" s="138">
        <v>-1230.79</v>
      </c>
      <c r="N207" s="139">
        <f t="shared" si="7"/>
        <v>1230.79</v>
      </c>
      <c r="O207" s="140" t="str">
        <f>IF(M207="","",IF(M207&lt;0,-M207&amp;"_"&amp;COUNTIF(M$2:M207,M207),M207&amp;"_"&amp;COUNTIF(M$2:M207,M207)))</f>
        <v>1230.79_2</v>
      </c>
      <c r="P207" s="140" t="str">
        <f t="shared" si="6"/>
        <v/>
      </c>
      <c r="Q207" s="136" t="s">
        <v>1102</v>
      </c>
      <c r="R207" s="136" t="s">
        <v>1100</v>
      </c>
      <c r="S207" s="136" t="s">
        <v>980</v>
      </c>
      <c r="T207" s="136" t="s">
        <v>980</v>
      </c>
      <c r="U207" s="136" t="s">
        <v>987</v>
      </c>
      <c r="V207" s="136" t="s">
        <v>980</v>
      </c>
      <c r="W207" s="136" t="s">
        <v>980</v>
      </c>
      <c r="X207" s="136" t="s">
        <v>980</v>
      </c>
      <c r="Y207" s="136" t="s">
        <v>980</v>
      </c>
      <c r="Z207" s="136" t="s">
        <v>988</v>
      </c>
      <c r="AA207" s="136" t="s">
        <v>980</v>
      </c>
      <c r="AB207" s="137"/>
      <c r="AC207" s="136" t="s">
        <v>980</v>
      </c>
      <c r="AD207" s="136" t="s">
        <v>980</v>
      </c>
      <c r="AE207" s="136" t="s">
        <v>980</v>
      </c>
      <c r="AF207" s="138">
        <v>0</v>
      </c>
    </row>
    <row r="208" spans="1:32" x14ac:dyDescent="0.25">
      <c r="A208" s="135" t="s">
        <v>980</v>
      </c>
      <c r="B208" s="136" t="s">
        <v>182</v>
      </c>
      <c r="C208" s="136" t="s">
        <v>326</v>
      </c>
      <c r="D208" s="137">
        <v>44050</v>
      </c>
      <c r="E208" s="137">
        <v>44050</v>
      </c>
      <c r="F208" s="137">
        <v>44053</v>
      </c>
      <c r="G208" s="136" t="s">
        <v>981</v>
      </c>
      <c r="H208" s="136" t="s">
        <v>982</v>
      </c>
      <c r="I208" s="138">
        <v>-1486.29</v>
      </c>
      <c r="J208" s="136" t="s">
        <v>983</v>
      </c>
      <c r="K208" s="136" t="s">
        <v>984</v>
      </c>
      <c r="L208" s="138">
        <v>-124774.05</v>
      </c>
      <c r="M208" s="138">
        <v>-1486.29</v>
      </c>
      <c r="N208" s="139">
        <f t="shared" si="7"/>
        <v>1486.29</v>
      </c>
      <c r="O208" s="140" t="str">
        <f>IF(M208="","",IF(M208&lt;0,-M208&amp;"_"&amp;COUNTIF(M$2:M208,M208),M208&amp;"_"&amp;COUNTIF(M$2:M208,M208)))</f>
        <v>1486.29_1</v>
      </c>
      <c r="P208" s="140" t="str">
        <f t="shared" si="6"/>
        <v/>
      </c>
      <c r="Q208" s="136" t="s">
        <v>1103</v>
      </c>
      <c r="R208" s="136" t="s">
        <v>1104</v>
      </c>
      <c r="S208" s="136" t="s">
        <v>980</v>
      </c>
      <c r="T208" s="136" t="s">
        <v>980</v>
      </c>
      <c r="U208" s="136" t="s">
        <v>987</v>
      </c>
      <c r="V208" s="136" t="s">
        <v>980</v>
      </c>
      <c r="W208" s="136" t="s">
        <v>980</v>
      </c>
      <c r="X208" s="136" t="s">
        <v>980</v>
      </c>
      <c r="Y208" s="136" t="s">
        <v>980</v>
      </c>
      <c r="Z208" s="136" t="s">
        <v>988</v>
      </c>
      <c r="AA208" s="136" t="s">
        <v>980</v>
      </c>
      <c r="AB208" s="137"/>
      <c r="AC208" s="136" t="s">
        <v>980</v>
      </c>
      <c r="AD208" s="136" t="s">
        <v>980</v>
      </c>
      <c r="AE208" s="136" t="s">
        <v>980</v>
      </c>
      <c r="AF208" s="138">
        <v>0</v>
      </c>
    </row>
    <row r="209" spans="1:32" x14ac:dyDescent="0.25">
      <c r="A209" s="135" t="s">
        <v>980</v>
      </c>
      <c r="B209" s="136" t="s">
        <v>182</v>
      </c>
      <c r="C209" s="136" t="s">
        <v>194</v>
      </c>
      <c r="D209" s="137">
        <v>44050</v>
      </c>
      <c r="E209" s="137">
        <v>44050</v>
      </c>
      <c r="F209" s="137">
        <v>44054</v>
      </c>
      <c r="G209" s="136" t="s">
        <v>981</v>
      </c>
      <c r="H209" s="136" t="s">
        <v>982</v>
      </c>
      <c r="I209" s="138">
        <v>-46322.86</v>
      </c>
      <c r="J209" s="136" t="s">
        <v>983</v>
      </c>
      <c r="K209" s="136" t="s">
        <v>984</v>
      </c>
      <c r="L209" s="138">
        <v>-3888804.1</v>
      </c>
      <c r="M209" s="138">
        <v>-46322.86</v>
      </c>
      <c r="N209" s="139">
        <f t="shared" si="7"/>
        <v>46322.86</v>
      </c>
      <c r="O209" s="140" t="str">
        <f>IF(M209="","",IF(M209&lt;0,-M209&amp;"_"&amp;COUNTIF(M$2:M209,M209),M209&amp;"_"&amp;COUNTIF(M$2:M209,M209)))</f>
        <v>46322.86_1</v>
      </c>
      <c r="P209" s="140" t="str">
        <f t="shared" si="6"/>
        <v/>
      </c>
      <c r="Q209" s="136" t="s">
        <v>1105</v>
      </c>
      <c r="R209" s="136" t="s">
        <v>1104</v>
      </c>
      <c r="S209" s="136" t="s">
        <v>980</v>
      </c>
      <c r="T209" s="136" t="s">
        <v>980</v>
      </c>
      <c r="U209" s="136" t="s">
        <v>987</v>
      </c>
      <c r="V209" s="136" t="s">
        <v>980</v>
      </c>
      <c r="W209" s="136" t="s">
        <v>980</v>
      </c>
      <c r="X209" s="136" t="s">
        <v>980</v>
      </c>
      <c r="Y209" s="136" t="s">
        <v>980</v>
      </c>
      <c r="Z209" s="136" t="s">
        <v>988</v>
      </c>
      <c r="AA209" s="136" t="s">
        <v>980</v>
      </c>
      <c r="AB209" s="137"/>
      <c r="AC209" s="136" t="s">
        <v>980</v>
      </c>
      <c r="AD209" s="136" t="s">
        <v>980</v>
      </c>
      <c r="AE209" s="136" t="s">
        <v>980</v>
      </c>
      <c r="AF209" s="138">
        <v>0</v>
      </c>
    </row>
    <row r="210" spans="1:32" x14ac:dyDescent="0.25">
      <c r="A210" s="135" t="s">
        <v>980</v>
      </c>
      <c r="B210" s="136" t="s">
        <v>182</v>
      </c>
      <c r="C210" s="136" t="s">
        <v>194</v>
      </c>
      <c r="D210" s="137">
        <v>44050</v>
      </c>
      <c r="E210" s="137">
        <v>44050</v>
      </c>
      <c r="F210" s="137">
        <v>44054</v>
      </c>
      <c r="G210" s="136" t="s">
        <v>981</v>
      </c>
      <c r="H210" s="136" t="s">
        <v>982</v>
      </c>
      <c r="I210" s="138">
        <v>-83370.149999999994</v>
      </c>
      <c r="J210" s="136" t="s">
        <v>983</v>
      </c>
      <c r="K210" s="136" t="s">
        <v>984</v>
      </c>
      <c r="L210" s="138">
        <v>-6998924.0899999999</v>
      </c>
      <c r="M210" s="138">
        <v>-83370.149999999994</v>
      </c>
      <c r="N210" s="139">
        <f t="shared" si="7"/>
        <v>83370.149999999994</v>
      </c>
      <c r="O210" s="140" t="str">
        <f>IF(M210="","",IF(M210&lt;0,-M210&amp;"_"&amp;COUNTIF(M$2:M210,M210),M210&amp;"_"&amp;COUNTIF(M$2:M210,M210)))</f>
        <v>83370.15_1</v>
      </c>
      <c r="P210" s="140" t="str">
        <f t="shared" si="6"/>
        <v/>
      </c>
      <c r="Q210" s="136" t="s">
        <v>1105</v>
      </c>
      <c r="R210" s="136" t="s">
        <v>1104</v>
      </c>
      <c r="S210" s="136" t="s">
        <v>980</v>
      </c>
      <c r="T210" s="136" t="s">
        <v>980</v>
      </c>
      <c r="U210" s="136" t="s">
        <v>987</v>
      </c>
      <c r="V210" s="136" t="s">
        <v>980</v>
      </c>
      <c r="W210" s="136" t="s">
        <v>980</v>
      </c>
      <c r="X210" s="136" t="s">
        <v>980</v>
      </c>
      <c r="Y210" s="136" t="s">
        <v>980</v>
      </c>
      <c r="Z210" s="136" t="s">
        <v>988</v>
      </c>
      <c r="AA210" s="136" t="s">
        <v>980</v>
      </c>
      <c r="AB210" s="137"/>
      <c r="AC210" s="136" t="s">
        <v>980</v>
      </c>
      <c r="AD210" s="136" t="s">
        <v>980</v>
      </c>
      <c r="AE210" s="136" t="s">
        <v>980</v>
      </c>
      <c r="AF210" s="138">
        <v>0</v>
      </c>
    </row>
    <row r="211" spans="1:32" x14ac:dyDescent="0.25">
      <c r="A211" s="135" t="s">
        <v>980</v>
      </c>
      <c r="B211" s="136" t="s">
        <v>182</v>
      </c>
      <c r="C211" s="136" t="s">
        <v>194</v>
      </c>
      <c r="D211" s="137">
        <v>44050</v>
      </c>
      <c r="E211" s="137">
        <v>44050</v>
      </c>
      <c r="F211" s="137">
        <v>44054</v>
      </c>
      <c r="G211" s="136" t="s">
        <v>981</v>
      </c>
      <c r="H211" s="136" t="s">
        <v>982</v>
      </c>
      <c r="I211" s="138">
        <v>-96833.4</v>
      </c>
      <c r="J211" s="136" t="s">
        <v>983</v>
      </c>
      <c r="K211" s="136" t="s">
        <v>984</v>
      </c>
      <c r="L211" s="138">
        <v>-8129163.9299999997</v>
      </c>
      <c r="M211" s="138">
        <v>-96833.4</v>
      </c>
      <c r="N211" s="139">
        <f t="shared" si="7"/>
        <v>96833.4</v>
      </c>
      <c r="O211" s="140" t="str">
        <f>IF(M211="","",IF(M211&lt;0,-M211&amp;"_"&amp;COUNTIF(M$2:M211,M211),M211&amp;"_"&amp;COUNTIF(M$2:M211,M211)))</f>
        <v>96833.4_1</v>
      </c>
      <c r="P211" s="140" t="str">
        <f t="shared" si="6"/>
        <v/>
      </c>
      <c r="Q211" s="136" t="s">
        <v>1105</v>
      </c>
      <c r="R211" s="136" t="s">
        <v>1104</v>
      </c>
      <c r="S211" s="136" t="s">
        <v>980</v>
      </c>
      <c r="T211" s="136" t="s">
        <v>980</v>
      </c>
      <c r="U211" s="136" t="s">
        <v>987</v>
      </c>
      <c r="V211" s="136" t="s">
        <v>980</v>
      </c>
      <c r="W211" s="136" t="s">
        <v>980</v>
      </c>
      <c r="X211" s="136" t="s">
        <v>980</v>
      </c>
      <c r="Y211" s="136" t="s">
        <v>980</v>
      </c>
      <c r="Z211" s="136" t="s">
        <v>988</v>
      </c>
      <c r="AA211" s="136" t="s">
        <v>980</v>
      </c>
      <c r="AB211" s="137"/>
      <c r="AC211" s="136" t="s">
        <v>980</v>
      </c>
      <c r="AD211" s="136" t="s">
        <v>980</v>
      </c>
      <c r="AE211" s="136" t="s">
        <v>980</v>
      </c>
      <c r="AF211" s="138">
        <v>0</v>
      </c>
    </row>
    <row r="212" spans="1:32" x14ac:dyDescent="0.25">
      <c r="A212" s="135" t="s">
        <v>980</v>
      </c>
      <c r="B212" s="136" t="s">
        <v>182</v>
      </c>
      <c r="C212" s="136" t="s">
        <v>345</v>
      </c>
      <c r="D212" s="137">
        <v>44050</v>
      </c>
      <c r="E212" s="137">
        <v>44050</v>
      </c>
      <c r="F212" s="137">
        <v>44059</v>
      </c>
      <c r="G212" s="136" t="s">
        <v>981</v>
      </c>
      <c r="H212" s="136" t="s">
        <v>982</v>
      </c>
      <c r="I212" s="138">
        <v>-4942.1499999999996</v>
      </c>
      <c r="J212" s="136" t="s">
        <v>983</v>
      </c>
      <c r="K212" s="136" t="s">
        <v>984</v>
      </c>
      <c r="L212" s="138">
        <v>-414893.49</v>
      </c>
      <c r="M212" s="138">
        <v>-4942.1499999999996</v>
      </c>
      <c r="N212" s="139">
        <f t="shared" si="7"/>
        <v>4942.1499999999996</v>
      </c>
      <c r="O212" s="140" t="str">
        <f>IF(M212="","",IF(M212&lt;0,-M212&amp;"_"&amp;COUNTIF(M$2:M212,M212),M212&amp;"_"&amp;COUNTIF(M$2:M212,M212)))</f>
        <v>4942.15_1</v>
      </c>
      <c r="P212" s="140" t="str">
        <f t="shared" si="6"/>
        <v/>
      </c>
      <c r="Q212" s="136" t="s">
        <v>1106</v>
      </c>
      <c r="R212" s="136" t="s">
        <v>1104</v>
      </c>
      <c r="S212" s="136" t="s">
        <v>980</v>
      </c>
      <c r="T212" s="136" t="s">
        <v>980</v>
      </c>
      <c r="U212" s="136" t="s">
        <v>987</v>
      </c>
      <c r="V212" s="136" t="s">
        <v>980</v>
      </c>
      <c r="W212" s="136" t="s">
        <v>980</v>
      </c>
      <c r="X212" s="136" t="s">
        <v>980</v>
      </c>
      <c r="Y212" s="136" t="s">
        <v>980</v>
      </c>
      <c r="Z212" s="136" t="s">
        <v>988</v>
      </c>
      <c r="AA212" s="136" t="s">
        <v>980</v>
      </c>
      <c r="AB212" s="137"/>
      <c r="AC212" s="136" t="s">
        <v>980</v>
      </c>
      <c r="AD212" s="136" t="s">
        <v>980</v>
      </c>
      <c r="AE212" s="136" t="s">
        <v>980</v>
      </c>
      <c r="AF212" s="138">
        <v>0</v>
      </c>
    </row>
    <row r="213" spans="1:32" x14ac:dyDescent="0.25">
      <c r="A213" s="135" t="s">
        <v>980</v>
      </c>
      <c r="B213" s="136" t="s">
        <v>182</v>
      </c>
      <c r="C213" s="136" t="s">
        <v>345</v>
      </c>
      <c r="D213" s="137">
        <v>44050</v>
      </c>
      <c r="E213" s="137">
        <v>44050</v>
      </c>
      <c r="F213" s="137">
        <v>44059</v>
      </c>
      <c r="G213" s="136" t="s">
        <v>981</v>
      </c>
      <c r="H213" s="136" t="s">
        <v>982</v>
      </c>
      <c r="I213" s="138">
        <v>-1189.2</v>
      </c>
      <c r="J213" s="136" t="s">
        <v>983</v>
      </c>
      <c r="K213" s="136" t="s">
        <v>984</v>
      </c>
      <c r="L213" s="138">
        <v>-99833.34</v>
      </c>
      <c r="M213" s="138">
        <v>-1189.2</v>
      </c>
      <c r="N213" s="139">
        <f t="shared" si="7"/>
        <v>1189.2</v>
      </c>
      <c r="O213" s="140" t="str">
        <f>IF(M213="","",IF(M213&lt;0,-M213&amp;"_"&amp;COUNTIF(M$2:M213,M213),M213&amp;"_"&amp;COUNTIF(M$2:M213,M213)))</f>
        <v>1189.2_2</v>
      </c>
      <c r="P213" s="140" t="str">
        <f t="shared" si="6"/>
        <v/>
      </c>
      <c r="Q213" s="136" t="s">
        <v>1106</v>
      </c>
      <c r="R213" s="136" t="s">
        <v>1104</v>
      </c>
      <c r="S213" s="136" t="s">
        <v>980</v>
      </c>
      <c r="T213" s="136" t="s">
        <v>980</v>
      </c>
      <c r="U213" s="136" t="s">
        <v>987</v>
      </c>
      <c r="V213" s="136" t="s">
        <v>980</v>
      </c>
      <c r="W213" s="136" t="s">
        <v>980</v>
      </c>
      <c r="X213" s="136" t="s">
        <v>980</v>
      </c>
      <c r="Y213" s="136" t="s">
        <v>980</v>
      </c>
      <c r="Z213" s="136" t="s">
        <v>988</v>
      </c>
      <c r="AA213" s="136" t="s">
        <v>980</v>
      </c>
      <c r="AB213" s="137"/>
      <c r="AC213" s="136" t="s">
        <v>980</v>
      </c>
      <c r="AD213" s="136" t="s">
        <v>980</v>
      </c>
      <c r="AE213" s="136" t="s">
        <v>980</v>
      </c>
      <c r="AF213" s="138">
        <v>0</v>
      </c>
    </row>
    <row r="214" spans="1:32" x14ac:dyDescent="0.25">
      <c r="A214" s="135" t="s">
        <v>980</v>
      </c>
      <c r="B214" s="136" t="s">
        <v>182</v>
      </c>
      <c r="C214" s="136" t="s">
        <v>345</v>
      </c>
      <c r="D214" s="137">
        <v>44050</v>
      </c>
      <c r="E214" s="137">
        <v>44050</v>
      </c>
      <c r="F214" s="137">
        <v>44059</v>
      </c>
      <c r="G214" s="136" t="s">
        <v>981</v>
      </c>
      <c r="H214" s="136" t="s">
        <v>982</v>
      </c>
      <c r="I214" s="138">
        <v>-4585.1899999999996</v>
      </c>
      <c r="J214" s="136" t="s">
        <v>983</v>
      </c>
      <c r="K214" s="136" t="s">
        <v>984</v>
      </c>
      <c r="L214" s="138">
        <v>-384926.7</v>
      </c>
      <c r="M214" s="138">
        <v>-4585.1899999999996</v>
      </c>
      <c r="N214" s="139">
        <f t="shared" si="7"/>
        <v>4585.1899999999996</v>
      </c>
      <c r="O214" s="140" t="str">
        <f>IF(M214="","",IF(M214&lt;0,-M214&amp;"_"&amp;COUNTIF(M$2:M214,M214),M214&amp;"_"&amp;COUNTIF(M$2:M214,M214)))</f>
        <v>4585.19_1</v>
      </c>
      <c r="P214" s="140" t="str">
        <f t="shared" si="6"/>
        <v/>
      </c>
      <c r="Q214" s="136" t="s">
        <v>1106</v>
      </c>
      <c r="R214" s="136" t="s">
        <v>1104</v>
      </c>
      <c r="S214" s="136" t="s">
        <v>980</v>
      </c>
      <c r="T214" s="136" t="s">
        <v>980</v>
      </c>
      <c r="U214" s="136" t="s">
        <v>987</v>
      </c>
      <c r="V214" s="136" t="s">
        <v>980</v>
      </c>
      <c r="W214" s="136" t="s">
        <v>980</v>
      </c>
      <c r="X214" s="136" t="s">
        <v>980</v>
      </c>
      <c r="Y214" s="136" t="s">
        <v>980</v>
      </c>
      <c r="Z214" s="136" t="s">
        <v>988</v>
      </c>
      <c r="AA214" s="136" t="s">
        <v>980</v>
      </c>
      <c r="AB214" s="137"/>
      <c r="AC214" s="136" t="s">
        <v>980</v>
      </c>
      <c r="AD214" s="136" t="s">
        <v>980</v>
      </c>
      <c r="AE214" s="136" t="s">
        <v>980</v>
      </c>
      <c r="AF214" s="138">
        <v>0</v>
      </c>
    </row>
    <row r="215" spans="1:32" x14ac:dyDescent="0.25">
      <c r="A215" s="135" t="s">
        <v>980</v>
      </c>
      <c r="B215" s="136" t="s">
        <v>182</v>
      </c>
      <c r="C215" s="136" t="s">
        <v>345</v>
      </c>
      <c r="D215" s="137">
        <v>44050</v>
      </c>
      <c r="E215" s="137">
        <v>44050</v>
      </c>
      <c r="F215" s="137">
        <v>44059</v>
      </c>
      <c r="G215" s="136" t="s">
        <v>981</v>
      </c>
      <c r="H215" s="136" t="s">
        <v>982</v>
      </c>
      <c r="I215" s="138">
        <v>-2612.2199999999998</v>
      </c>
      <c r="J215" s="136" t="s">
        <v>983</v>
      </c>
      <c r="K215" s="136" t="s">
        <v>984</v>
      </c>
      <c r="L215" s="138">
        <v>-219295.87</v>
      </c>
      <c r="M215" s="138">
        <v>-2612.2199999999998</v>
      </c>
      <c r="N215" s="139">
        <f t="shared" si="7"/>
        <v>2612.2199999999998</v>
      </c>
      <c r="O215" s="140" t="str">
        <f>IF(M215="","",IF(M215&lt;0,-M215&amp;"_"&amp;COUNTIF(M$2:M215,M215),M215&amp;"_"&amp;COUNTIF(M$2:M215,M215)))</f>
        <v>2612.22_1</v>
      </c>
      <c r="P215" s="140" t="str">
        <f t="shared" si="6"/>
        <v/>
      </c>
      <c r="Q215" s="136" t="s">
        <v>1106</v>
      </c>
      <c r="R215" s="136" t="s">
        <v>1104</v>
      </c>
      <c r="S215" s="136" t="s">
        <v>980</v>
      </c>
      <c r="T215" s="136" t="s">
        <v>980</v>
      </c>
      <c r="U215" s="136" t="s">
        <v>987</v>
      </c>
      <c r="V215" s="136" t="s">
        <v>980</v>
      </c>
      <c r="W215" s="136" t="s">
        <v>980</v>
      </c>
      <c r="X215" s="136" t="s">
        <v>980</v>
      </c>
      <c r="Y215" s="136" t="s">
        <v>980</v>
      </c>
      <c r="Z215" s="136" t="s">
        <v>988</v>
      </c>
      <c r="AA215" s="136" t="s">
        <v>980</v>
      </c>
      <c r="AB215" s="137"/>
      <c r="AC215" s="136" t="s">
        <v>980</v>
      </c>
      <c r="AD215" s="136" t="s">
        <v>980</v>
      </c>
      <c r="AE215" s="136" t="s">
        <v>980</v>
      </c>
      <c r="AF215" s="138">
        <v>0</v>
      </c>
    </row>
    <row r="216" spans="1:32" x14ac:dyDescent="0.25">
      <c r="A216" s="135" t="s">
        <v>980</v>
      </c>
      <c r="B216" s="136" t="s">
        <v>182</v>
      </c>
      <c r="C216" s="136" t="s">
        <v>345</v>
      </c>
      <c r="D216" s="137">
        <v>44050</v>
      </c>
      <c r="E216" s="137">
        <v>44050</v>
      </c>
      <c r="F216" s="137">
        <v>44059</v>
      </c>
      <c r="G216" s="136" t="s">
        <v>981</v>
      </c>
      <c r="H216" s="136" t="s">
        <v>982</v>
      </c>
      <c r="I216" s="138">
        <v>-1183.79</v>
      </c>
      <c r="J216" s="136" t="s">
        <v>983</v>
      </c>
      <c r="K216" s="136" t="s">
        <v>984</v>
      </c>
      <c r="L216" s="138">
        <v>-99379.17</v>
      </c>
      <c r="M216" s="138">
        <v>-1183.79</v>
      </c>
      <c r="N216" s="139">
        <f t="shared" si="7"/>
        <v>1183.79</v>
      </c>
      <c r="O216" s="140" t="str">
        <f>IF(M216="","",IF(M216&lt;0,-M216&amp;"_"&amp;COUNTIF(M$2:M216,M216),M216&amp;"_"&amp;COUNTIF(M$2:M216,M216)))</f>
        <v>1183.79_1</v>
      </c>
      <c r="P216" s="140" t="str">
        <f t="shared" si="6"/>
        <v/>
      </c>
      <c r="Q216" s="136" t="s">
        <v>1106</v>
      </c>
      <c r="R216" s="136" t="s">
        <v>1104</v>
      </c>
      <c r="S216" s="136" t="s">
        <v>980</v>
      </c>
      <c r="T216" s="136" t="s">
        <v>980</v>
      </c>
      <c r="U216" s="136" t="s">
        <v>987</v>
      </c>
      <c r="V216" s="136" t="s">
        <v>980</v>
      </c>
      <c r="W216" s="136" t="s">
        <v>980</v>
      </c>
      <c r="X216" s="136" t="s">
        <v>980</v>
      </c>
      <c r="Y216" s="136" t="s">
        <v>980</v>
      </c>
      <c r="Z216" s="136" t="s">
        <v>988</v>
      </c>
      <c r="AA216" s="136" t="s">
        <v>980</v>
      </c>
      <c r="AB216" s="137"/>
      <c r="AC216" s="136" t="s">
        <v>980</v>
      </c>
      <c r="AD216" s="136" t="s">
        <v>980</v>
      </c>
      <c r="AE216" s="136" t="s">
        <v>980</v>
      </c>
      <c r="AF216" s="138">
        <v>0</v>
      </c>
    </row>
    <row r="217" spans="1:32" x14ac:dyDescent="0.25">
      <c r="A217" s="135" t="s">
        <v>980</v>
      </c>
      <c r="B217" s="136" t="s">
        <v>182</v>
      </c>
      <c r="C217" s="136" t="s">
        <v>195</v>
      </c>
      <c r="D217" s="137">
        <v>44050</v>
      </c>
      <c r="E217" s="137">
        <v>44050</v>
      </c>
      <c r="F217" s="137">
        <v>44059</v>
      </c>
      <c r="G217" s="136" t="s">
        <v>981</v>
      </c>
      <c r="H217" s="136" t="s">
        <v>982</v>
      </c>
      <c r="I217" s="138">
        <v>-88821.38</v>
      </c>
      <c r="J217" s="136" t="s">
        <v>983</v>
      </c>
      <c r="K217" s="136" t="s">
        <v>984</v>
      </c>
      <c r="L217" s="138">
        <v>-7456554.8499999996</v>
      </c>
      <c r="M217" s="138">
        <v>-88821.38</v>
      </c>
      <c r="N217" s="139">
        <f t="shared" si="7"/>
        <v>88821.38</v>
      </c>
      <c r="O217" s="140" t="str">
        <f>IF(M217="","",IF(M217&lt;0,-M217&amp;"_"&amp;COUNTIF(M$2:M217,M217),M217&amp;"_"&amp;COUNTIF(M$2:M217,M217)))</f>
        <v>88821.38_1</v>
      </c>
      <c r="P217" s="140" t="str">
        <f t="shared" si="6"/>
        <v/>
      </c>
      <c r="Q217" s="136" t="s">
        <v>1107</v>
      </c>
      <c r="R217" s="136" t="s">
        <v>1104</v>
      </c>
      <c r="S217" s="136" t="s">
        <v>980</v>
      </c>
      <c r="T217" s="136" t="s">
        <v>980</v>
      </c>
      <c r="U217" s="136" t="s">
        <v>987</v>
      </c>
      <c r="V217" s="136" t="s">
        <v>980</v>
      </c>
      <c r="W217" s="136" t="s">
        <v>980</v>
      </c>
      <c r="X217" s="136" t="s">
        <v>980</v>
      </c>
      <c r="Y217" s="136" t="s">
        <v>980</v>
      </c>
      <c r="Z217" s="136" t="s">
        <v>988</v>
      </c>
      <c r="AA217" s="136" t="s">
        <v>980</v>
      </c>
      <c r="AB217" s="137"/>
      <c r="AC217" s="136" t="s">
        <v>980</v>
      </c>
      <c r="AD217" s="136" t="s">
        <v>980</v>
      </c>
      <c r="AE217" s="136" t="s">
        <v>980</v>
      </c>
      <c r="AF217" s="138">
        <v>0</v>
      </c>
    </row>
    <row r="218" spans="1:32" x14ac:dyDescent="0.25">
      <c r="A218" s="135" t="s">
        <v>980</v>
      </c>
      <c r="B218" s="136" t="s">
        <v>182</v>
      </c>
      <c r="C218" s="136" t="s">
        <v>196</v>
      </c>
      <c r="D218" s="137">
        <v>44050</v>
      </c>
      <c r="E218" s="137">
        <v>44050</v>
      </c>
      <c r="F218" s="137">
        <v>44059</v>
      </c>
      <c r="G218" s="136" t="s">
        <v>981</v>
      </c>
      <c r="H218" s="136" t="s">
        <v>982</v>
      </c>
      <c r="I218" s="138">
        <v>-259358.4</v>
      </c>
      <c r="J218" s="136" t="s">
        <v>983</v>
      </c>
      <c r="K218" s="136" t="s">
        <v>984</v>
      </c>
      <c r="L218" s="138">
        <v>-21773137.670000002</v>
      </c>
      <c r="M218" s="138">
        <v>-259358.4</v>
      </c>
      <c r="N218" s="139">
        <f t="shared" si="7"/>
        <v>259358.4</v>
      </c>
      <c r="O218" s="140" t="str">
        <f>IF(M218="","",IF(M218&lt;0,-M218&amp;"_"&amp;COUNTIF(M$2:M218,M218),M218&amp;"_"&amp;COUNTIF(M$2:M218,M218)))</f>
        <v>259358.4_1</v>
      </c>
      <c r="P218" s="140" t="str">
        <f t="shared" si="6"/>
        <v/>
      </c>
      <c r="Q218" s="136" t="s">
        <v>1108</v>
      </c>
      <c r="R218" s="136" t="s">
        <v>1104</v>
      </c>
      <c r="S218" s="136" t="s">
        <v>980</v>
      </c>
      <c r="T218" s="136" t="s">
        <v>980</v>
      </c>
      <c r="U218" s="136" t="s">
        <v>987</v>
      </c>
      <c r="V218" s="136" t="s">
        <v>980</v>
      </c>
      <c r="W218" s="136" t="s">
        <v>980</v>
      </c>
      <c r="X218" s="136" t="s">
        <v>980</v>
      </c>
      <c r="Y218" s="136" t="s">
        <v>980</v>
      </c>
      <c r="Z218" s="136" t="s">
        <v>988</v>
      </c>
      <c r="AA218" s="136" t="s">
        <v>980</v>
      </c>
      <c r="AB218" s="137"/>
      <c r="AC218" s="136" t="s">
        <v>980</v>
      </c>
      <c r="AD218" s="136" t="s">
        <v>980</v>
      </c>
      <c r="AE218" s="136" t="s">
        <v>980</v>
      </c>
      <c r="AF218" s="138">
        <v>0</v>
      </c>
    </row>
    <row r="219" spans="1:32" x14ac:dyDescent="0.25">
      <c r="A219" s="135" t="s">
        <v>980</v>
      </c>
      <c r="B219" s="136" t="s">
        <v>182</v>
      </c>
      <c r="C219" s="136" t="s">
        <v>196</v>
      </c>
      <c r="D219" s="137">
        <v>44050</v>
      </c>
      <c r="E219" s="137">
        <v>44050</v>
      </c>
      <c r="F219" s="137">
        <v>44059</v>
      </c>
      <c r="G219" s="136" t="s">
        <v>981</v>
      </c>
      <c r="H219" s="136" t="s">
        <v>982</v>
      </c>
      <c r="I219" s="138">
        <v>-282898.99</v>
      </c>
      <c r="J219" s="136" t="s">
        <v>983</v>
      </c>
      <c r="K219" s="136" t="s">
        <v>984</v>
      </c>
      <c r="L219" s="138">
        <v>-23749370.210000001</v>
      </c>
      <c r="M219" s="138">
        <v>-282898.99</v>
      </c>
      <c r="N219" s="139">
        <f t="shared" si="7"/>
        <v>282898.99</v>
      </c>
      <c r="O219" s="140" t="str">
        <f>IF(M219="","",IF(M219&lt;0,-M219&amp;"_"&amp;COUNTIF(M$2:M219,M219),M219&amp;"_"&amp;COUNTIF(M$2:M219,M219)))</f>
        <v>282898.99_1</v>
      </c>
      <c r="P219" s="140" t="str">
        <f t="shared" si="6"/>
        <v/>
      </c>
      <c r="Q219" s="136" t="s">
        <v>1108</v>
      </c>
      <c r="R219" s="136" t="s">
        <v>1104</v>
      </c>
      <c r="S219" s="136" t="s">
        <v>980</v>
      </c>
      <c r="T219" s="136" t="s">
        <v>980</v>
      </c>
      <c r="U219" s="136" t="s">
        <v>987</v>
      </c>
      <c r="V219" s="136" t="s">
        <v>980</v>
      </c>
      <c r="W219" s="136" t="s">
        <v>980</v>
      </c>
      <c r="X219" s="136" t="s">
        <v>980</v>
      </c>
      <c r="Y219" s="136" t="s">
        <v>980</v>
      </c>
      <c r="Z219" s="136" t="s">
        <v>988</v>
      </c>
      <c r="AA219" s="136" t="s">
        <v>980</v>
      </c>
      <c r="AB219" s="137"/>
      <c r="AC219" s="136" t="s">
        <v>980</v>
      </c>
      <c r="AD219" s="136" t="s">
        <v>980</v>
      </c>
      <c r="AE219" s="136" t="s">
        <v>980</v>
      </c>
      <c r="AF219" s="138">
        <v>0</v>
      </c>
    </row>
    <row r="220" spans="1:32" x14ac:dyDescent="0.25">
      <c r="A220" s="135" t="s">
        <v>980</v>
      </c>
      <c r="B220" s="136" t="s">
        <v>182</v>
      </c>
      <c r="C220" s="136" t="s">
        <v>196</v>
      </c>
      <c r="D220" s="137">
        <v>44050</v>
      </c>
      <c r="E220" s="137">
        <v>44050</v>
      </c>
      <c r="F220" s="137">
        <v>44059</v>
      </c>
      <c r="G220" s="136" t="s">
        <v>981</v>
      </c>
      <c r="H220" s="136" t="s">
        <v>982</v>
      </c>
      <c r="I220" s="138">
        <v>-59049.9</v>
      </c>
      <c r="J220" s="136" t="s">
        <v>983</v>
      </c>
      <c r="K220" s="136" t="s">
        <v>984</v>
      </c>
      <c r="L220" s="138">
        <v>-4957239.1100000003</v>
      </c>
      <c r="M220" s="138">
        <v>-59049.9</v>
      </c>
      <c r="N220" s="139">
        <f t="shared" si="7"/>
        <v>59049.9</v>
      </c>
      <c r="O220" s="140" t="str">
        <f>IF(M220="","",IF(M220&lt;0,-M220&amp;"_"&amp;COUNTIF(M$2:M220,M220),M220&amp;"_"&amp;COUNTIF(M$2:M220,M220)))</f>
        <v>59049.9_1</v>
      </c>
      <c r="P220" s="140" t="str">
        <f t="shared" si="6"/>
        <v/>
      </c>
      <c r="Q220" s="136" t="s">
        <v>1108</v>
      </c>
      <c r="R220" s="136" t="s">
        <v>1104</v>
      </c>
      <c r="S220" s="136" t="s">
        <v>980</v>
      </c>
      <c r="T220" s="136" t="s">
        <v>980</v>
      </c>
      <c r="U220" s="136" t="s">
        <v>987</v>
      </c>
      <c r="V220" s="136" t="s">
        <v>980</v>
      </c>
      <c r="W220" s="136" t="s">
        <v>980</v>
      </c>
      <c r="X220" s="136" t="s">
        <v>980</v>
      </c>
      <c r="Y220" s="136" t="s">
        <v>980</v>
      </c>
      <c r="Z220" s="136" t="s">
        <v>988</v>
      </c>
      <c r="AA220" s="136" t="s">
        <v>980</v>
      </c>
      <c r="AB220" s="137"/>
      <c r="AC220" s="136" t="s">
        <v>980</v>
      </c>
      <c r="AD220" s="136" t="s">
        <v>980</v>
      </c>
      <c r="AE220" s="136" t="s">
        <v>980</v>
      </c>
      <c r="AF220" s="138">
        <v>0</v>
      </c>
    </row>
    <row r="221" spans="1:32" x14ac:dyDescent="0.25">
      <c r="A221" s="135" t="s">
        <v>980</v>
      </c>
      <c r="B221" s="136" t="s">
        <v>182</v>
      </c>
      <c r="C221" s="136" t="s">
        <v>196</v>
      </c>
      <c r="D221" s="137">
        <v>44050</v>
      </c>
      <c r="E221" s="137">
        <v>44050</v>
      </c>
      <c r="F221" s="137">
        <v>44059</v>
      </c>
      <c r="G221" s="136" t="s">
        <v>981</v>
      </c>
      <c r="H221" s="136" t="s">
        <v>982</v>
      </c>
      <c r="I221" s="138">
        <v>-65287.99</v>
      </c>
      <c r="J221" s="136" t="s">
        <v>983</v>
      </c>
      <c r="K221" s="136" t="s">
        <v>984</v>
      </c>
      <c r="L221" s="138">
        <v>-5480926.7599999998</v>
      </c>
      <c r="M221" s="138">
        <v>-65287.99</v>
      </c>
      <c r="N221" s="139">
        <f t="shared" si="7"/>
        <v>65287.99</v>
      </c>
      <c r="O221" s="140" t="str">
        <f>IF(M221="","",IF(M221&lt;0,-M221&amp;"_"&amp;COUNTIF(M$2:M221,M221),M221&amp;"_"&amp;COUNTIF(M$2:M221,M221)))</f>
        <v>65287.99_1</v>
      </c>
      <c r="P221" s="140" t="str">
        <f t="shared" si="6"/>
        <v/>
      </c>
      <c r="Q221" s="136" t="s">
        <v>1108</v>
      </c>
      <c r="R221" s="136" t="s">
        <v>1104</v>
      </c>
      <c r="S221" s="136" t="s">
        <v>980</v>
      </c>
      <c r="T221" s="136" t="s">
        <v>980</v>
      </c>
      <c r="U221" s="136" t="s">
        <v>987</v>
      </c>
      <c r="V221" s="136" t="s">
        <v>980</v>
      </c>
      <c r="W221" s="136" t="s">
        <v>980</v>
      </c>
      <c r="X221" s="136" t="s">
        <v>980</v>
      </c>
      <c r="Y221" s="136" t="s">
        <v>980</v>
      </c>
      <c r="Z221" s="136" t="s">
        <v>988</v>
      </c>
      <c r="AA221" s="136" t="s">
        <v>980</v>
      </c>
      <c r="AB221" s="137"/>
      <c r="AC221" s="136" t="s">
        <v>980</v>
      </c>
      <c r="AD221" s="136" t="s">
        <v>980</v>
      </c>
      <c r="AE221" s="136" t="s">
        <v>980</v>
      </c>
      <c r="AF221" s="138">
        <v>0</v>
      </c>
    </row>
    <row r="222" spans="1:32" x14ac:dyDescent="0.25">
      <c r="A222" s="135" t="s">
        <v>980</v>
      </c>
      <c r="B222" s="136" t="s">
        <v>182</v>
      </c>
      <c r="C222" s="136" t="s">
        <v>196</v>
      </c>
      <c r="D222" s="137">
        <v>44050</v>
      </c>
      <c r="E222" s="137">
        <v>44050</v>
      </c>
      <c r="F222" s="137">
        <v>44059</v>
      </c>
      <c r="G222" s="136" t="s">
        <v>981</v>
      </c>
      <c r="H222" s="136" t="s">
        <v>982</v>
      </c>
      <c r="I222" s="138">
        <v>-24704.02</v>
      </c>
      <c r="J222" s="136" t="s">
        <v>983</v>
      </c>
      <c r="K222" s="136" t="s">
        <v>984</v>
      </c>
      <c r="L222" s="138">
        <v>-2073902.48</v>
      </c>
      <c r="M222" s="138">
        <v>-24704.02</v>
      </c>
      <c r="N222" s="139">
        <f t="shared" si="7"/>
        <v>24704.02</v>
      </c>
      <c r="O222" s="140" t="str">
        <f>IF(M222="","",IF(M222&lt;0,-M222&amp;"_"&amp;COUNTIF(M$2:M222,M222),M222&amp;"_"&amp;COUNTIF(M$2:M222,M222)))</f>
        <v>24704.02_1</v>
      </c>
      <c r="P222" s="140" t="str">
        <f t="shared" si="6"/>
        <v/>
      </c>
      <c r="Q222" s="136" t="s">
        <v>1108</v>
      </c>
      <c r="R222" s="136" t="s">
        <v>1104</v>
      </c>
      <c r="S222" s="136" t="s">
        <v>980</v>
      </c>
      <c r="T222" s="136" t="s">
        <v>980</v>
      </c>
      <c r="U222" s="136" t="s">
        <v>987</v>
      </c>
      <c r="V222" s="136" t="s">
        <v>980</v>
      </c>
      <c r="W222" s="136" t="s">
        <v>980</v>
      </c>
      <c r="X222" s="136" t="s">
        <v>980</v>
      </c>
      <c r="Y222" s="136" t="s">
        <v>980</v>
      </c>
      <c r="Z222" s="136" t="s">
        <v>988</v>
      </c>
      <c r="AA222" s="136" t="s">
        <v>980</v>
      </c>
      <c r="AB222" s="137"/>
      <c r="AC222" s="136" t="s">
        <v>980</v>
      </c>
      <c r="AD222" s="136" t="s">
        <v>980</v>
      </c>
      <c r="AE222" s="136" t="s">
        <v>980</v>
      </c>
      <c r="AF222" s="138">
        <v>0</v>
      </c>
    </row>
    <row r="223" spans="1:32" x14ac:dyDescent="0.25">
      <c r="A223" s="135" t="s">
        <v>980</v>
      </c>
      <c r="B223" s="136" t="s">
        <v>182</v>
      </c>
      <c r="C223" s="136" t="s">
        <v>196</v>
      </c>
      <c r="D223" s="137">
        <v>44050</v>
      </c>
      <c r="E223" s="137">
        <v>44050</v>
      </c>
      <c r="F223" s="137">
        <v>44059</v>
      </c>
      <c r="G223" s="136" t="s">
        <v>981</v>
      </c>
      <c r="H223" s="136" t="s">
        <v>982</v>
      </c>
      <c r="I223" s="138">
        <v>-26172.09</v>
      </c>
      <c r="J223" s="136" t="s">
        <v>983</v>
      </c>
      <c r="K223" s="136" t="s">
        <v>984</v>
      </c>
      <c r="L223" s="138">
        <v>-2197146.96</v>
      </c>
      <c r="M223" s="138">
        <v>-26172.09</v>
      </c>
      <c r="N223" s="139">
        <f t="shared" si="7"/>
        <v>26172.09</v>
      </c>
      <c r="O223" s="140" t="str">
        <f>IF(M223="","",IF(M223&lt;0,-M223&amp;"_"&amp;COUNTIF(M$2:M223,M223),M223&amp;"_"&amp;COUNTIF(M$2:M223,M223)))</f>
        <v>26172.09_1</v>
      </c>
      <c r="P223" s="140" t="str">
        <f t="shared" si="6"/>
        <v/>
      </c>
      <c r="Q223" s="136" t="s">
        <v>1108</v>
      </c>
      <c r="R223" s="136" t="s">
        <v>1104</v>
      </c>
      <c r="S223" s="136" t="s">
        <v>980</v>
      </c>
      <c r="T223" s="136" t="s">
        <v>980</v>
      </c>
      <c r="U223" s="136" t="s">
        <v>987</v>
      </c>
      <c r="V223" s="136" t="s">
        <v>980</v>
      </c>
      <c r="W223" s="136" t="s">
        <v>980</v>
      </c>
      <c r="X223" s="136" t="s">
        <v>980</v>
      </c>
      <c r="Y223" s="136" t="s">
        <v>980</v>
      </c>
      <c r="Z223" s="136" t="s">
        <v>988</v>
      </c>
      <c r="AA223" s="136" t="s">
        <v>980</v>
      </c>
      <c r="AB223" s="137"/>
      <c r="AC223" s="136" t="s">
        <v>980</v>
      </c>
      <c r="AD223" s="136" t="s">
        <v>980</v>
      </c>
      <c r="AE223" s="136" t="s">
        <v>980</v>
      </c>
      <c r="AF223" s="138">
        <v>0</v>
      </c>
    </row>
    <row r="224" spans="1:32" x14ac:dyDescent="0.25">
      <c r="A224" s="135" t="s">
        <v>980</v>
      </c>
      <c r="B224" s="136" t="s">
        <v>182</v>
      </c>
      <c r="C224" s="136" t="s">
        <v>328</v>
      </c>
      <c r="D224" s="137">
        <v>44050</v>
      </c>
      <c r="E224" s="137">
        <v>44050</v>
      </c>
      <c r="F224" s="137">
        <v>44059</v>
      </c>
      <c r="G224" s="136" t="s">
        <v>981</v>
      </c>
      <c r="H224" s="136" t="s">
        <v>982</v>
      </c>
      <c r="I224" s="138">
        <v>-9589.58</v>
      </c>
      <c r="J224" s="136" t="s">
        <v>983</v>
      </c>
      <c r="K224" s="136" t="s">
        <v>984</v>
      </c>
      <c r="L224" s="138">
        <v>-805045.24</v>
      </c>
      <c r="M224" s="138">
        <v>-9589.58</v>
      </c>
      <c r="N224" s="139">
        <f t="shared" si="7"/>
        <v>9589.58</v>
      </c>
      <c r="O224" s="140" t="str">
        <f>IF(M224="","",IF(M224&lt;0,-M224&amp;"_"&amp;COUNTIF(M$2:M224,M224),M224&amp;"_"&amp;COUNTIF(M$2:M224,M224)))</f>
        <v>9589.58_1</v>
      </c>
      <c r="P224" s="140" t="str">
        <f t="shared" si="6"/>
        <v/>
      </c>
      <c r="Q224" s="136" t="s">
        <v>1109</v>
      </c>
      <c r="R224" s="136" t="s">
        <v>1104</v>
      </c>
      <c r="S224" s="136" t="s">
        <v>980</v>
      </c>
      <c r="T224" s="136" t="s">
        <v>980</v>
      </c>
      <c r="U224" s="136" t="s">
        <v>987</v>
      </c>
      <c r="V224" s="136" t="s">
        <v>980</v>
      </c>
      <c r="W224" s="136" t="s">
        <v>980</v>
      </c>
      <c r="X224" s="136" t="s">
        <v>980</v>
      </c>
      <c r="Y224" s="136" t="s">
        <v>980</v>
      </c>
      <c r="Z224" s="136" t="s">
        <v>988</v>
      </c>
      <c r="AA224" s="136" t="s">
        <v>980</v>
      </c>
      <c r="AB224" s="137"/>
      <c r="AC224" s="136" t="s">
        <v>980</v>
      </c>
      <c r="AD224" s="136" t="s">
        <v>980</v>
      </c>
      <c r="AE224" s="136" t="s">
        <v>980</v>
      </c>
      <c r="AF224" s="138">
        <v>0</v>
      </c>
    </row>
    <row r="225" spans="1:32" x14ac:dyDescent="0.25">
      <c r="A225" s="135" t="s">
        <v>980</v>
      </c>
      <c r="B225" s="136" t="s">
        <v>182</v>
      </c>
      <c r="C225" s="136" t="s">
        <v>346</v>
      </c>
      <c r="D225" s="137">
        <v>44052</v>
      </c>
      <c r="E225" s="137">
        <v>44052</v>
      </c>
      <c r="F225" s="137">
        <v>44061</v>
      </c>
      <c r="G225" s="136" t="s">
        <v>981</v>
      </c>
      <c r="H225" s="136" t="s">
        <v>982</v>
      </c>
      <c r="I225" s="138">
        <v>-3410.02</v>
      </c>
      <c r="J225" s="136" t="s">
        <v>983</v>
      </c>
      <c r="K225" s="136" t="s">
        <v>984</v>
      </c>
      <c r="L225" s="138">
        <v>-286271.18</v>
      </c>
      <c r="M225" s="138">
        <v>-3410.02</v>
      </c>
      <c r="N225" s="139">
        <f t="shared" si="7"/>
        <v>3410.02</v>
      </c>
      <c r="O225" s="140" t="str">
        <f>IF(M225="","",IF(M225&lt;0,-M225&amp;"_"&amp;COUNTIF(M$2:M225,M225),M225&amp;"_"&amp;COUNTIF(M$2:M225,M225)))</f>
        <v>3410.02_1</v>
      </c>
      <c r="P225" s="140" t="str">
        <f t="shared" si="6"/>
        <v/>
      </c>
      <c r="Q225" s="136" t="s">
        <v>1110</v>
      </c>
      <c r="R225" s="136" t="s">
        <v>1111</v>
      </c>
      <c r="S225" s="136" t="s">
        <v>980</v>
      </c>
      <c r="T225" s="136" t="s">
        <v>980</v>
      </c>
      <c r="U225" s="136" t="s">
        <v>987</v>
      </c>
      <c r="V225" s="136" t="s">
        <v>980</v>
      </c>
      <c r="W225" s="136" t="s">
        <v>980</v>
      </c>
      <c r="X225" s="136" t="s">
        <v>980</v>
      </c>
      <c r="Y225" s="136" t="s">
        <v>980</v>
      </c>
      <c r="Z225" s="136" t="s">
        <v>988</v>
      </c>
      <c r="AA225" s="136" t="s">
        <v>980</v>
      </c>
      <c r="AB225" s="137"/>
      <c r="AC225" s="136" t="s">
        <v>980</v>
      </c>
      <c r="AD225" s="136" t="s">
        <v>980</v>
      </c>
      <c r="AE225" s="136" t="s">
        <v>980</v>
      </c>
      <c r="AF225" s="138">
        <v>0</v>
      </c>
    </row>
    <row r="226" spans="1:32" x14ac:dyDescent="0.25">
      <c r="A226" s="135" t="s">
        <v>980</v>
      </c>
      <c r="B226" s="136" t="s">
        <v>182</v>
      </c>
      <c r="C226" s="136" t="s">
        <v>327</v>
      </c>
      <c r="D226" s="137">
        <v>44053</v>
      </c>
      <c r="E226" s="137">
        <v>44053</v>
      </c>
      <c r="F226" s="137">
        <v>44059</v>
      </c>
      <c r="G226" s="136" t="s">
        <v>981</v>
      </c>
      <c r="H226" s="136" t="s">
        <v>982</v>
      </c>
      <c r="I226" s="138">
        <v>-372.87</v>
      </c>
      <c r="J226" s="136" t="s">
        <v>1112</v>
      </c>
      <c r="K226" s="136" t="s">
        <v>984</v>
      </c>
      <c r="L226" s="138">
        <v>-31302.42</v>
      </c>
      <c r="M226" s="138">
        <v>-372.87</v>
      </c>
      <c r="N226" s="139">
        <f t="shared" si="7"/>
        <v>372.87</v>
      </c>
      <c r="O226" s="140" t="str">
        <f>IF(M226="","",IF(M226&lt;0,-M226&amp;"_"&amp;COUNTIF(M$2:M226,M226),M226&amp;"_"&amp;COUNTIF(M$2:M226,M226)))</f>
        <v>372.87_2</v>
      </c>
      <c r="P226" s="140" t="str">
        <f t="shared" si="6"/>
        <v/>
      </c>
      <c r="Q226" s="136" t="s">
        <v>1113</v>
      </c>
      <c r="R226" s="136" t="s">
        <v>1114</v>
      </c>
      <c r="S226" s="136" t="s">
        <v>980</v>
      </c>
      <c r="T226" s="136" t="s">
        <v>980</v>
      </c>
      <c r="U226" s="136" t="s">
        <v>987</v>
      </c>
      <c r="V226" s="136" t="s">
        <v>980</v>
      </c>
      <c r="W226" s="136" t="s">
        <v>980</v>
      </c>
      <c r="X226" s="136" t="s">
        <v>980</v>
      </c>
      <c r="Y226" s="136" t="s">
        <v>980</v>
      </c>
      <c r="Z226" s="136" t="s">
        <v>988</v>
      </c>
      <c r="AA226" s="136" t="s">
        <v>980</v>
      </c>
      <c r="AB226" s="137"/>
      <c r="AC226" s="136" t="s">
        <v>980</v>
      </c>
      <c r="AD226" s="136" t="s">
        <v>980</v>
      </c>
      <c r="AE226" s="136" t="s">
        <v>980</v>
      </c>
      <c r="AF226" s="138">
        <v>0</v>
      </c>
    </row>
    <row r="227" spans="1:32" x14ac:dyDescent="0.25">
      <c r="A227" s="135" t="s">
        <v>980</v>
      </c>
      <c r="B227" s="136" t="s">
        <v>182</v>
      </c>
      <c r="C227" s="136" t="s">
        <v>327</v>
      </c>
      <c r="D227" s="137">
        <v>44053</v>
      </c>
      <c r="E227" s="137">
        <v>44053</v>
      </c>
      <c r="F227" s="137">
        <v>44059</v>
      </c>
      <c r="G227" s="136" t="s">
        <v>981</v>
      </c>
      <c r="H227" s="136" t="s">
        <v>982</v>
      </c>
      <c r="I227" s="138">
        <v>-1982.72</v>
      </c>
      <c r="J227" s="136" t="s">
        <v>1034</v>
      </c>
      <c r="K227" s="136" t="s">
        <v>984</v>
      </c>
      <c r="L227" s="138">
        <v>-166449.35999999999</v>
      </c>
      <c r="M227" s="138">
        <v>-1982.72</v>
      </c>
      <c r="N227" s="139">
        <f t="shared" si="7"/>
        <v>1982.72</v>
      </c>
      <c r="O227" s="140" t="str">
        <f>IF(M227="","",IF(M227&lt;0,-M227&amp;"_"&amp;COUNTIF(M$2:M227,M227),M227&amp;"_"&amp;COUNTIF(M$2:M227,M227)))</f>
        <v>1982.72_1</v>
      </c>
      <c r="P227" s="140" t="str">
        <f t="shared" si="6"/>
        <v/>
      </c>
      <c r="Q227" s="136" t="s">
        <v>1113</v>
      </c>
      <c r="R227" s="136" t="s">
        <v>1114</v>
      </c>
      <c r="S227" s="136" t="s">
        <v>980</v>
      </c>
      <c r="T227" s="136" t="s">
        <v>980</v>
      </c>
      <c r="U227" s="136" t="s">
        <v>987</v>
      </c>
      <c r="V227" s="136" t="s">
        <v>980</v>
      </c>
      <c r="W227" s="136" t="s">
        <v>980</v>
      </c>
      <c r="X227" s="136" t="s">
        <v>980</v>
      </c>
      <c r="Y227" s="136" t="s">
        <v>980</v>
      </c>
      <c r="Z227" s="136" t="s">
        <v>988</v>
      </c>
      <c r="AA227" s="136" t="s">
        <v>980</v>
      </c>
      <c r="AB227" s="137"/>
      <c r="AC227" s="136" t="s">
        <v>980</v>
      </c>
      <c r="AD227" s="136" t="s">
        <v>980</v>
      </c>
      <c r="AE227" s="136" t="s">
        <v>980</v>
      </c>
      <c r="AF227" s="138">
        <v>0</v>
      </c>
    </row>
    <row r="228" spans="1:32" x14ac:dyDescent="0.25">
      <c r="A228" s="135" t="s">
        <v>980</v>
      </c>
      <c r="B228" s="136" t="s">
        <v>182</v>
      </c>
      <c r="C228" s="136" t="s">
        <v>359</v>
      </c>
      <c r="D228" s="137">
        <v>44054</v>
      </c>
      <c r="E228" s="137">
        <v>44054</v>
      </c>
      <c r="F228" s="137">
        <v>44061</v>
      </c>
      <c r="G228" s="136" t="s">
        <v>981</v>
      </c>
      <c r="H228" s="136" t="s">
        <v>982</v>
      </c>
      <c r="I228" s="138">
        <v>-16598.96</v>
      </c>
      <c r="J228" s="136" t="s">
        <v>983</v>
      </c>
      <c r="K228" s="136" t="s">
        <v>984</v>
      </c>
      <c r="L228" s="138">
        <v>-1393482.69</v>
      </c>
      <c r="M228" s="138">
        <v>-16598.96</v>
      </c>
      <c r="N228" s="139">
        <f t="shared" si="7"/>
        <v>16598.96</v>
      </c>
      <c r="O228" s="140" t="str">
        <f>IF(M228="","",IF(M228&lt;0,-M228&amp;"_"&amp;COUNTIF(M$2:M228,M228),M228&amp;"_"&amp;COUNTIF(M$2:M228,M228)))</f>
        <v>16598.96_1</v>
      </c>
      <c r="P228" s="140" t="str">
        <f t="shared" si="6"/>
        <v/>
      </c>
      <c r="Q228" s="136" t="s">
        <v>1115</v>
      </c>
      <c r="R228" s="136" t="s">
        <v>1116</v>
      </c>
      <c r="S228" s="136" t="s">
        <v>980</v>
      </c>
      <c r="T228" s="136" t="s">
        <v>980</v>
      </c>
      <c r="U228" s="136" t="s">
        <v>987</v>
      </c>
      <c r="V228" s="136" t="s">
        <v>980</v>
      </c>
      <c r="W228" s="136" t="s">
        <v>980</v>
      </c>
      <c r="X228" s="136" t="s">
        <v>980</v>
      </c>
      <c r="Y228" s="136" t="s">
        <v>980</v>
      </c>
      <c r="Z228" s="136" t="s">
        <v>988</v>
      </c>
      <c r="AA228" s="136" t="s">
        <v>980</v>
      </c>
      <c r="AB228" s="137"/>
      <c r="AC228" s="136" t="s">
        <v>980</v>
      </c>
      <c r="AD228" s="136" t="s">
        <v>980</v>
      </c>
      <c r="AE228" s="136" t="s">
        <v>980</v>
      </c>
      <c r="AF228" s="138">
        <v>0</v>
      </c>
    </row>
    <row r="229" spans="1:32" x14ac:dyDescent="0.25">
      <c r="A229" s="135" t="s">
        <v>980</v>
      </c>
      <c r="B229" s="136" t="s">
        <v>182</v>
      </c>
      <c r="C229" s="136" t="s">
        <v>372</v>
      </c>
      <c r="D229" s="137">
        <v>44059</v>
      </c>
      <c r="E229" s="137">
        <v>44059</v>
      </c>
      <c r="F229" s="137">
        <v>44076</v>
      </c>
      <c r="G229" s="136" t="s">
        <v>981</v>
      </c>
      <c r="H229" s="136" t="s">
        <v>982</v>
      </c>
      <c r="I229" s="138">
        <v>-6663.55</v>
      </c>
      <c r="J229" s="136" t="s">
        <v>983</v>
      </c>
      <c r="K229" s="136" t="s">
        <v>984</v>
      </c>
      <c r="L229" s="138">
        <v>-559405.03</v>
      </c>
      <c r="M229" s="138">
        <v>-6663.55</v>
      </c>
      <c r="N229" s="139">
        <f t="shared" si="7"/>
        <v>6663.55</v>
      </c>
      <c r="O229" s="140" t="str">
        <f>IF(M229="","",IF(M229&lt;0,-M229&amp;"_"&amp;COUNTIF(M$2:M229,M229),M229&amp;"_"&amp;COUNTIF(M$2:M229,M229)))</f>
        <v>6663.55_1</v>
      </c>
      <c r="P229" s="140" t="str">
        <f t="shared" si="6"/>
        <v/>
      </c>
      <c r="Q229" s="136" t="s">
        <v>1117</v>
      </c>
      <c r="R229" s="136" t="s">
        <v>1118</v>
      </c>
      <c r="S229" s="136" t="s">
        <v>980</v>
      </c>
      <c r="T229" s="136" t="s">
        <v>980</v>
      </c>
      <c r="U229" s="136" t="s">
        <v>987</v>
      </c>
      <c r="V229" s="136" t="s">
        <v>980</v>
      </c>
      <c r="W229" s="136" t="s">
        <v>980</v>
      </c>
      <c r="X229" s="136" t="s">
        <v>980</v>
      </c>
      <c r="Y229" s="136" t="s">
        <v>980</v>
      </c>
      <c r="Z229" s="136" t="s">
        <v>988</v>
      </c>
      <c r="AA229" s="136" t="s">
        <v>980</v>
      </c>
      <c r="AB229" s="137"/>
      <c r="AC229" s="136" t="s">
        <v>980</v>
      </c>
      <c r="AD229" s="136" t="s">
        <v>980</v>
      </c>
      <c r="AE229" s="136" t="s">
        <v>980</v>
      </c>
      <c r="AF229" s="138">
        <v>0</v>
      </c>
    </row>
    <row r="230" spans="1:32" x14ac:dyDescent="0.25">
      <c r="A230" s="135" t="s">
        <v>980</v>
      </c>
      <c r="B230" s="136" t="s">
        <v>182</v>
      </c>
      <c r="C230" s="136" t="s">
        <v>372</v>
      </c>
      <c r="D230" s="137">
        <v>44059</v>
      </c>
      <c r="E230" s="137">
        <v>44059</v>
      </c>
      <c r="F230" s="137">
        <v>44076</v>
      </c>
      <c r="G230" s="136" t="s">
        <v>981</v>
      </c>
      <c r="H230" s="136" t="s">
        <v>982</v>
      </c>
      <c r="I230" s="138">
        <v>-6663.55</v>
      </c>
      <c r="J230" s="136" t="s">
        <v>983</v>
      </c>
      <c r="K230" s="136" t="s">
        <v>984</v>
      </c>
      <c r="L230" s="138">
        <v>-559405.02</v>
      </c>
      <c r="M230" s="138">
        <v>-6663.55</v>
      </c>
      <c r="N230" s="139">
        <f t="shared" si="7"/>
        <v>6663.55</v>
      </c>
      <c r="O230" s="140" t="str">
        <f>IF(M230="","",IF(M230&lt;0,-M230&amp;"_"&amp;COUNTIF(M$2:M230,M230),M230&amp;"_"&amp;COUNTIF(M$2:M230,M230)))</f>
        <v>6663.55_2</v>
      </c>
      <c r="P230" s="140" t="str">
        <f t="shared" si="6"/>
        <v/>
      </c>
      <c r="Q230" s="136" t="s">
        <v>1117</v>
      </c>
      <c r="R230" s="136" t="s">
        <v>1118</v>
      </c>
      <c r="S230" s="136" t="s">
        <v>980</v>
      </c>
      <c r="T230" s="136" t="s">
        <v>980</v>
      </c>
      <c r="U230" s="136" t="s">
        <v>987</v>
      </c>
      <c r="V230" s="136" t="s">
        <v>980</v>
      </c>
      <c r="W230" s="136" t="s">
        <v>980</v>
      </c>
      <c r="X230" s="136" t="s">
        <v>980</v>
      </c>
      <c r="Y230" s="136" t="s">
        <v>980</v>
      </c>
      <c r="Z230" s="136" t="s">
        <v>988</v>
      </c>
      <c r="AA230" s="136" t="s">
        <v>980</v>
      </c>
      <c r="AB230" s="137"/>
      <c r="AC230" s="136" t="s">
        <v>980</v>
      </c>
      <c r="AD230" s="136" t="s">
        <v>980</v>
      </c>
      <c r="AE230" s="136" t="s">
        <v>980</v>
      </c>
      <c r="AF230" s="138">
        <v>0</v>
      </c>
    </row>
    <row r="231" spans="1:32" x14ac:dyDescent="0.25">
      <c r="A231" s="135" t="s">
        <v>980</v>
      </c>
      <c r="B231" s="136" t="s">
        <v>182</v>
      </c>
      <c r="C231" s="136" t="s">
        <v>372</v>
      </c>
      <c r="D231" s="137">
        <v>44059</v>
      </c>
      <c r="E231" s="137">
        <v>44059</v>
      </c>
      <c r="F231" s="137">
        <v>44076</v>
      </c>
      <c r="G231" s="136" t="s">
        <v>981</v>
      </c>
      <c r="H231" s="136" t="s">
        <v>982</v>
      </c>
      <c r="I231" s="138">
        <v>-6663.55</v>
      </c>
      <c r="J231" s="136" t="s">
        <v>983</v>
      </c>
      <c r="K231" s="136" t="s">
        <v>984</v>
      </c>
      <c r="L231" s="138">
        <v>-559405.02</v>
      </c>
      <c r="M231" s="138">
        <v>-6663.55</v>
      </c>
      <c r="N231" s="139">
        <f t="shared" si="7"/>
        <v>6663.55</v>
      </c>
      <c r="O231" s="140" t="str">
        <f>IF(M231="","",IF(M231&lt;0,-M231&amp;"_"&amp;COUNTIF(M$2:M231,M231),M231&amp;"_"&amp;COUNTIF(M$2:M231,M231)))</f>
        <v>6663.55_3</v>
      </c>
      <c r="P231" s="140" t="str">
        <f t="shared" si="6"/>
        <v/>
      </c>
      <c r="Q231" s="136" t="s">
        <v>1117</v>
      </c>
      <c r="R231" s="136" t="s">
        <v>1118</v>
      </c>
      <c r="S231" s="136" t="s">
        <v>980</v>
      </c>
      <c r="T231" s="136" t="s">
        <v>980</v>
      </c>
      <c r="U231" s="136" t="s">
        <v>987</v>
      </c>
      <c r="V231" s="136" t="s">
        <v>980</v>
      </c>
      <c r="W231" s="136" t="s">
        <v>980</v>
      </c>
      <c r="X231" s="136" t="s">
        <v>980</v>
      </c>
      <c r="Y231" s="136" t="s">
        <v>980</v>
      </c>
      <c r="Z231" s="136" t="s">
        <v>988</v>
      </c>
      <c r="AA231" s="136" t="s">
        <v>980</v>
      </c>
      <c r="AB231" s="137"/>
      <c r="AC231" s="136" t="s">
        <v>980</v>
      </c>
      <c r="AD231" s="136" t="s">
        <v>980</v>
      </c>
      <c r="AE231" s="136" t="s">
        <v>980</v>
      </c>
      <c r="AF231" s="138">
        <v>0</v>
      </c>
    </row>
    <row r="232" spans="1:32" x14ac:dyDescent="0.25">
      <c r="A232" s="135" t="s">
        <v>980</v>
      </c>
      <c r="B232" s="136" t="s">
        <v>182</v>
      </c>
      <c r="C232" s="136" t="s">
        <v>372</v>
      </c>
      <c r="D232" s="137">
        <v>44059</v>
      </c>
      <c r="E232" s="137">
        <v>44059</v>
      </c>
      <c r="F232" s="137">
        <v>44076</v>
      </c>
      <c r="G232" s="136" t="s">
        <v>981</v>
      </c>
      <c r="H232" s="136" t="s">
        <v>982</v>
      </c>
      <c r="I232" s="138">
        <v>-6663.55</v>
      </c>
      <c r="J232" s="136" t="s">
        <v>983</v>
      </c>
      <c r="K232" s="136" t="s">
        <v>984</v>
      </c>
      <c r="L232" s="138">
        <v>-559405.02</v>
      </c>
      <c r="M232" s="138">
        <v>-6663.55</v>
      </c>
      <c r="N232" s="139">
        <f t="shared" si="7"/>
        <v>6663.55</v>
      </c>
      <c r="O232" s="140" t="str">
        <f>IF(M232="","",IF(M232&lt;0,-M232&amp;"_"&amp;COUNTIF(M$2:M232,M232),M232&amp;"_"&amp;COUNTIF(M$2:M232,M232)))</f>
        <v>6663.55_4</v>
      </c>
      <c r="P232" s="140" t="str">
        <f t="shared" si="6"/>
        <v/>
      </c>
      <c r="Q232" s="136" t="s">
        <v>1117</v>
      </c>
      <c r="R232" s="136" t="s">
        <v>1118</v>
      </c>
      <c r="S232" s="136" t="s">
        <v>980</v>
      </c>
      <c r="T232" s="136" t="s">
        <v>980</v>
      </c>
      <c r="U232" s="136" t="s">
        <v>987</v>
      </c>
      <c r="V232" s="136" t="s">
        <v>980</v>
      </c>
      <c r="W232" s="136" t="s">
        <v>980</v>
      </c>
      <c r="X232" s="136" t="s">
        <v>980</v>
      </c>
      <c r="Y232" s="136" t="s">
        <v>980</v>
      </c>
      <c r="Z232" s="136" t="s">
        <v>988</v>
      </c>
      <c r="AA232" s="136" t="s">
        <v>980</v>
      </c>
      <c r="AB232" s="137"/>
      <c r="AC232" s="136" t="s">
        <v>980</v>
      </c>
      <c r="AD232" s="136" t="s">
        <v>980</v>
      </c>
      <c r="AE232" s="136" t="s">
        <v>980</v>
      </c>
      <c r="AF232" s="138">
        <v>0</v>
      </c>
    </row>
    <row r="233" spans="1:32" x14ac:dyDescent="0.25">
      <c r="A233" s="135" t="s">
        <v>980</v>
      </c>
      <c r="B233" s="136" t="s">
        <v>182</v>
      </c>
      <c r="C233" s="136" t="s">
        <v>197</v>
      </c>
      <c r="D233" s="137">
        <v>44060</v>
      </c>
      <c r="E233" s="137">
        <v>44060</v>
      </c>
      <c r="F233" s="137">
        <v>44065</v>
      </c>
      <c r="G233" s="136" t="s">
        <v>981</v>
      </c>
      <c r="H233" s="136" t="s">
        <v>982</v>
      </c>
      <c r="I233" s="138">
        <v>-85555.82</v>
      </c>
      <c r="J233" s="136" t="s">
        <v>983</v>
      </c>
      <c r="K233" s="136" t="s">
        <v>984</v>
      </c>
      <c r="L233" s="138">
        <v>-7182411.0899999999</v>
      </c>
      <c r="M233" s="138">
        <v>-85555.82</v>
      </c>
      <c r="N233" s="139">
        <f t="shared" si="7"/>
        <v>85555.82</v>
      </c>
      <c r="O233" s="140" t="str">
        <f>IF(M233="","",IF(M233&lt;0,-M233&amp;"_"&amp;COUNTIF(M$2:M233,M233),M233&amp;"_"&amp;COUNTIF(M$2:M233,M233)))</f>
        <v>85555.82_1</v>
      </c>
      <c r="P233" s="140" t="str">
        <f t="shared" si="6"/>
        <v/>
      </c>
      <c r="Q233" s="136" t="s">
        <v>1119</v>
      </c>
      <c r="R233" s="136" t="s">
        <v>1120</v>
      </c>
      <c r="S233" s="136" t="s">
        <v>980</v>
      </c>
      <c r="T233" s="136" t="s">
        <v>980</v>
      </c>
      <c r="U233" s="136" t="s">
        <v>987</v>
      </c>
      <c r="V233" s="136" t="s">
        <v>980</v>
      </c>
      <c r="W233" s="136" t="s">
        <v>980</v>
      </c>
      <c r="X233" s="136" t="s">
        <v>980</v>
      </c>
      <c r="Y233" s="136" t="s">
        <v>980</v>
      </c>
      <c r="Z233" s="136" t="s">
        <v>988</v>
      </c>
      <c r="AA233" s="136" t="s">
        <v>980</v>
      </c>
      <c r="AB233" s="137"/>
      <c r="AC233" s="136" t="s">
        <v>980</v>
      </c>
      <c r="AD233" s="136" t="s">
        <v>980</v>
      </c>
      <c r="AE233" s="136" t="s">
        <v>980</v>
      </c>
      <c r="AF233" s="138">
        <v>0</v>
      </c>
    </row>
    <row r="234" spans="1:32" x14ac:dyDescent="0.25">
      <c r="A234" s="135" t="s">
        <v>980</v>
      </c>
      <c r="B234" s="136" t="s">
        <v>182</v>
      </c>
      <c r="C234" s="136" t="s">
        <v>197</v>
      </c>
      <c r="D234" s="137">
        <v>44060</v>
      </c>
      <c r="E234" s="137">
        <v>44060</v>
      </c>
      <c r="F234" s="137">
        <v>44065</v>
      </c>
      <c r="G234" s="136" t="s">
        <v>981</v>
      </c>
      <c r="H234" s="136" t="s">
        <v>982</v>
      </c>
      <c r="I234" s="138">
        <v>-24841.119999999999</v>
      </c>
      <c r="J234" s="136" t="s">
        <v>983</v>
      </c>
      <c r="K234" s="136" t="s">
        <v>984</v>
      </c>
      <c r="L234" s="138">
        <v>-2085412.02</v>
      </c>
      <c r="M234" s="138">
        <v>-24841.119999999999</v>
      </c>
      <c r="N234" s="139">
        <f t="shared" si="7"/>
        <v>24841.119999999999</v>
      </c>
      <c r="O234" s="140" t="str">
        <f>IF(M234="","",IF(M234&lt;0,-M234&amp;"_"&amp;COUNTIF(M$2:M234,M234),M234&amp;"_"&amp;COUNTIF(M$2:M234,M234)))</f>
        <v>24841.12_1</v>
      </c>
      <c r="P234" s="140" t="str">
        <f t="shared" si="6"/>
        <v/>
      </c>
      <c r="Q234" s="136" t="s">
        <v>1119</v>
      </c>
      <c r="R234" s="136" t="s">
        <v>1120</v>
      </c>
      <c r="S234" s="136" t="s">
        <v>980</v>
      </c>
      <c r="T234" s="136" t="s">
        <v>980</v>
      </c>
      <c r="U234" s="136" t="s">
        <v>987</v>
      </c>
      <c r="V234" s="136" t="s">
        <v>980</v>
      </c>
      <c r="W234" s="136" t="s">
        <v>980</v>
      </c>
      <c r="X234" s="136" t="s">
        <v>980</v>
      </c>
      <c r="Y234" s="136" t="s">
        <v>980</v>
      </c>
      <c r="Z234" s="136" t="s">
        <v>988</v>
      </c>
      <c r="AA234" s="136" t="s">
        <v>980</v>
      </c>
      <c r="AB234" s="137"/>
      <c r="AC234" s="136" t="s">
        <v>980</v>
      </c>
      <c r="AD234" s="136" t="s">
        <v>980</v>
      </c>
      <c r="AE234" s="136" t="s">
        <v>980</v>
      </c>
      <c r="AF234" s="138">
        <v>0</v>
      </c>
    </row>
    <row r="235" spans="1:32" x14ac:dyDescent="0.25">
      <c r="A235" s="135" t="s">
        <v>980</v>
      </c>
      <c r="B235" s="136" t="s">
        <v>182</v>
      </c>
      <c r="C235" s="136" t="s">
        <v>364</v>
      </c>
      <c r="D235" s="137">
        <v>44061</v>
      </c>
      <c r="E235" s="137">
        <v>44061</v>
      </c>
      <c r="F235" s="137">
        <v>44065</v>
      </c>
      <c r="G235" s="136" t="s">
        <v>981</v>
      </c>
      <c r="H235" s="136" t="s">
        <v>982</v>
      </c>
      <c r="I235" s="138">
        <v>-705.81</v>
      </c>
      <c r="J235" s="136" t="s">
        <v>983</v>
      </c>
      <c r="K235" s="136" t="s">
        <v>984</v>
      </c>
      <c r="L235" s="138">
        <v>-59252.75</v>
      </c>
      <c r="M235" s="138">
        <v>-705.81</v>
      </c>
      <c r="N235" s="139">
        <f t="shared" si="7"/>
        <v>705.81</v>
      </c>
      <c r="O235" s="140" t="str">
        <f>IF(M235="","",IF(M235&lt;0,-M235&amp;"_"&amp;COUNTIF(M$2:M235,M235),M235&amp;"_"&amp;COUNTIF(M$2:M235,M235)))</f>
        <v>705.81_1</v>
      </c>
      <c r="P235" s="140" t="str">
        <f t="shared" si="6"/>
        <v/>
      </c>
      <c r="Q235" s="136" t="s">
        <v>1121</v>
      </c>
      <c r="R235" s="136" t="s">
        <v>1122</v>
      </c>
      <c r="S235" s="136" t="s">
        <v>980</v>
      </c>
      <c r="T235" s="136" t="s">
        <v>980</v>
      </c>
      <c r="U235" s="136" t="s">
        <v>987</v>
      </c>
      <c r="V235" s="136" t="s">
        <v>980</v>
      </c>
      <c r="W235" s="136" t="s">
        <v>980</v>
      </c>
      <c r="X235" s="136" t="s">
        <v>980</v>
      </c>
      <c r="Y235" s="136" t="s">
        <v>980</v>
      </c>
      <c r="Z235" s="136" t="s">
        <v>988</v>
      </c>
      <c r="AA235" s="136" t="s">
        <v>980</v>
      </c>
      <c r="AB235" s="137"/>
      <c r="AC235" s="136" t="s">
        <v>980</v>
      </c>
      <c r="AD235" s="136" t="s">
        <v>980</v>
      </c>
      <c r="AE235" s="136" t="s">
        <v>980</v>
      </c>
      <c r="AF235" s="138">
        <v>0</v>
      </c>
    </row>
    <row r="236" spans="1:32" x14ac:dyDescent="0.25">
      <c r="A236" s="135" t="s">
        <v>980</v>
      </c>
      <c r="B236" s="136" t="s">
        <v>182</v>
      </c>
      <c r="C236" s="136" t="s">
        <v>362</v>
      </c>
      <c r="D236" s="137">
        <v>44061</v>
      </c>
      <c r="E236" s="137">
        <v>44061</v>
      </c>
      <c r="F236" s="137">
        <v>44065</v>
      </c>
      <c r="G236" s="136" t="s">
        <v>981</v>
      </c>
      <c r="H236" s="136" t="s">
        <v>982</v>
      </c>
      <c r="I236" s="138">
        <v>-1403.27</v>
      </c>
      <c r="J236" s="136" t="s">
        <v>983</v>
      </c>
      <c r="K236" s="136" t="s">
        <v>984</v>
      </c>
      <c r="L236" s="138">
        <v>-117804.52</v>
      </c>
      <c r="M236" s="138">
        <v>-1403.27</v>
      </c>
      <c r="N236" s="139">
        <f t="shared" si="7"/>
        <v>1403.27</v>
      </c>
      <c r="O236" s="140" t="str">
        <f>IF(M236="","",IF(M236&lt;0,-M236&amp;"_"&amp;COUNTIF(M$2:M236,M236),M236&amp;"_"&amp;COUNTIF(M$2:M236,M236)))</f>
        <v>1403.27_1</v>
      </c>
      <c r="P236" s="140" t="str">
        <f t="shared" si="6"/>
        <v/>
      </c>
      <c r="Q236" s="136" t="s">
        <v>1123</v>
      </c>
      <c r="R236" s="136" t="s">
        <v>1122</v>
      </c>
      <c r="S236" s="136" t="s">
        <v>980</v>
      </c>
      <c r="T236" s="136" t="s">
        <v>980</v>
      </c>
      <c r="U236" s="136" t="s">
        <v>987</v>
      </c>
      <c r="V236" s="136" t="s">
        <v>980</v>
      </c>
      <c r="W236" s="136" t="s">
        <v>980</v>
      </c>
      <c r="X236" s="136" t="s">
        <v>980</v>
      </c>
      <c r="Y236" s="136" t="s">
        <v>980</v>
      </c>
      <c r="Z236" s="136" t="s">
        <v>988</v>
      </c>
      <c r="AA236" s="136" t="s">
        <v>980</v>
      </c>
      <c r="AB236" s="137"/>
      <c r="AC236" s="136" t="s">
        <v>980</v>
      </c>
      <c r="AD236" s="136" t="s">
        <v>980</v>
      </c>
      <c r="AE236" s="136" t="s">
        <v>980</v>
      </c>
      <c r="AF236" s="138">
        <v>0</v>
      </c>
    </row>
    <row r="237" spans="1:32" x14ac:dyDescent="0.25">
      <c r="A237" s="135" t="s">
        <v>980</v>
      </c>
      <c r="B237" s="136" t="s">
        <v>182</v>
      </c>
      <c r="C237" s="136" t="s">
        <v>360</v>
      </c>
      <c r="D237" s="137">
        <v>44062</v>
      </c>
      <c r="E237" s="137">
        <v>44062</v>
      </c>
      <c r="F237" s="137">
        <v>44065</v>
      </c>
      <c r="G237" s="136" t="s">
        <v>981</v>
      </c>
      <c r="H237" s="136" t="s">
        <v>982</v>
      </c>
      <c r="I237" s="138">
        <v>-5336.1</v>
      </c>
      <c r="J237" s="136" t="s">
        <v>983</v>
      </c>
      <c r="K237" s="136" t="s">
        <v>984</v>
      </c>
      <c r="L237" s="138">
        <v>-447965.6</v>
      </c>
      <c r="M237" s="138">
        <v>-5336.1</v>
      </c>
      <c r="N237" s="139">
        <f t="shared" si="7"/>
        <v>5336.1</v>
      </c>
      <c r="O237" s="140" t="str">
        <f>IF(M237="","",IF(M237&lt;0,-M237&amp;"_"&amp;COUNTIF(M$2:M237,M237),M237&amp;"_"&amp;COUNTIF(M$2:M237,M237)))</f>
        <v>5336.1_1</v>
      </c>
      <c r="P237" s="140" t="str">
        <f t="shared" si="6"/>
        <v/>
      </c>
      <c r="Q237" s="136" t="s">
        <v>1124</v>
      </c>
      <c r="R237" s="136" t="s">
        <v>1125</v>
      </c>
      <c r="S237" s="136" t="s">
        <v>980</v>
      </c>
      <c r="T237" s="136" t="s">
        <v>980</v>
      </c>
      <c r="U237" s="136" t="s">
        <v>987</v>
      </c>
      <c r="V237" s="136" t="s">
        <v>980</v>
      </c>
      <c r="W237" s="136" t="s">
        <v>980</v>
      </c>
      <c r="X237" s="136" t="s">
        <v>980</v>
      </c>
      <c r="Y237" s="136" t="s">
        <v>980</v>
      </c>
      <c r="Z237" s="136" t="s">
        <v>988</v>
      </c>
      <c r="AA237" s="136" t="s">
        <v>980</v>
      </c>
      <c r="AB237" s="137"/>
      <c r="AC237" s="136" t="s">
        <v>980</v>
      </c>
      <c r="AD237" s="136" t="s">
        <v>980</v>
      </c>
      <c r="AE237" s="136" t="s">
        <v>980</v>
      </c>
      <c r="AF237" s="138">
        <v>0</v>
      </c>
    </row>
    <row r="238" spans="1:32" x14ac:dyDescent="0.25">
      <c r="A238" s="135" t="s">
        <v>980</v>
      </c>
      <c r="B238" s="136" t="s">
        <v>182</v>
      </c>
      <c r="C238" s="136" t="s">
        <v>360</v>
      </c>
      <c r="D238" s="137">
        <v>44062</v>
      </c>
      <c r="E238" s="137">
        <v>44062</v>
      </c>
      <c r="F238" s="137">
        <v>44065</v>
      </c>
      <c r="G238" s="136" t="s">
        <v>981</v>
      </c>
      <c r="H238" s="136" t="s">
        <v>982</v>
      </c>
      <c r="I238" s="138">
        <v>-1204.6500000000001</v>
      </c>
      <c r="J238" s="136" t="s">
        <v>983</v>
      </c>
      <c r="K238" s="136" t="s">
        <v>984</v>
      </c>
      <c r="L238" s="138">
        <v>-101130.37</v>
      </c>
      <c r="M238" s="138">
        <v>-1204.6500000000001</v>
      </c>
      <c r="N238" s="139">
        <f t="shared" si="7"/>
        <v>1204.6500000000001</v>
      </c>
      <c r="O238" s="140" t="str">
        <f>IF(M238="","",IF(M238&lt;0,-M238&amp;"_"&amp;COUNTIF(M$2:M238,M238),M238&amp;"_"&amp;COUNTIF(M$2:M238,M238)))</f>
        <v>1204.65_1</v>
      </c>
      <c r="P238" s="140" t="str">
        <f t="shared" si="6"/>
        <v/>
      </c>
      <c r="Q238" s="136" t="s">
        <v>1124</v>
      </c>
      <c r="R238" s="136" t="s">
        <v>1125</v>
      </c>
      <c r="S238" s="136" t="s">
        <v>980</v>
      </c>
      <c r="T238" s="136" t="s">
        <v>980</v>
      </c>
      <c r="U238" s="136" t="s">
        <v>987</v>
      </c>
      <c r="V238" s="136" t="s">
        <v>980</v>
      </c>
      <c r="W238" s="136" t="s">
        <v>980</v>
      </c>
      <c r="X238" s="136" t="s">
        <v>980</v>
      </c>
      <c r="Y238" s="136" t="s">
        <v>980</v>
      </c>
      <c r="Z238" s="136" t="s">
        <v>988</v>
      </c>
      <c r="AA238" s="136" t="s">
        <v>980</v>
      </c>
      <c r="AB238" s="137"/>
      <c r="AC238" s="136" t="s">
        <v>980</v>
      </c>
      <c r="AD238" s="136" t="s">
        <v>980</v>
      </c>
      <c r="AE238" s="136" t="s">
        <v>980</v>
      </c>
      <c r="AF238" s="138">
        <v>0</v>
      </c>
    </row>
    <row r="239" spans="1:32" x14ac:dyDescent="0.25">
      <c r="A239" s="135" t="s">
        <v>980</v>
      </c>
      <c r="B239" s="136" t="s">
        <v>182</v>
      </c>
      <c r="C239" s="136" t="s">
        <v>360</v>
      </c>
      <c r="D239" s="137">
        <v>44062</v>
      </c>
      <c r="E239" s="137">
        <v>44062</v>
      </c>
      <c r="F239" s="137">
        <v>44065</v>
      </c>
      <c r="G239" s="136" t="s">
        <v>981</v>
      </c>
      <c r="H239" s="136" t="s">
        <v>982</v>
      </c>
      <c r="I239" s="138">
        <v>-2061.8000000000002</v>
      </c>
      <c r="J239" s="136" t="s">
        <v>983</v>
      </c>
      <c r="K239" s="136" t="s">
        <v>984</v>
      </c>
      <c r="L239" s="138">
        <v>-173088.11</v>
      </c>
      <c r="M239" s="138">
        <v>-2061.8000000000002</v>
      </c>
      <c r="N239" s="139">
        <f t="shared" si="7"/>
        <v>2061.8000000000002</v>
      </c>
      <c r="O239" s="140" t="str">
        <f>IF(M239="","",IF(M239&lt;0,-M239&amp;"_"&amp;COUNTIF(M$2:M239,M239),M239&amp;"_"&amp;COUNTIF(M$2:M239,M239)))</f>
        <v>2061.8_1</v>
      </c>
      <c r="P239" s="140" t="str">
        <f t="shared" si="6"/>
        <v/>
      </c>
      <c r="Q239" s="136" t="s">
        <v>1124</v>
      </c>
      <c r="R239" s="136" t="s">
        <v>1125</v>
      </c>
      <c r="S239" s="136" t="s">
        <v>980</v>
      </c>
      <c r="T239" s="136" t="s">
        <v>980</v>
      </c>
      <c r="U239" s="136" t="s">
        <v>987</v>
      </c>
      <c r="V239" s="136" t="s">
        <v>980</v>
      </c>
      <c r="W239" s="136" t="s">
        <v>980</v>
      </c>
      <c r="X239" s="136" t="s">
        <v>980</v>
      </c>
      <c r="Y239" s="136" t="s">
        <v>980</v>
      </c>
      <c r="Z239" s="136" t="s">
        <v>988</v>
      </c>
      <c r="AA239" s="136" t="s">
        <v>980</v>
      </c>
      <c r="AB239" s="137"/>
      <c r="AC239" s="136" t="s">
        <v>980</v>
      </c>
      <c r="AD239" s="136" t="s">
        <v>980</v>
      </c>
      <c r="AE239" s="136" t="s">
        <v>980</v>
      </c>
      <c r="AF239" s="138">
        <v>0</v>
      </c>
    </row>
    <row r="240" spans="1:32" x14ac:dyDescent="0.25">
      <c r="A240" s="135" t="s">
        <v>980</v>
      </c>
      <c r="B240" s="136" t="s">
        <v>182</v>
      </c>
      <c r="C240" s="136" t="s">
        <v>360</v>
      </c>
      <c r="D240" s="137">
        <v>44062</v>
      </c>
      <c r="E240" s="137">
        <v>44062</v>
      </c>
      <c r="F240" s="137">
        <v>44065</v>
      </c>
      <c r="G240" s="136" t="s">
        <v>981</v>
      </c>
      <c r="H240" s="136" t="s">
        <v>982</v>
      </c>
      <c r="I240" s="138">
        <v>-5281.77</v>
      </c>
      <c r="J240" s="136" t="s">
        <v>983</v>
      </c>
      <c r="K240" s="136" t="s">
        <v>984</v>
      </c>
      <c r="L240" s="138">
        <v>-443404.59</v>
      </c>
      <c r="M240" s="138">
        <v>-5281.77</v>
      </c>
      <c r="N240" s="139">
        <f t="shared" si="7"/>
        <v>5281.77</v>
      </c>
      <c r="O240" s="140" t="str">
        <f>IF(M240="","",IF(M240&lt;0,-M240&amp;"_"&amp;COUNTIF(M$2:M240,M240),M240&amp;"_"&amp;COUNTIF(M$2:M240,M240)))</f>
        <v>5281.77_1</v>
      </c>
      <c r="P240" s="140" t="str">
        <f t="shared" si="6"/>
        <v/>
      </c>
      <c r="Q240" s="136" t="s">
        <v>1124</v>
      </c>
      <c r="R240" s="136" t="s">
        <v>1125</v>
      </c>
      <c r="S240" s="136" t="s">
        <v>980</v>
      </c>
      <c r="T240" s="136" t="s">
        <v>980</v>
      </c>
      <c r="U240" s="136" t="s">
        <v>987</v>
      </c>
      <c r="V240" s="136" t="s">
        <v>980</v>
      </c>
      <c r="W240" s="136" t="s">
        <v>980</v>
      </c>
      <c r="X240" s="136" t="s">
        <v>980</v>
      </c>
      <c r="Y240" s="136" t="s">
        <v>980</v>
      </c>
      <c r="Z240" s="136" t="s">
        <v>988</v>
      </c>
      <c r="AA240" s="136" t="s">
        <v>980</v>
      </c>
      <c r="AB240" s="137"/>
      <c r="AC240" s="136" t="s">
        <v>980</v>
      </c>
      <c r="AD240" s="136" t="s">
        <v>980</v>
      </c>
      <c r="AE240" s="136" t="s">
        <v>980</v>
      </c>
      <c r="AF240" s="138">
        <v>0</v>
      </c>
    </row>
    <row r="241" spans="1:32" x14ac:dyDescent="0.25">
      <c r="A241" s="135" t="s">
        <v>980</v>
      </c>
      <c r="B241" s="136" t="s">
        <v>182</v>
      </c>
      <c r="C241" s="136" t="s">
        <v>360</v>
      </c>
      <c r="D241" s="137">
        <v>44062</v>
      </c>
      <c r="E241" s="137">
        <v>44062</v>
      </c>
      <c r="F241" s="137">
        <v>44065</v>
      </c>
      <c r="G241" s="136" t="s">
        <v>981</v>
      </c>
      <c r="H241" s="136" t="s">
        <v>982</v>
      </c>
      <c r="I241" s="138">
        <v>-1688.94</v>
      </c>
      <c r="J241" s="136" t="s">
        <v>983</v>
      </c>
      <c r="K241" s="136" t="s">
        <v>984</v>
      </c>
      <c r="L241" s="138">
        <v>-141786.51</v>
      </c>
      <c r="M241" s="138">
        <v>-1688.94</v>
      </c>
      <c r="N241" s="139">
        <f t="shared" si="7"/>
        <v>1688.94</v>
      </c>
      <c r="O241" s="140" t="str">
        <f>IF(M241="","",IF(M241&lt;0,-M241&amp;"_"&amp;COUNTIF(M$2:M241,M241),M241&amp;"_"&amp;COUNTIF(M$2:M241,M241)))</f>
        <v>1688.94_1</v>
      </c>
      <c r="P241" s="140" t="str">
        <f t="shared" si="6"/>
        <v/>
      </c>
      <c r="Q241" s="136" t="s">
        <v>1124</v>
      </c>
      <c r="R241" s="136" t="s">
        <v>1125</v>
      </c>
      <c r="S241" s="136" t="s">
        <v>980</v>
      </c>
      <c r="T241" s="136" t="s">
        <v>980</v>
      </c>
      <c r="U241" s="136" t="s">
        <v>987</v>
      </c>
      <c r="V241" s="136" t="s">
        <v>980</v>
      </c>
      <c r="W241" s="136" t="s">
        <v>980</v>
      </c>
      <c r="X241" s="136" t="s">
        <v>980</v>
      </c>
      <c r="Y241" s="136" t="s">
        <v>980</v>
      </c>
      <c r="Z241" s="136" t="s">
        <v>988</v>
      </c>
      <c r="AA241" s="136" t="s">
        <v>980</v>
      </c>
      <c r="AB241" s="137"/>
      <c r="AC241" s="136" t="s">
        <v>980</v>
      </c>
      <c r="AD241" s="136" t="s">
        <v>980</v>
      </c>
      <c r="AE241" s="136" t="s">
        <v>980</v>
      </c>
      <c r="AF241" s="138">
        <v>0</v>
      </c>
    </row>
    <row r="242" spans="1:32" x14ac:dyDescent="0.25">
      <c r="A242" s="135" t="s">
        <v>980</v>
      </c>
      <c r="B242" s="136" t="s">
        <v>182</v>
      </c>
      <c r="C242" s="136" t="s">
        <v>361</v>
      </c>
      <c r="D242" s="137">
        <v>44062</v>
      </c>
      <c r="E242" s="137">
        <v>44062</v>
      </c>
      <c r="F242" s="137">
        <v>44065</v>
      </c>
      <c r="G242" s="136" t="s">
        <v>981</v>
      </c>
      <c r="H242" s="136" t="s">
        <v>982</v>
      </c>
      <c r="I242" s="138">
        <v>-11055.57</v>
      </c>
      <c r="J242" s="136" t="s">
        <v>983</v>
      </c>
      <c r="K242" s="136" t="s">
        <v>984</v>
      </c>
      <c r="L242" s="138">
        <v>-928115.1</v>
      </c>
      <c r="M242" s="138">
        <v>-11055.57</v>
      </c>
      <c r="N242" s="139">
        <f t="shared" si="7"/>
        <v>11055.57</v>
      </c>
      <c r="O242" s="140" t="str">
        <f>IF(M242="","",IF(M242&lt;0,-M242&amp;"_"&amp;COUNTIF(M$2:M242,M242),M242&amp;"_"&amp;COUNTIF(M$2:M242,M242)))</f>
        <v>11055.57_1</v>
      </c>
      <c r="P242" s="140" t="str">
        <f t="shared" si="6"/>
        <v/>
      </c>
      <c r="Q242" s="136" t="s">
        <v>1126</v>
      </c>
      <c r="R242" s="136" t="s">
        <v>1125</v>
      </c>
      <c r="S242" s="136" t="s">
        <v>980</v>
      </c>
      <c r="T242" s="136" t="s">
        <v>980</v>
      </c>
      <c r="U242" s="136" t="s">
        <v>987</v>
      </c>
      <c r="V242" s="136" t="s">
        <v>980</v>
      </c>
      <c r="W242" s="136" t="s">
        <v>980</v>
      </c>
      <c r="X242" s="136" t="s">
        <v>980</v>
      </c>
      <c r="Y242" s="136" t="s">
        <v>980</v>
      </c>
      <c r="Z242" s="136" t="s">
        <v>988</v>
      </c>
      <c r="AA242" s="136" t="s">
        <v>980</v>
      </c>
      <c r="AB242" s="137"/>
      <c r="AC242" s="136" t="s">
        <v>980</v>
      </c>
      <c r="AD242" s="136" t="s">
        <v>980</v>
      </c>
      <c r="AE242" s="136" t="s">
        <v>980</v>
      </c>
      <c r="AF242" s="138">
        <v>0</v>
      </c>
    </row>
    <row r="243" spans="1:32" x14ac:dyDescent="0.25">
      <c r="A243" s="135" t="s">
        <v>980</v>
      </c>
      <c r="B243" s="136" t="s">
        <v>182</v>
      </c>
      <c r="C243" s="136" t="s">
        <v>361</v>
      </c>
      <c r="D243" s="137">
        <v>44062</v>
      </c>
      <c r="E243" s="137">
        <v>44062</v>
      </c>
      <c r="F243" s="137">
        <v>44065</v>
      </c>
      <c r="G243" s="136" t="s">
        <v>981</v>
      </c>
      <c r="H243" s="136" t="s">
        <v>982</v>
      </c>
      <c r="I243" s="138">
        <v>-7517.49</v>
      </c>
      <c r="J243" s="136" t="s">
        <v>983</v>
      </c>
      <c r="K243" s="136" t="s">
        <v>984</v>
      </c>
      <c r="L243" s="138">
        <v>-631093.29</v>
      </c>
      <c r="M243" s="138">
        <v>-7517.49</v>
      </c>
      <c r="N243" s="139">
        <f t="shared" si="7"/>
        <v>7517.49</v>
      </c>
      <c r="O243" s="140" t="str">
        <f>IF(M243="","",IF(M243&lt;0,-M243&amp;"_"&amp;COUNTIF(M$2:M243,M243),M243&amp;"_"&amp;COUNTIF(M$2:M243,M243)))</f>
        <v>7517.49_1</v>
      </c>
      <c r="P243" s="140" t="str">
        <f t="shared" si="6"/>
        <v/>
      </c>
      <c r="Q243" s="136" t="s">
        <v>1126</v>
      </c>
      <c r="R243" s="136" t="s">
        <v>1125</v>
      </c>
      <c r="S243" s="136" t="s">
        <v>980</v>
      </c>
      <c r="T243" s="136" t="s">
        <v>980</v>
      </c>
      <c r="U243" s="136" t="s">
        <v>987</v>
      </c>
      <c r="V243" s="136" t="s">
        <v>980</v>
      </c>
      <c r="W243" s="136" t="s">
        <v>980</v>
      </c>
      <c r="X243" s="136" t="s">
        <v>980</v>
      </c>
      <c r="Y243" s="136" t="s">
        <v>980</v>
      </c>
      <c r="Z243" s="136" t="s">
        <v>988</v>
      </c>
      <c r="AA243" s="136" t="s">
        <v>980</v>
      </c>
      <c r="AB243" s="137"/>
      <c r="AC243" s="136" t="s">
        <v>980</v>
      </c>
      <c r="AD243" s="136" t="s">
        <v>980</v>
      </c>
      <c r="AE243" s="136" t="s">
        <v>980</v>
      </c>
      <c r="AF243" s="138">
        <v>0</v>
      </c>
    </row>
    <row r="244" spans="1:32" x14ac:dyDescent="0.25">
      <c r="A244" s="135" t="s">
        <v>980</v>
      </c>
      <c r="B244" s="136" t="s">
        <v>182</v>
      </c>
      <c r="C244" s="136" t="s">
        <v>361</v>
      </c>
      <c r="D244" s="137">
        <v>44062</v>
      </c>
      <c r="E244" s="137">
        <v>44062</v>
      </c>
      <c r="F244" s="137">
        <v>44065</v>
      </c>
      <c r="G244" s="136" t="s">
        <v>981</v>
      </c>
      <c r="H244" s="136" t="s">
        <v>982</v>
      </c>
      <c r="I244" s="138">
        <v>-5307.91</v>
      </c>
      <c r="J244" s="136" t="s">
        <v>983</v>
      </c>
      <c r="K244" s="136" t="s">
        <v>984</v>
      </c>
      <c r="L244" s="138">
        <v>-445599.04</v>
      </c>
      <c r="M244" s="138">
        <v>-5307.91</v>
      </c>
      <c r="N244" s="139">
        <f t="shared" si="7"/>
        <v>5307.91</v>
      </c>
      <c r="O244" s="140" t="str">
        <f>IF(M244="","",IF(M244&lt;0,-M244&amp;"_"&amp;COUNTIF(M$2:M244,M244),M244&amp;"_"&amp;COUNTIF(M$2:M244,M244)))</f>
        <v>5307.91_1</v>
      </c>
      <c r="P244" s="140" t="str">
        <f t="shared" si="6"/>
        <v/>
      </c>
      <c r="Q244" s="136" t="s">
        <v>1126</v>
      </c>
      <c r="R244" s="136" t="s">
        <v>1125</v>
      </c>
      <c r="S244" s="136" t="s">
        <v>980</v>
      </c>
      <c r="T244" s="136" t="s">
        <v>980</v>
      </c>
      <c r="U244" s="136" t="s">
        <v>987</v>
      </c>
      <c r="V244" s="136" t="s">
        <v>980</v>
      </c>
      <c r="W244" s="136" t="s">
        <v>980</v>
      </c>
      <c r="X244" s="136" t="s">
        <v>980</v>
      </c>
      <c r="Y244" s="136" t="s">
        <v>980</v>
      </c>
      <c r="Z244" s="136" t="s">
        <v>988</v>
      </c>
      <c r="AA244" s="136" t="s">
        <v>980</v>
      </c>
      <c r="AB244" s="137"/>
      <c r="AC244" s="136" t="s">
        <v>980</v>
      </c>
      <c r="AD244" s="136" t="s">
        <v>980</v>
      </c>
      <c r="AE244" s="136" t="s">
        <v>980</v>
      </c>
      <c r="AF244" s="138">
        <v>0</v>
      </c>
    </row>
    <row r="245" spans="1:32" x14ac:dyDescent="0.25">
      <c r="A245" s="135" t="s">
        <v>980</v>
      </c>
      <c r="B245" s="136" t="s">
        <v>182</v>
      </c>
      <c r="C245" s="136" t="s">
        <v>368</v>
      </c>
      <c r="D245" s="137">
        <v>44063</v>
      </c>
      <c r="E245" s="137">
        <v>44063</v>
      </c>
      <c r="F245" s="137">
        <v>44069</v>
      </c>
      <c r="G245" s="136" t="s">
        <v>981</v>
      </c>
      <c r="H245" s="136" t="s">
        <v>982</v>
      </c>
      <c r="I245" s="138">
        <v>-705.81</v>
      </c>
      <c r="J245" s="136" t="s">
        <v>983</v>
      </c>
      <c r="K245" s="136" t="s">
        <v>984</v>
      </c>
      <c r="L245" s="138">
        <v>-59252.75</v>
      </c>
      <c r="M245" s="138">
        <v>-705.81</v>
      </c>
      <c r="N245" s="139">
        <f t="shared" si="7"/>
        <v>705.81</v>
      </c>
      <c r="O245" s="140" t="str">
        <f>IF(M245="","",IF(M245&lt;0,-M245&amp;"_"&amp;COUNTIF(M$2:M245,M245),M245&amp;"_"&amp;COUNTIF(M$2:M245,M245)))</f>
        <v>705.81_2</v>
      </c>
      <c r="P245" s="140" t="str">
        <f t="shared" si="6"/>
        <v/>
      </c>
      <c r="Q245" s="136" t="s">
        <v>1127</v>
      </c>
      <c r="R245" s="136" t="s">
        <v>1128</v>
      </c>
      <c r="S245" s="136" t="s">
        <v>980</v>
      </c>
      <c r="T245" s="136" t="s">
        <v>980</v>
      </c>
      <c r="U245" s="136" t="s">
        <v>987</v>
      </c>
      <c r="V245" s="136" t="s">
        <v>980</v>
      </c>
      <c r="W245" s="136" t="s">
        <v>980</v>
      </c>
      <c r="X245" s="136" t="s">
        <v>980</v>
      </c>
      <c r="Y245" s="136" t="s">
        <v>980</v>
      </c>
      <c r="Z245" s="136" t="s">
        <v>988</v>
      </c>
      <c r="AA245" s="136" t="s">
        <v>980</v>
      </c>
      <c r="AB245" s="137"/>
      <c r="AC245" s="136" t="s">
        <v>980</v>
      </c>
      <c r="AD245" s="136" t="s">
        <v>980</v>
      </c>
      <c r="AE245" s="136" t="s">
        <v>980</v>
      </c>
      <c r="AF245" s="138">
        <v>0</v>
      </c>
    </row>
    <row r="246" spans="1:32" x14ac:dyDescent="0.25">
      <c r="A246" s="135" t="s">
        <v>980</v>
      </c>
      <c r="B246" s="136" t="s">
        <v>182</v>
      </c>
      <c r="C246" s="136" t="s">
        <v>363</v>
      </c>
      <c r="D246" s="137">
        <v>44064</v>
      </c>
      <c r="E246" s="137">
        <v>44064</v>
      </c>
      <c r="F246" s="137">
        <v>44068</v>
      </c>
      <c r="G246" s="136" t="s">
        <v>981</v>
      </c>
      <c r="H246" s="136" t="s">
        <v>982</v>
      </c>
      <c r="I246" s="138">
        <v>-1328.71</v>
      </c>
      <c r="J246" s="136" t="s">
        <v>983</v>
      </c>
      <c r="K246" s="136" t="s">
        <v>984</v>
      </c>
      <c r="L246" s="138">
        <v>-111545.21</v>
      </c>
      <c r="M246" s="138">
        <v>-1328.71</v>
      </c>
      <c r="N246" s="139">
        <f t="shared" si="7"/>
        <v>1328.71</v>
      </c>
      <c r="O246" s="140" t="str">
        <f>IF(M246="","",IF(M246&lt;0,-M246&amp;"_"&amp;COUNTIF(M$2:M246,M246),M246&amp;"_"&amp;COUNTIF(M$2:M246,M246)))</f>
        <v>1328.71_1</v>
      </c>
      <c r="P246" s="140" t="str">
        <f t="shared" si="6"/>
        <v/>
      </c>
      <c r="Q246" s="136" t="s">
        <v>1129</v>
      </c>
      <c r="R246" s="136" t="s">
        <v>1130</v>
      </c>
      <c r="S246" s="136" t="s">
        <v>980</v>
      </c>
      <c r="T246" s="136" t="s">
        <v>980</v>
      </c>
      <c r="U246" s="136" t="s">
        <v>987</v>
      </c>
      <c r="V246" s="136" t="s">
        <v>980</v>
      </c>
      <c r="W246" s="136" t="s">
        <v>980</v>
      </c>
      <c r="X246" s="136" t="s">
        <v>980</v>
      </c>
      <c r="Y246" s="136" t="s">
        <v>980</v>
      </c>
      <c r="Z246" s="136" t="s">
        <v>988</v>
      </c>
      <c r="AA246" s="136" t="s">
        <v>980</v>
      </c>
      <c r="AB246" s="137"/>
      <c r="AC246" s="136" t="s">
        <v>980</v>
      </c>
      <c r="AD246" s="136" t="s">
        <v>980</v>
      </c>
      <c r="AE246" s="136" t="s">
        <v>980</v>
      </c>
      <c r="AF246" s="138">
        <v>0</v>
      </c>
    </row>
    <row r="247" spans="1:32" x14ac:dyDescent="0.25">
      <c r="A247" s="135" t="s">
        <v>980</v>
      </c>
      <c r="B247" s="136" t="s">
        <v>182</v>
      </c>
      <c r="C247" s="136" t="s">
        <v>363</v>
      </c>
      <c r="D247" s="137">
        <v>44064</v>
      </c>
      <c r="E247" s="137">
        <v>44064</v>
      </c>
      <c r="F247" s="137">
        <v>44068</v>
      </c>
      <c r="G247" s="136" t="s">
        <v>981</v>
      </c>
      <c r="H247" s="136" t="s">
        <v>982</v>
      </c>
      <c r="I247" s="138">
        <v>-1506.11</v>
      </c>
      <c r="J247" s="136" t="s">
        <v>983</v>
      </c>
      <c r="K247" s="136" t="s">
        <v>984</v>
      </c>
      <c r="L247" s="138">
        <v>-126437.93</v>
      </c>
      <c r="M247" s="138">
        <v>-1506.11</v>
      </c>
      <c r="N247" s="139">
        <f t="shared" si="7"/>
        <v>1506.11</v>
      </c>
      <c r="O247" s="140" t="str">
        <f>IF(M247="","",IF(M247&lt;0,-M247&amp;"_"&amp;COUNTIF(M$2:M247,M247),M247&amp;"_"&amp;COUNTIF(M$2:M247,M247)))</f>
        <v>1506.11_2</v>
      </c>
      <c r="P247" s="140" t="str">
        <f t="shared" si="6"/>
        <v/>
      </c>
      <c r="Q247" s="136" t="s">
        <v>1129</v>
      </c>
      <c r="R247" s="136" t="s">
        <v>1130</v>
      </c>
      <c r="S247" s="136" t="s">
        <v>980</v>
      </c>
      <c r="T247" s="136" t="s">
        <v>980</v>
      </c>
      <c r="U247" s="136" t="s">
        <v>987</v>
      </c>
      <c r="V247" s="136" t="s">
        <v>980</v>
      </c>
      <c r="W247" s="136" t="s">
        <v>980</v>
      </c>
      <c r="X247" s="136" t="s">
        <v>980</v>
      </c>
      <c r="Y247" s="136" t="s">
        <v>980</v>
      </c>
      <c r="Z247" s="136" t="s">
        <v>988</v>
      </c>
      <c r="AA247" s="136" t="s">
        <v>980</v>
      </c>
      <c r="AB247" s="137"/>
      <c r="AC247" s="136" t="s">
        <v>980</v>
      </c>
      <c r="AD247" s="136" t="s">
        <v>980</v>
      </c>
      <c r="AE247" s="136" t="s">
        <v>980</v>
      </c>
      <c r="AF247" s="138">
        <v>0</v>
      </c>
    </row>
    <row r="248" spans="1:32" x14ac:dyDescent="0.25">
      <c r="A248" s="135" t="s">
        <v>980</v>
      </c>
      <c r="B248" s="136" t="s">
        <v>182</v>
      </c>
      <c r="C248" s="136" t="s">
        <v>363</v>
      </c>
      <c r="D248" s="137">
        <v>44064</v>
      </c>
      <c r="E248" s="137">
        <v>44064</v>
      </c>
      <c r="F248" s="137">
        <v>44068</v>
      </c>
      <c r="G248" s="136" t="s">
        <v>981</v>
      </c>
      <c r="H248" s="136" t="s">
        <v>982</v>
      </c>
      <c r="I248" s="138">
        <v>-1393.98</v>
      </c>
      <c r="J248" s="136" t="s">
        <v>983</v>
      </c>
      <c r="K248" s="136" t="s">
        <v>984</v>
      </c>
      <c r="L248" s="138">
        <v>-117024.62</v>
      </c>
      <c r="M248" s="138">
        <v>-1393.98</v>
      </c>
      <c r="N248" s="139">
        <f t="shared" si="7"/>
        <v>1393.98</v>
      </c>
      <c r="O248" s="140" t="str">
        <f>IF(M248="","",IF(M248&lt;0,-M248&amp;"_"&amp;COUNTIF(M$2:M248,M248),M248&amp;"_"&amp;COUNTIF(M$2:M248,M248)))</f>
        <v>1393.98_1</v>
      </c>
      <c r="P248" s="140" t="str">
        <f t="shared" si="6"/>
        <v/>
      </c>
      <c r="Q248" s="136" t="s">
        <v>1129</v>
      </c>
      <c r="R248" s="136" t="s">
        <v>1130</v>
      </c>
      <c r="S248" s="136" t="s">
        <v>980</v>
      </c>
      <c r="T248" s="136" t="s">
        <v>980</v>
      </c>
      <c r="U248" s="136" t="s">
        <v>987</v>
      </c>
      <c r="V248" s="136" t="s">
        <v>980</v>
      </c>
      <c r="W248" s="136" t="s">
        <v>980</v>
      </c>
      <c r="X248" s="136" t="s">
        <v>980</v>
      </c>
      <c r="Y248" s="136" t="s">
        <v>980</v>
      </c>
      <c r="Z248" s="136" t="s">
        <v>988</v>
      </c>
      <c r="AA248" s="136" t="s">
        <v>980</v>
      </c>
      <c r="AB248" s="137"/>
      <c r="AC248" s="136" t="s">
        <v>980</v>
      </c>
      <c r="AD248" s="136" t="s">
        <v>980</v>
      </c>
      <c r="AE248" s="136" t="s">
        <v>980</v>
      </c>
      <c r="AF248" s="138">
        <v>0</v>
      </c>
    </row>
    <row r="249" spans="1:32" x14ac:dyDescent="0.25">
      <c r="A249" s="135" t="s">
        <v>980</v>
      </c>
      <c r="B249" s="136" t="s">
        <v>182</v>
      </c>
      <c r="C249" s="136" t="s">
        <v>374</v>
      </c>
      <c r="D249" s="137">
        <v>44064</v>
      </c>
      <c r="E249" s="137">
        <v>44064</v>
      </c>
      <c r="F249" s="137">
        <v>44070</v>
      </c>
      <c r="G249" s="136" t="s">
        <v>981</v>
      </c>
      <c r="H249" s="136" t="s">
        <v>982</v>
      </c>
      <c r="I249" s="138">
        <v>-8912.18</v>
      </c>
      <c r="J249" s="136" t="s">
        <v>983</v>
      </c>
      <c r="K249" s="136" t="s">
        <v>984</v>
      </c>
      <c r="L249" s="138">
        <v>-748177.51</v>
      </c>
      <c r="M249" s="138">
        <v>-8912.18</v>
      </c>
      <c r="N249" s="139">
        <f t="shared" si="7"/>
        <v>8912.18</v>
      </c>
      <c r="O249" s="140" t="str">
        <f>IF(M249="","",IF(M249&lt;0,-M249&amp;"_"&amp;COUNTIF(M$2:M249,M249),M249&amp;"_"&amp;COUNTIF(M$2:M249,M249)))</f>
        <v>8912.18_1</v>
      </c>
      <c r="P249" s="140" t="str">
        <f t="shared" si="6"/>
        <v/>
      </c>
      <c r="Q249" s="136" t="s">
        <v>1131</v>
      </c>
      <c r="R249" s="136" t="s">
        <v>1130</v>
      </c>
      <c r="S249" s="136" t="s">
        <v>980</v>
      </c>
      <c r="T249" s="136" t="s">
        <v>980</v>
      </c>
      <c r="U249" s="136" t="s">
        <v>987</v>
      </c>
      <c r="V249" s="136" t="s">
        <v>980</v>
      </c>
      <c r="W249" s="136" t="s">
        <v>980</v>
      </c>
      <c r="X249" s="136" t="s">
        <v>980</v>
      </c>
      <c r="Y249" s="136" t="s">
        <v>980</v>
      </c>
      <c r="Z249" s="136" t="s">
        <v>988</v>
      </c>
      <c r="AA249" s="136" t="s">
        <v>980</v>
      </c>
      <c r="AB249" s="137"/>
      <c r="AC249" s="136" t="s">
        <v>980</v>
      </c>
      <c r="AD249" s="136" t="s">
        <v>980</v>
      </c>
      <c r="AE249" s="136" t="s">
        <v>980</v>
      </c>
      <c r="AF249" s="138">
        <v>0</v>
      </c>
    </row>
    <row r="250" spans="1:32" x14ac:dyDescent="0.25">
      <c r="A250" s="135" t="s">
        <v>980</v>
      </c>
      <c r="B250" s="136" t="s">
        <v>182</v>
      </c>
      <c r="C250" s="136" t="s">
        <v>374</v>
      </c>
      <c r="D250" s="137">
        <v>44064</v>
      </c>
      <c r="E250" s="137">
        <v>44064</v>
      </c>
      <c r="F250" s="137">
        <v>44070</v>
      </c>
      <c r="G250" s="136" t="s">
        <v>981</v>
      </c>
      <c r="H250" s="136" t="s">
        <v>982</v>
      </c>
      <c r="I250" s="138">
        <v>-12119.96</v>
      </c>
      <c r="J250" s="136" t="s">
        <v>983</v>
      </c>
      <c r="K250" s="136" t="s">
        <v>984</v>
      </c>
      <c r="L250" s="138">
        <v>-1017470.64</v>
      </c>
      <c r="M250" s="138">
        <v>-12119.96</v>
      </c>
      <c r="N250" s="139">
        <f t="shared" si="7"/>
        <v>12119.96</v>
      </c>
      <c r="O250" s="140" t="str">
        <f>IF(M250="","",IF(M250&lt;0,-M250&amp;"_"&amp;COUNTIF(M$2:M250,M250),M250&amp;"_"&amp;COUNTIF(M$2:M250,M250)))</f>
        <v>12119.96_1</v>
      </c>
      <c r="P250" s="140" t="str">
        <f t="shared" si="6"/>
        <v/>
      </c>
      <c r="Q250" s="136" t="s">
        <v>1131</v>
      </c>
      <c r="R250" s="136" t="s">
        <v>1130</v>
      </c>
      <c r="S250" s="136" t="s">
        <v>980</v>
      </c>
      <c r="T250" s="136" t="s">
        <v>980</v>
      </c>
      <c r="U250" s="136" t="s">
        <v>987</v>
      </c>
      <c r="V250" s="136" t="s">
        <v>980</v>
      </c>
      <c r="W250" s="136" t="s">
        <v>980</v>
      </c>
      <c r="X250" s="136" t="s">
        <v>980</v>
      </c>
      <c r="Y250" s="136" t="s">
        <v>980</v>
      </c>
      <c r="Z250" s="136" t="s">
        <v>988</v>
      </c>
      <c r="AA250" s="136" t="s">
        <v>980</v>
      </c>
      <c r="AB250" s="137"/>
      <c r="AC250" s="136" t="s">
        <v>980</v>
      </c>
      <c r="AD250" s="136" t="s">
        <v>980</v>
      </c>
      <c r="AE250" s="136" t="s">
        <v>980</v>
      </c>
      <c r="AF250" s="138">
        <v>0</v>
      </c>
    </row>
    <row r="251" spans="1:32" x14ac:dyDescent="0.25">
      <c r="A251" s="135" t="s">
        <v>980</v>
      </c>
      <c r="B251" s="136" t="s">
        <v>182</v>
      </c>
      <c r="C251" s="136" t="s">
        <v>374</v>
      </c>
      <c r="D251" s="137">
        <v>44064</v>
      </c>
      <c r="E251" s="137">
        <v>44064</v>
      </c>
      <c r="F251" s="137">
        <v>44070</v>
      </c>
      <c r="G251" s="136" t="s">
        <v>981</v>
      </c>
      <c r="H251" s="136" t="s">
        <v>982</v>
      </c>
      <c r="I251" s="138">
        <v>-6046.82</v>
      </c>
      <c r="J251" s="136" t="s">
        <v>983</v>
      </c>
      <c r="K251" s="136" t="s">
        <v>984</v>
      </c>
      <c r="L251" s="138">
        <v>-507630.54</v>
      </c>
      <c r="M251" s="138">
        <v>-6046.82</v>
      </c>
      <c r="N251" s="139">
        <f t="shared" si="7"/>
        <v>6046.82</v>
      </c>
      <c r="O251" s="140" t="str">
        <f>IF(M251="","",IF(M251&lt;0,-M251&amp;"_"&amp;COUNTIF(M$2:M251,M251),M251&amp;"_"&amp;COUNTIF(M$2:M251,M251)))</f>
        <v>6046.82_1</v>
      </c>
      <c r="P251" s="140" t="str">
        <f t="shared" si="6"/>
        <v/>
      </c>
      <c r="Q251" s="136" t="s">
        <v>1131</v>
      </c>
      <c r="R251" s="136" t="s">
        <v>1130</v>
      </c>
      <c r="S251" s="136" t="s">
        <v>980</v>
      </c>
      <c r="T251" s="136" t="s">
        <v>980</v>
      </c>
      <c r="U251" s="136" t="s">
        <v>987</v>
      </c>
      <c r="V251" s="136" t="s">
        <v>980</v>
      </c>
      <c r="W251" s="136" t="s">
        <v>980</v>
      </c>
      <c r="X251" s="136" t="s">
        <v>980</v>
      </c>
      <c r="Y251" s="136" t="s">
        <v>980</v>
      </c>
      <c r="Z251" s="136" t="s">
        <v>988</v>
      </c>
      <c r="AA251" s="136" t="s">
        <v>980</v>
      </c>
      <c r="AB251" s="137"/>
      <c r="AC251" s="136" t="s">
        <v>980</v>
      </c>
      <c r="AD251" s="136" t="s">
        <v>980</v>
      </c>
      <c r="AE251" s="136" t="s">
        <v>980</v>
      </c>
      <c r="AF251" s="138">
        <v>0</v>
      </c>
    </row>
    <row r="252" spans="1:32" x14ac:dyDescent="0.25">
      <c r="A252" s="135" t="s">
        <v>980</v>
      </c>
      <c r="B252" s="136" t="s">
        <v>182</v>
      </c>
      <c r="C252" s="136" t="s">
        <v>370</v>
      </c>
      <c r="D252" s="137">
        <v>44064</v>
      </c>
      <c r="E252" s="137">
        <v>44064</v>
      </c>
      <c r="F252" s="137">
        <v>44072</v>
      </c>
      <c r="G252" s="136" t="s">
        <v>981</v>
      </c>
      <c r="H252" s="136" t="s">
        <v>982</v>
      </c>
      <c r="I252" s="138">
        <v>-5449.17</v>
      </c>
      <c r="J252" s="136" t="s">
        <v>983</v>
      </c>
      <c r="K252" s="136" t="s">
        <v>984</v>
      </c>
      <c r="L252" s="138">
        <v>-457457.82</v>
      </c>
      <c r="M252" s="138">
        <v>-5449.17</v>
      </c>
      <c r="N252" s="139">
        <f t="shared" si="7"/>
        <v>5449.17</v>
      </c>
      <c r="O252" s="140" t="str">
        <f>IF(M252="","",IF(M252&lt;0,-M252&amp;"_"&amp;COUNTIF(M$2:M252,M252),M252&amp;"_"&amp;COUNTIF(M$2:M252,M252)))</f>
        <v>5449.17_1</v>
      </c>
      <c r="P252" s="140" t="str">
        <f t="shared" si="6"/>
        <v/>
      </c>
      <c r="Q252" s="136" t="s">
        <v>1132</v>
      </c>
      <c r="R252" s="136" t="s">
        <v>1130</v>
      </c>
      <c r="S252" s="136" t="s">
        <v>980</v>
      </c>
      <c r="T252" s="136" t="s">
        <v>980</v>
      </c>
      <c r="U252" s="136" t="s">
        <v>987</v>
      </c>
      <c r="V252" s="136" t="s">
        <v>980</v>
      </c>
      <c r="W252" s="136" t="s">
        <v>980</v>
      </c>
      <c r="X252" s="136" t="s">
        <v>980</v>
      </c>
      <c r="Y252" s="136" t="s">
        <v>980</v>
      </c>
      <c r="Z252" s="136" t="s">
        <v>988</v>
      </c>
      <c r="AA252" s="136" t="s">
        <v>980</v>
      </c>
      <c r="AB252" s="137"/>
      <c r="AC252" s="136" t="s">
        <v>980</v>
      </c>
      <c r="AD252" s="136" t="s">
        <v>980</v>
      </c>
      <c r="AE252" s="136" t="s">
        <v>980</v>
      </c>
      <c r="AF252" s="138">
        <v>0</v>
      </c>
    </row>
    <row r="253" spans="1:32" x14ac:dyDescent="0.25">
      <c r="A253" s="135" t="s">
        <v>980</v>
      </c>
      <c r="B253" s="136" t="s">
        <v>182</v>
      </c>
      <c r="C253" s="136" t="s">
        <v>370</v>
      </c>
      <c r="D253" s="137">
        <v>44064</v>
      </c>
      <c r="E253" s="137">
        <v>44064</v>
      </c>
      <c r="F253" s="137">
        <v>44072</v>
      </c>
      <c r="G253" s="136" t="s">
        <v>981</v>
      </c>
      <c r="H253" s="136" t="s">
        <v>982</v>
      </c>
      <c r="I253" s="138">
        <v>-16261.61</v>
      </c>
      <c r="J253" s="136" t="s">
        <v>983</v>
      </c>
      <c r="K253" s="136" t="s">
        <v>984</v>
      </c>
      <c r="L253" s="138">
        <v>-1365162.16</v>
      </c>
      <c r="M253" s="138">
        <v>-16261.61</v>
      </c>
      <c r="N253" s="139">
        <f t="shared" si="7"/>
        <v>16261.61</v>
      </c>
      <c r="O253" s="140" t="str">
        <f>IF(M253="","",IF(M253&lt;0,-M253&amp;"_"&amp;COUNTIF(M$2:M253,M253),M253&amp;"_"&amp;COUNTIF(M$2:M253,M253)))</f>
        <v>16261.61_1</v>
      </c>
      <c r="P253" s="140" t="str">
        <f t="shared" si="6"/>
        <v/>
      </c>
      <c r="Q253" s="136" t="s">
        <v>1132</v>
      </c>
      <c r="R253" s="136" t="s">
        <v>1130</v>
      </c>
      <c r="S253" s="136" t="s">
        <v>980</v>
      </c>
      <c r="T253" s="136" t="s">
        <v>980</v>
      </c>
      <c r="U253" s="136" t="s">
        <v>987</v>
      </c>
      <c r="V253" s="136" t="s">
        <v>980</v>
      </c>
      <c r="W253" s="136" t="s">
        <v>980</v>
      </c>
      <c r="X253" s="136" t="s">
        <v>980</v>
      </c>
      <c r="Y253" s="136" t="s">
        <v>980</v>
      </c>
      <c r="Z253" s="136" t="s">
        <v>988</v>
      </c>
      <c r="AA253" s="136" t="s">
        <v>980</v>
      </c>
      <c r="AB253" s="137"/>
      <c r="AC253" s="136" t="s">
        <v>980</v>
      </c>
      <c r="AD253" s="136" t="s">
        <v>980</v>
      </c>
      <c r="AE253" s="136" t="s">
        <v>980</v>
      </c>
      <c r="AF253" s="138">
        <v>0</v>
      </c>
    </row>
    <row r="254" spans="1:32" x14ac:dyDescent="0.25">
      <c r="A254" s="135" t="s">
        <v>980</v>
      </c>
      <c r="B254" s="136" t="s">
        <v>182</v>
      </c>
      <c r="C254" s="136" t="s">
        <v>198</v>
      </c>
      <c r="D254" s="137">
        <v>44064</v>
      </c>
      <c r="E254" s="137">
        <v>44064</v>
      </c>
      <c r="F254" s="137">
        <v>44072</v>
      </c>
      <c r="G254" s="136" t="s">
        <v>981</v>
      </c>
      <c r="H254" s="136" t="s">
        <v>982</v>
      </c>
      <c r="I254" s="138">
        <v>-12583.92</v>
      </c>
      <c r="J254" s="136" t="s">
        <v>983</v>
      </c>
      <c r="K254" s="136" t="s">
        <v>984</v>
      </c>
      <c r="L254" s="138">
        <v>-1056420.07</v>
      </c>
      <c r="M254" s="138">
        <v>-12583.92</v>
      </c>
      <c r="N254" s="139">
        <f t="shared" si="7"/>
        <v>12583.92</v>
      </c>
      <c r="O254" s="140" t="str">
        <f>IF(M254="","",IF(M254&lt;0,-M254&amp;"_"&amp;COUNTIF(M$2:M254,M254),M254&amp;"_"&amp;COUNTIF(M$2:M254,M254)))</f>
        <v>12583.92_1</v>
      </c>
      <c r="P254" s="140" t="str">
        <f t="shared" si="6"/>
        <v/>
      </c>
      <c r="Q254" s="136" t="s">
        <v>1133</v>
      </c>
      <c r="R254" s="136" t="s">
        <v>1130</v>
      </c>
      <c r="S254" s="136" t="s">
        <v>980</v>
      </c>
      <c r="T254" s="136" t="s">
        <v>980</v>
      </c>
      <c r="U254" s="136" t="s">
        <v>987</v>
      </c>
      <c r="V254" s="136" t="s">
        <v>980</v>
      </c>
      <c r="W254" s="136" t="s">
        <v>980</v>
      </c>
      <c r="X254" s="136" t="s">
        <v>980</v>
      </c>
      <c r="Y254" s="136" t="s">
        <v>980</v>
      </c>
      <c r="Z254" s="136" t="s">
        <v>988</v>
      </c>
      <c r="AA254" s="136" t="s">
        <v>980</v>
      </c>
      <c r="AB254" s="137"/>
      <c r="AC254" s="136" t="s">
        <v>980</v>
      </c>
      <c r="AD254" s="136" t="s">
        <v>980</v>
      </c>
      <c r="AE254" s="136" t="s">
        <v>980</v>
      </c>
      <c r="AF254" s="138">
        <v>0</v>
      </c>
    </row>
    <row r="255" spans="1:32" x14ac:dyDescent="0.25">
      <c r="A255" s="135" t="s">
        <v>980</v>
      </c>
      <c r="B255" s="136" t="s">
        <v>182</v>
      </c>
      <c r="C255" s="136" t="s">
        <v>198</v>
      </c>
      <c r="D255" s="137">
        <v>44064</v>
      </c>
      <c r="E255" s="137">
        <v>44064</v>
      </c>
      <c r="F255" s="137">
        <v>44072</v>
      </c>
      <c r="G255" s="136" t="s">
        <v>981</v>
      </c>
      <c r="H255" s="136" t="s">
        <v>982</v>
      </c>
      <c r="I255" s="138">
        <v>-8426.7000000000007</v>
      </c>
      <c r="J255" s="136" t="s">
        <v>983</v>
      </c>
      <c r="K255" s="136" t="s">
        <v>984</v>
      </c>
      <c r="L255" s="138">
        <v>-707421.47</v>
      </c>
      <c r="M255" s="138">
        <v>-8426.7000000000007</v>
      </c>
      <c r="N255" s="139">
        <f t="shared" si="7"/>
        <v>8426.7000000000007</v>
      </c>
      <c r="O255" s="140" t="str">
        <f>IF(M255="","",IF(M255&lt;0,-M255&amp;"_"&amp;COUNTIF(M$2:M255,M255),M255&amp;"_"&amp;COUNTIF(M$2:M255,M255)))</f>
        <v>8426.7_1</v>
      </c>
      <c r="P255" s="140" t="str">
        <f t="shared" si="6"/>
        <v/>
      </c>
      <c r="Q255" s="136" t="s">
        <v>1133</v>
      </c>
      <c r="R255" s="136" t="s">
        <v>1130</v>
      </c>
      <c r="S255" s="136" t="s">
        <v>980</v>
      </c>
      <c r="T255" s="136" t="s">
        <v>980</v>
      </c>
      <c r="U255" s="136" t="s">
        <v>987</v>
      </c>
      <c r="V255" s="136" t="s">
        <v>980</v>
      </c>
      <c r="W255" s="136" t="s">
        <v>980</v>
      </c>
      <c r="X255" s="136" t="s">
        <v>980</v>
      </c>
      <c r="Y255" s="136" t="s">
        <v>980</v>
      </c>
      <c r="Z255" s="136" t="s">
        <v>988</v>
      </c>
      <c r="AA255" s="136" t="s">
        <v>980</v>
      </c>
      <c r="AB255" s="137"/>
      <c r="AC255" s="136" t="s">
        <v>980</v>
      </c>
      <c r="AD255" s="136" t="s">
        <v>980</v>
      </c>
      <c r="AE255" s="136" t="s">
        <v>980</v>
      </c>
      <c r="AF255" s="138">
        <v>0</v>
      </c>
    </row>
    <row r="256" spans="1:32" x14ac:dyDescent="0.25">
      <c r="A256" s="135" t="s">
        <v>980</v>
      </c>
      <c r="B256" s="136" t="s">
        <v>182</v>
      </c>
      <c r="C256" s="136" t="s">
        <v>198</v>
      </c>
      <c r="D256" s="137">
        <v>44064</v>
      </c>
      <c r="E256" s="137">
        <v>44064</v>
      </c>
      <c r="F256" s="137">
        <v>44072</v>
      </c>
      <c r="G256" s="136" t="s">
        <v>981</v>
      </c>
      <c r="H256" s="136" t="s">
        <v>982</v>
      </c>
      <c r="I256" s="138">
        <v>-10200.5</v>
      </c>
      <c r="J256" s="136" t="s">
        <v>983</v>
      </c>
      <c r="K256" s="136" t="s">
        <v>984</v>
      </c>
      <c r="L256" s="138">
        <v>-856331.98</v>
      </c>
      <c r="M256" s="138">
        <v>-10200.5</v>
      </c>
      <c r="N256" s="139">
        <f t="shared" si="7"/>
        <v>10200.5</v>
      </c>
      <c r="O256" s="140" t="str">
        <f>IF(M256="","",IF(M256&lt;0,-M256&amp;"_"&amp;COUNTIF(M$2:M256,M256),M256&amp;"_"&amp;COUNTIF(M$2:M256,M256)))</f>
        <v>10200.5_1</v>
      </c>
      <c r="P256" s="140" t="str">
        <f t="shared" si="6"/>
        <v/>
      </c>
      <c r="Q256" s="136" t="s">
        <v>1133</v>
      </c>
      <c r="R256" s="136" t="s">
        <v>1130</v>
      </c>
      <c r="S256" s="136" t="s">
        <v>980</v>
      </c>
      <c r="T256" s="136" t="s">
        <v>980</v>
      </c>
      <c r="U256" s="136" t="s">
        <v>987</v>
      </c>
      <c r="V256" s="136" t="s">
        <v>980</v>
      </c>
      <c r="W256" s="136" t="s">
        <v>980</v>
      </c>
      <c r="X256" s="136" t="s">
        <v>980</v>
      </c>
      <c r="Y256" s="136" t="s">
        <v>980</v>
      </c>
      <c r="Z256" s="136" t="s">
        <v>988</v>
      </c>
      <c r="AA256" s="136" t="s">
        <v>980</v>
      </c>
      <c r="AB256" s="137"/>
      <c r="AC256" s="136" t="s">
        <v>980</v>
      </c>
      <c r="AD256" s="136" t="s">
        <v>980</v>
      </c>
      <c r="AE256" s="136" t="s">
        <v>980</v>
      </c>
      <c r="AF256" s="138">
        <v>0</v>
      </c>
    </row>
    <row r="257" spans="1:32" x14ac:dyDescent="0.25">
      <c r="A257" s="135" t="s">
        <v>980</v>
      </c>
      <c r="B257" s="136" t="s">
        <v>182</v>
      </c>
      <c r="C257" s="136" t="s">
        <v>366</v>
      </c>
      <c r="D257" s="137">
        <v>44066</v>
      </c>
      <c r="E257" s="137">
        <v>44066</v>
      </c>
      <c r="F257" s="137">
        <v>44069</v>
      </c>
      <c r="G257" s="136" t="s">
        <v>981</v>
      </c>
      <c r="H257" s="136" t="s">
        <v>982</v>
      </c>
      <c r="I257" s="138">
        <v>-1212.02</v>
      </c>
      <c r="J257" s="136" t="s">
        <v>983</v>
      </c>
      <c r="K257" s="136" t="s">
        <v>984</v>
      </c>
      <c r="L257" s="138">
        <v>-101749.08</v>
      </c>
      <c r="M257" s="138">
        <v>-1212.02</v>
      </c>
      <c r="N257" s="139">
        <f t="shared" si="7"/>
        <v>1212.02</v>
      </c>
      <c r="O257" s="140" t="str">
        <f>IF(M257="","",IF(M257&lt;0,-M257&amp;"_"&amp;COUNTIF(M$2:M257,M257),M257&amp;"_"&amp;COUNTIF(M$2:M257,M257)))</f>
        <v>1212.02_1</v>
      </c>
      <c r="P257" s="140" t="str">
        <f t="shared" si="6"/>
        <v/>
      </c>
      <c r="Q257" s="136" t="s">
        <v>1134</v>
      </c>
      <c r="R257" s="136" t="s">
        <v>1135</v>
      </c>
      <c r="S257" s="136" t="s">
        <v>980</v>
      </c>
      <c r="T257" s="136" t="s">
        <v>980</v>
      </c>
      <c r="U257" s="136" t="s">
        <v>987</v>
      </c>
      <c r="V257" s="136" t="s">
        <v>980</v>
      </c>
      <c r="W257" s="136" t="s">
        <v>980</v>
      </c>
      <c r="X257" s="136" t="s">
        <v>980</v>
      </c>
      <c r="Y257" s="136" t="s">
        <v>980</v>
      </c>
      <c r="Z257" s="136" t="s">
        <v>988</v>
      </c>
      <c r="AA257" s="136" t="s">
        <v>980</v>
      </c>
      <c r="AB257" s="137"/>
      <c r="AC257" s="136" t="s">
        <v>980</v>
      </c>
      <c r="AD257" s="136" t="s">
        <v>980</v>
      </c>
      <c r="AE257" s="136" t="s">
        <v>980</v>
      </c>
      <c r="AF257" s="138">
        <v>0</v>
      </c>
    </row>
    <row r="258" spans="1:32" x14ac:dyDescent="0.25">
      <c r="A258" s="135" t="s">
        <v>980</v>
      </c>
      <c r="B258" s="136" t="s">
        <v>182</v>
      </c>
      <c r="C258" s="136" t="s">
        <v>367</v>
      </c>
      <c r="D258" s="137">
        <v>44066</v>
      </c>
      <c r="E258" s="137">
        <v>44066</v>
      </c>
      <c r="F258" s="137">
        <v>44069</v>
      </c>
      <c r="G258" s="136" t="s">
        <v>981</v>
      </c>
      <c r="H258" s="136" t="s">
        <v>982</v>
      </c>
      <c r="I258" s="138">
        <v>-9087.31</v>
      </c>
      <c r="J258" s="136" t="s">
        <v>983</v>
      </c>
      <c r="K258" s="136" t="s">
        <v>984</v>
      </c>
      <c r="L258" s="138">
        <v>-762879.67</v>
      </c>
      <c r="M258" s="138">
        <v>-9087.31</v>
      </c>
      <c r="N258" s="139">
        <f t="shared" si="7"/>
        <v>9087.31</v>
      </c>
      <c r="O258" s="140" t="str">
        <f>IF(M258="","",IF(M258&lt;0,-M258&amp;"_"&amp;COUNTIF(M$2:M258,M258),M258&amp;"_"&amp;COUNTIF(M$2:M258,M258)))</f>
        <v>9087.31_1</v>
      </c>
      <c r="P258" s="140" t="str">
        <f t="shared" ref="P258:P321" si="8">IF(COUNTIF(O:O,O258)=2,"x","")</f>
        <v/>
      </c>
      <c r="Q258" s="136" t="s">
        <v>1136</v>
      </c>
      <c r="R258" s="136" t="s">
        <v>1135</v>
      </c>
      <c r="S258" s="136" t="s">
        <v>980</v>
      </c>
      <c r="T258" s="136" t="s">
        <v>980</v>
      </c>
      <c r="U258" s="136" t="s">
        <v>987</v>
      </c>
      <c r="V258" s="136" t="s">
        <v>980</v>
      </c>
      <c r="W258" s="136" t="s">
        <v>980</v>
      </c>
      <c r="X258" s="136" t="s">
        <v>980</v>
      </c>
      <c r="Y258" s="136" t="s">
        <v>980</v>
      </c>
      <c r="Z258" s="136" t="s">
        <v>988</v>
      </c>
      <c r="AA258" s="136" t="s">
        <v>980</v>
      </c>
      <c r="AB258" s="137"/>
      <c r="AC258" s="136" t="s">
        <v>980</v>
      </c>
      <c r="AD258" s="136" t="s">
        <v>980</v>
      </c>
      <c r="AE258" s="136" t="s">
        <v>980</v>
      </c>
      <c r="AF258" s="138">
        <v>0</v>
      </c>
    </row>
    <row r="259" spans="1:32" x14ac:dyDescent="0.25">
      <c r="A259" s="135" t="s">
        <v>980</v>
      </c>
      <c r="B259" s="136" t="s">
        <v>1021</v>
      </c>
      <c r="C259" s="136" t="s">
        <v>369</v>
      </c>
      <c r="D259" s="137">
        <v>44066</v>
      </c>
      <c r="E259" s="137">
        <v>44066</v>
      </c>
      <c r="F259" s="137">
        <v>44069</v>
      </c>
      <c r="G259" s="136" t="s">
        <v>981</v>
      </c>
      <c r="H259" s="136" t="s">
        <v>982</v>
      </c>
      <c r="I259" s="138">
        <v>-2319.1999999999998</v>
      </c>
      <c r="J259" s="136" t="s">
        <v>983</v>
      </c>
      <c r="K259" s="136" t="s">
        <v>984</v>
      </c>
      <c r="L259" s="138">
        <v>-194696.84</v>
      </c>
      <c r="M259" s="138">
        <v>-2319.1999999999998</v>
      </c>
      <c r="N259" s="139">
        <f t="shared" ref="N259:N322" si="9">M259*-1</f>
        <v>2319.1999999999998</v>
      </c>
      <c r="O259" s="140" t="str">
        <f>IF(M259="","",IF(M259&lt;0,-M259&amp;"_"&amp;COUNTIF(M$2:M259,M259),M259&amp;"_"&amp;COUNTIF(M$2:M259,M259)))</f>
        <v>2319.2_1</v>
      </c>
      <c r="P259" s="140" t="str">
        <f t="shared" si="8"/>
        <v/>
      </c>
      <c r="Q259" s="136" t="s">
        <v>1137</v>
      </c>
      <c r="R259" s="136" t="s">
        <v>1135</v>
      </c>
      <c r="S259" s="136" t="s">
        <v>980</v>
      </c>
      <c r="T259" s="136" t="s">
        <v>980</v>
      </c>
      <c r="U259" s="136" t="s">
        <v>987</v>
      </c>
      <c r="V259" s="136" t="s">
        <v>980</v>
      </c>
      <c r="W259" s="136" t="s">
        <v>980</v>
      </c>
      <c r="X259" s="136" t="s">
        <v>980</v>
      </c>
      <c r="Y259" s="136" t="s">
        <v>980</v>
      </c>
      <c r="Z259" s="136" t="s">
        <v>988</v>
      </c>
      <c r="AA259" s="136" t="s">
        <v>980</v>
      </c>
      <c r="AB259" s="137"/>
      <c r="AC259" s="136" t="s">
        <v>980</v>
      </c>
      <c r="AD259" s="136" t="s">
        <v>980</v>
      </c>
      <c r="AE259" s="136" t="s">
        <v>980</v>
      </c>
      <c r="AF259" s="138">
        <v>0</v>
      </c>
    </row>
    <row r="260" spans="1:32" x14ac:dyDescent="0.25">
      <c r="A260" s="135" t="s">
        <v>980</v>
      </c>
      <c r="B260" s="136" t="s">
        <v>182</v>
      </c>
      <c r="C260" s="136" t="s">
        <v>371</v>
      </c>
      <c r="D260" s="137">
        <v>44068</v>
      </c>
      <c r="E260" s="137">
        <v>44068</v>
      </c>
      <c r="F260" s="137">
        <v>44076</v>
      </c>
      <c r="G260" s="136" t="s">
        <v>981</v>
      </c>
      <c r="H260" s="136" t="s">
        <v>982</v>
      </c>
      <c r="I260" s="138">
        <v>-10921.74</v>
      </c>
      <c r="J260" s="136" t="s">
        <v>983</v>
      </c>
      <c r="K260" s="136" t="s">
        <v>984</v>
      </c>
      <c r="L260" s="138">
        <v>-916880.07</v>
      </c>
      <c r="M260" s="138">
        <v>-10921.74</v>
      </c>
      <c r="N260" s="139">
        <f t="shared" si="9"/>
        <v>10921.74</v>
      </c>
      <c r="O260" s="140" t="str">
        <f>IF(M260="","",IF(M260&lt;0,-M260&amp;"_"&amp;COUNTIF(M$2:M260,M260),M260&amp;"_"&amp;COUNTIF(M$2:M260,M260)))</f>
        <v>10921.74_1</v>
      </c>
      <c r="P260" s="140" t="str">
        <f t="shared" si="8"/>
        <v/>
      </c>
      <c r="Q260" s="136" t="s">
        <v>1138</v>
      </c>
      <c r="R260" s="136" t="s">
        <v>1139</v>
      </c>
      <c r="S260" s="136" t="s">
        <v>980</v>
      </c>
      <c r="T260" s="136" t="s">
        <v>980</v>
      </c>
      <c r="U260" s="136" t="s">
        <v>987</v>
      </c>
      <c r="V260" s="136" t="s">
        <v>980</v>
      </c>
      <c r="W260" s="136" t="s">
        <v>980</v>
      </c>
      <c r="X260" s="136" t="s">
        <v>980</v>
      </c>
      <c r="Y260" s="136" t="s">
        <v>980</v>
      </c>
      <c r="Z260" s="136" t="s">
        <v>988</v>
      </c>
      <c r="AA260" s="136" t="s">
        <v>980</v>
      </c>
      <c r="AB260" s="137"/>
      <c r="AC260" s="136" t="s">
        <v>980</v>
      </c>
      <c r="AD260" s="136" t="s">
        <v>980</v>
      </c>
      <c r="AE260" s="136" t="s">
        <v>980</v>
      </c>
      <c r="AF260" s="138">
        <v>0</v>
      </c>
    </row>
    <row r="261" spans="1:32" x14ac:dyDescent="0.25">
      <c r="A261" s="135" t="s">
        <v>980</v>
      </c>
      <c r="B261" s="136" t="s">
        <v>182</v>
      </c>
      <c r="C261" s="136" t="s">
        <v>380</v>
      </c>
      <c r="D261" s="137">
        <v>44068</v>
      </c>
      <c r="E261" s="137">
        <v>44068</v>
      </c>
      <c r="F261" s="137">
        <v>44076</v>
      </c>
      <c r="G261" s="136" t="s">
        <v>981</v>
      </c>
      <c r="H261" s="136" t="s">
        <v>982</v>
      </c>
      <c r="I261" s="138">
        <v>-4703.8500000000004</v>
      </c>
      <c r="J261" s="136" t="s">
        <v>983</v>
      </c>
      <c r="K261" s="136" t="s">
        <v>984</v>
      </c>
      <c r="L261" s="138">
        <v>-394888.21</v>
      </c>
      <c r="M261" s="138">
        <v>-4703.8500000000004</v>
      </c>
      <c r="N261" s="139">
        <f t="shared" si="9"/>
        <v>4703.8500000000004</v>
      </c>
      <c r="O261" s="140" t="str">
        <f>IF(M261="","",IF(M261&lt;0,-M261&amp;"_"&amp;COUNTIF(M$2:M261,M261),M261&amp;"_"&amp;COUNTIF(M$2:M261,M261)))</f>
        <v>4703.85_1</v>
      </c>
      <c r="P261" s="140" t="str">
        <f t="shared" si="8"/>
        <v/>
      </c>
      <c r="Q261" s="136" t="s">
        <v>1140</v>
      </c>
      <c r="R261" s="136" t="s">
        <v>1139</v>
      </c>
      <c r="S261" s="136" t="s">
        <v>980</v>
      </c>
      <c r="T261" s="136" t="s">
        <v>980</v>
      </c>
      <c r="U261" s="136" t="s">
        <v>987</v>
      </c>
      <c r="V261" s="136" t="s">
        <v>980</v>
      </c>
      <c r="W261" s="136" t="s">
        <v>980</v>
      </c>
      <c r="X261" s="136" t="s">
        <v>980</v>
      </c>
      <c r="Y261" s="136" t="s">
        <v>980</v>
      </c>
      <c r="Z261" s="136" t="s">
        <v>988</v>
      </c>
      <c r="AA261" s="136" t="s">
        <v>980</v>
      </c>
      <c r="AB261" s="137"/>
      <c r="AC261" s="136" t="s">
        <v>980</v>
      </c>
      <c r="AD261" s="136" t="s">
        <v>980</v>
      </c>
      <c r="AE261" s="136" t="s">
        <v>980</v>
      </c>
      <c r="AF261" s="138">
        <v>0</v>
      </c>
    </row>
    <row r="262" spans="1:32" x14ac:dyDescent="0.25">
      <c r="A262" s="135" t="s">
        <v>980</v>
      </c>
      <c r="B262" s="136" t="s">
        <v>182</v>
      </c>
      <c r="C262" s="136" t="s">
        <v>380</v>
      </c>
      <c r="D262" s="137">
        <v>44068</v>
      </c>
      <c r="E262" s="137">
        <v>44068</v>
      </c>
      <c r="F262" s="137">
        <v>44076</v>
      </c>
      <c r="G262" s="136" t="s">
        <v>981</v>
      </c>
      <c r="H262" s="136" t="s">
        <v>982</v>
      </c>
      <c r="I262" s="138">
        <v>-645.73</v>
      </c>
      <c r="J262" s="136" t="s">
        <v>999</v>
      </c>
      <c r="K262" s="136" t="s">
        <v>984</v>
      </c>
      <c r="L262" s="138">
        <v>-54209.03</v>
      </c>
      <c r="M262" s="138">
        <v>-645.73</v>
      </c>
      <c r="N262" s="139">
        <f t="shared" si="9"/>
        <v>645.73</v>
      </c>
      <c r="O262" s="140" t="str">
        <f>IF(M262="","",IF(M262&lt;0,-M262&amp;"_"&amp;COUNTIF(M$2:M262,M262),M262&amp;"_"&amp;COUNTIF(M$2:M262,M262)))</f>
        <v>645.73_1</v>
      </c>
      <c r="P262" s="140" t="str">
        <f t="shared" si="8"/>
        <v/>
      </c>
      <c r="Q262" s="136" t="s">
        <v>1140</v>
      </c>
      <c r="R262" s="136" t="s">
        <v>1139</v>
      </c>
      <c r="S262" s="136" t="s">
        <v>980</v>
      </c>
      <c r="T262" s="136" t="s">
        <v>980</v>
      </c>
      <c r="U262" s="136" t="s">
        <v>987</v>
      </c>
      <c r="V262" s="136" t="s">
        <v>980</v>
      </c>
      <c r="W262" s="136" t="s">
        <v>980</v>
      </c>
      <c r="X262" s="136" t="s">
        <v>980</v>
      </c>
      <c r="Y262" s="136" t="s">
        <v>980</v>
      </c>
      <c r="Z262" s="136" t="s">
        <v>988</v>
      </c>
      <c r="AA262" s="136" t="s">
        <v>980</v>
      </c>
      <c r="AB262" s="137"/>
      <c r="AC262" s="136" t="s">
        <v>980</v>
      </c>
      <c r="AD262" s="136" t="s">
        <v>980</v>
      </c>
      <c r="AE262" s="136" t="s">
        <v>980</v>
      </c>
      <c r="AF262" s="138">
        <v>0</v>
      </c>
    </row>
    <row r="263" spans="1:32" x14ac:dyDescent="0.25">
      <c r="A263" s="135" t="s">
        <v>980</v>
      </c>
      <c r="B263" s="136" t="s">
        <v>182</v>
      </c>
      <c r="C263" s="136" t="s">
        <v>375</v>
      </c>
      <c r="D263" s="137">
        <v>44068</v>
      </c>
      <c r="E263" s="137">
        <v>44068</v>
      </c>
      <c r="F263" s="137">
        <v>44076</v>
      </c>
      <c r="G263" s="136" t="s">
        <v>981</v>
      </c>
      <c r="H263" s="136" t="s">
        <v>982</v>
      </c>
      <c r="I263" s="138">
        <v>-1344.09</v>
      </c>
      <c r="J263" s="136" t="s">
        <v>983</v>
      </c>
      <c r="K263" s="136" t="s">
        <v>984</v>
      </c>
      <c r="L263" s="138">
        <v>-112836.36</v>
      </c>
      <c r="M263" s="138">
        <v>-1344.09</v>
      </c>
      <c r="N263" s="139">
        <f t="shared" si="9"/>
        <v>1344.09</v>
      </c>
      <c r="O263" s="140" t="str">
        <f>IF(M263="","",IF(M263&lt;0,-M263&amp;"_"&amp;COUNTIF(M$2:M263,M263),M263&amp;"_"&amp;COUNTIF(M$2:M263,M263)))</f>
        <v>1344.09_1</v>
      </c>
      <c r="P263" s="140" t="str">
        <f t="shared" si="8"/>
        <v/>
      </c>
      <c r="Q263" s="136" t="s">
        <v>1141</v>
      </c>
      <c r="R263" s="136" t="s">
        <v>1139</v>
      </c>
      <c r="S263" s="136" t="s">
        <v>980</v>
      </c>
      <c r="T263" s="136" t="s">
        <v>980</v>
      </c>
      <c r="U263" s="136" t="s">
        <v>987</v>
      </c>
      <c r="V263" s="136" t="s">
        <v>980</v>
      </c>
      <c r="W263" s="136" t="s">
        <v>980</v>
      </c>
      <c r="X263" s="136" t="s">
        <v>980</v>
      </c>
      <c r="Y263" s="136" t="s">
        <v>980</v>
      </c>
      <c r="Z263" s="136" t="s">
        <v>988</v>
      </c>
      <c r="AA263" s="136" t="s">
        <v>980</v>
      </c>
      <c r="AB263" s="137"/>
      <c r="AC263" s="136" t="s">
        <v>980</v>
      </c>
      <c r="AD263" s="136" t="s">
        <v>980</v>
      </c>
      <c r="AE263" s="136" t="s">
        <v>980</v>
      </c>
      <c r="AF263" s="138">
        <v>0</v>
      </c>
    </row>
    <row r="264" spans="1:32" x14ac:dyDescent="0.25">
      <c r="A264" s="135" t="s">
        <v>980</v>
      </c>
      <c r="B264" s="136" t="s">
        <v>182</v>
      </c>
      <c r="C264" s="136" t="s">
        <v>375</v>
      </c>
      <c r="D264" s="137">
        <v>44068</v>
      </c>
      <c r="E264" s="137">
        <v>44068</v>
      </c>
      <c r="F264" s="137">
        <v>44076</v>
      </c>
      <c r="G264" s="136" t="s">
        <v>981</v>
      </c>
      <c r="H264" s="136" t="s">
        <v>982</v>
      </c>
      <c r="I264" s="138">
        <v>-1267.99</v>
      </c>
      <c r="J264" s="136" t="s">
        <v>983</v>
      </c>
      <c r="K264" s="136" t="s">
        <v>984</v>
      </c>
      <c r="L264" s="138">
        <v>-106447.76</v>
      </c>
      <c r="M264" s="138">
        <v>-1267.99</v>
      </c>
      <c r="N264" s="139">
        <f t="shared" si="9"/>
        <v>1267.99</v>
      </c>
      <c r="O264" s="140" t="str">
        <f>IF(M264="","",IF(M264&lt;0,-M264&amp;"_"&amp;COUNTIF(M$2:M264,M264),M264&amp;"_"&amp;COUNTIF(M$2:M264,M264)))</f>
        <v>1267.99_1</v>
      </c>
      <c r="P264" s="140" t="str">
        <f t="shared" si="8"/>
        <v/>
      </c>
      <c r="Q264" s="136" t="s">
        <v>1141</v>
      </c>
      <c r="R264" s="136" t="s">
        <v>1139</v>
      </c>
      <c r="S264" s="136" t="s">
        <v>980</v>
      </c>
      <c r="T264" s="136" t="s">
        <v>980</v>
      </c>
      <c r="U264" s="136" t="s">
        <v>987</v>
      </c>
      <c r="V264" s="136" t="s">
        <v>980</v>
      </c>
      <c r="W264" s="136" t="s">
        <v>980</v>
      </c>
      <c r="X264" s="136" t="s">
        <v>980</v>
      </c>
      <c r="Y264" s="136" t="s">
        <v>980</v>
      </c>
      <c r="Z264" s="136" t="s">
        <v>988</v>
      </c>
      <c r="AA264" s="136" t="s">
        <v>980</v>
      </c>
      <c r="AB264" s="137"/>
      <c r="AC264" s="136" t="s">
        <v>980</v>
      </c>
      <c r="AD264" s="136" t="s">
        <v>980</v>
      </c>
      <c r="AE264" s="136" t="s">
        <v>980</v>
      </c>
      <c r="AF264" s="138">
        <v>0</v>
      </c>
    </row>
    <row r="265" spans="1:32" x14ac:dyDescent="0.25">
      <c r="A265" s="135" t="s">
        <v>980</v>
      </c>
      <c r="B265" s="136" t="s">
        <v>182</v>
      </c>
      <c r="C265" s="136" t="s">
        <v>375</v>
      </c>
      <c r="D265" s="137">
        <v>44068</v>
      </c>
      <c r="E265" s="137">
        <v>44068</v>
      </c>
      <c r="F265" s="137">
        <v>44076</v>
      </c>
      <c r="G265" s="136" t="s">
        <v>981</v>
      </c>
      <c r="H265" s="136" t="s">
        <v>982</v>
      </c>
      <c r="I265" s="138">
        <v>-11231.14</v>
      </c>
      <c r="J265" s="136" t="s">
        <v>983</v>
      </c>
      <c r="K265" s="136" t="s">
        <v>984</v>
      </c>
      <c r="L265" s="138">
        <v>-942854.2</v>
      </c>
      <c r="M265" s="138">
        <v>-11231.14</v>
      </c>
      <c r="N265" s="139">
        <f t="shared" si="9"/>
        <v>11231.14</v>
      </c>
      <c r="O265" s="140" t="str">
        <f>IF(M265="","",IF(M265&lt;0,-M265&amp;"_"&amp;COUNTIF(M$2:M265,M265),M265&amp;"_"&amp;COUNTIF(M$2:M265,M265)))</f>
        <v>11231.14_1</v>
      </c>
      <c r="P265" s="140" t="str">
        <f t="shared" si="8"/>
        <v/>
      </c>
      <c r="Q265" s="136" t="s">
        <v>1141</v>
      </c>
      <c r="R265" s="136" t="s">
        <v>1139</v>
      </c>
      <c r="S265" s="136" t="s">
        <v>980</v>
      </c>
      <c r="T265" s="136" t="s">
        <v>980</v>
      </c>
      <c r="U265" s="136" t="s">
        <v>987</v>
      </c>
      <c r="V265" s="136" t="s">
        <v>980</v>
      </c>
      <c r="W265" s="136" t="s">
        <v>980</v>
      </c>
      <c r="X265" s="136" t="s">
        <v>980</v>
      </c>
      <c r="Y265" s="136" t="s">
        <v>980</v>
      </c>
      <c r="Z265" s="136" t="s">
        <v>988</v>
      </c>
      <c r="AA265" s="136" t="s">
        <v>980</v>
      </c>
      <c r="AB265" s="137"/>
      <c r="AC265" s="136" t="s">
        <v>980</v>
      </c>
      <c r="AD265" s="136" t="s">
        <v>980</v>
      </c>
      <c r="AE265" s="136" t="s">
        <v>980</v>
      </c>
      <c r="AF265" s="138">
        <v>0</v>
      </c>
    </row>
    <row r="266" spans="1:32" x14ac:dyDescent="0.25">
      <c r="A266" s="135" t="s">
        <v>980</v>
      </c>
      <c r="B266" s="136" t="s">
        <v>182</v>
      </c>
      <c r="C266" s="136" t="s">
        <v>329</v>
      </c>
      <c r="D266" s="137">
        <v>44068</v>
      </c>
      <c r="E266" s="137">
        <v>44068</v>
      </c>
      <c r="F266" s="137">
        <v>44076</v>
      </c>
      <c r="G266" s="136" t="s">
        <v>981</v>
      </c>
      <c r="H266" s="136" t="s">
        <v>982</v>
      </c>
      <c r="I266" s="138">
        <v>-1204.95</v>
      </c>
      <c r="J266" s="136" t="s">
        <v>1034</v>
      </c>
      <c r="K266" s="136" t="s">
        <v>984</v>
      </c>
      <c r="L266" s="138">
        <v>-101155.56</v>
      </c>
      <c r="M266" s="138">
        <v>-1204.95</v>
      </c>
      <c r="N266" s="139">
        <f t="shared" si="9"/>
        <v>1204.95</v>
      </c>
      <c r="O266" s="140" t="str">
        <f>IF(M266="","",IF(M266&lt;0,-M266&amp;"_"&amp;COUNTIF(M$2:M266,M266),M266&amp;"_"&amp;COUNTIF(M$2:M266,M266)))</f>
        <v>1204.95_1</v>
      </c>
      <c r="P266" s="140" t="str">
        <f t="shared" si="8"/>
        <v/>
      </c>
      <c r="Q266" s="136" t="s">
        <v>1142</v>
      </c>
      <c r="R266" s="136" t="s">
        <v>1139</v>
      </c>
      <c r="S266" s="136" t="s">
        <v>980</v>
      </c>
      <c r="T266" s="136" t="s">
        <v>980</v>
      </c>
      <c r="U266" s="136" t="s">
        <v>987</v>
      </c>
      <c r="V266" s="136" t="s">
        <v>980</v>
      </c>
      <c r="W266" s="136" t="s">
        <v>980</v>
      </c>
      <c r="X266" s="136" t="s">
        <v>980</v>
      </c>
      <c r="Y266" s="136" t="s">
        <v>980</v>
      </c>
      <c r="Z266" s="136" t="s">
        <v>988</v>
      </c>
      <c r="AA266" s="136" t="s">
        <v>980</v>
      </c>
      <c r="AB266" s="137"/>
      <c r="AC266" s="136" t="s">
        <v>980</v>
      </c>
      <c r="AD266" s="136" t="s">
        <v>980</v>
      </c>
      <c r="AE266" s="136" t="s">
        <v>980</v>
      </c>
      <c r="AF266" s="138">
        <v>0</v>
      </c>
    </row>
    <row r="267" spans="1:32" x14ac:dyDescent="0.25">
      <c r="A267" s="135" t="s">
        <v>980</v>
      </c>
      <c r="B267" s="136" t="s">
        <v>182</v>
      </c>
      <c r="C267" s="136" t="s">
        <v>329</v>
      </c>
      <c r="D267" s="137">
        <v>44068</v>
      </c>
      <c r="E267" s="137">
        <v>44068</v>
      </c>
      <c r="F267" s="137">
        <v>44076</v>
      </c>
      <c r="G267" s="136" t="s">
        <v>981</v>
      </c>
      <c r="H267" s="136" t="s">
        <v>982</v>
      </c>
      <c r="I267" s="138">
        <v>-1471.35</v>
      </c>
      <c r="J267" s="136" t="s">
        <v>983</v>
      </c>
      <c r="K267" s="136" t="s">
        <v>984</v>
      </c>
      <c r="L267" s="138">
        <v>-123519.83</v>
      </c>
      <c r="M267" s="138">
        <v>-1471.35</v>
      </c>
      <c r="N267" s="139">
        <f t="shared" si="9"/>
        <v>1471.35</v>
      </c>
      <c r="O267" s="140" t="str">
        <f>IF(M267="","",IF(M267&lt;0,-M267&amp;"_"&amp;COUNTIF(M$2:M267,M267),M267&amp;"_"&amp;COUNTIF(M$2:M267,M267)))</f>
        <v>1471.35_1</v>
      </c>
      <c r="P267" s="140" t="str">
        <f t="shared" si="8"/>
        <v/>
      </c>
      <c r="Q267" s="136" t="s">
        <v>1142</v>
      </c>
      <c r="R267" s="136" t="s">
        <v>1139</v>
      </c>
      <c r="S267" s="136" t="s">
        <v>980</v>
      </c>
      <c r="T267" s="136" t="s">
        <v>980</v>
      </c>
      <c r="U267" s="136" t="s">
        <v>987</v>
      </c>
      <c r="V267" s="136" t="s">
        <v>980</v>
      </c>
      <c r="W267" s="136" t="s">
        <v>980</v>
      </c>
      <c r="X267" s="136" t="s">
        <v>980</v>
      </c>
      <c r="Y267" s="136" t="s">
        <v>980</v>
      </c>
      <c r="Z267" s="136" t="s">
        <v>988</v>
      </c>
      <c r="AA267" s="136" t="s">
        <v>980</v>
      </c>
      <c r="AB267" s="137"/>
      <c r="AC267" s="136" t="s">
        <v>980</v>
      </c>
      <c r="AD267" s="136" t="s">
        <v>980</v>
      </c>
      <c r="AE267" s="136" t="s">
        <v>980</v>
      </c>
      <c r="AF267" s="138">
        <v>0</v>
      </c>
    </row>
    <row r="268" spans="1:32" x14ac:dyDescent="0.25">
      <c r="A268" s="135" t="s">
        <v>980</v>
      </c>
      <c r="B268" s="136" t="s">
        <v>182</v>
      </c>
      <c r="C268" s="136" t="s">
        <v>377</v>
      </c>
      <c r="D268" s="137">
        <v>44069</v>
      </c>
      <c r="E268" s="137">
        <v>44069</v>
      </c>
      <c r="F268" s="137">
        <v>44079</v>
      </c>
      <c r="G268" s="136" t="s">
        <v>981</v>
      </c>
      <c r="H268" s="136" t="s">
        <v>982</v>
      </c>
      <c r="I268" s="138">
        <v>-3766.06</v>
      </c>
      <c r="J268" s="136" t="s">
        <v>983</v>
      </c>
      <c r="K268" s="136" t="s">
        <v>984</v>
      </c>
      <c r="L268" s="138">
        <v>-316160.74</v>
      </c>
      <c r="M268" s="138">
        <v>-3766.06</v>
      </c>
      <c r="N268" s="139">
        <f t="shared" si="9"/>
        <v>3766.06</v>
      </c>
      <c r="O268" s="140" t="str">
        <f>IF(M268="","",IF(M268&lt;0,-M268&amp;"_"&amp;COUNTIF(M$2:M268,M268),M268&amp;"_"&amp;COUNTIF(M$2:M268,M268)))</f>
        <v>3766.06_1</v>
      </c>
      <c r="P268" s="140" t="str">
        <f t="shared" si="8"/>
        <v/>
      </c>
      <c r="Q268" s="136" t="s">
        <v>1143</v>
      </c>
      <c r="R268" s="136" t="s">
        <v>1144</v>
      </c>
      <c r="S268" s="136" t="s">
        <v>980</v>
      </c>
      <c r="T268" s="136" t="s">
        <v>980</v>
      </c>
      <c r="U268" s="136" t="s">
        <v>987</v>
      </c>
      <c r="V268" s="136" t="s">
        <v>980</v>
      </c>
      <c r="W268" s="136" t="s">
        <v>980</v>
      </c>
      <c r="X268" s="136" t="s">
        <v>980</v>
      </c>
      <c r="Y268" s="136" t="s">
        <v>980</v>
      </c>
      <c r="Z268" s="136" t="s">
        <v>988</v>
      </c>
      <c r="AA268" s="136" t="s">
        <v>980</v>
      </c>
      <c r="AB268" s="137"/>
      <c r="AC268" s="136" t="s">
        <v>980</v>
      </c>
      <c r="AD268" s="136" t="s">
        <v>980</v>
      </c>
      <c r="AE268" s="136" t="s">
        <v>980</v>
      </c>
      <c r="AF268" s="138">
        <v>0</v>
      </c>
    </row>
    <row r="269" spans="1:32" x14ac:dyDescent="0.25">
      <c r="A269" s="135" t="s">
        <v>980</v>
      </c>
      <c r="B269" s="136" t="s">
        <v>182</v>
      </c>
      <c r="C269" s="136" t="s">
        <v>377</v>
      </c>
      <c r="D269" s="137">
        <v>44069</v>
      </c>
      <c r="E269" s="137">
        <v>44069</v>
      </c>
      <c r="F269" s="137">
        <v>44079</v>
      </c>
      <c r="G269" s="136" t="s">
        <v>981</v>
      </c>
      <c r="H269" s="136" t="s">
        <v>982</v>
      </c>
      <c r="I269" s="138">
        <v>-14025.03</v>
      </c>
      <c r="J269" s="136" t="s">
        <v>983</v>
      </c>
      <c r="K269" s="136" t="s">
        <v>984</v>
      </c>
      <c r="L269" s="138">
        <v>-1177401.27</v>
      </c>
      <c r="M269" s="138">
        <v>-14025.03</v>
      </c>
      <c r="N269" s="139">
        <f t="shared" si="9"/>
        <v>14025.03</v>
      </c>
      <c r="O269" s="140" t="str">
        <f>IF(M269="","",IF(M269&lt;0,-M269&amp;"_"&amp;COUNTIF(M$2:M269,M269),M269&amp;"_"&amp;COUNTIF(M$2:M269,M269)))</f>
        <v>14025.03_1</v>
      </c>
      <c r="P269" s="140" t="str">
        <f t="shared" si="8"/>
        <v/>
      </c>
      <c r="Q269" s="136" t="s">
        <v>1143</v>
      </c>
      <c r="R269" s="136" t="s">
        <v>1144</v>
      </c>
      <c r="S269" s="136" t="s">
        <v>980</v>
      </c>
      <c r="T269" s="136" t="s">
        <v>980</v>
      </c>
      <c r="U269" s="136" t="s">
        <v>987</v>
      </c>
      <c r="V269" s="136" t="s">
        <v>980</v>
      </c>
      <c r="W269" s="136" t="s">
        <v>980</v>
      </c>
      <c r="X269" s="136" t="s">
        <v>980</v>
      </c>
      <c r="Y269" s="136" t="s">
        <v>980</v>
      </c>
      <c r="Z269" s="136" t="s">
        <v>988</v>
      </c>
      <c r="AA269" s="136" t="s">
        <v>980</v>
      </c>
      <c r="AB269" s="137"/>
      <c r="AC269" s="136" t="s">
        <v>980</v>
      </c>
      <c r="AD269" s="136" t="s">
        <v>980</v>
      </c>
      <c r="AE269" s="136" t="s">
        <v>980</v>
      </c>
      <c r="AF269" s="138">
        <v>0</v>
      </c>
    </row>
    <row r="270" spans="1:32" x14ac:dyDescent="0.25">
      <c r="A270" s="135" t="s">
        <v>980</v>
      </c>
      <c r="B270" s="136" t="s">
        <v>182</v>
      </c>
      <c r="C270" s="136" t="s">
        <v>199</v>
      </c>
      <c r="D270" s="137">
        <v>44070</v>
      </c>
      <c r="E270" s="137">
        <v>44070</v>
      </c>
      <c r="F270" s="137">
        <v>44076</v>
      </c>
      <c r="G270" s="136" t="s">
        <v>981</v>
      </c>
      <c r="H270" s="136" t="s">
        <v>982</v>
      </c>
      <c r="I270" s="138">
        <v>-63688.3</v>
      </c>
      <c r="J270" s="136" t="s">
        <v>983</v>
      </c>
      <c r="K270" s="136" t="s">
        <v>984</v>
      </c>
      <c r="L270" s="138">
        <v>-5346632.79</v>
      </c>
      <c r="M270" s="138">
        <v>-63688.3</v>
      </c>
      <c r="N270" s="139">
        <f t="shared" si="9"/>
        <v>63688.3</v>
      </c>
      <c r="O270" s="140" t="str">
        <f>IF(M270="","",IF(M270&lt;0,-M270&amp;"_"&amp;COUNTIF(M$2:M270,M270),M270&amp;"_"&amp;COUNTIF(M$2:M270,M270)))</f>
        <v>63688.3_1</v>
      </c>
      <c r="P270" s="140" t="str">
        <f t="shared" si="8"/>
        <v/>
      </c>
      <c r="Q270" s="136" t="s">
        <v>1145</v>
      </c>
      <c r="R270" s="136" t="s">
        <v>1146</v>
      </c>
      <c r="S270" s="136" t="s">
        <v>980</v>
      </c>
      <c r="T270" s="136" t="s">
        <v>980</v>
      </c>
      <c r="U270" s="136" t="s">
        <v>987</v>
      </c>
      <c r="V270" s="136" t="s">
        <v>980</v>
      </c>
      <c r="W270" s="136" t="s">
        <v>980</v>
      </c>
      <c r="X270" s="136" t="s">
        <v>980</v>
      </c>
      <c r="Y270" s="136" t="s">
        <v>980</v>
      </c>
      <c r="Z270" s="136" t="s">
        <v>988</v>
      </c>
      <c r="AA270" s="136" t="s">
        <v>980</v>
      </c>
      <c r="AB270" s="137"/>
      <c r="AC270" s="136" t="s">
        <v>980</v>
      </c>
      <c r="AD270" s="136" t="s">
        <v>980</v>
      </c>
      <c r="AE270" s="136" t="s">
        <v>980</v>
      </c>
      <c r="AF270" s="138">
        <v>0</v>
      </c>
    </row>
    <row r="271" spans="1:32" x14ac:dyDescent="0.25">
      <c r="A271" s="135" t="s">
        <v>980</v>
      </c>
      <c r="B271" s="136" t="s">
        <v>182</v>
      </c>
      <c r="C271" s="136" t="s">
        <v>199</v>
      </c>
      <c r="D271" s="137">
        <v>44070</v>
      </c>
      <c r="E271" s="137">
        <v>44070</v>
      </c>
      <c r="F271" s="137">
        <v>44076</v>
      </c>
      <c r="G271" s="136" t="s">
        <v>981</v>
      </c>
      <c r="H271" s="136" t="s">
        <v>982</v>
      </c>
      <c r="I271" s="138">
        <v>-13961.35</v>
      </c>
      <c r="J271" s="136" t="s">
        <v>983</v>
      </c>
      <c r="K271" s="136" t="s">
        <v>984</v>
      </c>
      <c r="L271" s="138">
        <v>-1172055.33</v>
      </c>
      <c r="M271" s="138">
        <v>-13961.35</v>
      </c>
      <c r="N271" s="139">
        <f t="shared" si="9"/>
        <v>13961.35</v>
      </c>
      <c r="O271" s="140" t="str">
        <f>IF(M271="","",IF(M271&lt;0,-M271&amp;"_"&amp;COUNTIF(M$2:M271,M271),M271&amp;"_"&amp;COUNTIF(M$2:M271,M271)))</f>
        <v>13961.35_1</v>
      </c>
      <c r="P271" s="140" t="str">
        <f t="shared" si="8"/>
        <v/>
      </c>
      <c r="Q271" s="136" t="s">
        <v>1145</v>
      </c>
      <c r="R271" s="136" t="s">
        <v>1146</v>
      </c>
      <c r="S271" s="136" t="s">
        <v>980</v>
      </c>
      <c r="T271" s="136" t="s">
        <v>980</v>
      </c>
      <c r="U271" s="136" t="s">
        <v>987</v>
      </c>
      <c r="V271" s="136" t="s">
        <v>980</v>
      </c>
      <c r="W271" s="136" t="s">
        <v>980</v>
      </c>
      <c r="X271" s="136" t="s">
        <v>980</v>
      </c>
      <c r="Y271" s="136" t="s">
        <v>980</v>
      </c>
      <c r="Z271" s="136" t="s">
        <v>988</v>
      </c>
      <c r="AA271" s="136" t="s">
        <v>980</v>
      </c>
      <c r="AB271" s="137"/>
      <c r="AC271" s="136" t="s">
        <v>980</v>
      </c>
      <c r="AD271" s="136" t="s">
        <v>980</v>
      </c>
      <c r="AE271" s="136" t="s">
        <v>980</v>
      </c>
      <c r="AF271" s="138">
        <v>0</v>
      </c>
    </row>
    <row r="272" spans="1:32" x14ac:dyDescent="0.25">
      <c r="A272" s="135" t="s">
        <v>980</v>
      </c>
      <c r="B272" s="136" t="s">
        <v>182</v>
      </c>
      <c r="C272" s="136" t="s">
        <v>199</v>
      </c>
      <c r="D272" s="137">
        <v>44070</v>
      </c>
      <c r="E272" s="137">
        <v>44070</v>
      </c>
      <c r="F272" s="137">
        <v>44076</v>
      </c>
      <c r="G272" s="136" t="s">
        <v>981</v>
      </c>
      <c r="H272" s="136" t="s">
        <v>982</v>
      </c>
      <c r="I272" s="138">
        <v>-38822.699999999997</v>
      </c>
      <c r="J272" s="136" t="s">
        <v>983</v>
      </c>
      <c r="K272" s="136" t="s">
        <v>984</v>
      </c>
      <c r="L272" s="138">
        <v>-3259165.67</v>
      </c>
      <c r="M272" s="138">
        <v>-38822.699999999997</v>
      </c>
      <c r="N272" s="139">
        <f t="shared" si="9"/>
        <v>38822.699999999997</v>
      </c>
      <c r="O272" s="140" t="str">
        <f>IF(M272="","",IF(M272&lt;0,-M272&amp;"_"&amp;COUNTIF(M$2:M272,M272),M272&amp;"_"&amp;COUNTIF(M$2:M272,M272)))</f>
        <v>38822.7_1</v>
      </c>
      <c r="P272" s="140" t="str">
        <f t="shared" si="8"/>
        <v/>
      </c>
      <c r="Q272" s="136" t="s">
        <v>1145</v>
      </c>
      <c r="R272" s="136" t="s">
        <v>1146</v>
      </c>
      <c r="S272" s="136" t="s">
        <v>980</v>
      </c>
      <c r="T272" s="136" t="s">
        <v>980</v>
      </c>
      <c r="U272" s="136" t="s">
        <v>987</v>
      </c>
      <c r="V272" s="136" t="s">
        <v>980</v>
      </c>
      <c r="W272" s="136" t="s">
        <v>980</v>
      </c>
      <c r="X272" s="136" t="s">
        <v>980</v>
      </c>
      <c r="Y272" s="136" t="s">
        <v>980</v>
      </c>
      <c r="Z272" s="136" t="s">
        <v>988</v>
      </c>
      <c r="AA272" s="136" t="s">
        <v>980</v>
      </c>
      <c r="AB272" s="137"/>
      <c r="AC272" s="136" t="s">
        <v>980</v>
      </c>
      <c r="AD272" s="136" t="s">
        <v>980</v>
      </c>
      <c r="AE272" s="136" t="s">
        <v>980</v>
      </c>
      <c r="AF272" s="138">
        <v>0</v>
      </c>
    </row>
    <row r="273" spans="1:32" x14ac:dyDescent="0.25">
      <c r="A273" s="135" t="s">
        <v>980</v>
      </c>
      <c r="B273" s="136" t="s">
        <v>182</v>
      </c>
      <c r="C273" s="136" t="s">
        <v>199</v>
      </c>
      <c r="D273" s="137">
        <v>44070</v>
      </c>
      <c r="E273" s="137">
        <v>44070</v>
      </c>
      <c r="F273" s="137">
        <v>44076</v>
      </c>
      <c r="G273" s="136" t="s">
        <v>981</v>
      </c>
      <c r="H273" s="136" t="s">
        <v>982</v>
      </c>
      <c r="I273" s="138">
        <v>-11978.74</v>
      </c>
      <c r="J273" s="136" t="s">
        <v>983</v>
      </c>
      <c r="K273" s="136" t="s">
        <v>984</v>
      </c>
      <c r="L273" s="138">
        <v>-1005615.22</v>
      </c>
      <c r="M273" s="138">
        <v>-11978.74</v>
      </c>
      <c r="N273" s="139">
        <f t="shared" si="9"/>
        <v>11978.74</v>
      </c>
      <c r="O273" s="140" t="str">
        <f>IF(M273="","",IF(M273&lt;0,-M273&amp;"_"&amp;COUNTIF(M$2:M273,M273),M273&amp;"_"&amp;COUNTIF(M$2:M273,M273)))</f>
        <v>11978.74_1</v>
      </c>
      <c r="P273" s="140" t="str">
        <f t="shared" si="8"/>
        <v/>
      </c>
      <c r="Q273" s="136" t="s">
        <v>1145</v>
      </c>
      <c r="R273" s="136" t="s">
        <v>1146</v>
      </c>
      <c r="S273" s="136" t="s">
        <v>980</v>
      </c>
      <c r="T273" s="136" t="s">
        <v>980</v>
      </c>
      <c r="U273" s="136" t="s">
        <v>987</v>
      </c>
      <c r="V273" s="136" t="s">
        <v>980</v>
      </c>
      <c r="W273" s="136" t="s">
        <v>980</v>
      </c>
      <c r="X273" s="136" t="s">
        <v>980</v>
      </c>
      <c r="Y273" s="136" t="s">
        <v>980</v>
      </c>
      <c r="Z273" s="136" t="s">
        <v>988</v>
      </c>
      <c r="AA273" s="136" t="s">
        <v>980</v>
      </c>
      <c r="AB273" s="137"/>
      <c r="AC273" s="136" t="s">
        <v>980</v>
      </c>
      <c r="AD273" s="136" t="s">
        <v>980</v>
      </c>
      <c r="AE273" s="136" t="s">
        <v>980</v>
      </c>
      <c r="AF273" s="138">
        <v>0</v>
      </c>
    </row>
    <row r="274" spans="1:32" x14ac:dyDescent="0.25">
      <c r="A274" s="135" t="s">
        <v>980</v>
      </c>
      <c r="B274" s="136" t="s">
        <v>182</v>
      </c>
      <c r="C274" s="136" t="s">
        <v>365</v>
      </c>
      <c r="D274" s="137">
        <v>44070</v>
      </c>
      <c r="E274" s="137">
        <v>44070</v>
      </c>
      <c r="F274" s="137">
        <v>44076</v>
      </c>
      <c r="G274" s="136" t="s">
        <v>981</v>
      </c>
      <c r="H274" s="136" t="s">
        <v>982</v>
      </c>
      <c r="I274" s="138">
        <v>-9183.59</v>
      </c>
      <c r="J274" s="136" t="s">
        <v>983</v>
      </c>
      <c r="K274" s="136" t="s">
        <v>984</v>
      </c>
      <c r="L274" s="138">
        <v>-770962.38</v>
      </c>
      <c r="M274" s="138">
        <v>-9183.59</v>
      </c>
      <c r="N274" s="139">
        <f t="shared" si="9"/>
        <v>9183.59</v>
      </c>
      <c r="O274" s="140" t="str">
        <f>IF(M274="","",IF(M274&lt;0,-M274&amp;"_"&amp;COUNTIF(M$2:M274,M274),M274&amp;"_"&amp;COUNTIF(M$2:M274,M274)))</f>
        <v>9183.59_1</v>
      </c>
      <c r="P274" s="140" t="str">
        <f t="shared" si="8"/>
        <v/>
      </c>
      <c r="Q274" s="136" t="s">
        <v>1147</v>
      </c>
      <c r="R274" s="136" t="s">
        <v>1146</v>
      </c>
      <c r="S274" s="136" t="s">
        <v>980</v>
      </c>
      <c r="T274" s="136" t="s">
        <v>980</v>
      </c>
      <c r="U274" s="136" t="s">
        <v>987</v>
      </c>
      <c r="V274" s="136" t="s">
        <v>980</v>
      </c>
      <c r="W274" s="136" t="s">
        <v>980</v>
      </c>
      <c r="X274" s="136" t="s">
        <v>980</v>
      </c>
      <c r="Y274" s="136" t="s">
        <v>980</v>
      </c>
      <c r="Z274" s="136" t="s">
        <v>988</v>
      </c>
      <c r="AA274" s="136" t="s">
        <v>980</v>
      </c>
      <c r="AB274" s="137"/>
      <c r="AC274" s="136" t="s">
        <v>980</v>
      </c>
      <c r="AD274" s="136" t="s">
        <v>980</v>
      </c>
      <c r="AE274" s="136" t="s">
        <v>980</v>
      </c>
      <c r="AF274" s="138">
        <v>0</v>
      </c>
    </row>
    <row r="275" spans="1:32" x14ac:dyDescent="0.25">
      <c r="A275" s="135" t="s">
        <v>980</v>
      </c>
      <c r="B275" s="136" t="s">
        <v>182</v>
      </c>
      <c r="C275" s="136" t="s">
        <v>381</v>
      </c>
      <c r="D275" s="137">
        <v>44070</v>
      </c>
      <c r="E275" s="137">
        <v>44070</v>
      </c>
      <c r="F275" s="137">
        <v>44076</v>
      </c>
      <c r="G275" s="136" t="s">
        <v>981</v>
      </c>
      <c r="H275" s="136" t="s">
        <v>982</v>
      </c>
      <c r="I275" s="138">
        <v>-7324.65</v>
      </c>
      <c r="J275" s="136" t="s">
        <v>983</v>
      </c>
      <c r="K275" s="136" t="s">
        <v>984</v>
      </c>
      <c r="L275" s="138">
        <v>-614904.36</v>
      </c>
      <c r="M275" s="138">
        <v>-7324.65</v>
      </c>
      <c r="N275" s="139">
        <f t="shared" si="9"/>
        <v>7324.65</v>
      </c>
      <c r="O275" s="140" t="str">
        <f>IF(M275="","",IF(M275&lt;0,-M275&amp;"_"&amp;COUNTIF(M$2:M275,M275),M275&amp;"_"&amp;COUNTIF(M$2:M275,M275)))</f>
        <v>7324.65_1</v>
      </c>
      <c r="P275" s="140" t="str">
        <f t="shared" si="8"/>
        <v/>
      </c>
      <c r="Q275" s="136" t="s">
        <v>1148</v>
      </c>
      <c r="R275" s="136" t="s">
        <v>1146</v>
      </c>
      <c r="S275" s="136" t="s">
        <v>980</v>
      </c>
      <c r="T275" s="136" t="s">
        <v>980</v>
      </c>
      <c r="U275" s="136" t="s">
        <v>987</v>
      </c>
      <c r="V275" s="136" t="s">
        <v>980</v>
      </c>
      <c r="W275" s="136" t="s">
        <v>980</v>
      </c>
      <c r="X275" s="136" t="s">
        <v>980</v>
      </c>
      <c r="Y275" s="136" t="s">
        <v>980</v>
      </c>
      <c r="Z275" s="136" t="s">
        <v>988</v>
      </c>
      <c r="AA275" s="136" t="s">
        <v>980</v>
      </c>
      <c r="AB275" s="137"/>
      <c r="AC275" s="136" t="s">
        <v>980</v>
      </c>
      <c r="AD275" s="136" t="s">
        <v>980</v>
      </c>
      <c r="AE275" s="136" t="s">
        <v>980</v>
      </c>
      <c r="AF275" s="138">
        <v>0</v>
      </c>
    </row>
    <row r="276" spans="1:32" x14ac:dyDescent="0.25">
      <c r="A276" s="135" t="s">
        <v>980</v>
      </c>
      <c r="B276" s="136" t="s">
        <v>182</v>
      </c>
      <c r="C276" s="136" t="s">
        <v>381</v>
      </c>
      <c r="D276" s="137">
        <v>44070</v>
      </c>
      <c r="E276" s="137">
        <v>44070</v>
      </c>
      <c r="F276" s="137">
        <v>44076</v>
      </c>
      <c r="G276" s="136" t="s">
        <v>981</v>
      </c>
      <c r="H276" s="136" t="s">
        <v>982</v>
      </c>
      <c r="I276" s="138">
        <v>-17468.54</v>
      </c>
      <c r="J276" s="136" t="s">
        <v>983</v>
      </c>
      <c r="K276" s="136" t="s">
        <v>984</v>
      </c>
      <c r="L276" s="138">
        <v>-1466483.93</v>
      </c>
      <c r="M276" s="138">
        <v>-17468.54</v>
      </c>
      <c r="N276" s="139">
        <f t="shared" si="9"/>
        <v>17468.54</v>
      </c>
      <c r="O276" s="140" t="str">
        <f>IF(M276="","",IF(M276&lt;0,-M276&amp;"_"&amp;COUNTIF(M$2:M276,M276),M276&amp;"_"&amp;COUNTIF(M$2:M276,M276)))</f>
        <v>17468.54_1</v>
      </c>
      <c r="P276" s="140" t="str">
        <f t="shared" si="8"/>
        <v/>
      </c>
      <c r="Q276" s="136" t="s">
        <v>1148</v>
      </c>
      <c r="R276" s="136" t="s">
        <v>1146</v>
      </c>
      <c r="S276" s="136" t="s">
        <v>980</v>
      </c>
      <c r="T276" s="136" t="s">
        <v>980</v>
      </c>
      <c r="U276" s="136" t="s">
        <v>987</v>
      </c>
      <c r="V276" s="136" t="s">
        <v>980</v>
      </c>
      <c r="W276" s="136" t="s">
        <v>980</v>
      </c>
      <c r="X276" s="136" t="s">
        <v>980</v>
      </c>
      <c r="Y276" s="136" t="s">
        <v>980</v>
      </c>
      <c r="Z276" s="136" t="s">
        <v>988</v>
      </c>
      <c r="AA276" s="136" t="s">
        <v>980</v>
      </c>
      <c r="AB276" s="137"/>
      <c r="AC276" s="136" t="s">
        <v>980</v>
      </c>
      <c r="AD276" s="136" t="s">
        <v>980</v>
      </c>
      <c r="AE276" s="136" t="s">
        <v>980</v>
      </c>
      <c r="AF276" s="138">
        <v>0</v>
      </c>
    </row>
    <row r="277" spans="1:32" x14ac:dyDescent="0.25">
      <c r="A277" s="135" t="s">
        <v>980</v>
      </c>
      <c r="B277" s="136" t="s">
        <v>182</v>
      </c>
      <c r="C277" s="136" t="s">
        <v>381</v>
      </c>
      <c r="D277" s="137">
        <v>44070</v>
      </c>
      <c r="E277" s="137">
        <v>44070</v>
      </c>
      <c r="F277" s="137">
        <v>44076</v>
      </c>
      <c r="G277" s="136" t="s">
        <v>981</v>
      </c>
      <c r="H277" s="136" t="s">
        <v>982</v>
      </c>
      <c r="I277" s="138">
        <v>-1740.63</v>
      </c>
      <c r="J277" s="136" t="s">
        <v>983</v>
      </c>
      <c r="K277" s="136" t="s">
        <v>984</v>
      </c>
      <c r="L277" s="138">
        <v>-146125.89000000001</v>
      </c>
      <c r="M277" s="138">
        <v>-1740.63</v>
      </c>
      <c r="N277" s="139">
        <f t="shared" si="9"/>
        <v>1740.63</v>
      </c>
      <c r="O277" s="140" t="str">
        <f>IF(M277="","",IF(M277&lt;0,-M277&amp;"_"&amp;COUNTIF(M$2:M277,M277),M277&amp;"_"&amp;COUNTIF(M$2:M277,M277)))</f>
        <v>1740.63_2</v>
      </c>
      <c r="P277" s="140" t="str">
        <f t="shared" si="8"/>
        <v/>
      </c>
      <c r="Q277" s="136" t="s">
        <v>1148</v>
      </c>
      <c r="R277" s="136" t="s">
        <v>1146</v>
      </c>
      <c r="S277" s="136" t="s">
        <v>980</v>
      </c>
      <c r="T277" s="136" t="s">
        <v>980</v>
      </c>
      <c r="U277" s="136" t="s">
        <v>987</v>
      </c>
      <c r="V277" s="136" t="s">
        <v>980</v>
      </c>
      <c r="W277" s="136" t="s">
        <v>980</v>
      </c>
      <c r="X277" s="136" t="s">
        <v>980</v>
      </c>
      <c r="Y277" s="136" t="s">
        <v>980</v>
      </c>
      <c r="Z277" s="136" t="s">
        <v>988</v>
      </c>
      <c r="AA277" s="136" t="s">
        <v>980</v>
      </c>
      <c r="AB277" s="137"/>
      <c r="AC277" s="136" t="s">
        <v>980</v>
      </c>
      <c r="AD277" s="136" t="s">
        <v>980</v>
      </c>
      <c r="AE277" s="136" t="s">
        <v>980</v>
      </c>
      <c r="AF277" s="138">
        <v>0</v>
      </c>
    </row>
    <row r="278" spans="1:32" x14ac:dyDescent="0.25">
      <c r="A278" s="135" t="s">
        <v>980</v>
      </c>
      <c r="B278" s="136" t="s">
        <v>182</v>
      </c>
      <c r="C278" s="136" t="s">
        <v>381</v>
      </c>
      <c r="D278" s="137">
        <v>44070</v>
      </c>
      <c r="E278" s="137">
        <v>44070</v>
      </c>
      <c r="F278" s="137">
        <v>44076</v>
      </c>
      <c r="G278" s="136" t="s">
        <v>981</v>
      </c>
      <c r="H278" s="136" t="s">
        <v>982</v>
      </c>
      <c r="I278" s="138">
        <v>-2452.25</v>
      </c>
      <c r="J278" s="136" t="s">
        <v>983</v>
      </c>
      <c r="K278" s="136" t="s">
        <v>984</v>
      </c>
      <c r="L278" s="138">
        <v>-205866.39</v>
      </c>
      <c r="M278" s="138">
        <v>-2452.25</v>
      </c>
      <c r="N278" s="139">
        <f t="shared" si="9"/>
        <v>2452.25</v>
      </c>
      <c r="O278" s="140" t="str">
        <f>IF(M278="","",IF(M278&lt;0,-M278&amp;"_"&amp;COUNTIF(M$2:M278,M278),M278&amp;"_"&amp;COUNTIF(M$2:M278,M278)))</f>
        <v>2452.25_1</v>
      </c>
      <c r="P278" s="140" t="str">
        <f t="shared" si="8"/>
        <v/>
      </c>
      <c r="Q278" s="136" t="s">
        <v>1148</v>
      </c>
      <c r="R278" s="136" t="s">
        <v>1146</v>
      </c>
      <c r="S278" s="136" t="s">
        <v>980</v>
      </c>
      <c r="T278" s="136" t="s">
        <v>980</v>
      </c>
      <c r="U278" s="136" t="s">
        <v>987</v>
      </c>
      <c r="V278" s="136" t="s">
        <v>980</v>
      </c>
      <c r="W278" s="136" t="s">
        <v>980</v>
      </c>
      <c r="X278" s="136" t="s">
        <v>980</v>
      </c>
      <c r="Y278" s="136" t="s">
        <v>980</v>
      </c>
      <c r="Z278" s="136" t="s">
        <v>988</v>
      </c>
      <c r="AA278" s="136" t="s">
        <v>980</v>
      </c>
      <c r="AB278" s="137"/>
      <c r="AC278" s="136" t="s">
        <v>980</v>
      </c>
      <c r="AD278" s="136" t="s">
        <v>980</v>
      </c>
      <c r="AE278" s="136" t="s">
        <v>980</v>
      </c>
      <c r="AF278" s="138">
        <v>0</v>
      </c>
    </row>
    <row r="279" spans="1:32" x14ac:dyDescent="0.25">
      <c r="A279" s="135" t="s">
        <v>980</v>
      </c>
      <c r="B279" s="136" t="s">
        <v>182</v>
      </c>
      <c r="C279" s="136" t="s">
        <v>381</v>
      </c>
      <c r="D279" s="137">
        <v>44070</v>
      </c>
      <c r="E279" s="137">
        <v>44070</v>
      </c>
      <c r="F279" s="137">
        <v>44076</v>
      </c>
      <c r="G279" s="136" t="s">
        <v>981</v>
      </c>
      <c r="H279" s="136" t="s">
        <v>982</v>
      </c>
      <c r="I279" s="138">
        <v>-3252.38</v>
      </c>
      <c r="J279" s="136" t="s">
        <v>983</v>
      </c>
      <c r="K279" s="136" t="s">
        <v>984</v>
      </c>
      <c r="L279" s="138">
        <v>-273037.3</v>
      </c>
      <c r="M279" s="138">
        <v>-3252.38</v>
      </c>
      <c r="N279" s="139">
        <f t="shared" si="9"/>
        <v>3252.38</v>
      </c>
      <c r="O279" s="140" t="str">
        <f>IF(M279="","",IF(M279&lt;0,-M279&amp;"_"&amp;COUNTIF(M$2:M279,M279),M279&amp;"_"&amp;COUNTIF(M$2:M279,M279)))</f>
        <v>3252.38_1</v>
      </c>
      <c r="P279" s="140" t="str">
        <f t="shared" si="8"/>
        <v/>
      </c>
      <c r="Q279" s="136" t="s">
        <v>1148</v>
      </c>
      <c r="R279" s="136" t="s">
        <v>1146</v>
      </c>
      <c r="S279" s="136" t="s">
        <v>980</v>
      </c>
      <c r="T279" s="136" t="s">
        <v>980</v>
      </c>
      <c r="U279" s="136" t="s">
        <v>987</v>
      </c>
      <c r="V279" s="136" t="s">
        <v>980</v>
      </c>
      <c r="W279" s="136" t="s">
        <v>980</v>
      </c>
      <c r="X279" s="136" t="s">
        <v>980</v>
      </c>
      <c r="Y279" s="136" t="s">
        <v>980</v>
      </c>
      <c r="Z279" s="136" t="s">
        <v>988</v>
      </c>
      <c r="AA279" s="136" t="s">
        <v>980</v>
      </c>
      <c r="AB279" s="137"/>
      <c r="AC279" s="136" t="s">
        <v>980</v>
      </c>
      <c r="AD279" s="136" t="s">
        <v>980</v>
      </c>
      <c r="AE279" s="136" t="s">
        <v>980</v>
      </c>
      <c r="AF279" s="138">
        <v>0</v>
      </c>
    </row>
    <row r="280" spans="1:32" x14ac:dyDescent="0.25">
      <c r="A280" s="135" t="s">
        <v>980</v>
      </c>
      <c r="B280" s="136" t="s">
        <v>182</v>
      </c>
      <c r="C280" s="136" t="s">
        <v>381</v>
      </c>
      <c r="D280" s="137">
        <v>44070</v>
      </c>
      <c r="E280" s="137">
        <v>44070</v>
      </c>
      <c r="F280" s="137">
        <v>44076</v>
      </c>
      <c r="G280" s="136" t="s">
        <v>981</v>
      </c>
      <c r="H280" s="136" t="s">
        <v>982</v>
      </c>
      <c r="I280" s="138">
        <v>-2929.9</v>
      </c>
      <c r="J280" s="136" t="s">
        <v>983</v>
      </c>
      <c r="K280" s="136" t="s">
        <v>984</v>
      </c>
      <c r="L280" s="138">
        <v>-245965.11</v>
      </c>
      <c r="M280" s="138">
        <v>-2929.9</v>
      </c>
      <c r="N280" s="139">
        <f t="shared" si="9"/>
        <v>2929.9</v>
      </c>
      <c r="O280" s="140" t="str">
        <f>IF(M280="","",IF(M280&lt;0,-M280&amp;"_"&amp;COUNTIF(M$2:M280,M280),M280&amp;"_"&amp;COUNTIF(M$2:M280,M280)))</f>
        <v>2929.9_1</v>
      </c>
      <c r="P280" s="140" t="str">
        <f t="shared" si="8"/>
        <v/>
      </c>
      <c r="Q280" s="136" t="s">
        <v>1148</v>
      </c>
      <c r="R280" s="136" t="s">
        <v>1146</v>
      </c>
      <c r="S280" s="136" t="s">
        <v>980</v>
      </c>
      <c r="T280" s="136" t="s">
        <v>980</v>
      </c>
      <c r="U280" s="136" t="s">
        <v>987</v>
      </c>
      <c r="V280" s="136" t="s">
        <v>980</v>
      </c>
      <c r="W280" s="136" t="s">
        <v>980</v>
      </c>
      <c r="X280" s="136" t="s">
        <v>980</v>
      </c>
      <c r="Y280" s="136" t="s">
        <v>980</v>
      </c>
      <c r="Z280" s="136" t="s">
        <v>988</v>
      </c>
      <c r="AA280" s="136" t="s">
        <v>980</v>
      </c>
      <c r="AB280" s="137"/>
      <c r="AC280" s="136" t="s">
        <v>980</v>
      </c>
      <c r="AD280" s="136" t="s">
        <v>980</v>
      </c>
      <c r="AE280" s="136" t="s">
        <v>980</v>
      </c>
      <c r="AF280" s="138">
        <v>0</v>
      </c>
    </row>
    <row r="281" spans="1:32" x14ac:dyDescent="0.25">
      <c r="A281" s="135" t="s">
        <v>980</v>
      </c>
      <c r="B281" s="136" t="s">
        <v>182</v>
      </c>
      <c r="C281" s="136" t="s">
        <v>383</v>
      </c>
      <c r="D281" s="137">
        <v>44073</v>
      </c>
      <c r="E281" s="137">
        <v>44073</v>
      </c>
      <c r="F281" s="137">
        <v>44076</v>
      </c>
      <c r="G281" s="136" t="s">
        <v>981</v>
      </c>
      <c r="H281" s="136" t="s">
        <v>982</v>
      </c>
      <c r="I281" s="138">
        <v>-924.92</v>
      </c>
      <c r="J281" s="136" t="s">
        <v>983</v>
      </c>
      <c r="K281" s="136" t="s">
        <v>984</v>
      </c>
      <c r="L281" s="138">
        <v>-77647.03</v>
      </c>
      <c r="M281" s="138">
        <v>-924.92</v>
      </c>
      <c r="N281" s="139">
        <f t="shared" si="9"/>
        <v>924.92</v>
      </c>
      <c r="O281" s="140" t="str">
        <f>IF(M281="","",IF(M281&lt;0,-M281&amp;"_"&amp;COUNTIF(M$2:M281,M281),M281&amp;"_"&amp;COUNTIF(M$2:M281,M281)))</f>
        <v>924.92_1</v>
      </c>
      <c r="P281" s="140" t="str">
        <f t="shared" si="8"/>
        <v/>
      </c>
      <c r="Q281" s="136" t="s">
        <v>1149</v>
      </c>
      <c r="R281" s="136" t="s">
        <v>1150</v>
      </c>
      <c r="S281" s="136" t="s">
        <v>980</v>
      </c>
      <c r="T281" s="136" t="s">
        <v>980</v>
      </c>
      <c r="U281" s="136" t="s">
        <v>987</v>
      </c>
      <c r="V281" s="136" t="s">
        <v>980</v>
      </c>
      <c r="W281" s="136" t="s">
        <v>980</v>
      </c>
      <c r="X281" s="136" t="s">
        <v>980</v>
      </c>
      <c r="Y281" s="136" t="s">
        <v>980</v>
      </c>
      <c r="Z281" s="136" t="s">
        <v>988</v>
      </c>
      <c r="AA281" s="136" t="s">
        <v>980</v>
      </c>
      <c r="AB281" s="137"/>
      <c r="AC281" s="136" t="s">
        <v>980</v>
      </c>
      <c r="AD281" s="136" t="s">
        <v>980</v>
      </c>
      <c r="AE281" s="136" t="s">
        <v>980</v>
      </c>
      <c r="AF281" s="138">
        <v>0</v>
      </c>
    </row>
    <row r="282" spans="1:32" x14ac:dyDescent="0.25">
      <c r="A282" s="135" t="s">
        <v>980</v>
      </c>
      <c r="B282" s="136" t="s">
        <v>182</v>
      </c>
      <c r="C282" s="136" t="s">
        <v>376</v>
      </c>
      <c r="D282" s="137">
        <v>44074</v>
      </c>
      <c r="E282" s="137">
        <v>44074</v>
      </c>
      <c r="F282" s="137">
        <v>44076</v>
      </c>
      <c r="G282" s="136" t="s">
        <v>981</v>
      </c>
      <c r="H282" s="136" t="s">
        <v>982</v>
      </c>
      <c r="I282" s="138">
        <v>-6549.58</v>
      </c>
      <c r="J282" s="136" t="s">
        <v>983</v>
      </c>
      <c r="K282" s="136" t="s">
        <v>984</v>
      </c>
      <c r="L282" s="138">
        <v>-549837.24</v>
      </c>
      <c r="M282" s="138">
        <v>-6549.58</v>
      </c>
      <c r="N282" s="139">
        <f t="shared" si="9"/>
        <v>6549.58</v>
      </c>
      <c r="O282" s="140" t="str">
        <f>IF(M282="","",IF(M282&lt;0,-M282&amp;"_"&amp;COUNTIF(M$2:M282,M282),M282&amp;"_"&amp;COUNTIF(M$2:M282,M282)))</f>
        <v>6549.58_1</v>
      </c>
      <c r="P282" s="140" t="str">
        <f t="shared" si="8"/>
        <v/>
      </c>
      <c r="Q282" s="136" t="s">
        <v>1151</v>
      </c>
      <c r="R282" s="136" t="s">
        <v>1152</v>
      </c>
      <c r="S282" s="136" t="s">
        <v>980</v>
      </c>
      <c r="T282" s="136" t="s">
        <v>980</v>
      </c>
      <c r="U282" s="136" t="s">
        <v>987</v>
      </c>
      <c r="V282" s="136" t="s">
        <v>980</v>
      </c>
      <c r="W282" s="136" t="s">
        <v>980</v>
      </c>
      <c r="X282" s="136" t="s">
        <v>980</v>
      </c>
      <c r="Y282" s="136" t="s">
        <v>980</v>
      </c>
      <c r="Z282" s="136" t="s">
        <v>988</v>
      </c>
      <c r="AA282" s="136" t="s">
        <v>980</v>
      </c>
      <c r="AB282" s="137"/>
      <c r="AC282" s="136" t="s">
        <v>980</v>
      </c>
      <c r="AD282" s="136" t="s">
        <v>980</v>
      </c>
      <c r="AE282" s="136" t="s">
        <v>980</v>
      </c>
      <c r="AF282" s="138">
        <v>0</v>
      </c>
    </row>
    <row r="283" spans="1:32" x14ac:dyDescent="0.25">
      <c r="A283" s="135" t="s">
        <v>980</v>
      </c>
      <c r="B283" s="136" t="s">
        <v>182</v>
      </c>
      <c r="C283" s="136" t="s">
        <v>376</v>
      </c>
      <c r="D283" s="137">
        <v>44074</v>
      </c>
      <c r="E283" s="137">
        <v>44074</v>
      </c>
      <c r="F283" s="137">
        <v>44076</v>
      </c>
      <c r="G283" s="136" t="s">
        <v>981</v>
      </c>
      <c r="H283" s="136" t="s">
        <v>982</v>
      </c>
      <c r="I283" s="138">
        <v>-16384.419999999998</v>
      </c>
      <c r="J283" s="136" t="s">
        <v>983</v>
      </c>
      <c r="K283" s="136" t="s">
        <v>984</v>
      </c>
      <c r="L283" s="138">
        <v>-1375472.06</v>
      </c>
      <c r="M283" s="138">
        <v>-16384.419999999998</v>
      </c>
      <c r="N283" s="139">
        <f t="shared" si="9"/>
        <v>16384.419999999998</v>
      </c>
      <c r="O283" s="140" t="str">
        <f>IF(M283="","",IF(M283&lt;0,-M283&amp;"_"&amp;COUNTIF(M$2:M283,M283),M283&amp;"_"&amp;COUNTIF(M$2:M283,M283)))</f>
        <v>16384.42_1</v>
      </c>
      <c r="P283" s="140" t="str">
        <f t="shared" si="8"/>
        <v/>
      </c>
      <c r="Q283" s="136" t="s">
        <v>1151</v>
      </c>
      <c r="R283" s="136" t="s">
        <v>1152</v>
      </c>
      <c r="S283" s="136" t="s">
        <v>980</v>
      </c>
      <c r="T283" s="136" t="s">
        <v>980</v>
      </c>
      <c r="U283" s="136" t="s">
        <v>987</v>
      </c>
      <c r="V283" s="136" t="s">
        <v>980</v>
      </c>
      <c r="W283" s="136" t="s">
        <v>980</v>
      </c>
      <c r="X283" s="136" t="s">
        <v>980</v>
      </c>
      <c r="Y283" s="136" t="s">
        <v>980</v>
      </c>
      <c r="Z283" s="136" t="s">
        <v>988</v>
      </c>
      <c r="AA283" s="136" t="s">
        <v>980</v>
      </c>
      <c r="AB283" s="137"/>
      <c r="AC283" s="136" t="s">
        <v>980</v>
      </c>
      <c r="AD283" s="136" t="s">
        <v>980</v>
      </c>
      <c r="AE283" s="136" t="s">
        <v>980</v>
      </c>
      <c r="AF283" s="138">
        <v>0</v>
      </c>
    </row>
    <row r="284" spans="1:32" x14ac:dyDescent="0.25">
      <c r="A284" s="135" t="s">
        <v>980</v>
      </c>
      <c r="B284" s="136" t="s">
        <v>182</v>
      </c>
      <c r="C284" s="136" t="s">
        <v>376</v>
      </c>
      <c r="D284" s="137">
        <v>44074</v>
      </c>
      <c r="E284" s="137">
        <v>44074</v>
      </c>
      <c r="F284" s="137">
        <v>44076</v>
      </c>
      <c r="G284" s="136" t="s">
        <v>981</v>
      </c>
      <c r="H284" s="136" t="s">
        <v>982</v>
      </c>
      <c r="I284" s="138">
        <v>-8526.5</v>
      </c>
      <c r="J284" s="136" t="s">
        <v>983</v>
      </c>
      <c r="K284" s="136" t="s">
        <v>984</v>
      </c>
      <c r="L284" s="138">
        <v>-715799.68</v>
      </c>
      <c r="M284" s="138">
        <v>-8526.5</v>
      </c>
      <c r="N284" s="139">
        <f t="shared" si="9"/>
        <v>8526.5</v>
      </c>
      <c r="O284" s="140" t="str">
        <f>IF(M284="","",IF(M284&lt;0,-M284&amp;"_"&amp;COUNTIF(M$2:M284,M284),M284&amp;"_"&amp;COUNTIF(M$2:M284,M284)))</f>
        <v>8526.5_1</v>
      </c>
      <c r="P284" s="140" t="str">
        <f t="shared" si="8"/>
        <v/>
      </c>
      <c r="Q284" s="136" t="s">
        <v>1151</v>
      </c>
      <c r="R284" s="136" t="s">
        <v>1152</v>
      </c>
      <c r="S284" s="136" t="s">
        <v>980</v>
      </c>
      <c r="T284" s="136" t="s">
        <v>980</v>
      </c>
      <c r="U284" s="136" t="s">
        <v>987</v>
      </c>
      <c r="V284" s="136" t="s">
        <v>980</v>
      </c>
      <c r="W284" s="136" t="s">
        <v>980</v>
      </c>
      <c r="X284" s="136" t="s">
        <v>980</v>
      </c>
      <c r="Y284" s="136" t="s">
        <v>980</v>
      </c>
      <c r="Z284" s="136" t="s">
        <v>988</v>
      </c>
      <c r="AA284" s="136" t="s">
        <v>980</v>
      </c>
      <c r="AB284" s="137"/>
      <c r="AC284" s="136" t="s">
        <v>980</v>
      </c>
      <c r="AD284" s="136" t="s">
        <v>980</v>
      </c>
      <c r="AE284" s="136" t="s">
        <v>980</v>
      </c>
      <c r="AF284" s="138">
        <v>0</v>
      </c>
    </row>
    <row r="285" spans="1:32" x14ac:dyDescent="0.25">
      <c r="A285" s="135" t="s">
        <v>980</v>
      </c>
      <c r="B285" s="136" t="s">
        <v>182</v>
      </c>
      <c r="C285" s="136" t="s">
        <v>382</v>
      </c>
      <c r="D285" s="137">
        <v>44074</v>
      </c>
      <c r="E285" s="137">
        <v>44074</v>
      </c>
      <c r="F285" s="137">
        <v>44077</v>
      </c>
      <c r="G285" s="136" t="s">
        <v>981</v>
      </c>
      <c r="H285" s="136" t="s">
        <v>982</v>
      </c>
      <c r="I285" s="138">
        <v>-8213.7000000000007</v>
      </c>
      <c r="J285" s="136" t="s">
        <v>983</v>
      </c>
      <c r="K285" s="136" t="s">
        <v>984</v>
      </c>
      <c r="L285" s="138">
        <v>-689540.12</v>
      </c>
      <c r="M285" s="138">
        <v>-8213.7000000000007</v>
      </c>
      <c r="N285" s="139">
        <f t="shared" si="9"/>
        <v>8213.7000000000007</v>
      </c>
      <c r="O285" s="140" t="str">
        <f>IF(M285="","",IF(M285&lt;0,-M285&amp;"_"&amp;COUNTIF(M$2:M285,M285),M285&amp;"_"&amp;COUNTIF(M$2:M285,M285)))</f>
        <v>8213.7_1</v>
      </c>
      <c r="P285" s="140" t="str">
        <f t="shared" si="8"/>
        <v/>
      </c>
      <c r="Q285" s="136" t="s">
        <v>1153</v>
      </c>
      <c r="R285" s="136" t="s">
        <v>1152</v>
      </c>
      <c r="S285" s="136" t="s">
        <v>980</v>
      </c>
      <c r="T285" s="136" t="s">
        <v>980</v>
      </c>
      <c r="U285" s="136" t="s">
        <v>987</v>
      </c>
      <c r="V285" s="136" t="s">
        <v>980</v>
      </c>
      <c r="W285" s="136" t="s">
        <v>980</v>
      </c>
      <c r="X285" s="136" t="s">
        <v>980</v>
      </c>
      <c r="Y285" s="136" t="s">
        <v>980</v>
      </c>
      <c r="Z285" s="136" t="s">
        <v>988</v>
      </c>
      <c r="AA285" s="136" t="s">
        <v>980</v>
      </c>
      <c r="AB285" s="137"/>
      <c r="AC285" s="136" t="s">
        <v>980</v>
      </c>
      <c r="AD285" s="136" t="s">
        <v>980</v>
      </c>
      <c r="AE285" s="136" t="s">
        <v>980</v>
      </c>
      <c r="AF285" s="138">
        <v>0</v>
      </c>
    </row>
    <row r="286" spans="1:32" x14ac:dyDescent="0.25">
      <c r="A286" s="135" t="s">
        <v>980</v>
      </c>
      <c r="B286" s="136" t="s">
        <v>182</v>
      </c>
      <c r="C286" s="136" t="s">
        <v>347</v>
      </c>
      <c r="D286" s="137">
        <v>44075</v>
      </c>
      <c r="E286" s="137">
        <v>44075</v>
      </c>
      <c r="F286" s="137">
        <v>44089</v>
      </c>
      <c r="G286" s="136" t="s">
        <v>981</v>
      </c>
      <c r="H286" s="136" t="s">
        <v>982</v>
      </c>
      <c r="I286" s="138">
        <v>-6078.27</v>
      </c>
      <c r="J286" s="136" t="s">
        <v>983</v>
      </c>
      <c r="K286" s="136" t="s">
        <v>984</v>
      </c>
      <c r="L286" s="138">
        <v>-510270.77</v>
      </c>
      <c r="M286" s="138">
        <v>-6078.27</v>
      </c>
      <c r="N286" s="139">
        <f t="shared" si="9"/>
        <v>6078.27</v>
      </c>
      <c r="O286" s="140" t="str">
        <f>IF(M286="","",IF(M286&lt;0,-M286&amp;"_"&amp;COUNTIF(M$2:M286,M286),M286&amp;"_"&amp;COUNTIF(M$2:M286,M286)))</f>
        <v>6078.27_1</v>
      </c>
      <c r="P286" s="140" t="str">
        <f t="shared" si="8"/>
        <v/>
      </c>
      <c r="Q286" s="136" t="s">
        <v>1154</v>
      </c>
      <c r="R286" s="136" t="s">
        <v>1155</v>
      </c>
      <c r="S286" s="136" t="s">
        <v>980</v>
      </c>
      <c r="T286" s="136" t="s">
        <v>980</v>
      </c>
      <c r="U286" s="136" t="s">
        <v>987</v>
      </c>
      <c r="V286" s="136" t="s">
        <v>980</v>
      </c>
      <c r="W286" s="136" t="s">
        <v>980</v>
      </c>
      <c r="X286" s="136" t="s">
        <v>980</v>
      </c>
      <c r="Y286" s="136" t="s">
        <v>980</v>
      </c>
      <c r="Z286" s="136" t="s">
        <v>988</v>
      </c>
      <c r="AA286" s="136" t="s">
        <v>980</v>
      </c>
      <c r="AB286" s="137"/>
      <c r="AC286" s="136" t="s">
        <v>980</v>
      </c>
      <c r="AD286" s="136" t="s">
        <v>980</v>
      </c>
      <c r="AE286" s="136" t="s">
        <v>980</v>
      </c>
      <c r="AF286" s="138">
        <v>0</v>
      </c>
    </row>
    <row r="287" spans="1:32" x14ac:dyDescent="0.25">
      <c r="A287" s="135" t="s">
        <v>980</v>
      </c>
      <c r="B287" s="136" t="s">
        <v>182</v>
      </c>
      <c r="C287" s="136" t="s">
        <v>391</v>
      </c>
      <c r="D287" s="137">
        <v>44076</v>
      </c>
      <c r="E287" s="137">
        <v>44076</v>
      </c>
      <c r="F287" s="137">
        <v>44082</v>
      </c>
      <c r="G287" s="136" t="s">
        <v>981</v>
      </c>
      <c r="H287" s="136" t="s">
        <v>982</v>
      </c>
      <c r="I287" s="138">
        <v>-24707.31</v>
      </c>
      <c r="J287" s="136" t="s">
        <v>983</v>
      </c>
      <c r="K287" s="136" t="s">
        <v>984</v>
      </c>
      <c r="L287" s="138">
        <v>-2074178.68</v>
      </c>
      <c r="M287" s="138">
        <v>-24707.31</v>
      </c>
      <c r="N287" s="139">
        <f t="shared" si="9"/>
        <v>24707.31</v>
      </c>
      <c r="O287" s="140" t="str">
        <f>IF(M287="","",IF(M287&lt;0,-M287&amp;"_"&amp;COUNTIF(M$2:M287,M287),M287&amp;"_"&amp;COUNTIF(M$2:M287,M287)))</f>
        <v>24707.31_1</v>
      </c>
      <c r="P287" s="140" t="str">
        <f t="shared" si="8"/>
        <v/>
      </c>
      <c r="Q287" s="136" t="s">
        <v>1156</v>
      </c>
      <c r="R287" s="136" t="s">
        <v>1157</v>
      </c>
      <c r="S287" s="136" t="s">
        <v>980</v>
      </c>
      <c r="T287" s="136" t="s">
        <v>980</v>
      </c>
      <c r="U287" s="136" t="s">
        <v>987</v>
      </c>
      <c r="V287" s="136" t="s">
        <v>980</v>
      </c>
      <c r="W287" s="136" t="s">
        <v>980</v>
      </c>
      <c r="X287" s="136" t="s">
        <v>980</v>
      </c>
      <c r="Y287" s="136" t="s">
        <v>980</v>
      </c>
      <c r="Z287" s="136" t="s">
        <v>988</v>
      </c>
      <c r="AA287" s="136" t="s">
        <v>980</v>
      </c>
      <c r="AB287" s="137"/>
      <c r="AC287" s="136" t="s">
        <v>980</v>
      </c>
      <c r="AD287" s="136" t="s">
        <v>980</v>
      </c>
      <c r="AE287" s="136" t="s">
        <v>980</v>
      </c>
      <c r="AF287" s="138">
        <v>0</v>
      </c>
    </row>
    <row r="288" spans="1:32" x14ac:dyDescent="0.25">
      <c r="A288" s="135" t="s">
        <v>980</v>
      </c>
      <c r="B288" s="136" t="s">
        <v>182</v>
      </c>
      <c r="C288" s="136" t="s">
        <v>391</v>
      </c>
      <c r="D288" s="137">
        <v>44076</v>
      </c>
      <c r="E288" s="137">
        <v>44076</v>
      </c>
      <c r="F288" s="137">
        <v>44082</v>
      </c>
      <c r="G288" s="136" t="s">
        <v>981</v>
      </c>
      <c r="H288" s="136" t="s">
        <v>982</v>
      </c>
      <c r="I288" s="138">
        <v>-8027.31</v>
      </c>
      <c r="J288" s="136" t="s">
        <v>983</v>
      </c>
      <c r="K288" s="136" t="s">
        <v>984</v>
      </c>
      <c r="L288" s="138">
        <v>-673892.67</v>
      </c>
      <c r="M288" s="138">
        <v>-8027.31</v>
      </c>
      <c r="N288" s="139">
        <f t="shared" si="9"/>
        <v>8027.31</v>
      </c>
      <c r="O288" s="140" t="str">
        <f>IF(M288="","",IF(M288&lt;0,-M288&amp;"_"&amp;COUNTIF(M$2:M288,M288),M288&amp;"_"&amp;COUNTIF(M$2:M288,M288)))</f>
        <v>8027.31_1</v>
      </c>
      <c r="P288" s="140" t="str">
        <f t="shared" si="8"/>
        <v/>
      </c>
      <c r="Q288" s="136" t="s">
        <v>1156</v>
      </c>
      <c r="R288" s="136" t="s">
        <v>1157</v>
      </c>
      <c r="S288" s="136" t="s">
        <v>980</v>
      </c>
      <c r="T288" s="136" t="s">
        <v>980</v>
      </c>
      <c r="U288" s="136" t="s">
        <v>987</v>
      </c>
      <c r="V288" s="136" t="s">
        <v>980</v>
      </c>
      <c r="W288" s="136" t="s">
        <v>980</v>
      </c>
      <c r="X288" s="136" t="s">
        <v>980</v>
      </c>
      <c r="Y288" s="136" t="s">
        <v>980</v>
      </c>
      <c r="Z288" s="136" t="s">
        <v>988</v>
      </c>
      <c r="AA288" s="136" t="s">
        <v>980</v>
      </c>
      <c r="AB288" s="137"/>
      <c r="AC288" s="136" t="s">
        <v>980</v>
      </c>
      <c r="AD288" s="136" t="s">
        <v>980</v>
      </c>
      <c r="AE288" s="136" t="s">
        <v>980</v>
      </c>
      <c r="AF288" s="138">
        <v>0</v>
      </c>
    </row>
    <row r="289" spans="1:32" x14ac:dyDescent="0.25">
      <c r="A289" s="135" t="s">
        <v>980</v>
      </c>
      <c r="B289" s="136" t="s">
        <v>182</v>
      </c>
      <c r="C289" s="136" t="s">
        <v>378</v>
      </c>
      <c r="D289" s="137">
        <v>44077</v>
      </c>
      <c r="E289" s="137">
        <v>44077</v>
      </c>
      <c r="F289" s="137">
        <v>44082</v>
      </c>
      <c r="G289" s="136" t="s">
        <v>981</v>
      </c>
      <c r="H289" s="136" t="s">
        <v>982</v>
      </c>
      <c r="I289" s="138">
        <v>-1471.35</v>
      </c>
      <c r="J289" s="136" t="s">
        <v>1034</v>
      </c>
      <c r="K289" s="136" t="s">
        <v>984</v>
      </c>
      <c r="L289" s="138">
        <v>-123519.84</v>
      </c>
      <c r="M289" s="138">
        <v>-1471.35</v>
      </c>
      <c r="N289" s="139">
        <f t="shared" si="9"/>
        <v>1471.35</v>
      </c>
      <c r="O289" s="140" t="str">
        <f>IF(M289="","",IF(M289&lt;0,-M289&amp;"_"&amp;COUNTIF(M$2:M289,M289),M289&amp;"_"&amp;COUNTIF(M$2:M289,M289)))</f>
        <v>1471.35_2</v>
      </c>
      <c r="P289" s="140" t="str">
        <f t="shared" si="8"/>
        <v/>
      </c>
      <c r="Q289" s="136" t="s">
        <v>1158</v>
      </c>
      <c r="R289" s="136" t="s">
        <v>1159</v>
      </c>
      <c r="S289" s="136" t="s">
        <v>980</v>
      </c>
      <c r="T289" s="136" t="s">
        <v>980</v>
      </c>
      <c r="U289" s="136" t="s">
        <v>987</v>
      </c>
      <c r="V289" s="136" t="s">
        <v>980</v>
      </c>
      <c r="W289" s="136" t="s">
        <v>980</v>
      </c>
      <c r="X289" s="136" t="s">
        <v>980</v>
      </c>
      <c r="Y289" s="136" t="s">
        <v>980</v>
      </c>
      <c r="Z289" s="136" t="s">
        <v>988</v>
      </c>
      <c r="AA289" s="136" t="s">
        <v>980</v>
      </c>
      <c r="AB289" s="137"/>
      <c r="AC289" s="136" t="s">
        <v>980</v>
      </c>
      <c r="AD289" s="136" t="s">
        <v>980</v>
      </c>
      <c r="AE289" s="136" t="s">
        <v>980</v>
      </c>
      <c r="AF289" s="138">
        <v>0</v>
      </c>
    </row>
    <row r="290" spans="1:32" x14ac:dyDescent="0.25">
      <c r="A290" s="135" t="s">
        <v>980</v>
      </c>
      <c r="B290" s="136" t="s">
        <v>182</v>
      </c>
      <c r="C290" s="136" t="s">
        <v>378</v>
      </c>
      <c r="D290" s="137">
        <v>44077</v>
      </c>
      <c r="E290" s="137">
        <v>44077</v>
      </c>
      <c r="F290" s="137">
        <v>44082</v>
      </c>
      <c r="G290" s="136" t="s">
        <v>981</v>
      </c>
      <c r="H290" s="136" t="s">
        <v>982</v>
      </c>
      <c r="I290" s="138">
        <v>-13786.41</v>
      </c>
      <c r="J290" s="136" t="s">
        <v>983</v>
      </c>
      <c r="K290" s="136" t="s">
        <v>984</v>
      </c>
      <c r="L290" s="138">
        <v>-1157369.1200000001</v>
      </c>
      <c r="M290" s="138">
        <v>-13786.41</v>
      </c>
      <c r="N290" s="139">
        <f t="shared" si="9"/>
        <v>13786.41</v>
      </c>
      <c r="O290" s="140" t="str">
        <f>IF(M290="","",IF(M290&lt;0,-M290&amp;"_"&amp;COUNTIF(M$2:M290,M290),M290&amp;"_"&amp;COUNTIF(M$2:M290,M290)))</f>
        <v>13786.41_1</v>
      </c>
      <c r="P290" s="140" t="str">
        <f t="shared" si="8"/>
        <v/>
      </c>
      <c r="Q290" s="136" t="s">
        <v>1158</v>
      </c>
      <c r="R290" s="136" t="s">
        <v>1159</v>
      </c>
      <c r="S290" s="136" t="s">
        <v>980</v>
      </c>
      <c r="T290" s="136" t="s">
        <v>980</v>
      </c>
      <c r="U290" s="136" t="s">
        <v>987</v>
      </c>
      <c r="V290" s="136" t="s">
        <v>980</v>
      </c>
      <c r="W290" s="136" t="s">
        <v>980</v>
      </c>
      <c r="X290" s="136" t="s">
        <v>980</v>
      </c>
      <c r="Y290" s="136" t="s">
        <v>980</v>
      </c>
      <c r="Z290" s="136" t="s">
        <v>988</v>
      </c>
      <c r="AA290" s="136" t="s">
        <v>980</v>
      </c>
      <c r="AB290" s="137"/>
      <c r="AC290" s="136" t="s">
        <v>980</v>
      </c>
      <c r="AD290" s="136" t="s">
        <v>980</v>
      </c>
      <c r="AE290" s="136" t="s">
        <v>980</v>
      </c>
      <c r="AF290" s="138">
        <v>0</v>
      </c>
    </row>
    <row r="291" spans="1:32" x14ac:dyDescent="0.25">
      <c r="A291" s="135" t="s">
        <v>980</v>
      </c>
      <c r="B291" s="136" t="s">
        <v>182</v>
      </c>
      <c r="C291" s="136" t="s">
        <v>378</v>
      </c>
      <c r="D291" s="137">
        <v>44077</v>
      </c>
      <c r="E291" s="137">
        <v>44077</v>
      </c>
      <c r="F291" s="137">
        <v>44082</v>
      </c>
      <c r="G291" s="136" t="s">
        <v>981</v>
      </c>
      <c r="H291" s="136" t="s">
        <v>982</v>
      </c>
      <c r="I291" s="138">
        <v>-4582.8100000000004</v>
      </c>
      <c r="J291" s="136" t="s">
        <v>983</v>
      </c>
      <c r="K291" s="136" t="s">
        <v>984</v>
      </c>
      <c r="L291" s="138">
        <v>-384726.9</v>
      </c>
      <c r="M291" s="138">
        <v>-4582.8100000000004</v>
      </c>
      <c r="N291" s="139">
        <f t="shared" si="9"/>
        <v>4582.8100000000004</v>
      </c>
      <c r="O291" s="140" t="str">
        <f>IF(M291="","",IF(M291&lt;0,-M291&amp;"_"&amp;COUNTIF(M$2:M291,M291),M291&amp;"_"&amp;COUNTIF(M$2:M291,M291)))</f>
        <v>4582.81_1</v>
      </c>
      <c r="P291" s="140" t="str">
        <f t="shared" si="8"/>
        <v/>
      </c>
      <c r="Q291" s="136" t="s">
        <v>1158</v>
      </c>
      <c r="R291" s="136" t="s">
        <v>1159</v>
      </c>
      <c r="S291" s="136" t="s">
        <v>980</v>
      </c>
      <c r="T291" s="136" t="s">
        <v>980</v>
      </c>
      <c r="U291" s="136" t="s">
        <v>987</v>
      </c>
      <c r="V291" s="136" t="s">
        <v>980</v>
      </c>
      <c r="W291" s="136" t="s">
        <v>980</v>
      </c>
      <c r="X291" s="136" t="s">
        <v>980</v>
      </c>
      <c r="Y291" s="136" t="s">
        <v>980</v>
      </c>
      <c r="Z291" s="136" t="s">
        <v>988</v>
      </c>
      <c r="AA291" s="136" t="s">
        <v>980</v>
      </c>
      <c r="AB291" s="137"/>
      <c r="AC291" s="136" t="s">
        <v>980</v>
      </c>
      <c r="AD291" s="136" t="s">
        <v>980</v>
      </c>
      <c r="AE291" s="136" t="s">
        <v>980</v>
      </c>
      <c r="AF291" s="138">
        <v>0</v>
      </c>
    </row>
    <row r="292" spans="1:32" x14ac:dyDescent="0.25">
      <c r="A292" s="135" t="s">
        <v>980</v>
      </c>
      <c r="B292" s="136" t="s">
        <v>182</v>
      </c>
      <c r="C292" s="136" t="s">
        <v>378</v>
      </c>
      <c r="D292" s="137">
        <v>44077</v>
      </c>
      <c r="E292" s="137">
        <v>44077</v>
      </c>
      <c r="F292" s="137">
        <v>44082</v>
      </c>
      <c r="G292" s="136" t="s">
        <v>981</v>
      </c>
      <c r="H292" s="136" t="s">
        <v>982</v>
      </c>
      <c r="I292" s="138">
        <v>-1396.32</v>
      </c>
      <c r="J292" s="136" t="s">
        <v>983</v>
      </c>
      <c r="K292" s="136" t="s">
        <v>984</v>
      </c>
      <c r="L292" s="138">
        <v>-117221.06</v>
      </c>
      <c r="M292" s="138">
        <v>-1396.32</v>
      </c>
      <c r="N292" s="139">
        <f t="shared" si="9"/>
        <v>1396.32</v>
      </c>
      <c r="O292" s="140" t="str">
        <f>IF(M292="","",IF(M292&lt;0,-M292&amp;"_"&amp;COUNTIF(M$2:M292,M292),M292&amp;"_"&amp;COUNTIF(M$2:M292,M292)))</f>
        <v>1396.32_1</v>
      </c>
      <c r="P292" s="140" t="str">
        <f t="shared" si="8"/>
        <v/>
      </c>
      <c r="Q292" s="136" t="s">
        <v>1158</v>
      </c>
      <c r="R292" s="136" t="s">
        <v>1159</v>
      </c>
      <c r="S292" s="136" t="s">
        <v>980</v>
      </c>
      <c r="T292" s="136" t="s">
        <v>980</v>
      </c>
      <c r="U292" s="136" t="s">
        <v>987</v>
      </c>
      <c r="V292" s="136" t="s">
        <v>980</v>
      </c>
      <c r="W292" s="136" t="s">
        <v>980</v>
      </c>
      <c r="X292" s="136" t="s">
        <v>980</v>
      </c>
      <c r="Y292" s="136" t="s">
        <v>980</v>
      </c>
      <c r="Z292" s="136" t="s">
        <v>988</v>
      </c>
      <c r="AA292" s="136" t="s">
        <v>980</v>
      </c>
      <c r="AB292" s="137"/>
      <c r="AC292" s="136" t="s">
        <v>980</v>
      </c>
      <c r="AD292" s="136" t="s">
        <v>980</v>
      </c>
      <c r="AE292" s="136" t="s">
        <v>980</v>
      </c>
      <c r="AF292" s="138">
        <v>0</v>
      </c>
    </row>
    <row r="293" spans="1:32" x14ac:dyDescent="0.25">
      <c r="A293" s="135" t="s">
        <v>980</v>
      </c>
      <c r="B293" s="136" t="s">
        <v>182</v>
      </c>
      <c r="C293" s="136" t="s">
        <v>395</v>
      </c>
      <c r="D293" s="137">
        <v>44077</v>
      </c>
      <c r="E293" s="137">
        <v>44077</v>
      </c>
      <c r="F293" s="137">
        <v>44089</v>
      </c>
      <c r="G293" s="136" t="s">
        <v>981</v>
      </c>
      <c r="H293" s="136" t="s">
        <v>982</v>
      </c>
      <c r="I293" s="138">
        <v>-2942.7</v>
      </c>
      <c r="J293" s="136" t="s">
        <v>983</v>
      </c>
      <c r="K293" s="136" t="s">
        <v>984</v>
      </c>
      <c r="L293" s="138">
        <v>-247039.67</v>
      </c>
      <c r="M293" s="138">
        <v>-2942.7</v>
      </c>
      <c r="N293" s="139">
        <f t="shared" si="9"/>
        <v>2942.7</v>
      </c>
      <c r="O293" s="140" t="str">
        <f>IF(M293="","",IF(M293&lt;0,-M293&amp;"_"&amp;COUNTIF(M$2:M293,M293),M293&amp;"_"&amp;COUNTIF(M$2:M293,M293)))</f>
        <v>2942.7_1</v>
      </c>
      <c r="P293" s="140" t="str">
        <f t="shared" si="8"/>
        <v/>
      </c>
      <c r="Q293" s="136" t="s">
        <v>1160</v>
      </c>
      <c r="R293" s="136" t="s">
        <v>1159</v>
      </c>
      <c r="S293" s="136" t="s">
        <v>980</v>
      </c>
      <c r="T293" s="136" t="s">
        <v>980</v>
      </c>
      <c r="U293" s="136" t="s">
        <v>987</v>
      </c>
      <c r="V293" s="136" t="s">
        <v>980</v>
      </c>
      <c r="W293" s="136" t="s">
        <v>980</v>
      </c>
      <c r="X293" s="136" t="s">
        <v>980</v>
      </c>
      <c r="Y293" s="136" t="s">
        <v>980</v>
      </c>
      <c r="Z293" s="136" t="s">
        <v>988</v>
      </c>
      <c r="AA293" s="136" t="s">
        <v>980</v>
      </c>
      <c r="AB293" s="137"/>
      <c r="AC293" s="136" t="s">
        <v>980</v>
      </c>
      <c r="AD293" s="136" t="s">
        <v>980</v>
      </c>
      <c r="AE293" s="136" t="s">
        <v>980</v>
      </c>
      <c r="AF293" s="138">
        <v>0</v>
      </c>
    </row>
    <row r="294" spans="1:32" x14ac:dyDescent="0.25">
      <c r="A294" s="135" t="s">
        <v>980</v>
      </c>
      <c r="B294" s="136" t="s">
        <v>182</v>
      </c>
      <c r="C294" s="136" t="s">
        <v>200</v>
      </c>
      <c r="D294" s="137">
        <v>44079</v>
      </c>
      <c r="E294" s="137">
        <v>44079</v>
      </c>
      <c r="F294" s="137">
        <v>44082</v>
      </c>
      <c r="G294" s="136" t="s">
        <v>981</v>
      </c>
      <c r="H294" s="136" t="s">
        <v>982</v>
      </c>
      <c r="I294" s="138">
        <v>-3028.68</v>
      </c>
      <c r="J294" s="136" t="s">
        <v>983</v>
      </c>
      <c r="K294" s="136" t="s">
        <v>984</v>
      </c>
      <c r="L294" s="138">
        <v>-254257.68</v>
      </c>
      <c r="M294" s="138">
        <v>-3028.68</v>
      </c>
      <c r="N294" s="139">
        <f t="shared" si="9"/>
        <v>3028.68</v>
      </c>
      <c r="O294" s="140" t="str">
        <f>IF(M294="","",IF(M294&lt;0,-M294&amp;"_"&amp;COUNTIF(M$2:M294,M294),M294&amp;"_"&amp;COUNTIF(M$2:M294,M294)))</f>
        <v>3028.68_1</v>
      </c>
      <c r="P294" s="140" t="str">
        <f t="shared" si="8"/>
        <v/>
      </c>
      <c r="Q294" s="136" t="s">
        <v>1161</v>
      </c>
      <c r="R294" s="136" t="s">
        <v>1162</v>
      </c>
      <c r="S294" s="136" t="s">
        <v>980</v>
      </c>
      <c r="T294" s="136" t="s">
        <v>980</v>
      </c>
      <c r="U294" s="136" t="s">
        <v>987</v>
      </c>
      <c r="V294" s="136" t="s">
        <v>980</v>
      </c>
      <c r="W294" s="136" t="s">
        <v>980</v>
      </c>
      <c r="X294" s="136" t="s">
        <v>980</v>
      </c>
      <c r="Y294" s="136" t="s">
        <v>980</v>
      </c>
      <c r="Z294" s="136" t="s">
        <v>988</v>
      </c>
      <c r="AA294" s="136" t="s">
        <v>980</v>
      </c>
      <c r="AB294" s="137"/>
      <c r="AC294" s="136" t="s">
        <v>980</v>
      </c>
      <c r="AD294" s="136" t="s">
        <v>980</v>
      </c>
      <c r="AE294" s="136" t="s">
        <v>980</v>
      </c>
      <c r="AF294" s="138">
        <v>0</v>
      </c>
    </row>
    <row r="295" spans="1:32" x14ac:dyDescent="0.25">
      <c r="A295" s="135" t="s">
        <v>980</v>
      </c>
      <c r="B295" s="136" t="s">
        <v>182</v>
      </c>
      <c r="C295" s="136" t="s">
        <v>200</v>
      </c>
      <c r="D295" s="137">
        <v>44079</v>
      </c>
      <c r="E295" s="137">
        <v>44079</v>
      </c>
      <c r="F295" s="137">
        <v>44082</v>
      </c>
      <c r="G295" s="136" t="s">
        <v>981</v>
      </c>
      <c r="H295" s="136" t="s">
        <v>982</v>
      </c>
      <c r="I295" s="138">
        <v>-12817.25</v>
      </c>
      <c r="J295" s="136" t="s">
        <v>983</v>
      </c>
      <c r="K295" s="136" t="s">
        <v>984</v>
      </c>
      <c r="L295" s="138">
        <v>-1076008.1399999999</v>
      </c>
      <c r="M295" s="138">
        <v>-12817.25</v>
      </c>
      <c r="N295" s="139">
        <f t="shared" si="9"/>
        <v>12817.25</v>
      </c>
      <c r="O295" s="140" t="str">
        <f>IF(M295="","",IF(M295&lt;0,-M295&amp;"_"&amp;COUNTIF(M$2:M295,M295),M295&amp;"_"&amp;COUNTIF(M$2:M295,M295)))</f>
        <v>12817.25_1</v>
      </c>
      <c r="P295" s="140" t="str">
        <f t="shared" si="8"/>
        <v/>
      </c>
      <c r="Q295" s="136" t="s">
        <v>1161</v>
      </c>
      <c r="R295" s="136" t="s">
        <v>1162</v>
      </c>
      <c r="S295" s="136" t="s">
        <v>980</v>
      </c>
      <c r="T295" s="136" t="s">
        <v>980</v>
      </c>
      <c r="U295" s="136" t="s">
        <v>987</v>
      </c>
      <c r="V295" s="136" t="s">
        <v>980</v>
      </c>
      <c r="W295" s="136" t="s">
        <v>980</v>
      </c>
      <c r="X295" s="136" t="s">
        <v>980</v>
      </c>
      <c r="Y295" s="136" t="s">
        <v>980</v>
      </c>
      <c r="Z295" s="136" t="s">
        <v>988</v>
      </c>
      <c r="AA295" s="136" t="s">
        <v>980</v>
      </c>
      <c r="AB295" s="137"/>
      <c r="AC295" s="136" t="s">
        <v>980</v>
      </c>
      <c r="AD295" s="136" t="s">
        <v>980</v>
      </c>
      <c r="AE295" s="136" t="s">
        <v>980</v>
      </c>
      <c r="AF295" s="138">
        <v>0</v>
      </c>
    </row>
    <row r="296" spans="1:32" x14ac:dyDescent="0.25">
      <c r="A296" s="135" t="s">
        <v>980</v>
      </c>
      <c r="B296" s="136" t="s">
        <v>182</v>
      </c>
      <c r="C296" s="136" t="s">
        <v>388</v>
      </c>
      <c r="D296" s="137">
        <v>44079</v>
      </c>
      <c r="E296" s="137">
        <v>44079</v>
      </c>
      <c r="F296" s="137">
        <v>44082</v>
      </c>
      <c r="G296" s="136" t="s">
        <v>981</v>
      </c>
      <c r="H296" s="136" t="s">
        <v>982</v>
      </c>
      <c r="I296" s="138">
        <v>-1057.0999999999999</v>
      </c>
      <c r="J296" s="136" t="s">
        <v>983</v>
      </c>
      <c r="K296" s="136" t="s">
        <v>984</v>
      </c>
      <c r="L296" s="138">
        <v>-88743.55</v>
      </c>
      <c r="M296" s="138">
        <v>-1057.0999999999999</v>
      </c>
      <c r="N296" s="139">
        <f t="shared" si="9"/>
        <v>1057.0999999999999</v>
      </c>
      <c r="O296" s="140" t="str">
        <f>IF(M296="","",IF(M296&lt;0,-M296&amp;"_"&amp;COUNTIF(M$2:M296,M296),M296&amp;"_"&amp;COUNTIF(M$2:M296,M296)))</f>
        <v>1057.1_1</v>
      </c>
      <c r="P296" s="140" t="str">
        <f t="shared" si="8"/>
        <v/>
      </c>
      <c r="Q296" s="136" t="s">
        <v>1163</v>
      </c>
      <c r="R296" s="136" t="s">
        <v>1162</v>
      </c>
      <c r="S296" s="136" t="s">
        <v>980</v>
      </c>
      <c r="T296" s="136" t="s">
        <v>980</v>
      </c>
      <c r="U296" s="136" t="s">
        <v>987</v>
      </c>
      <c r="V296" s="136" t="s">
        <v>980</v>
      </c>
      <c r="W296" s="136" t="s">
        <v>980</v>
      </c>
      <c r="X296" s="136" t="s">
        <v>980</v>
      </c>
      <c r="Y296" s="136" t="s">
        <v>980</v>
      </c>
      <c r="Z296" s="136" t="s">
        <v>988</v>
      </c>
      <c r="AA296" s="136" t="s">
        <v>980</v>
      </c>
      <c r="AB296" s="137"/>
      <c r="AC296" s="136" t="s">
        <v>980</v>
      </c>
      <c r="AD296" s="136" t="s">
        <v>980</v>
      </c>
      <c r="AE296" s="136" t="s">
        <v>980</v>
      </c>
      <c r="AF296" s="138">
        <v>0</v>
      </c>
    </row>
    <row r="297" spans="1:32" x14ac:dyDescent="0.25">
      <c r="A297" s="135" t="s">
        <v>980</v>
      </c>
      <c r="B297" s="136" t="s">
        <v>182</v>
      </c>
      <c r="C297" s="136" t="s">
        <v>389</v>
      </c>
      <c r="D297" s="137">
        <v>44079</v>
      </c>
      <c r="E297" s="137">
        <v>44079</v>
      </c>
      <c r="F297" s="137">
        <v>44082</v>
      </c>
      <c r="G297" s="136" t="s">
        <v>981</v>
      </c>
      <c r="H297" s="136" t="s">
        <v>982</v>
      </c>
      <c r="I297" s="138">
        <v>-1259.92</v>
      </c>
      <c r="J297" s="136" t="s">
        <v>983</v>
      </c>
      <c r="K297" s="136" t="s">
        <v>984</v>
      </c>
      <c r="L297" s="138">
        <v>-105770.28</v>
      </c>
      <c r="M297" s="138">
        <v>-1259.92</v>
      </c>
      <c r="N297" s="139">
        <f t="shared" si="9"/>
        <v>1259.92</v>
      </c>
      <c r="O297" s="140" t="str">
        <f>IF(M297="","",IF(M297&lt;0,-M297&amp;"_"&amp;COUNTIF(M$2:M297,M297),M297&amp;"_"&amp;COUNTIF(M$2:M297,M297)))</f>
        <v>1259.92_1</v>
      </c>
      <c r="P297" s="140" t="str">
        <f t="shared" si="8"/>
        <v/>
      </c>
      <c r="Q297" s="136" t="s">
        <v>1164</v>
      </c>
      <c r="R297" s="136" t="s">
        <v>1162</v>
      </c>
      <c r="S297" s="136" t="s">
        <v>980</v>
      </c>
      <c r="T297" s="136" t="s">
        <v>980</v>
      </c>
      <c r="U297" s="136" t="s">
        <v>987</v>
      </c>
      <c r="V297" s="136" t="s">
        <v>980</v>
      </c>
      <c r="W297" s="136" t="s">
        <v>980</v>
      </c>
      <c r="X297" s="136" t="s">
        <v>980</v>
      </c>
      <c r="Y297" s="136" t="s">
        <v>980</v>
      </c>
      <c r="Z297" s="136" t="s">
        <v>988</v>
      </c>
      <c r="AA297" s="136" t="s">
        <v>980</v>
      </c>
      <c r="AB297" s="137"/>
      <c r="AC297" s="136" t="s">
        <v>980</v>
      </c>
      <c r="AD297" s="136" t="s">
        <v>980</v>
      </c>
      <c r="AE297" s="136" t="s">
        <v>980</v>
      </c>
      <c r="AF297" s="138">
        <v>0</v>
      </c>
    </row>
    <row r="298" spans="1:32" x14ac:dyDescent="0.25">
      <c r="A298" s="135" t="s">
        <v>980</v>
      </c>
      <c r="B298" s="136" t="s">
        <v>182</v>
      </c>
      <c r="C298" s="136" t="s">
        <v>389</v>
      </c>
      <c r="D298" s="137">
        <v>44079</v>
      </c>
      <c r="E298" s="137">
        <v>44079</v>
      </c>
      <c r="F298" s="137">
        <v>44082</v>
      </c>
      <c r="G298" s="136" t="s">
        <v>981</v>
      </c>
      <c r="H298" s="136" t="s">
        <v>982</v>
      </c>
      <c r="I298" s="138">
        <v>-1994.87</v>
      </c>
      <c r="J298" s="136" t="s">
        <v>983</v>
      </c>
      <c r="K298" s="136" t="s">
        <v>984</v>
      </c>
      <c r="L298" s="138">
        <v>-167469.34</v>
      </c>
      <c r="M298" s="138">
        <v>-1994.87</v>
      </c>
      <c r="N298" s="139">
        <f t="shared" si="9"/>
        <v>1994.87</v>
      </c>
      <c r="O298" s="140" t="str">
        <f>IF(M298="","",IF(M298&lt;0,-M298&amp;"_"&amp;COUNTIF(M$2:M298,M298),M298&amp;"_"&amp;COUNTIF(M$2:M298,M298)))</f>
        <v>1994.87_1</v>
      </c>
      <c r="P298" s="140" t="str">
        <f t="shared" si="8"/>
        <v/>
      </c>
      <c r="Q298" s="136" t="s">
        <v>1164</v>
      </c>
      <c r="R298" s="136" t="s">
        <v>1162</v>
      </c>
      <c r="S298" s="136" t="s">
        <v>980</v>
      </c>
      <c r="T298" s="136" t="s">
        <v>980</v>
      </c>
      <c r="U298" s="136" t="s">
        <v>987</v>
      </c>
      <c r="V298" s="136" t="s">
        <v>980</v>
      </c>
      <c r="W298" s="136" t="s">
        <v>980</v>
      </c>
      <c r="X298" s="136" t="s">
        <v>980</v>
      </c>
      <c r="Y298" s="136" t="s">
        <v>980</v>
      </c>
      <c r="Z298" s="136" t="s">
        <v>988</v>
      </c>
      <c r="AA298" s="136" t="s">
        <v>980</v>
      </c>
      <c r="AB298" s="137"/>
      <c r="AC298" s="136" t="s">
        <v>980</v>
      </c>
      <c r="AD298" s="136" t="s">
        <v>980</v>
      </c>
      <c r="AE298" s="136" t="s">
        <v>980</v>
      </c>
      <c r="AF298" s="138">
        <v>0</v>
      </c>
    </row>
    <row r="299" spans="1:32" x14ac:dyDescent="0.25">
      <c r="A299" s="135" t="s">
        <v>980</v>
      </c>
      <c r="B299" s="136" t="s">
        <v>182</v>
      </c>
      <c r="C299" s="136" t="s">
        <v>389</v>
      </c>
      <c r="D299" s="137">
        <v>44079</v>
      </c>
      <c r="E299" s="137">
        <v>44079</v>
      </c>
      <c r="F299" s="137">
        <v>44082</v>
      </c>
      <c r="G299" s="136" t="s">
        <v>981</v>
      </c>
      <c r="H299" s="136" t="s">
        <v>982</v>
      </c>
      <c r="I299" s="138">
        <v>-1944.45</v>
      </c>
      <c r="J299" s="136" t="s">
        <v>983</v>
      </c>
      <c r="K299" s="136" t="s">
        <v>984</v>
      </c>
      <c r="L299" s="138">
        <v>-163236.57999999999</v>
      </c>
      <c r="M299" s="138">
        <v>-1944.45</v>
      </c>
      <c r="N299" s="139">
        <f t="shared" si="9"/>
        <v>1944.45</v>
      </c>
      <c r="O299" s="140" t="str">
        <f>IF(M299="","",IF(M299&lt;0,-M299&amp;"_"&amp;COUNTIF(M$2:M299,M299),M299&amp;"_"&amp;COUNTIF(M$2:M299,M299)))</f>
        <v>1944.45_1</v>
      </c>
      <c r="P299" s="140" t="str">
        <f t="shared" si="8"/>
        <v/>
      </c>
      <c r="Q299" s="136" t="s">
        <v>1164</v>
      </c>
      <c r="R299" s="136" t="s">
        <v>1162</v>
      </c>
      <c r="S299" s="136" t="s">
        <v>980</v>
      </c>
      <c r="T299" s="136" t="s">
        <v>980</v>
      </c>
      <c r="U299" s="136" t="s">
        <v>987</v>
      </c>
      <c r="V299" s="136" t="s">
        <v>980</v>
      </c>
      <c r="W299" s="136" t="s">
        <v>980</v>
      </c>
      <c r="X299" s="136" t="s">
        <v>980</v>
      </c>
      <c r="Y299" s="136" t="s">
        <v>980</v>
      </c>
      <c r="Z299" s="136" t="s">
        <v>988</v>
      </c>
      <c r="AA299" s="136" t="s">
        <v>980</v>
      </c>
      <c r="AB299" s="137"/>
      <c r="AC299" s="136" t="s">
        <v>980</v>
      </c>
      <c r="AD299" s="136" t="s">
        <v>980</v>
      </c>
      <c r="AE299" s="136" t="s">
        <v>980</v>
      </c>
      <c r="AF299" s="138">
        <v>0</v>
      </c>
    </row>
    <row r="300" spans="1:32" x14ac:dyDescent="0.25">
      <c r="A300" s="135" t="s">
        <v>980</v>
      </c>
      <c r="B300" s="136" t="s">
        <v>182</v>
      </c>
      <c r="C300" s="136" t="s">
        <v>390</v>
      </c>
      <c r="D300" s="137">
        <v>44079</v>
      </c>
      <c r="E300" s="137">
        <v>44079</v>
      </c>
      <c r="F300" s="137">
        <v>44082</v>
      </c>
      <c r="G300" s="136" t="s">
        <v>981</v>
      </c>
      <c r="H300" s="136" t="s">
        <v>982</v>
      </c>
      <c r="I300" s="138">
        <v>-1541.36</v>
      </c>
      <c r="J300" s="136" t="s">
        <v>983</v>
      </c>
      <c r="K300" s="136" t="s">
        <v>984</v>
      </c>
      <c r="L300" s="138">
        <v>-129397.17</v>
      </c>
      <c r="M300" s="138">
        <v>-1541.36</v>
      </c>
      <c r="N300" s="139">
        <f t="shared" si="9"/>
        <v>1541.36</v>
      </c>
      <c r="O300" s="140" t="str">
        <f>IF(M300="","",IF(M300&lt;0,-M300&amp;"_"&amp;COUNTIF(M$2:M300,M300),M300&amp;"_"&amp;COUNTIF(M$2:M300,M300)))</f>
        <v>1541.36_1</v>
      </c>
      <c r="P300" s="140" t="str">
        <f t="shared" si="8"/>
        <v/>
      </c>
      <c r="Q300" s="136" t="s">
        <v>1165</v>
      </c>
      <c r="R300" s="136" t="s">
        <v>1162</v>
      </c>
      <c r="S300" s="136" t="s">
        <v>980</v>
      </c>
      <c r="T300" s="136" t="s">
        <v>980</v>
      </c>
      <c r="U300" s="136" t="s">
        <v>987</v>
      </c>
      <c r="V300" s="136" t="s">
        <v>980</v>
      </c>
      <c r="W300" s="136" t="s">
        <v>980</v>
      </c>
      <c r="X300" s="136" t="s">
        <v>980</v>
      </c>
      <c r="Y300" s="136" t="s">
        <v>980</v>
      </c>
      <c r="Z300" s="136" t="s">
        <v>988</v>
      </c>
      <c r="AA300" s="136" t="s">
        <v>980</v>
      </c>
      <c r="AB300" s="137"/>
      <c r="AC300" s="136" t="s">
        <v>980</v>
      </c>
      <c r="AD300" s="136" t="s">
        <v>980</v>
      </c>
      <c r="AE300" s="136" t="s">
        <v>980</v>
      </c>
      <c r="AF300" s="138">
        <v>0</v>
      </c>
    </row>
    <row r="301" spans="1:32" x14ac:dyDescent="0.25">
      <c r="A301" s="135" t="s">
        <v>980</v>
      </c>
      <c r="B301" s="136" t="s">
        <v>182</v>
      </c>
      <c r="C301" s="136" t="s">
        <v>201</v>
      </c>
      <c r="D301" s="137">
        <v>44080</v>
      </c>
      <c r="E301" s="137">
        <v>44080</v>
      </c>
      <c r="F301" s="137">
        <v>44089</v>
      </c>
      <c r="G301" s="136" t="s">
        <v>981</v>
      </c>
      <c r="H301" s="136" t="s">
        <v>982</v>
      </c>
      <c r="I301" s="138">
        <v>-445120.28</v>
      </c>
      <c r="J301" s="136" t="s">
        <v>983</v>
      </c>
      <c r="K301" s="136" t="s">
        <v>984</v>
      </c>
      <c r="L301" s="138">
        <v>-37367847.509999998</v>
      </c>
      <c r="M301" s="138">
        <v>-445120.28</v>
      </c>
      <c r="N301" s="139">
        <f t="shared" si="9"/>
        <v>445120.28</v>
      </c>
      <c r="O301" s="140" t="str">
        <f>IF(M301="","",IF(M301&lt;0,-M301&amp;"_"&amp;COUNTIF(M$2:M301,M301),M301&amp;"_"&amp;COUNTIF(M$2:M301,M301)))</f>
        <v>445120.28_1</v>
      </c>
      <c r="P301" s="140" t="str">
        <f t="shared" si="8"/>
        <v/>
      </c>
      <c r="Q301" s="136" t="s">
        <v>1166</v>
      </c>
      <c r="R301" s="136" t="s">
        <v>1167</v>
      </c>
      <c r="S301" s="136" t="s">
        <v>980</v>
      </c>
      <c r="T301" s="136" t="s">
        <v>980</v>
      </c>
      <c r="U301" s="136" t="s">
        <v>987</v>
      </c>
      <c r="V301" s="136" t="s">
        <v>980</v>
      </c>
      <c r="W301" s="136" t="s">
        <v>980</v>
      </c>
      <c r="X301" s="136" t="s">
        <v>980</v>
      </c>
      <c r="Y301" s="136" t="s">
        <v>980</v>
      </c>
      <c r="Z301" s="136" t="s">
        <v>988</v>
      </c>
      <c r="AA301" s="136" t="s">
        <v>980</v>
      </c>
      <c r="AB301" s="137"/>
      <c r="AC301" s="136" t="s">
        <v>980</v>
      </c>
      <c r="AD301" s="136" t="s">
        <v>980</v>
      </c>
      <c r="AE301" s="136" t="s">
        <v>980</v>
      </c>
      <c r="AF301" s="138">
        <v>0</v>
      </c>
    </row>
    <row r="302" spans="1:32" x14ac:dyDescent="0.25">
      <c r="A302" s="135" t="s">
        <v>980</v>
      </c>
      <c r="B302" s="136" t="s">
        <v>182</v>
      </c>
      <c r="C302" s="136" t="s">
        <v>201</v>
      </c>
      <c r="D302" s="137">
        <v>44080</v>
      </c>
      <c r="E302" s="137">
        <v>44080</v>
      </c>
      <c r="F302" s="137">
        <v>44089</v>
      </c>
      <c r="G302" s="136" t="s">
        <v>981</v>
      </c>
      <c r="H302" s="136" t="s">
        <v>982</v>
      </c>
      <c r="I302" s="138">
        <v>-96882.61</v>
      </c>
      <c r="J302" s="136" t="s">
        <v>983</v>
      </c>
      <c r="K302" s="136" t="s">
        <v>984</v>
      </c>
      <c r="L302" s="138">
        <v>-8133295.1100000003</v>
      </c>
      <c r="M302" s="138">
        <v>-96882.61</v>
      </c>
      <c r="N302" s="139">
        <f t="shared" si="9"/>
        <v>96882.61</v>
      </c>
      <c r="O302" s="140" t="str">
        <f>IF(M302="","",IF(M302&lt;0,-M302&amp;"_"&amp;COUNTIF(M$2:M302,M302),M302&amp;"_"&amp;COUNTIF(M$2:M302,M302)))</f>
        <v>96882.61_1</v>
      </c>
      <c r="P302" s="140" t="str">
        <f t="shared" si="8"/>
        <v/>
      </c>
      <c r="Q302" s="136" t="s">
        <v>1166</v>
      </c>
      <c r="R302" s="136" t="s">
        <v>1167</v>
      </c>
      <c r="S302" s="136" t="s">
        <v>980</v>
      </c>
      <c r="T302" s="136" t="s">
        <v>980</v>
      </c>
      <c r="U302" s="136" t="s">
        <v>987</v>
      </c>
      <c r="V302" s="136" t="s">
        <v>980</v>
      </c>
      <c r="W302" s="136" t="s">
        <v>980</v>
      </c>
      <c r="X302" s="136" t="s">
        <v>980</v>
      </c>
      <c r="Y302" s="136" t="s">
        <v>980</v>
      </c>
      <c r="Z302" s="136" t="s">
        <v>988</v>
      </c>
      <c r="AA302" s="136" t="s">
        <v>980</v>
      </c>
      <c r="AB302" s="137"/>
      <c r="AC302" s="136" t="s">
        <v>980</v>
      </c>
      <c r="AD302" s="136" t="s">
        <v>980</v>
      </c>
      <c r="AE302" s="136" t="s">
        <v>980</v>
      </c>
      <c r="AF302" s="138">
        <v>0</v>
      </c>
    </row>
    <row r="303" spans="1:32" x14ac:dyDescent="0.25">
      <c r="A303" s="135" t="s">
        <v>980</v>
      </c>
      <c r="B303" s="136" t="s">
        <v>182</v>
      </c>
      <c r="C303" s="136" t="s">
        <v>335</v>
      </c>
      <c r="D303" s="137">
        <v>44081</v>
      </c>
      <c r="E303" s="137">
        <v>44081</v>
      </c>
      <c r="F303" s="137">
        <v>44086</v>
      </c>
      <c r="G303" s="136" t="s">
        <v>981</v>
      </c>
      <c r="H303" s="136" t="s">
        <v>982</v>
      </c>
      <c r="I303" s="138">
        <v>-1550.18</v>
      </c>
      <c r="J303" s="136" t="s">
        <v>983</v>
      </c>
      <c r="K303" s="136" t="s">
        <v>984</v>
      </c>
      <c r="L303" s="138">
        <v>-130137.61</v>
      </c>
      <c r="M303" s="138">
        <v>-1550.18</v>
      </c>
      <c r="N303" s="139">
        <f t="shared" si="9"/>
        <v>1550.18</v>
      </c>
      <c r="O303" s="140" t="str">
        <f>IF(M303="","",IF(M303&lt;0,-M303&amp;"_"&amp;COUNTIF(M$2:M303,M303),M303&amp;"_"&amp;COUNTIF(M$2:M303,M303)))</f>
        <v>1550.18_1</v>
      </c>
      <c r="P303" s="140" t="str">
        <f t="shared" si="8"/>
        <v/>
      </c>
      <c r="Q303" s="136" t="s">
        <v>1168</v>
      </c>
      <c r="R303" s="136" t="s">
        <v>1169</v>
      </c>
      <c r="S303" s="136" t="s">
        <v>980</v>
      </c>
      <c r="T303" s="136" t="s">
        <v>980</v>
      </c>
      <c r="U303" s="136" t="s">
        <v>987</v>
      </c>
      <c r="V303" s="136" t="s">
        <v>980</v>
      </c>
      <c r="W303" s="136" t="s">
        <v>980</v>
      </c>
      <c r="X303" s="136" t="s">
        <v>980</v>
      </c>
      <c r="Y303" s="136" t="s">
        <v>980</v>
      </c>
      <c r="Z303" s="136" t="s">
        <v>988</v>
      </c>
      <c r="AA303" s="136" t="s">
        <v>980</v>
      </c>
      <c r="AB303" s="137"/>
      <c r="AC303" s="136" t="s">
        <v>980</v>
      </c>
      <c r="AD303" s="136" t="s">
        <v>980</v>
      </c>
      <c r="AE303" s="136" t="s">
        <v>980</v>
      </c>
      <c r="AF303" s="138">
        <v>0</v>
      </c>
    </row>
    <row r="304" spans="1:32" x14ac:dyDescent="0.25">
      <c r="A304" s="135" t="s">
        <v>980</v>
      </c>
      <c r="B304" s="136" t="s">
        <v>182</v>
      </c>
      <c r="C304" s="136" t="s">
        <v>335</v>
      </c>
      <c r="D304" s="137">
        <v>44081</v>
      </c>
      <c r="E304" s="137">
        <v>44081</v>
      </c>
      <c r="F304" s="137">
        <v>44086</v>
      </c>
      <c r="G304" s="136" t="s">
        <v>981</v>
      </c>
      <c r="H304" s="136" t="s">
        <v>982</v>
      </c>
      <c r="I304" s="138">
        <v>-4381.7299999999996</v>
      </c>
      <c r="J304" s="136" t="s">
        <v>983</v>
      </c>
      <c r="K304" s="136" t="s">
        <v>984</v>
      </c>
      <c r="L304" s="138">
        <v>-367846.23</v>
      </c>
      <c r="M304" s="138">
        <v>-4381.7299999999996</v>
      </c>
      <c r="N304" s="139">
        <f t="shared" si="9"/>
        <v>4381.7299999999996</v>
      </c>
      <c r="O304" s="140" t="str">
        <f>IF(M304="","",IF(M304&lt;0,-M304&amp;"_"&amp;COUNTIF(M$2:M304,M304),M304&amp;"_"&amp;COUNTIF(M$2:M304,M304)))</f>
        <v>4381.73_1</v>
      </c>
      <c r="P304" s="140" t="str">
        <f t="shared" si="8"/>
        <v/>
      </c>
      <c r="Q304" s="136" t="s">
        <v>1168</v>
      </c>
      <c r="R304" s="136" t="s">
        <v>1169</v>
      </c>
      <c r="S304" s="136" t="s">
        <v>980</v>
      </c>
      <c r="T304" s="136" t="s">
        <v>980</v>
      </c>
      <c r="U304" s="136" t="s">
        <v>987</v>
      </c>
      <c r="V304" s="136" t="s">
        <v>980</v>
      </c>
      <c r="W304" s="136" t="s">
        <v>980</v>
      </c>
      <c r="X304" s="136" t="s">
        <v>980</v>
      </c>
      <c r="Y304" s="136" t="s">
        <v>980</v>
      </c>
      <c r="Z304" s="136" t="s">
        <v>988</v>
      </c>
      <c r="AA304" s="136" t="s">
        <v>980</v>
      </c>
      <c r="AB304" s="137"/>
      <c r="AC304" s="136" t="s">
        <v>980</v>
      </c>
      <c r="AD304" s="136" t="s">
        <v>980</v>
      </c>
      <c r="AE304" s="136" t="s">
        <v>980</v>
      </c>
      <c r="AF304" s="138">
        <v>0</v>
      </c>
    </row>
    <row r="305" spans="1:32" x14ac:dyDescent="0.25">
      <c r="A305" s="135" t="s">
        <v>980</v>
      </c>
      <c r="B305" s="136" t="s">
        <v>182</v>
      </c>
      <c r="C305" s="136" t="s">
        <v>202</v>
      </c>
      <c r="D305" s="137">
        <v>44081</v>
      </c>
      <c r="E305" s="137">
        <v>44081</v>
      </c>
      <c r="F305" s="137">
        <v>44089</v>
      </c>
      <c r="G305" s="136" t="s">
        <v>981</v>
      </c>
      <c r="H305" s="136" t="s">
        <v>982</v>
      </c>
      <c r="I305" s="138">
        <v>-46205.73</v>
      </c>
      <c r="J305" s="136" t="s">
        <v>983</v>
      </c>
      <c r="K305" s="136" t="s">
        <v>984</v>
      </c>
      <c r="L305" s="138">
        <v>-3878971.03</v>
      </c>
      <c r="M305" s="138">
        <v>-46205.73</v>
      </c>
      <c r="N305" s="139">
        <f t="shared" si="9"/>
        <v>46205.73</v>
      </c>
      <c r="O305" s="140" t="str">
        <f>IF(M305="","",IF(M305&lt;0,-M305&amp;"_"&amp;COUNTIF(M$2:M305,M305),M305&amp;"_"&amp;COUNTIF(M$2:M305,M305)))</f>
        <v>46205.73_1</v>
      </c>
      <c r="P305" s="140" t="str">
        <f t="shared" si="8"/>
        <v/>
      </c>
      <c r="Q305" s="136" t="s">
        <v>1170</v>
      </c>
      <c r="R305" s="136" t="s">
        <v>1169</v>
      </c>
      <c r="S305" s="136" t="s">
        <v>980</v>
      </c>
      <c r="T305" s="136" t="s">
        <v>980</v>
      </c>
      <c r="U305" s="136" t="s">
        <v>987</v>
      </c>
      <c r="V305" s="136" t="s">
        <v>980</v>
      </c>
      <c r="W305" s="136" t="s">
        <v>980</v>
      </c>
      <c r="X305" s="136" t="s">
        <v>980</v>
      </c>
      <c r="Y305" s="136" t="s">
        <v>980</v>
      </c>
      <c r="Z305" s="136" t="s">
        <v>988</v>
      </c>
      <c r="AA305" s="136" t="s">
        <v>980</v>
      </c>
      <c r="AB305" s="137"/>
      <c r="AC305" s="136" t="s">
        <v>980</v>
      </c>
      <c r="AD305" s="136" t="s">
        <v>980</v>
      </c>
      <c r="AE305" s="136" t="s">
        <v>980</v>
      </c>
      <c r="AF305" s="138">
        <v>0</v>
      </c>
    </row>
    <row r="306" spans="1:32" x14ac:dyDescent="0.25">
      <c r="A306" s="135" t="s">
        <v>980</v>
      </c>
      <c r="B306" s="136" t="s">
        <v>182</v>
      </c>
      <c r="C306" s="136" t="s">
        <v>202</v>
      </c>
      <c r="D306" s="137">
        <v>44081</v>
      </c>
      <c r="E306" s="137">
        <v>44081</v>
      </c>
      <c r="F306" s="137">
        <v>44089</v>
      </c>
      <c r="G306" s="136" t="s">
        <v>981</v>
      </c>
      <c r="H306" s="136" t="s">
        <v>982</v>
      </c>
      <c r="I306" s="138">
        <v>-85294.07</v>
      </c>
      <c r="J306" s="136" t="s">
        <v>983</v>
      </c>
      <c r="K306" s="136" t="s">
        <v>984</v>
      </c>
      <c r="L306" s="138">
        <v>-7160437.1799999997</v>
      </c>
      <c r="M306" s="138">
        <v>-85294.07</v>
      </c>
      <c r="N306" s="139">
        <f t="shared" si="9"/>
        <v>85294.07</v>
      </c>
      <c r="O306" s="140" t="str">
        <f>IF(M306="","",IF(M306&lt;0,-M306&amp;"_"&amp;COUNTIF(M$2:M306,M306),M306&amp;"_"&amp;COUNTIF(M$2:M306,M306)))</f>
        <v>85294.07_1</v>
      </c>
      <c r="P306" s="140" t="str">
        <f t="shared" si="8"/>
        <v/>
      </c>
      <c r="Q306" s="136" t="s">
        <v>1170</v>
      </c>
      <c r="R306" s="136" t="s">
        <v>1169</v>
      </c>
      <c r="S306" s="136" t="s">
        <v>980</v>
      </c>
      <c r="T306" s="136" t="s">
        <v>980</v>
      </c>
      <c r="U306" s="136" t="s">
        <v>987</v>
      </c>
      <c r="V306" s="136" t="s">
        <v>980</v>
      </c>
      <c r="W306" s="136" t="s">
        <v>980</v>
      </c>
      <c r="X306" s="136" t="s">
        <v>980</v>
      </c>
      <c r="Y306" s="136" t="s">
        <v>980</v>
      </c>
      <c r="Z306" s="136" t="s">
        <v>988</v>
      </c>
      <c r="AA306" s="136" t="s">
        <v>980</v>
      </c>
      <c r="AB306" s="137"/>
      <c r="AC306" s="136" t="s">
        <v>980</v>
      </c>
      <c r="AD306" s="136" t="s">
        <v>980</v>
      </c>
      <c r="AE306" s="136" t="s">
        <v>980</v>
      </c>
      <c r="AF306" s="138">
        <v>0</v>
      </c>
    </row>
    <row r="307" spans="1:32" x14ac:dyDescent="0.25">
      <c r="A307" s="135" t="s">
        <v>980</v>
      </c>
      <c r="B307" s="136" t="s">
        <v>182</v>
      </c>
      <c r="C307" s="136" t="s">
        <v>202</v>
      </c>
      <c r="D307" s="137">
        <v>44081</v>
      </c>
      <c r="E307" s="137">
        <v>44081</v>
      </c>
      <c r="F307" s="137">
        <v>44089</v>
      </c>
      <c r="G307" s="136" t="s">
        <v>981</v>
      </c>
      <c r="H307" s="136" t="s">
        <v>982</v>
      </c>
      <c r="I307" s="138">
        <v>-89557.35</v>
      </c>
      <c r="J307" s="136" t="s">
        <v>983</v>
      </c>
      <c r="K307" s="136" t="s">
        <v>984</v>
      </c>
      <c r="L307" s="138">
        <v>-7518339.5300000003</v>
      </c>
      <c r="M307" s="138">
        <v>-89557.35</v>
      </c>
      <c r="N307" s="139">
        <f t="shared" si="9"/>
        <v>89557.35</v>
      </c>
      <c r="O307" s="140" t="str">
        <f>IF(M307="","",IF(M307&lt;0,-M307&amp;"_"&amp;COUNTIF(M$2:M307,M307),M307&amp;"_"&amp;COUNTIF(M$2:M307,M307)))</f>
        <v>89557.35_1</v>
      </c>
      <c r="P307" s="140" t="str">
        <f t="shared" si="8"/>
        <v/>
      </c>
      <c r="Q307" s="136" t="s">
        <v>1170</v>
      </c>
      <c r="R307" s="136" t="s">
        <v>1169</v>
      </c>
      <c r="S307" s="136" t="s">
        <v>980</v>
      </c>
      <c r="T307" s="136" t="s">
        <v>980</v>
      </c>
      <c r="U307" s="136" t="s">
        <v>987</v>
      </c>
      <c r="V307" s="136" t="s">
        <v>980</v>
      </c>
      <c r="W307" s="136" t="s">
        <v>980</v>
      </c>
      <c r="X307" s="136" t="s">
        <v>980</v>
      </c>
      <c r="Y307" s="136" t="s">
        <v>980</v>
      </c>
      <c r="Z307" s="136" t="s">
        <v>988</v>
      </c>
      <c r="AA307" s="136" t="s">
        <v>980</v>
      </c>
      <c r="AB307" s="137"/>
      <c r="AC307" s="136" t="s">
        <v>980</v>
      </c>
      <c r="AD307" s="136" t="s">
        <v>980</v>
      </c>
      <c r="AE307" s="136" t="s">
        <v>980</v>
      </c>
      <c r="AF307" s="138">
        <v>0</v>
      </c>
    </row>
    <row r="308" spans="1:32" x14ac:dyDescent="0.25">
      <c r="A308" s="135" t="s">
        <v>980</v>
      </c>
      <c r="B308" s="136" t="s">
        <v>182</v>
      </c>
      <c r="C308" s="136" t="s">
        <v>396</v>
      </c>
      <c r="D308" s="137">
        <v>44081</v>
      </c>
      <c r="E308" s="137">
        <v>44081</v>
      </c>
      <c r="F308" s="137">
        <v>44089</v>
      </c>
      <c r="G308" s="136" t="s">
        <v>981</v>
      </c>
      <c r="H308" s="136" t="s">
        <v>982</v>
      </c>
      <c r="I308" s="138">
        <v>-1819.3</v>
      </c>
      <c r="J308" s="136" t="s">
        <v>983</v>
      </c>
      <c r="K308" s="136" t="s">
        <v>984</v>
      </c>
      <c r="L308" s="138">
        <v>-152730.23999999999</v>
      </c>
      <c r="M308" s="138">
        <v>-1819.3</v>
      </c>
      <c r="N308" s="139">
        <f t="shared" si="9"/>
        <v>1819.3</v>
      </c>
      <c r="O308" s="140" t="str">
        <f>IF(M308="","",IF(M308&lt;0,-M308&amp;"_"&amp;COUNTIF(M$2:M308,M308),M308&amp;"_"&amp;COUNTIF(M$2:M308,M308)))</f>
        <v>1819.3_1</v>
      </c>
      <c r="P308" s="140" t="str">
        <f t="shared" si="8"/>
        <v/>
      </c>
      <c r="Q308" s="136" t="s">
        <v>1171</v>
      </c>
      <c r="R308" s="136" t="s">
        <v>1169</v>
      </c>
      <c r="S308" s="136" t="s">
        <v>980</v>
      </c>
      <c r="T308" s="136" t="s">
        <v>980</v>
      </c>
      <c r="U308" s="136" t="s">
        <v>987</v>
      </c>
      <c r="V308" s="136" t="s">
        <v>980</v>
      </c>
      <c r="W308" s="136" t="s">
        <v>980</v>
      </c>
      <c r="X308" s="136" t="s">
        <v>980</v>
      </c>
      <c r="Y308" s="136" t="s">
        <v>980</v>
      </c>
      <c r="Z308" s="136" t="s">
        <v>988</v>
      </c>
      <c r="AA308" s="136" t="s">
        <v>980</v>
      </c>
      <c r="AB308" s="137"/>
      <c r="AC308" s="136" t="s">
        <v>980</v>
      </c>
      <c r="AD308" s="136" t="s">
        <v>980</v>
      </c>
      <c r="AE308" s="136" t="s">
        <v>980</v>
      </c>
      <c r="AF308" s="138">
        <v>0</v>
      </c>
    </row>
    <row r="309" spans="1:32" x14ac:dyDescent="0.25">
      <c r="A309" s="135" t="s">
        <v>980</v>
      </c>
      <c r="B309" s="136" t="s">
        <v>182</v>
      </c>
      <c r="C309" s="136" t="s">
        <v>336</v>
      </c>
      <c r="D309" s="137">
        <v>44085</v>
      </c>
      <c r="E309" s="137">
        <v>44085</v>
      </c>
      <c r="F309" s="137">
        <v>44089</v>
      </c>
      <c r="G309" s="136" t="s">
        <v>981</v>
      </c>
      <c r="H309" s="136" t="s">
        <v>982</v>
      </c>
      <c r="I309" s="138">
        <v>-1336.49</v>
      </c>
      <c r="J309" s="136" t="s">
        <v>983</v>
      </c>
      <c r="K309" s="136" t="s">
        <v>984</v>
      </c>
      <c r="L309" s="138">
        <v>-112198.34</v>
      </c>
      <c r="M309" s="138">
        <v>-1336.49</v>
      </c>
      <c r="N309" s="139">
        <f t="shared" si="9"/>
        <v>1336.49</v>
      </c>
      <c r="O309" s="140" t="str">
        <f>IF(M309="","",IF(M309&lt;0,-M309&amp;"_"&amp;COUNTIF(M$2:M309,M309),M309&amp;"_"&amp;COUNTIF(M$2:M309,M309)))</f>
        <v>1336.49_1</v>
      </c>
      <c r="P309" s="140" t="str">
        <f t="shared" si="8"/>
        <v/>
      </c>
      <c r="Q309" s="136" t="s">
        <v>1172</v>
      </c>
      <c r="R309" s="136" t="s">
        <v>1173</v>
      </c>
      <c r="S309" s="136" t="s">
        <v>980</v>
      </c>
      <c r="T309" s="136" t="s">
        <v>980</v>
      </c>
      <c r="U309" s="136" t="s">
        <v>987</v>
      </c>
      <c r="V309" s="136" t="s">
        <v>980</v>
      </c>
      <c r="W309" s="136" t="s">
        <v>980</v>
      </c>
      <c r="X309" s="136" t="s">
        <v>980</v>
      </c>
      <c r="Y309" s="136" t="s">
        <v>980</v>
      </c>
      <c r="Z309" s="136" t="s">
        <v>988</v>
      </c>
      <c r="AA309" s="136" t="s">
        <v>980</v>
      </c>
      <c r="AB309" s="137"/>
      <c r="AC309" s="136" t="s">
        <v>980</v>
      </c>
      <c r="AD309" s="136" t="s">
        <v>980</v>
      </c>
      <c r="AE309" s="136" t="s">
        <v>980</v>
      </c>
      <c r="AF309" s="138">
        <v>0</v>
      </c>
    </row>
    <row r="310" spans="1:32" x14ac:dyDescent="0.25">
      <c r="A310" s="135" t="s">
        <v>980</v>
      </c>
      <c r="B310" s="136" t="s">
        <v>182</v>
      </c>
      <c r="C310" s="136" t="s">
        <v>384</v>
      </c>
      <c r="D310" s="137">
        <v>44085</v>
      </c>
      <c r="E310" s="137">
        <v>44085</v>
      </c>
      <c r="F310" s="137">
        <v>44089</v>
      </c>
      <c r="G310" s="136" t="s">
        <v>981</v>
      </c>
      <c r="H310" s="136" t="s">
        <v>982</v>
      </c>
      <c r="I310" s="138">
        <v>-1640.76</v>
      </c>
      <c r="J310" s="136" t="s">
        <v>983</v>
      </c>
      <c r="K310" s="136" t="s">
        <v>984</v>
      </c>
      <c r="L310" s="138">
        <v>-137741.79999999999</v>
      </c>
      <c r="M310" s="138">
        <v>-1640.76</v>
      </c>
      <c r="N310" s="139">
        <f t="shared" si="9"/>
        <v>1640.76</v>
      </c>
      <c r="O310" s="140" t="str">
        <f>IF(M310="","",IF(M310&lt;0,-M310&amp;"_"&amp;COUNTIF(M$2:M310,M310),M310&amp;"_"&amp;COUNTIF(M$2:M310,M310)))</f>
        <v>1640.76_1</v>
      </c>
      <c r="P310" s="140" t="str">
        <f t="shared" si="8"/>
        <v/>
      </c>
      <c r="Q310" s="136" t="s">
        <v>1174</v>
      </c>
      <c r="R310" s="136" t="s">
        <v>1173</v>
      </c>
      <c r="S310" s="136" t="s">
        <v>980</v>
      </c>
      <c r="T310" s="136" t="s">
        <v>980</v>
      </c>
      <c r="U310" s="136" t="s">
        <v>987</v>
      </c>
      <c r="V310" s="136" t="s">
        <v>980</v>
      </c>
      <c r="W310" s="136" t="s">
        <v>980</v>
      </c>
      <c r="X310" s="136" t="s">
        <v>980</v>
      </c>
      <c r="Y310" s="136" t="s">
        <v>980</v>
      </c>
      <c r="Z310" s="136" t="s">
        <v>988</v>
      </c>
      <c r="AA310" s="136" t="s">
        <v>980</v>
      </c>
      <c r="AB310" s="137"/>
      <c r="AC310" s="136" t="s">
        <v>980</v>
      </c>
      <c r="AD310" s="136" t="s">
        <v>980</v>
      </c>
      <c r="AE310" s="136" t="s">
        <v>980</v>
      </c>
      <c r="AF310" s="138">
        <v>0</v>
      </c>
    </row>
    <row r="311" spans="1:32" x14ac:dyDescent="0.25">
      <c r="A311" s="135" t="s">
        <v>980</v>
      </c>
      <c r="B311" s="136" t="s">
        <v>182</v>
      </c>
      <c r="C311" s="136" t="s">
        <v>392</v>
      </c>
      <c r="D311" s="137">
        <v>44085</v>
      </c>
      <c r="E311" s="137">
        <v>44085</v>
      </c>
      <c r="F311" s="137">
        <v>44089</v>
      </c>
      <c r="G311" s="136" t="s">
        <v>981</v>
      </c>
      <c r="H311" s="136" t="s">
        <v>982</v>
      </c>
      <c r="I311" s="138">
        <v>-1397.68</v>
      </c>
      <c r="J311" s="136" t="s">
        <v>983</v>
      </c>
      <c r="K311" s="136" t="s">
        <v>984</v>
      </c>
      <c r="L311" s="138">
        <v>-117335.24</v>
      </c>
      <c r="M311" s="138">
        <v>-1397.68</v>
      </c>
      <c r="N311" s="139">
        <f t="shared" si="9"/>
        <v>1397.68</v>
      </c>
      <c r="O311" s="140" t="str">
        <f>IF(M311="","",IF(M311&lt;0,-M311&amp;"_"&amp;COUNTIF(M$2:M311,M311),M311&amp;"_"&amp;COUNTIF(M$2:M311,M311)))</f>
        <v>1397.68_1</v>
      </c>
      <c r="P311" s="140" t="str">
        <f t="shared" si="8"/>
        <v/>
      </c>
      <c r="Q311" s="136" t="s">
        <v>1175</v>
      </c>
      <c r="R311" s="136" t="s">
        <v>1173</v>
      </c>
      <c r="S311" s="136" t="s">
        <v>980</v>
      </c>
      <c r="T311" s="136" t="s">
        <v>980</v>
      </c>
      <c r="U311" s="136" t="s">
        <v>987</v>
      </c>
      <c r="V311" s="136" t="s">
        <v>980</v>
      </c>
      <c r="W311" s="136" t="s">
        <v>980</v>
      </c>
      <c r="X311" s="136" t="s">
        <v>980</v>
      </c>
      <c r="Y311" s="136" t="s">
        <v>980</v>
      </c>
      <c r="Z311" s="136" t="s">
        <v>988</v>
      </c>
      <c r="AA311" s="136" t="s">
        <v>980</v>
      </c>
      <c r="AB311" s="137"/>
      <c r="AC311" s="136" t="s">
        <v>980</v>
      </c>
      <c r="AD311" s="136" t="s">
        <v>980</v>
      </c>
      <c r="AE311" s="136" t="s">
        <v>980</v>
      </c>
      <c r="AF311" s="138">
        <v>0</v>
      </c>
    </row>
    <row r="312" spans="1:32" x14ac:dyDescent="0.25">
      <c r="A312" s="135" t="s">
        <v>980</v>
      </c>
      <c r="B312" s="136" t="s">
        <v>182</v>
      </c>
      <c r="C312" s="136" t="s">
        <v>392</v>
      </c>
      <c r="D312" s="137">
        <v>44085</v>
      </c>
      <c r="E312" s="137">
        <v>44085</v>
      </c>
      <c r="F312" s="137">
        <v>44089</v>
      </c>
      <c r="G312" s="136" t="s">
        <v>981</v>
      </c>
      <c r="H312" s="136" t="s">
        <v>982</v>
      </c>
      <c r="I312" s="138">
        <v>-1910.78</v>
      </c>
      <c r="J312" s="136" t="s">
        <v>983</v>
      </c>
      <c r="K312" s="136" t="s">
        <v>984</v>
      </c>
      <c r="L312" s="138">
        <v>-160409.98000000001</v>
      </c>
      <c r="M312" s="138">
        <v>-1910.78</v>
      </c>
      <c r="N312" s="139">
        <f t="shared" si="9"/>
        <v>1910.78</v>
      </c>
      <c r="O312" s="140" t="str">
        <f>IF(M312="","",IF(M312&lt;0,-M312&amp;"_"&amp;COUNTIF(M$2:M312,M312),M312&amp;"_"&amp;COUNTIF(M$2:M312,M312)))</f>
        <v>1910.78_1</v>
      </c>
      <c r="P312" s="140" t="str">
        <f t="shared" si="8"/>
        <v/>
      </c>
      <c r="Q312" s="136" t="s">
        <v>1175</v>
      </c>
      <c r="R312" s="136" t="s">
        <v>1173</v>
      </c>
      <c r="S312" s="136" t="s">
        <v>980</v>
      </c>
      <c r="T312" s="136" t="s">
        <v>980</v>
      </c>
      <c r="U312" s="136" t="s">
        <v>987</v>
      </c>
      <c r="V312" s="136" t="s">
        <v>980</v>
      </c>
      <c r="W312" s="136" t="s">
        <v>980</v>
      </c>
      <c r="X312" s="136" t="s">
        <v>980</v>
      </c>
      <c r="Y312" s="136" t="s">
        <v>980</v>
      </c>
      <c r="Z312" s="136" t="s">
        <v>988</v>
      </c>
      <c r="AA312" s="136" t="s">
        <v>980</v>
      </c>
      <c r="AB312" s="137"/>
      <c r="AC312" s="136" t="s">
        <v>980</v>
      </c>
      <c r="AD312" s="136" t="s">
        <v>980</v>
      </c>
      <c r="AE312" s="136" t="s">
        <v>980</v>
      </c>
      <c r="AF312" s="138">
        <v>0</v>
      </c>
    </row>
    <row r="313" spans="1:32" x14ac:dyDescent="0.25">
      <c r="A313" s="135" t="s">
        <v>980</v>
      </c>
      <c r="B313" s="136" t="s">
        <v>182</v>
      </c>
      <c r="C313" s="136" t="s">
        <v>385</v>
      </c>
      <c r="D313" s="137">
        <v>44085</v>
      </c>
      <c r="E313" s="137">
        <v>44085</v>
      </c>
      <c r="F313" s="137">
        <v>44089</v>
      </c>
      <c r="G313" s="136" t="s">
        <v>981</v>
      </c>
      <c r="H313" s="136" t="s">
        <v>982</v>
      </c>
      <c r="I313" s="138">
        <v>-3012.65</v>
      </c>
      <c r="J313" s="136" t="s">
        <v>983</v>
      </c>
      <c r="K313" s="136" t="s">
        <v>984</v>
      </c>
      <c r="L313" s="138">
        <v>-252911.97</v>
      </c>
      <c r="M313" s="138">
        <v>-3012.65</v>
      </c>
      <c r="N313" s="139">
        <f t="shared" si="9"/>
        <v>3012.65</v>
      </c>
      <c r="O313" s="140" t="str">
        <f>IF(M313="","",IF(M313&lt;0,-M313&amp;"_"&amp;COUNTIF(M$2:M313,M313),M313&amp;"_"&amp;COUNTIF(M$2:M313,M313)))</f>
        <v>3012.65_1</v>
      </c>
      <c r="P313" s="140" t="str">
        <f t="shared" si="8"/>
        <v/>
      </c>
      <c r="Q313" s="136" t="s">
        <v>1176</v>
      </c>
      <c r="R313" s="136" t="s">
        <v>1173</v>
      </c>
      <c r="S313" s="136" t="s">
        <v>980</v>
      </c>
      <c r="T313" s="136" t="s">
        <v>980</v>
      </c>
      <c r="U313" s="136" t="s">
        <v>987</v>
      </c>
      <c r="V313" s="136" t="s">
        <v>980</v>
      </c>
      <c r="W313" s="136" t="s">
        <v>980</v>
      </c>
      <c r="X313" s="136" t="s">
        <v>980</v>
      </c>
      <c r="Y313" s="136" t="s">
        <v>980</v>
      </c>
      <c r="Z313" s="136" t="s">
        <v>988</v>
      </c>
      <c r="AA313" s="136" t="s">
        <v>980</v>
      </c>
      <c r="AB313" s="137"/>
      <c r="AC313" s="136" t="s">
        <v>980</v>
      </c>
      <c r="AD313" s="136" t="s">
        <v>980</v>
      </c>
      <c r="AE313" s="136" t="s">
        <v>980</v>
      </c>
      <c r="AF313" s="138">
        <v>0</v>
      </c>
    </row>
    <row r="314" spans="1:32" x14ac:dyDescent="0.25">
      <c r="A314" s="135" t="s">
        <v>980</v>
      </c>
      <c r="B314" s="136" t="s">
        <v>182</v>
      </c>
      <c r="C314" s="136" t="s">
        <v>393</v>
      </c>
      <c r="D314" s="137">
        <v>44085</v>
      </c>
      <c r="E314" s="137">
        <v>44085</v>
      </c>
      <c r="F314" s="137">
        <v>44089</v>
      </c>
      <c r="G314" s="136" t="s">
        <v>981</v>
      </c>
      <c r="H314" s="136" t="s">
        <v>982</v>
      </c>
      <c r="I314" s="138">
        <v>-2285.4699999999998</v>
      </c>
      <c r="J314" s="136" t="s">
        <v>983</v>
      </c>
      <c r="K314" s="136" t="s">
        <v>984</v>
      </c>
      <c r="L314" s="138">
        <v>-191865.21</v>
      </c>
      <c r="M314" s="138">
        <v>-2285.4699999999998</v>
      </c>
      <c r="N314" s="139">
        <f t="shared" si="9"/>
        <v>2285.4699999999998</v>
      </c>
      <c r="O314" s="140" t="str">
        <f>IF(M314="","",IF(M314&lt;0,-M314&amp;"_"&amp;COUNTIF(M$2:M314,M314),M314&amp;"_"&amp;COUNTIF(M$2:M314,M314)))</f>
        <v>2285.47_1</v>
      </c>
      <c r="P314" s="140" t="str">
        <f t="shared" si="8"/>
        <v/>
      </c>
      <c r="Q314" s="136" t="s">
        <v>1177</v>
      </c>
      <c r="R314" s="136" t="s">
        <v>1173</v>
      </c>
      <c r="S314" s="136" t="s">
        <v>980</v>
      </c>
      <c r="T314" s="136" t="s">
        <v>980</v>
      </c>
      <c r="U314" s="136" t="s">
        <v>987</v>
      </c>
      <c r="V314" s="136" t="s">
        <v>980</v>
      </c>
      <c r="W314" s="136" t="s">
        <v>980</v>
      </c>
      <c r="X314" s="136" t="s">
        <v>980</v>
      </c>
      <c r="Y314" s="136" t="s">
        <v>980</v>
      </c>
      <c r="Z314" s="136" t="s">
        <v>988</v>
      </c>
      <c r="AA314" s="136" t="s">
        <v>980</v>
      </c>
      <c r="AB314" s="137"/>
      <c r="AC314" s="136" t="s">
        <v>980</v>
      </c>
      <c r="AD314" s="136" t="s">
        <v>980</v>
      </c>
      <c r="AE314" s="136" t="s">
        <v>980</v>
      </c>
      <c r="AF314" s="138">
        <v>0</v>
      </c>
    </row>
    <row r="315" spans="1:32" x14ac:dyDescent="0.25">
      <c r="A315" s="135" t="s">
        <v>980</v>
      </c>
      <c r="B315" s="136" t="s">
        <v>182</v>
      </c>
      <c r="C315" s="136" t="s">
        <v>386</v>
      </c>
      <c r="D315" s="137">
        <v>44085</v>
      </c>
      <c r="E315" s="137">
        <v>44085</v>
      </c>
      <c r="F315" s="137">
        <v>44089</v>
      </c>
      <c r="G315" s="136" t="s">
        <v>981</v>
      </c>
      <c r="H315" s="136" t="s">
        <v>982</v>
      </c>
      <c r="I315" s="138">
        <v>-1564.88</v>
      </c>
      <c r="J315" s="136" t="s">
        <v>983</v>
      </c>
      <c r="K315" s="136" t="s">
        <v>984</v>
      </c>
      <c r="L315" s="138">
        <v>-131371.67000000001</v>
      </c>
      <c r="M315" s="138">
        <v>-1564.88</v>
      </c>
      <c r="N315" s="139">
        <f t="shared" si="9"/>
        <v>1564.88</v>
      </c>
      <c r="O315" s="140" t="str">
        <f>IF(M315="","",IF(M315&lt;0,-M315&amp;"_"&amp;COUNTIF(M$2:M315,M315),M315&amp;"_"&amp;COUNTIF(M$2:M315,M315)))</f>
        <v>1564.88_1</v>
      </c>
      <c r="P315" s="140" t="str">
        <f t="shared" si="8"/>
        <v/>
      </c>
      <c r="Q315" s="136" t="s">
        <v>1178</v>
      </c>
      <c r="R315" s="136" t="s">
        <v>1173</v>
      </c>
      <c r="S315" s="136" t="s">
        <v>980</v>
      </c>
      <c r="T315" s="136" t="s">
        <v>980</v>
      </c>
      <c r="U315" s="136" t="s">
        <v>987</v>
      </c>
      <c r="V315" s="136" t="s">
        <v>980</v>
      </c>
      <c r="W315" s="136" t="s">
        <v>980</v>
      </c>
      <c r="X315" s="136" t="s">
        <v>980</v>
      </c>
      <c r="Y315" s="136" t="s">
        <v>980</v>
      </c>
      <c r="Z315" s="136" t="s">
        <v>988</v>
      </c>
      <c r="AA315" s="136" t="s">
        <v>980</v>
      </c>
      <c r="AB315" s="137"/>
      <c r="AC315" s="136" t="s">
        <v>980</v>
      </c>
      <c r="AD315" s="136" t="s">
        <v>980</v>
      </c>
      <c r="AE315" s="136" t="s">
        <v>980</v>
      </c>
      <c r="AF315" s="138">
        <v>0</v>
      </c>
    </row>
    <row r="316" spans="1:32" x14ac:dyDescent="0.25">
      <c r="A316" s="135" t="s">
        <v>980</v>
      </c>
      <c r="B316" s="136" t="s">
        <v>182</v>
      </c>
      <c r="C316" s="136" t="s">
        <v>386</v>
      </c>
      <c r="D316" s="137">
        <v>44085</v>
      </c>
      <c r="E316" s="137">
        <v>44085</v>
      </c>
      <c r="F316" s="137">
        <v>44089</v>
      </c>
      <c r="G316" s="136" t="s">
        <v>981</v>
      </c>
      <c r="H316" s="136" t="s">
        <v>982</v>
      </c>
      <c r="I316" s="138">
        <v>-4675.43</v>
      </c>
      <c r="J316" s="136" t="s">
        <v>983</v>
      </c>
      <c r="K316" s="136" t="s">
        <v>984</v>
      </c>
      <c r="L316" s="138">
        <v>-392502.35</v>
      </c>
      <c r="M316" s="138">
        <v>-4675.43</v>
      </c>
      <c r="N316" s="139">
        <f t="shared" si="9"/>
        <v>4675.43</v>
      </c>
      <c r="O316" s="140" t="str">
        <f>IF(M316="","",IF(M316&lt;0,-M316&amp;"_"&amp;COUNTIF(M$2:M316,M316),M316&amp;"_"&amp;COUNTIF(M$2:M316,M316)))</f>
        <v>4675.43_1</v>
      </c>
      <c r="P316" s="140" t="str">
        <f t="shared" si="8"/>
        <v/>
      </c>
      <c r="Q316" s="136" t="s">
        <v>1178</v>
      </c>
      <c r="R316" s="136" t="s">
        <v>1173</v>
      </c>
      <c r="S316" s="136" t="s">
        <v>980</v>
      </c>
      <c r="T316" s="136" t="s">
        <v>980</v>
      </c>
      <c r="U316" s="136" t="s">
        <v>987</v>
      </c>
      <c r="V316" s="136" t="s">
        <v>980</v>
      </c>
      <c r="W316" s="136" t="s">
        <v>980</v>
      </c>
      <c r="X316" s="136" t="s">
        <v>980</v>
      </c>
      <c r="Y316" s="136" t="s">
        <v>980</v>
      </c>
      <c r="Z316" s="136" t="s">
        <v>988</v>
      </c>
      <c r="AA316" s="136" t="s">
        <v>980</v>
      </c>
      <c r="AB316" s="137"/>
      <c r="AC316" s="136" t="s">
        <v>980</v>
      </c>
      <c r="AD316" s="136" t="s">
        <v>980</v>
      </c>
      <c r="AE316" s="136" t="s">
        <v>980</v>
      </c>
      <c r="AF316" s="138">
        <v>0</v>
      </c>
    </row>
    <row r="317" spans="1:32" x14ac:dyDescent="0.25">
      <c r="A317" s="135" t="s">
        <v>980</v>
      </c>
      <c r="B317" s="136" t="s">
        <v>182</v>
      </c>
      <c r="C317" s="136" t="s">
        <v>386</v>
      </c>
      <c r="D317" s="137">
        <v>44085</v>
      </c>
      <c r="E317" s="137">
        <v>44085</v>
      </c>
      <c r="F317" s="137">
        <v>44089</v>
      </c>
      <c r="G317" s="136" t="s">
        <v>981</v>
      </c>
      <c r="H317" s="136" t="s">
        <v>982</v>
      </c>
      <c r="I317" s="138">
        <v>-1645.02</v>
      </c>
      <c r="J317" s="136" t="s">
        <v>983</v>
      </c>
      <c r="K317" s="136" t="s">
        <v>984</v>
      </c>
      <c r="L317" s="138">
        <v>-138099.43</v>
      </c>
      <c r="M317" s="138">
        <v>-1645.02</v>
      </c>
      <c r="N317" s="139">
        <f t="shared" si="9"/>
        <v>1645.02</v>
      </c>
      <c r="O317" s="140" t="str">
        <f>IF(M317="","",IF(M317&lt;0,-M317&amp;"_"&amp;COUNTIF(M$2:M317,M317),M317&amp;"_"&amp;COUNTIF(M$2:M317,M317)))</f>
        <v>1645.02_1</v>
      </c>
      <c r="P317" s="140" t="str">
        <f t="shared" si="8"/>
        <v/>
      </c>
      <c r="Q317" s="136" t="s">
        <v>1178</v>
      </c>
      <c r="R317" s="136" t="s">
        <v>1173</v>
      </c>
      <c r="S317" s="136" t="s">
        <v>980</v>
      </c>
      <c r="T317" s="136" t="s">
        <v>980</v>
      </c>
      <c r="U317" s="136" t="s">
        <v>987</v>
      </c>
      <c r="V317" s="136" t="s">
        <v>980</v>
      </c>
      <c r="W317" s="136" t="s">
        <v>980</v>
      </c>
      <c r="X317" s="136" t="s">
        <v>980</v>
      </c>
      <c r="Y317" s="136" t="s">
        <v>980</v>
      </c>
      <c r="Z317" s="136" t="s">
        <v>988</v>
      </c>
      <c r="AA317" s="136" t="s">
        <v>980</v>
      </c>
      <c r="AB317" s="137"/>
      <c r="AC317" s="136" t="s">
        <v>980</v>
      </c>
      <c r="AD317" s="136" t="s">
        <v>980</v>
      </c>
      <c r="AE317" s="136" t="s">
        <v>980</v>
      </c>
      <c r="AF317" s="138">
        <v>0</v>
      </c>
    </row>
    <row r="318" spans="1:32" x14ac:dyDescent="0.25">
      <c r="A318" s="135" t="s">
        <v>980</v>
      </c>
      <c r="B318" s="136" t="s">
        <v>182</v>
      </c>
      <c r="C318" s="136" t="s">
        <v>386</v>
      </c>
      <c r="D318" s="137">
        <v>44085</v>
      </c>
      <c r="E318" s="137">
        <v>44085</v>
      </c>
      <c r="F318" s="137">
        <v>44089</v>
      </c>
      <c r="G318" s="136" t="s">
        <v>981</v>
      </c>
      <c r="H318" s="136" t="s">
        <v>982</v>
      </c>
      <c r="I318" s="138">
        <v>-40746.07</v>
      </c>
      <c r="J318" s="136" t="s">
        <v>983</v>
      </c>
      <c r="K318" s="136" t="s">
        <v>984</v>
      </c>
      <c r="L318" s="138">
        <v>-3420632.58</v>
      </c>
      <c r="M318" s="138">
        <v>-40746.07</v>
      </c>
      <c r="N318" s="139">
        <f t="shared" si="9"/>
        <v>40746.07</v>
      </c>
      <c r="O318" s="140" t="str">
        <f>IF(M318="","",IF(M318&lt;0,-M318&amp;"_"&amp;COUNTIF(M$2:M318,M318),M318&amp;"_"&amp;COUNTIF(M$2:M318,M318)))</f>
        <v>40746.07_1</v>
      </c>
      <c r="P318" s="140" t="str">
        <f t="shared" si="8"/>
        <v/>
      </c>
      <c r="Q318" s="136" t="s">
        <v>1178</v>
      </c>
      <c r="R318" s="136" t="s">
        <v>1173</v>
      </c>
      <c r="S318" s="136" t="s">
        <v>980</v>
      </c>
      <c r="T318" s="136" t="s">
        <v>980</v>
      </c>
      <c r="U318" s="136" t="s">
        <v>987</v>
      </c>
      <c r="V318" s="136" t="s">
        <v>980</v>
      </c>
      <c r="W318" s="136" t="s">
        <v>980</v>
      </c>
      <c r="X318" s="136" t="s">
        <v>980</v>
      </c>
      <c r="Y318" s="136" t="s">
        <v>980</v>
      </c>
      <c r="Z318" s="136" t="s">
        <v>988</v>
      </c>
      <c r="AA318" s="136" t="s">
        <v>980</v>
      </c>
      <c r="AB318" s="137"/>
      <c r="AC318" s="136" t="s">
        <v>980</v>
      </c>
      <c r="AD318" s="136" t="s">
        <v>980</v>
      </c>
      <c r="AE318" s="136" t="s">
        <v>980</v>
      </c>
      <c r="AF318" s="138">
        <v>0</v>
      </c>
    </row>
    <row r="319" spans="1:32" x14ac:dyDescent="0.25">
      <c r="A319" s="135" t="s">
        <v>980</v>
      </c>
      <c r="B319" s="136" t="s">
        <v>182</v>
      </c>
      <c r="C319" s="136" t="s">
        <v>386</v>
      </c>
      <c r="D319" s="137">
        <v>44085</v>
      </c>
      <c r="E319" s="137">
        <v>44085</v>
      </c>
      <c r="F319" s="137">
        <v>44089</v>
      </c>
      <c r="G319" s="136" t="s">
        <v>981</v>
      </c>
      <c r="H319" s="136" t="s">
        <v>982</v>
      </c>
      <c r="I319" s="138">
        <v>-9589.4500000000007</v>
      </c>
      <c r="J319" s="136" t="s">
        <v>983</v>
      </c>
      <c r="K319" s="136" t="s">
        <v>984</v>
      </c>
      <c r="L319" s="138">
        <v>-805034.33</v>
      </c>
      <c r="M319" s="138">
        <v>-9589.4500000000007</v>
      </c>
      <c r="N319" s="139">
        <f t="shared" si="9"/>
        <v>9589.4500000000007</v>
      </c>
      <c r="O319" s="140" t="str">
        <f>IF(M319="","",IF(M319&lt;0,-M319&amp;"_"&amp;COUNTIF(M$2:M319,M319),M319&amp;"_"&amp;COUNTIF(M$2:M319,M319)))</f>
        <v>9589.45_1</v>
      </c>
      <c r="P319" s="140" t="str">
        <f t="shared" si="8"/>
        <v/>
      </c>
      <c r="Q319" s="136" t="s">
        <v>1178</v>
      </c>
      <c r="R319" s="136" t="s">
        <v>1173</v>
      </c>
      <c r="S319" s="136" t="s">
        <v>980</v>
      </c>
      <c r="T319" s="136" t="s">
        <v>980</v>
      </c>
      <c r="U319" s="136" t="s">
        <v>987</v>
      </c>
      <c r="V319" s="136" t="s">
        <v>980</v>
      </c>
      <c r="W319" s="136" t="s">
        <v>980</v>
      </c>
      <c r="X319" s="136" t="s">
        <v>980</v>
      </c>
      <c r="Y319" s="136" t="s">
        <v>980</v>
      </c>
      <c r="Z319" s="136" t="s">
        <v>988</v>
      </c>
      <c r="AA319" s="136" t="s">
        <v>980</v>
      </c>
      <c r="AB319" s="137"/>
      <c r="AC319" s="136" t="s">
        <v>980</v>
      </c>
      <c r="AD319" s="136" t="s">
        <v>980</v>
      </c>
      <c r="AE319" s="136" t="s">
        <v>980</v>
      </c>
      <c r="AF319" s="138">
        <v>0</v>
      </c>
    </row>
    <row r="320" spans="1:32" x14ac:dyDescent="0.25">
      <c r="A320" s="135" t="s">
        <v>980</v>
      </c>
      <c r="B320" s="136" t="s">
        <v>1021</v>
      </c>
      <c r="C320" s="136" t="s">
        <v>379</v>
      </c>
      <c r="D320" s="137">
        <v>44085</v>
      </c>
      <c r="E320" s="137">
        <v>44085</v>
      </c>
      <c r="F320" s="137">
        <v>44089</v>
      </c>
      <c r="G320" s="136" t="s">
        <v>981</v>
      </c>
      <c r="H320" s="136" t="s">
        <v>982</v>
      </c>
      <c r="I320" s="138">
        <v>-2065.77</v>
      </c>
      <c r="J320" s="136" t="s">
        <v>983</v>
      </c>
      <c r="K320" s="136" t="s">
        <v>984</v>
      </c>
      <c r="L320" s="138">
        <v>-173421.39</v>
      </c>
      <c r="M320" s="138">
        <v>-2065.77</v>
      </c>
      <c r="N320" s="139">
        <f t="shared" si="9"/>
        <v>2065.77</v>
      </c>
      <c r="O320" s="140" t="str">
        <f>IF(M320="","",IF(M320&lt;0,-M320&amp;"_"&amp;COUNTIF(M$2:M320,M320),M320&amp;"_"&amp;COUNTIF(M$2:M320,M320)))</f>
        <v>2065.77_1</v>
      </c>
      <c r="P320" s="140" t="str">
        <f t="shared" si="8"/>
        <v/>
      </c>
      <c r="Q320" s="136" t="s">
        <v>1179</v>
      </c>
      <c r="R320" s="136" t="s">
        <v>1173</v>
      </c>
      <c r="S320" s="136" t="s">
        <v>980</v>
      </c>
      <c r="T320" s="136" t="s">
        <v>980</v>
      </c>
      <c r="U320" s="136" t="s">
        <v>987</v>
      </c>
      <c r="V320" s="136" t="s">
        <v>980</v>
      </c>
      <c r="W320" s="136" t="s">
        <v>980</v>
      </c>
      <c r="X320" s="136" t="s">
        <v>980</v>
      </c>
      <c r="Y320" s="136" t="s">
        <v>980</v>
      </c>
      <c r="Z320" s="136" t="s">
        <v>988</v>
      </c>
      <c r="AA320" s="136" t="s">
        <v>980</v>
      </c>
      <c r="AB320" s="137"/>
      <c r="AC320" s="136" t="s">
        <v>980</v>
      </c>
      <c r="AD320" s="136" t="s">
        <v>980</v>
      </c>
      <c r="AE320" s="136" t="s">
        <v>980</v>
      </c>
      <c r="AF320" s="138">
        <v>0</v>
      </c>
    </row>
    <row r="321" spans="1:32" x14ac:dyDescent="0.25">
      <c r="A321" s="135" t="s">
        <v>980</v>
      </c>
      <c r="B321" s="136" t="s">
        <v>182</v>
      </c>
      <c r="C321" s="136" t="s">
        <v>387</v>
      </c>
      <c r="D321" s="137">
        <v>44087</v>
      </c>
      <c r="E321" s="137">
        <v>44087</v>
      </c>
      <c r="F321" s="137">
        <v>44090</v>
      </c>
      <c r="G321" s="136" t="s">
        <v>981</v>
      </c>
      <c r="H321" s="136" t="s">
        <v>982</v>
      </c>
      <c r="I321" s="138">
        <v>-3475.97</v>
      </c>
      <c r="J321" s="136" t="s">
        <v>983</v>
      </c>
      <c r="K321" s="136" t="s">
        <v>984</v>
      </c>
      <c r="L321" s="138">
        <v>-291807.68</v>
      </c>
      <c r="M321" s="138">
        <v>-3475.97</v>
      </c>
      <c r="N321" s="139">
        <f t="shared" si="9"/>
        <v>3475.97</v>
      </c>
      <c r="O321" s="140" t="str">
        <f>IF(M321="","",IF(M321&lt;0,-M321&amp;"_"&amp;COUNTIF(M$2:M321,M321),M321&amp;"_"&amp;COUNTIF(M$2:M321,M321)))</f>
        <v>3475.97_1</v>
      </c>
      <c r="P321" s="140" t="str">
        <f t="shared" si="8"/>
        <v/>
      </c>
      <c r="Q321" s="136" t="s">
        <v>1180</v>
      </c>
      <c r="R321" s="136" t="s">
        <v>1181</v>
      </c>
      <c r="S321" s="136" t="s">
        <v>980</v>
      </c>
      <c r="T321" s="136" t="s">
        <v>980</v>
      </c>
      <c r="U321" s="136" t="s">
        <v>987</v>
      </c>
      <c r="V321" s="136" t="s">
        <v>980</v>
      </c>
      <c r="W321" s="136" t="s">
        <v>980</v>
      </c>
      <c r="X321" s="136" t="s">
        <v>980</v>
      </c>
      <c r="Y321" s="136" t="s">
        <v>980</v>
      </c>
      <c r="Z321" s="136" t="s">
        <v>988</v>
      </c>
      <c r="AA321" s="136" t="s">
        <v>980</v>
      </c>
      <c r="AB321" s="137"/>
      <c r="AC321" s="136" t="s">
        <v>980</v>
      </c>
      <c r="AD321" s="136" t="s">
        <v>980</v>
      </c>
      <c r="AE321" s="136" t="s">
        <v>980</v>
      </c>
      <c r="AF321" s="138">
        <v>0</v>
      </c>
    </row>
    <row r="322" spans="1:32" x14ac:dyDescent="0.25">
      <c r="A322" s="135" t="s">
        <v>980</v>
      </c>
      <c r="B322" s="136" t="s">
        <v>182</v>
      </c>
      <c r="C322" s="136" t="s">
        <v>373</v>
      </c>
      <c r="D322" s="137">
        <v>44089</v>
      </c>
      <c r="E322" s="137">
        <v>44089</v>
      </c>
      <c r="F322" s="137">
        <v>44104</v>
      </c>
      <c r="G322" s="136" t="s">
        <v>1078</v>
      </c>
      <c r="H322" s="136" t="s">
        <v>982</v>
      </c>
      <c r="I322" s="138">
        <v>-24.84</v>
      </c>
      <c r="J322" s="136" t="s">
        <v>1182</v>
      </c>
      <c r="K322" s="136" t="s">
        <v>984</v>
      </c>
      <c r="L322" s="138">
        <v>-2085.3200000000002</v>
      </c>
      <c r="M322" s="138">
        <v>-24.84</v>
      </c>
      <c r="N322" s="139">
        <f t="shared" si="9"/>
        <v>24.84</v>
      </c>
      <c r="O322" s="140" t="str">
        <f>IF(M322="","",IF(M322&lt;0,-M322&amp;"_"&amp;COUNTIF(M$2:M322,M322),M322&amp;"_"&amp;COUNTIF(M$2:M322,M322)))</f>
        <v>24.84_1</v>
      </c>
      <c r="P322" s="140" t="str">
        <f t="shared" ref="P322:P385" si="10">IF(COUNTIF(O:O,O322)=2,"x","")</f>
        <v/>
      </c>
      <c r="Q322" s="136" t="s">
        <v>1183</v>
      </c>
      <c r="R322" s="136" t="s">
        <v>1183</v>
      </c>
      <c r="S322" s="136" t="s">
        <v>1080</v>
      </c>
      <c r="T322" s="136" t="s">
        <v>980</v>
      </c>
      <c r="U322" s="136" t="s">
        <v>987</v>
      </c>
      <c r="V322" s="136" t="s">
        <v>1081</v>
      </c>
      <c r="W322" s="136" t="s">
        <v>980</v>
      </c>
      <c r="X322" s="136" t="s">
        <v>980</v>
      </c>
      <c r="Y322" s="136" t="s">
        <v>980</v>
      </c>
      <c r="Z322" s="136" t="s">
        <v>988</v>
      </c>
      <c r="AA322" s="136" t="s">
        <v>980</v>
      </c>
      <c r="AB322" s="137"/>
      <c r="AC322" s="136" t="s">
        <v>980</v>
      </c>
      <c r="AD322" s="136" t="s">
        <v>980</v>
      </c>
      <c r="AE322" s="136" t="s">
        <v>980</v>
      </c>
      <c r="AF322" s="138">
        <v>0</v>
      </c>
    </row>
    <row r="323" spans="1:32" x14ac:dyDescent="0.25">
      <c r="A323" s="135" t="s">
        <v>980</v>
      </c>
      <c r="B323" s="136" t="s">
        <v>182</v>
      </c>
      <c r="C323" s="136" t="s">
        <v>411</v>
      </c>
      <c r="D323" s="137">
        <v>44089</v>
      </c>
      <c r="E323" s="137">
        <v>44089</v>
      </c>
      <c r="F323" s="137">
        <v>44104</v>
      </c>
      <c r="G323" s="136" t="s">
        <v>1078</v>
      </c>
      <c r="H323" s="136" t="s">
        <v>982</v>
      </c>
      <c r="I323" s="138">
        <v>-38.479999999999997</v>
      </c>
      <c r="J323" s="136" t="s">
        <v>1184</v>
      </c>
      <c r="K323" s="136" t="s">
        <v>984</v>
      </c>
      <c r="L323" s="138">
        <v>-3230.4</v>
      </c>
      <c r="M323" s="138">
        <v>-38.479999999999997</v>
      </c>
      <c r="N323" s="139">
        <f t="shared" ref="N323:N386" si="11">M323*-1</f>
        <v>38.479999999999997</v>
      </c>
      <c r="O323" s="140" t="str">
        <f>IF(M323="","",IF(M323&lt;0,-M323&amp;"_"&amp;COUNTIF(M$2:M323,M323),M323&amp;"_"&amp;COUNTIF(M$2:M323,M323)))</f>
        <v>38.48_1</v>
      </c>
      <c r="P323" s="140" t="str">
        <f t="shared" si="10"/>
        <v/>
      </c>
      <c r="Q323" s="136" t="s">
        <v>1185</v>
      </c>
      <c r="R323" s="136" t="s">
        <v>1185</v>
      </c>
      <c r="S323" s="136" t="s">
        <v>1080</v>
      </c>
      <c r="T323" s="136" t="s">
        <v>980</v>
      </c>
      <c r="U323" s="136" t="s">
        <v>987</v>
      </c>
      <c r="V323" s="136" t="s">
        <v>1081</v>
      </c>
      <c r="W323" s="136" t="s">
        <v>980</v>
      </c>
      <c r="X323" s="136" t="s">
        <v>980</v>
      </c>
      <c r="Y323" s="136" t="s">
        <v>980</v>
      </c>
      <c r="Z323" s="136" t="s">
        <v>988</v>
      </c>
      <c r="AA323" s="136" t="s">
        <v>980</v>
      </c>
      <c r="AB323" s="137"/>
      <c r="AC323" s="136" t="s">
        <v>980</v>
      </c>
      <c r="AD323" s="136" t="s">
        <v>980</v>
      </c>
      <c r="AE323" s="136" t="s">
        <v>980</v>
      </c>
      <c r="AF323" s="138">
        <v>0</v>
      </c>
    </row>
    <row r="324" spans="1:32" x14ac:dyDescent="0.25">
      <c r="A324" s="135" t="s">
        <v>980</v>
      </c>
      <c r="B324" s="136" t="s">
        <v>182</v>
      </c>
      <c r="C324" s="136" t="s">
        <v>418</v>
      </c>
      <c r="D324" s="137">
        <v>44089</v>
      </c>
      <c r="E324" s="137">
        <v>44089</v>
      </c>
      <c r="F324" s="137">
        <v>44098</v>
      </c>
      <c r="G324" s="136" t="s">
        <v>981</v>
      </c>
      <c r="H324" s="136" t="s">
        <v>982</v>
      </c>
      <c r="I324" s="138">
        <v>-1034.96</v>
      </c>
      <c r="J324" s="136" t="s">
        <v>983</v>
      </c>
      <c r="K324" s="136" t="s">
        <v>984</v>
      </c>
      <c r="L324" s="138">
        <v>-86884.89</v>
      </c>
      <c r="M324" s="138">
        <v>-1034.96</v>
      </c>
      <c r="N324" s="139">
        <f t="shared" si="11"/>
        <v>1034.96</v>
      </c>
      <c r="O324" s="140" t="str">
        <f>IF(M324="","",IF(M324&lt;0,-M324&amp;"_"&amp;COUNTIF(M$2:M324,M324),M324&amp;"_"&amp;COUNTIF(M$2:M324,M324)))</f>
        <v>1034.96_1</v>
      </c>
      <c r="P324" s="140" t="str">
        <f t="shared" si="10"/>
        <v/>
      </c>
      <c r="Q324" s="136" t="s">
        <v>1186</v>
      </c>
      <c r="R324" s="136" t="s">
        <v>1187</v>
      </c>
      <c r="S324" s="136" t="s">
        <v>980</v>
      </c>
      <c r="T324" s="136" t="s">
        <v>980</v>
      </c>
      <c r="U324" s="136" t="s">
        <v>987</v>
      </c>
      <c r="V324" s="136" t="s">
        <v>980</v>
      </c>
      <c r="W324" s="136" t="s">
        <v>980</v>
      </c>
      <c r="X324" s="136" t="s">
        <v>980</v>
      </c>
      <c r="Y324" s="136" t="s">
        <v>980</v>
      </c>
      <c r="Z324" s="136" t="s">
        <v>988</v>
      </c>
      <c r="AA324" s="136" t="s">
        <v>980</v>
      </c>
      <c r="AB324" s="137"/>
      <c r="AC324" s="136" t="s">
        <v>980</v>
      </c>
      <c r="AD324" s="136" t="s">
        <v>980</v>
      </c>
      <c r="AE324" s="136" t="s">
        <v>980</v>
      </c>
      <c r="AF324" s="138">
        <v>0</v>
      </c>
    </row>
    <row r="325" spans="1:32" x14ac:dyDescent="0.25">
      <c r="A325" s="135" t="s">
        <v>980</v>
      </c>
      <c r="B325" s="136" t="s">
        <v>182</v>
      </c>
      <c r="C325" s="136" t="s">
        <v>397</v>
      </c>
      <c r="D325" s="137">
        <v>44090</v>
      </c>
      <c r="E325" s="137">
        <v>44090</v>
      </c>
      <c r="F325" s="137">
        <v>44096</v>
      </c>
      <c r="G325" s="136" t="s">
        <v>981</v>
      </c>
      <c r="H325" s="136" t="s">
        <v>982</v>
      </c>
      <c r="I325" s="138">
        <v>-1789.4</v>
      </c>
      <c r="J325" s="136" t="s">
        <v>983</v>
      </c>
      <c r="K325" s="136" t="s">
        <v>984</v>
      </c>
      <c r="L325" s="138">
        <v>-150220.13</v>
      </c>
      <c r="M325" s="138">
        <v>-1789.4</v>
      </c>
      <c r="N325" s="139">
        <f t="shared" si="11"/>
        <v>1789.4</v>
      </c>
      <c r="O325" s="140" t="str">
        <f>IF(M325="","",IF(M325&lt;0,-M325&amp;"_"&amp;COUNTIF(M$2:M325,M325),M325&amp;"_"&amp;COUNTIF(M$2:M325,M325)))</f>
        <v>1789.4_1</v>
      </c>
      <c r="P325" s="140" t="str">
        <f t="shared" si="10"/>
        <v/>
      </c>
      <c r="Q325" s="136" t="s">
        <v>1188</v>
      </c>
      <c r="R325" s="136" t="s">
        <v>1189</v>
      </c>
      <c r="S325" s="136" t="s">
        <v>980</v>
      </c>
      <c r="T325" s="136" t="s">
        <v>980</v>
      </c>
      <c r="U325" s="136" t="s">
        <v>987</v>
      </c>
      <c r="V325" s="136" t="s">
        <v>980</v>
      </c>
      <c r="W325" s="136" t="s">
        <v>980</v>
      </c>
      <c r="X325" s="136" t="s">
        <v>980</v>
      </c>
      <c r="Y325" s="136" t="s">
        <v>980</v>
      </c>
      <c r="Z325" s="136" t="s">
        <v>988</v>
      </c>
      <c r="AA325" s="136" t="s">
        <v>980</v>
      </c>
      <c r="AB325" s="137"/>
      <c r="AC325" s="136" t="s">
        <v>980</v>
      </c>
      <c r="AD325" s="136" t="s">
        <v>980</v>
      </c>
      <c r="AE325" s="136" t="s">
        <v>980</v>
      </c>
      <c r="AF325" s="138">
        <v>0</v>
      </c>
    </row>
    <row r="326" spans="1:32" x14ac:dyDescent="0.25">
      <c r="A326" s="135" t="s">
        <v>980</v>
      </c>
      <c r="B326" s="136" t="s">
        <v>182</v>
      </c>
      <c r="C326" s="136" t="s">
        <v>398</v>
      </c>
      <c r="D326" s="137">
        <v>44090</v>
      </c>
      <c r="E326" s="137">
        <v>44090</v>
      </c>
      <c r="F326" s="137">
        <v>44096</v>
      </c>
      <c r="G326" s="136" t="s">
        <v>981</v>
      </c>
      <c r="H326" s="136" t="s">
        <v>982</v>
      </c>
      <c r="I326" s="138">
        <v>-2304.5</v>
      </c>
      <c r="J326" s="136" t="s">
        <v>983</v>
      </c>
      <c r="K326" s="136" t="s">
        <v>984</v>
      </c>
      <c r="L326" s="138">
        <v>-193462.78</v>
      </c>
      <c r="M326" s="138">
        <v>-2304.5</v>
      </c>
      <c r="N326" s="139">
        <f t="shared" si="11"/>
        <v>2304.5</v>
      </c>
      <c r="O326" s="140" t="str">
        <f>IF(M326="","",IF(M326&lt;0,-M326&amp;"_"&amp;COUNTIF(M$2:M326,M326),M326&amp;"_"&amp;COUNTIF(M$2:M326,M326)))</f>
        <v>2304.5_1</v>
      </c>
      <c r="P326" s="140" t="str">
        <f t="shared" si="10"/>
        <v/>
      </c>
      <c r="Q326" s="136" t="s">
        <v>1190</v>
      </c>
      <c r="R326" s="136" t="s">
        <v>1189</v>
      </c>
      <c r="S326" s="136" t="s">
        <v>980</v>
      </c>
      <c r="T326" s="136" t="s">
        <v>980</v>
      </c>
      <c r="U326" s="136" t="s">
        <v>987</v>
      </c>
      <c r="V326" s="136" t="s">
        <v>980</v>
      </c>
      <c r="W326" s="136" t="s">
        <v>980</v>
      </c>
      <c r="X326" s="136" t="s">
        <v>980</v>
      </c>
      <c r="Y326" s="136" t="s">
        <v>980</v>
      </c>
      <c r="Z326" s="136" t="s">
        <v>988</v>
      </c>
      <c r="AA326" s="136" t="s">
        <v>980</v>
      </c>
      <c r="AB326" s="137"/>
      <c r="AC326" s="136" t="s">
        <v>980</v>
      </c>
      <c r="AD326" s="136" t="s">
        <v>980</v>
      </c>
      <c r="AE326" s="136" t="s">
        <v>980</v>
      </c>
      <c r="AF326" s="138">
        <v>0</v>
      </c>
    </row>
    <row r="327" spans="1:32" x14ac:dyDescent="0.25">
      <c r="A327" s="135" t="s">
        <v>980</v>
      </c>
      <c r="B327" s="136" t="s">
        <v>182</v>
      </c>
      <c r="C327" s="136" t="s">
        <v>416</v>
      </c>
      <c r="D327" s="137">
        <v>44090</v>
      </c>
      <c r="E327" s="137">
        <v>44090</v>
      </c>
      <c r="F327" s="137">
        <v>44096</v>
      </c>
      <c r="G327" s="136" t="s">
        <v>981</v>
      </c>
      <c r="H327" s="136" t="s">
        <v>982</v>
      </c>
      <c r="I327" s="138">
        <v>-4024.25</v>
      </c>
      <c r="J327" s="136" t="s">
        <v>983</v>
      </c>
      <c r="K327" s="136" t="s">
        <v>984</v>
      </c>
      <c r="L327" s="138">
        <v>-337835.79</v>
      </c>
      <c r="M327" s="138">
        <v>-4024.25</v>
      </c>
      <c r="N327" s="139">
        <f t="shared" si="11"/>
        <v>4024.25</v>
      </c>
      <c r="O327" s="140" t="str">
        <f>IF(M327="","",IF(M327&lt;0,-M327&amp;"_"&amp;COUNTIF(M$2:M327,M327),M327&amp;"_"&amp;COUNTIF(M$2:M327,M327)))</f>
        <v>4024.25_1</v>
      </c>
      <c r="P327" s="140" t="str">
        <f t="shared" si="10"/>
        <v/>
      </c>
      <c r="Q327" s="136" t="s">
        <v>1191</v>
      </c>
      <c r="R327" s="136" t="s">
        <v>1189</v>
      </c>
      <c r="S327" s="136" t="s">
        <v>980</v>
      </c>
      <c r="T327" s="136" t="s">
        <v>980</v>
      </c>
      <c r="U327" s="136" t="s">
        <v>987</v>
      </c>
      <c r="V327" s="136" t="s">
        <v>980</v>
      </c>
      <c r="W327" s="136" t="s">
        <v>980</v>
      </c>
      <c r="X327" s="136" t="s">
        <v>980</v>
      </c>
      <c r="Y327" s="136" t="s">
        <v>980</v>
      </c>
      <c r="Z327" s="136" t="s">
        <v>988</v>
      </c>
      <c r="AA327" s="136" t="s">
        <v>980</v>
      </c>
      <c r="AB327" s="137"/>
      <c r="AC327" s="136" t="s">
        <v>980</v>
      </c>
      <c r="AD327" s="136" t="s">
        <v>980</v>
      </c>
      <c r="AE327" s="136" t="s">
        <v>980</v>
      </c>
      <c r="AF327" s="138">
        <v>0</v>
      </c>
    </row>
    <row r="328" spans="1:32" x14ac:dyDescent="0.25">
      <c r="A328" s="135" t="s">
        <v>980</v>
      </c>
      <c r="B328" s="136" t="s">
        <v>182</v>
      </c>
      <c r="C328" s="136" t="s">
        <v>416</v>
      </c>
      <c r="D328" s="137">
        <v>44090</v>
      </c>
      <c r="E328" s="137">
        <v>44090</v>
      </c>
      <c r="F328" s="137">
        <v>44096</v>
      </c>
      <c r="G328" s="136" t="s">
        <v>981</v>
      </c>
      <c r="H328" s="136" t="s">
        <v>982</v>
      </c>
      <c r="I328" s="138">
        <v>-4380.55</v>
      </c>
      <c r="J328" s="136" t="s">
        <v>983</v>
      </c>
      <c r="K328" s="136" t="s">
        <v>984</v>
      </c>
      <c r="L328" s="138">
        <v>-367747.17</v>
      </c>
      <c r="M328" s="138">
        <v>-4380.55</v>
      </c>
      <c r="N328" s="139">
        <f t="shared" si="11"/>
        <v>4380.55</v>
      </c>
      <c r="O328" s="140" t="str">
        <f>IF(M328="","",IF(M328&lt;0,-M328&amp;"_"&amp;COUNTIF(M$2:M328,M328),M328&amp;"_"&amp;COUNTIF(M$2:M328,M328)))</f>
        <v>4380.55_1</v>
      </c>
      <c r="P328" s="140" t="str">
        <f t="shared" si="10"/>
        <v/>
      </c>
      <c r="Q328" s="136" t="s">
        <v>1191</v>
      </c>
      <c r="R328" s="136" t="s">
        <v>1189</v>
      </c>
      <c r="S328" s="136" t="s">
        <v>980</v>
      </c>
      <c r="T328" s="136" t="s">
        <v>980</v>
      </c>
      <c r="U328" s="136" t="s">
        <v>987</v>
      </c>
      <c r="V328" s="136" t="s">
        <v>980</v>
      </c>
      <c r="W328" s="136" t="s">
        <v>980</v>
      </c>
      <c r="X328" s="136" t="s">
        <v>980</v>
      </c>
      <c r="Y328" s="136" t="s">
        <v>980</v>
      </c>
      <c r="Z328" s="136" t="s">
        <v>988</v>
      </c>
      <c r="AA328" s="136" t="s">
        <v>980</v>
      </c>
      <c r="AB328" s="137"/>
      <c r="AC328" s="136" t="s">
        <v>980</v>
      </c>
      <c r="AD328" s="136" t="s">
        <v>980</v>
      </c>
      <c r="AE328" s="136" t="s">
        <v>980</v>
      </c>
      <c r="AF328" s="138">
        <v>0</v>
      </c>
    </row>
    <row r="329" spans="1:32" x14ac:dyDescent="0.25">
      <c r="A329" s="135" t="s">
        <v>980</v>
      </c>
      <c r="B329" s="136" t="s">
        <v>182</v>
      </c>
      <c r="C329" s="136" t="s">
        <v>400</v>
      </c>
      <c r="D329" s="137">
        <v>44090</v>
      </c>
      <c r="E329" s="137">
        <v>44090</v>
      </c>
      <c r="F329" s="137">
        <v>44098</v>
      </c>
      <c r="G329" s="136" t="s">
        <v>981</v>
      </c>
      <c r="H329" s="136" t="s">
        <v>982</v>
      </c>
      <c r="I329" s="138">
        <v>-3971.02</v>
      </c>
      <c r="J329" s="136" t="s">
        <v>983</v>
      </c>
      <c r="K329" s="136" t="s">
        <v>984</v>
      </c>
      <c r="L329" s="138">
        <v>-333367.13</v>
      </c>
      <c r="M329" s="138">
        <v>-3971.02</v>
      </c>
      <c r="N329" s="139">
        <f t="shared" si="11"/>
        <v>3971.02</v>
      </c>
      <c r="O329" s="140" t="str">
        <f>IF(M329="","",IF(M329&lt;0,-M329&amp;"_"&amp;COUNTIF(M$2:M329,M329),M329&amp;"_"&amp;COUNTIF(M$2:M329,M329)))</f>
        <v>3971.02_1</v>
      </c>
      <c r="P329" s="140" t="str">
        <f t="shared" si="10"/>
        <v/>
      </c>
      <c r="Q329" s="136" t="s">
        <v>1192</v>
      </c>
      <c r="R329" s="136" t="s">
        <v>1189</v>
      </c>
      <c r="S329" s="136" t="s">
        <v>980</v>
      </c>
      <c r="T329" s="136" t="s">
        <v>980</v>
      </c>
      <c r="U329" s="136" t="s">
        <v>987</v>
      </c>
      <c r="V329" s="136" t="s">
        <v>980</v>
      </c>
      <c r="W329" s="136" t="s">
        <v>980</v>
      </c>
      <c r="X329" s="136" t="s">
        <v>980</v>
      </c>
      <c r="Y329" s="136" t="s">
        <v>980</v>
      </c>
      <c r="Z329" s="136" t="s">
        <v>988</v>
      </c>
      <c r="AA329" s="136" t="s">
        <v>980</v>
      </c>
      <c r="AB329" s="137"/>
      <c r="AC329" s="136" t="s">
        <v>980</v>
      </c>
      <c r="AD329" s="136" t="s">
        <v>980</v>
      </c>
      <c r="AE329" s="136" t="s">
        <v>980</v>
      </c>
      <c r="AF329" s="138">
        <v>0</v>
      </c>
    </row>
    <row r="330" spans="1:32" x14ac:dyDescent="0.25">
      <c r="A330" s="135" t="s">
        <v>980</v>
      </c>
      <c r="B330" s="136" t="s">
        <v>182</v>
      </c>
      <c r="C330" s="136" t="s">
        <v>399</v>
      </c>
      <c r="D330" s="137">
        <v>44091</v>
      </c>
      <c r="E330" s="137">
        <v>44091</v>
      </c>
      <c r="F330" s="137">
        <v>44098</v>
      </c>
      <c r="G330" s="136" t="s">
        <v>981</v>
      </c>
      <c r="H330" s="136" t="s">
        <v>982</v>
      </c>
      <c r="I330" s="138">
        <v>-4011.95</v>
      </c>
      <c r="J330" s="136" t="s">
        <v>983</v>
      </c>
      <c r="K330" s="136" t="s">
        <v>984</v>
      </c>
      <c r="L330" s="138">
        <v>-336803.21</v>
      </c>
      <c r="M330" s="138">
        <v>-4011.95</v>
      </c>
      <c r="N330" s="139">
        <f t="shared" si="11"/>
        <v>4011.95</v>
      </c>
      <c r="O330" s="140" t="str">
        <f>IF(M330="","",IF(M330&lt;0,-M330&amp;"_"&amp;COUNTIF(M$2:M330,M330),M330&amp;"_"&amp;COUNTIF(M$2:M330,M330)))</f>
        <v>4011.95_1</v>
      </c>
      <c r="P330" s="140" t="str">
        <f t="shared" si="10"/>
        <v/>
      </c>
      <c r="Q330" s="136" t="s">
        <v>1193</v>
      </c>
      <c r="R330" s="136" t="s">
        <v>1194</v>
      </c>
      <c r="S330" s="136" t="s">
        <v>980</v>
      </c>
      <c r="T330" s="136" t="s">
        <v>980</v>
      </c>
      <c r="U330" s="136" t="s">
        <v>987</v>
      </c>
      <c r="V330" s="136" t="s">
        <v>980</v>
      </c>
      <c r="W330" s="136" t="s">
        <v>980</v>
      </c>
      <c r="X330" s="136" t="s">
        <v>980</v>
      </c>
      <c r="Y330" s="136" t="s">
        <v>980</v>
      </c>
      <c r="Z330" s="136" t="s">
        <v>988</v>
      </c>
      <c r="AA330" s="136" t="s">
        <v>980</v>
      </c>
      <c r="AB330" s="137"/>
      <c r="AC330" s="136" t="s">
        <v>980</v>
      </c>
      <c r="AD330" s="136" t="s">
        <v>980</v>
      </c>
      <c r="AE330" s="136" t="s">
        <v>980</v>
      </c>
      <c r="AF330" s="138">
        <v>0</v>
      </c>
    </row>
    <row r="331" spans="1:32" x14ac:dyDescent="0.25">
      <c r="A331" s="135" t="s">
        <v>980</v>
      </c>
      <c r="B331" s="136" t="s">
        <v>182</v>
      </c>
      <c r="C331" s="136" t="s">
        <v>399</v>
      </c>
      <c r="D331" s="137">
        <v>44091</v>
      </c>
      <c r="E331" s="137">
        <v>44091</v>
      </c>
      <c r="F331" s="137">
        <v>44098</v>
      </c>
      <c r="G331" s="136" t="s">
        <v>981</v>
      </c>
      <c r="H331" s="136" t="s">
        <v>982</v>
      </c>
      <c r="I331" s="138">
        <v>-1949.95</v>
      </c>
      <c r="J331" s="136" t="s">
        <v>983</v>
      </c>
      <c r="K331" s="136" t="s">
        <v>984</v>
      </c>
      <c r="L331" s="138">
        <v>-163698.29999999999</v>
      </c>
      <c r="M331" s="138">
        <v>-1949.95</v>
      </c>
      <c r="N331" s="139">
        <f t="shared" si="11"/>
        <v>1949.95</v>
      </c>
      <c r="O331" s="140" t="str">
        <f>IF(M331="","",IF(M331&lt;0,-M331&amp;"_"&amp;COUNTIF(M$2:M331,M331),M331&amp;"_"&amp;COUNTIF(M$2:M331,M331)))</f>
        <v>1949.95_1</v>
      </c>
      <c r="P331" s="140" t="str">
        <f t="shared" si="10"/>
        <v/>
      </c>
      <c r="Q331" s="136" t="s">
        <v>1193</v>
      </c>
      <c r="R331" s="136" t="s">
        <v>1194</v>
      </c>
      <c r="S331" s="136" t="s">
        <v>980</v>
      </c>
      <c r="T331" s="136" t="s">
        <v>980</v>
      </c>
      <c r="U331" s="136" t="s">
        <v>987</v>
      </c>
      <c r="V331" s="136" t="s">
        <v>980</v>
      </c>
      <c r="W331" s="136" t="s">
        <v>980</v>
      </c>
      <c r="X331" s="136" t="s">
        <v>980</v>
      </c>
      <c r="Y331" s="136" t="s">
        <v>980</v>
      </c>
      <c r="Z331" s="136" t="s">
        <v>988</v>
      </c>
      <c r="AA331" s="136" t="s">
        <v>980</v>
      </c>
      <c r="AB331" s="137"/>
      <c r="AC331" s="136" t="s">
        <v>980</v>
      </c>
      <c r="AD331" s="136" t="s">
        <v>980</v>
      </c>
      <c r="AE331" s="136" t="s">
        <v>980</v>
      </c>
      <c r="AF331" s="138">
        <v>0</v>
      </c>
    </row>
    <row r="332" spans="1:32" x14ac:dyDescent="0.25">
      <c r="A332" s="135" t="s">
        <v>980</v>
      </c>
      <c r="B332" s="136" t="s">
        <v>182</v>
      </c>
      <c r="C332" s="136" t="s">
        <v>401</v>
      </c>
      <c r="D332" s="137">
        <v>44091</v>
      </c>
      <c r="E332" s="137">
        <v>44091</v>
      </c>
      <c r="F332" s="137">
        <v>44098</v>
      </c>
      <c r="G332" s="136" t="s">
        <v>981</v>
      </c>
      <c r="H332" s="136" t="s">
        <v>982</v>
      </c>
      <c r="I332" s="138">
        <v>-2115.58</v>
      </c>
      <c r="J332" s="136" t="s">
        <v>983</v>
      </c>
      <c r="K332" s="136" t="s">
        <v>984</v>
      </c>
      <c r="L332" s="138">
        <v>-177602.94</v>
      </c>
      <c r="M332" s="138">
        <v>-2115.58</v>
      </c>
      <c r="N332" s="139">
        <f t="shared" si="11"/>
        <v>2115.58</v>
      </c>
      <c r="O332" s="140" t="str">
        <f>IF(M332="","",IF(M332&lt;0,-M332&amp;"_"&amp;COUNTIF(M$2:M332,M332),M332&amp;"_"&amp;COUNTIF(M$2:M332,M332)))</f>
        <v>2115.58_1</v>
      </c>
      <c r="P332" s="140" t="str">
        <f t="shared" si="10"/>
        <v/>
      </c>
      <c r="Q332" s="136" t="s">
        <v>1195</v>
      </c>
      <c r="R332" s="136" t="s">
        <v>1194</v>
      </c>
      <c r="S332" s="136" t="s">
        <v>980</v>
      </c>
      <c r="T332" s="136" t="s">
        <v>980</v>
      </c>
      <c r="U332" s="136" t="s">
        <v>987</v>
      </c>
      <c r="V332" s="136" t="s">
        <v>980</v>
      </c>
      <c r="W332" s="136" t="s">
        <v>980</v>
      </c>
      <c r="X332" s="136" t="s">
        <v>980</v>
      </c>
      <c r="Y332" s="136" t="s">
        <v>980</v>
      </c>
      <c r="Z332" s="136" t="s">
        <v>988</v>
      </c>
      <c r="AA332" s="136" t="s">
        <v>980</v>
      </c>
      <c r="AB332" s="137"/>
      <c r="AC332" s="136" t="s">
        <v>980</v>
      </c>
      <c r="AD332" s="136" t="s">
        <v>980</v>
      </c>
      <c r="AE332" s="136" t="s">
        <v>980</v>
      </c>
      <c r="AF332" s="138">
        <v>0</v>
      </c>
    </row>
    <row r="333" spans="1:32" x14ac:dyDescent="0.25">
      <c r="A333" s="135" t="s">
        <v>980</v>
      </c>
      <c r="B333" s="136" t="s">
        <v>182</v>
      </c>
      <c r="C333" s="136" t="s">
        <v>406</v>
      </c>
      <c r="D333" s="137">
        <v>44092</v>
      </c>
      <c r="E333" s="137">
        <v>44092</v>
      </c>
      <c r="F333" s="137">
        <v>44097</v>
      </c>
      <c r="G333" s="136" t="s">
        <v>981</v>
      </c>
      <c r="H333" s="136" t="s">
        <v>982</v>
      </c>
      <c r="I333" s="138">
        <v>-9325.02</v>
      </c>
      <c r="J333" s="136" t="s">
        <v>983</v>
      </c>
      <c r="K333" s="136" t="s">
        <v>984</v>
      </c>
      <c r="L333" s="138">
        <v>-782835.43</v>
      </c>
      <c r="M333" s="138">
        <v>-9325.02</v>
      </c>
      <c r="N333" s="139">
        <f t="shared" si="11"/>
        <v>9325.02</v>
      </c>
      <c r="O333" s="140" t="str">
        <f>IF(M333="","",IF(M333&lt;0,-M333&amp;"_"&amp;COUNTIF(M$2:M333,M333),M333&amp;"_"&amp;COUNTIF(M$2:M333,M333)))</f>
        <v>9325.02_1</v>
      </c>
      <c r="P333" s="140" t="str">
        <f t="shared" si="10"/>
        <v/>
      </c>
      <c r="Q333" s="136" t="s">
        <v>1196</v>
      </c>
      <c r="R333" s="136" t="s">
        <v>1197</v>
      </c>
      <c r="S333" s="136" t="s">
        <v>980</v>
      </c>
      <c r="T333" s="136" t="s">
        <v>980</v>
      </c>
      <c r="U333" s="136" t="s">
        <v>987</v>
      </c>
      <c r="V333" s="136" t="s">
        <v>980</v>
      </c>
      <c r="W333" s="136" t="s">
        <v>980</v>
      </c>
      <c r="X333" s="136" t="s">
        <v>980</v>
      </c>
      <c r="Y333" s="136" t="s">
        <v>980</v>
      </c>
      <c r="Z333" s="136" t="s">
        <v>988</v>
      </c>
      <c r="AA333" s="136" t="s">
        <v>980</v>
      </c>
      <c r="AB333" s="137"/>
      <c r="AC333" s="136" t="s">
        <v>980</v>
      </c>
      <c r="AD333" s="136" t="s">
        <v>980</v>
      </c>
      <c r="AE333" s="136" t="s">
        <v>980</v>
      </c>
      <c r="AF333" s="138">
        <v>0</v>
      </c>
    </row>
    <row r="334" spans="1:32" x14ac:dyDescent="0.25">
      <c r="A334" s="135" t="s">
        <v>980</v>
      </c>
      <c r="B334" s="136" t="s">
        <v>182</v>
      </c>
      <c r="C334" s="136" t="s">
        <v>203</v>
      </c>
      <c r="D334" s="137">
        <v>44092</v>
      </c>
      <c r="E334" s="137">
        <v>44092</v>
      </c>
      <c r="F334" s="137">
        <v>44097</v>
      </c>
      <c r="G334" s="136" t="s">
        <v>981</v>
      </c>
      <c r="H334" s="136" t="s">
        <v>982</v>
      </c>
      <c r="I334" s="138">
        <v>-22676.21</v>
      </c>
      <c r="J334" s="136" t="s">
        <v>983</v>
      </c>
      <c r="K334" s="136" t="s">
        <v>984</v>
      </c>
      <c r="L334" s="138">
        <v>-1903667.83</v>
      </c>
      <c r="M334" s="138">
        <v>-22676.21</v>
      </c>
      <c r="N334" s="139">
        <f t="shared" si="11"/>
        <v>22676.21</v>
      </c>
      <c r="O334" s="140" t="str">
        <f>IF(M334="","",IF(M334&lt;0,-M334&amp;"_"&amp;COUNTIF(M$2:M334,M334),M334&amp;"_"&amp;COUNTIF(M$2:M334,M334)))</f>
        <v>22676.21_1</v>
      </c>
      <c r="P334" s="140" t="str">
        <f t="shared" si="10"/>
        <v/>
      </c>
      <c r="Q334" s="136" t="s">
        <v>1198</v>
      </c>
      <c r="R334" s="136" t="s">
        <v>1197</v>
      </c>
      <c r="S334" s="136" t="s">
        <v>980</v>
      </c>
      <c r="T334" s="136" t="s">
        <v>980</v>
      </c>
      <c r="U334" s="136" t="s">
        <v>987</v>
      </c>
      <c r="V334" s="136" t="s">
        <v>980</v>
      </c>
      <c r="W334" s="136" t="s">
        <v>980</v>
      </c>
      <c r="X334" s="136" t="s">
        <v>980</v>
      </c>
      <c r="Y334" s="136" t="s">
        <v>980</v>
      </c>
      <c r="Z334" s="136" t="s">
        <v>988</v>
      </c>
      <c r="AA334" s="136" t="s">
        <v>980</v>
      </c>
      <c r="AB334" s="137"/>
      <c r="AC334" s="136" t="s">
        <v>980</v>
      </c>
      <c r="AD334" s="136" t="s">
        <v>980</v>
      </c>
      <c r="AE334" s="136" t="s">
        <v>980</v>
      </c>
      <c r="AF334" s="138">
        <v>0</v>
      </c>
    </row>
    <row r="335" spans="1:32" x14ac:dyDescent="0.25">
      <c r="A335" s="135" t="s">
        <v>980</v>
      </c>
      <c r="B335" s="136" t="s">
        <v>182</v>
      </c>
      <c r="C335" s="136" t="s">
        <v>394</v>
      </c>
      <c r="D335" s="137">
        <v>44093</v>
      </c>
      <c r="E335" s="137">
        <v>44093</v>
      </c>
      <c r="F335" s="137">
        <v>44096</v>
      </c>
      <c r="G335" s="136" t="s">
        <v>981</v>
      </c>
      <c r="H335" s="136" t="s">
        <v>982</v>
      </c>
      <c r="I335" s="138">
        <v>-5536.88</v>
      </c>
      <c r="J335" s="136" t="s">
        <v>983</v>
      </c>
      <c r="K335" s="136" t="s">
        <v>984</v>
      </c>
      <c r="L335" s="138">
        <v>-464821.07</v>
      </c>
      <c r="M335" s="138">
        <v>-5536.88</v>
      </c>
      <c r="N335" s="139">
        <f t="shared" si="11"/>
        <v>5536.88</v>
      </c>
      <c r="O335" s="140" t="str">
        <f>IF(M335="","",IF(M335&lt;0,-M335&amp;"_"&amp;COUNTIF(M$2:M335,M335),M335&amp;"_"&amp;COUNTIF(M$2:M335,M335)))</f>
        <v>5536.88_1</v>
      </c>
      <c r="P335" s="140" t="str">
        <f t="shared" si="10"/>
        <v/>
      </c>
      <c r="Q335" s="136" t="s">
        <v>1199</v>
      </c>
      <c r="R335" s="136" t="s">
        <v>1200</v>
      </c>
      <c r="S335" s="136" t="s">
        <v>980</v>
      </c>
      <c r="T335" s="136" t="s">
        <v>980</v>
      </c>
      <c r="U335" s="136" t="s">
        <v>987</v>
      </c>
      <c r="V335" s="136" t="s">
        <v>980</v>
      </c>
      <c r="W335" s="136" t="s">
        <v>980</v>
      </c>
      <c r="X335" s="136" t="s">
        <v>980</v>
      </c>
      <c r="Y335" s="136" t="s">
        <v>980</v>
      </c>
      <c r="Z335" s="136" t="s">
        <v>988</v>
      </c>
      <c r="AA335" s="136" t="s">
        <v>980</v>
      </c>
      <c r="AB335" s="137"/>
      <c r="AC335" s="136" t="s">
        <v>980</v>
      </c>
      <c r="AD335" s="136" t="s">
        <v>980</v>
      </c>
      <c r="AE335" s="136" t="s">
        <v>980</v>
      </c>
      <c r="AF335" s="138">
        <v>0</v>
      </c>
    </row>
    <row r="336" spans="1:32" x14ac:dyDescent="0.25">
      <c r="A336" s="135" t="s">
        <v>980</v>
      </c>
      <c r="B336" s="136" t="s">
        <v>182</v>
      </c>
      <c r="C336" s="136" t="s">
        <v>394</v>
      </c>
      <c r="D336" s="137">
        <v>44093</v>
      </c>
      <c r="E336" s="137">
        <v>44093</v>
      </c>
      <c r="F336" s="137">
        <v>44096</v>
      </c>
      <c r="G336" s="136" t="s">
        <v>981</v>
      </c>
      <c r="H336" s="136" t="s">
        <v>982</v>
      </c>
      <c r="I336" s="138">
        <v>-2681.66</v>
      </c>
      <c r="J336" s="136" t="s">
        <v>983</v>
      </c>
      <c r="K336" s="136" t="s">
        <v>984</v>
      </c>
      <c r="L336" s="138">
        <v>-225125.36</v>
      </c>
      <c r="M336" s="138">
        <v>-2681.66</v>
      </c>
      <c r="N336" s="139">
        <f t="shared" si="11"/>
        <v>2681.66</v>
      </c>
      <c r="O336" s="140" t="str">
        <f>IF(M336="","",IF(M336&lt;0,-M336&amp;"_"&amp;COUNTIF(M$2:M336,M336),M336&amp;"_"&amp;COUNTIF(M$2:M336,M336)))</f>
        <v>2681.66_1</v>
      </c>
      <c r="P336" s="140" t="str">
        <f t="shared" si="10"/>
        <v/>
      </c>
      <c r="Q336" s="136" t="s">
        <v>1199</v>
      </c>
      <c r="R336" s="136" t="s">
        <v>1200</v>
      </c>
      <c r="S336" s="136" t="s">
        <v>980</v>
      </c>
      <c r="T336" s="136" t="s">
        <v>980</v>
      </c>
      <c r="U336" s="136" t="s">
        <v>987</v>
      </c>
      <c r="V336" s="136" t="s">
        <v>980</v>
      </c>
      <c r="W336" s="136" t="s">
        <v>980</v>
      </c>
      <c r="X336" s="136" t="s">
        <v>980</v>
      </c>
      <c r="Y336" s="136" t="s">
        <v>980</v>
      </c>
      <c r="Z336" s="136" t="s">
        <v>988</v>
      </c>
      <c r="AA336" s="136" t="s">
        <v>980</v>
      </c>
      <c r="AB336" s="137"/>
      <c r="AC336" s="136" t="s">
        <v>980</v>
      </c>
      <c r="AD336" s="136" t="s">
        <v>980</v>
      </c>
      <c r="AE336" s="136" t="s">
        <v>980</v>
      </c>
      <c r="AF336" s="138">
        <v>0</v>
      </c>
    </row>
    <row r="337" spans="1:32" x14ac:dyDescent="0.25">
      <c r="A337" s="135" t="s">
        <v>980</v>
      </c>
      <c r="B337" s="136" t="s">
        <v>182</v>
      </c>
      <c r="C337" s="136" t="s">
        <v>394</v>
      </c>
      <c r="D337" s="137">
        <v>44093</v>
      </c>
      <c r="E337" s="137">
        <v>44093</v>
      </c>
      <c r="F337" s="137">
        <v>44096</v>
      </c>
      <c r="G337" s="136" t="s">
        <v>981</v>
      </c>
      <c r="H337" s="136" t="s">
        <v>982</v>
      </c>
      <c r="I337" s="138">
        <v>-1687.37</v>
      </c>
      <c r="J337" s="136" t="s">
        <v>983</v>
      </c>
      <c r="K337" s="136" t="s">
        <v>984</v>
      </c>
      <c r="L337" s="138">
        <v>-141654.71</v>
      </c>
      <c r="M337" s="138">
        <v>-1687.37</v>
      </c>
      <c r="N337" s="139">
        <f t="shared" si="11"/>
        <v>1687.37</v>
      </c>
      <c r="O337" s="140" t="str">
        <f>IF(M337="","",IF(M337&lt;0,-M337&amp;"_"&amp;COUNTIF(M$2:M337,M337),M337&amp;"_"&amp;COUNTIF(M$2:M337,M337)))</f>
        <v>1687.37_1</v>
      </c>
      <c r="P337" s="140" t="str">
        <f t="shared" si="10"/>
        <v/>
      </c>
      <c r="Q337" s="136" t="s">
        <v>1199</v>
      </c>
      <c r="R337" s="136" t="s">
        <v>1200</v>
      </c>
      <c r="S337" s="136" t="s">
        <v>980</v>
      </c>
      <c r="T337" s="136" t="s">
        <v>980</v>
      </c>
      <c r="U337" s="136" t="s">
        <v>987</v>
      </c>
      <c r="V337" s="136" t="s">
        <v>980</v>
      </c>
      <c r="W337" s="136" t="s">
        <v>980</v>
      </c>
      <c r="X337" s="136" t="s">
        <v>980</v>
      </c>
      <c r="Y337" s="136" t="s">
        <v>980</v>
      </c>
      <c r="Z337" s="136" t="s">
        <v>988</v>
      </c>
      <c r="AA337" s="136" t="s">
        <v>980</v>
      </c>
      <c r="AB337" s="137"/>
      <c r="AC337" s="136" t="s">
        <v>980</v>
      </c>
      <c r="AD337" s="136" t="s">
        <v>980</v>
      </c>
      <c r="AE337" s="136" t="s">
        <v>980</v>
      </c>
      <c r="AF337" s="138">
        <v>0</v>
      </c>
    </row>
    <row r="338" spans="1:32" x14ac:dyDescent="0.25">
      <c r="A338" s="135" t="s">
        <v>980</v>
      </c>
      <c r="B338" s="136" t="s">
        <v>182</v>
      </c>
      <c r="C338" s="136" t="s">
        <v>394</v>
      </c>
      <c r="D338" s="137">
        <v>44093</v>
      </c>
      <c r="E338" s="137">
        <v>44093</v>
      </c>
      <c r="F338" s="137">
        <v>44096</v>
      </c>
      <c r="G338" s="136" t="s">
        <v>981</v>
      </c>
      <c r="H338" s="136" t="s">
        <v>982</v>
      </c>
      <c r="I338" s="138">
        <v>-11204.1</v>
      </c>
      <c r="J338" s="136" t="s">
        <v>983</v>
      </c>
      <c r="K338" s="136" t="s">
        <v>984</v>
      </c>
      <c r="L338" s="138">
        <v>-940584.2</v>
      </c>
      <c r="M338" s="138">
        <v>-11204.1</v>
      </c>
      <c r="N338" s="139">
        <f t="shared" si="11"/>
        <v>11204.1</v>
      </c>
      <c r="O338" s="140" t="str">
        <f>IF(M338="","",IF(M338&lt;0,-M338&amp;"_"&amp;COUNTIF(M$2:M338,M338),M338&amp;"_"&amp;COUNTIF(M$2:M338,M338)))</f>
        <v>11204.1_1</v>
      </c>
      <c r="P338" s="140" t="str">
        <f t="shared" si="10"/>
        <v/>
      </c>
      <c r="Q338" s="136" t="s">
        <v>1199</v>
      </c>
      <c r="R338" s="136" t="s">
        <v>1200</v>
      </c>
      <c r="S338" s="136" t="s">
        <v>980</v>
      </c>
      <c r="T338" s="136" t="s">
        <v>980</v>
      </c>
      <c r="U338" s="136" t="s">
        <v>987</v>
      </c>
      <c r="V338" s="136" t="s">
        <v>980</v>
      </c>
      <c r="W338" s="136" t="s">
        <v>980</v>
      </c>
      <c r="X338" s="136" t="s">
        <v>980</v>
      </c>
      <c r="Y338" s="136" t="s">
        <v>980</v>
      </c>
      <c r="Z338" s="136" t="s">
        <v>988</v>
      </c>
      <c r="AA338" s="136" t="s">
        <v>980</v>
      </c>
      <c r="AB338" s="137"/>
      <c r="AC338" s="136" t="s">
        <v>980</v>
      </c>
      <c r="AD338" s="136" t="s">
        <v>980</v>
      </c>
      <c r="AE338" s="136" t="s">
        <v>980</v>
      </c>
      <c r="AF338" s="138">
        <v>0</v>
      </c>
    </row>
    <row r="339" spans="1:32" x14ac:dyDescent="0.25">
      <c r="A339" s="135" t="s">
        <v>980</v>
      </c>
      <c r="B339" s="136" t="s">
        <v>182</v>
      </c>
      <c r="C339" s="136" t="s">
        <v>394</v>
      </c>
      <c r="D339" s="137">
        <v>44093</v>
      </c>
      <c r="E339" s="137">
        <v>44093</v>
      </c>
      <c r="F339" s="137">
        <v>44096</v>
      </c>
      <c r="G339" s="136" t="s">
        <v>981</v>
      </c>
      <c r="H339" s="136" t="s">
        <v>982</v>
      </c>
      <c r="I339" s="138">
        <v>-6670.72</v>
      </c>
      <c r="J339" s="136" t="s">
        <v>983</v>
      </c>
      <c r="K339" s="136" t="s">
        <v>984</v>
      </c>
      <c r="L339" s="138">
        <v>-560006.93999999994</v>
      </c>
      <c r="M339" s="138">
        <v>-6670.72</v>
      </c>
      <c r="N339" s="139">
        <f t="shared" si="11"/>
        <v>6670.72</v>
      </c>
      <c r="O339" s="140" t="str">
        <f>IF(M339="","",IF(M339&lt;0,-M339&amp;"_"&amp;COUNTIF(M$2:M339,M339),M339&amp;"_"&amp;COUNTIF(M$2:M339,M339)))</f>
        <v>6670.72_1</v>
      </c>
      <c r="P339" s="140" t="str">
        <f t="shared" si="10"/>
        <v/>
      </c>
      <c r="Q339" s="136" t="s">
        <v>1199</v>
      </c>
      <c r="R339" s="136" t="s">
        <v>1200</v>
      </c>
      <c r="S339" s="136" t="s">
        <v>980</v>
      </c>
      <c r="T339" s="136" t="s">
        <v>980</v>
      </c>
      <c r="U339" s="136" t="s">
        <v>987</v>
      </c>
      <c r="V339" s="136" t="s">
        <v>980</v>
      </c>
      <c r="W339" s="136" t="s">
        <v>980</v>
      </c>
      <c r="X339" s="136" t="s">
        <v>980</v>
      </c>
      <c r="Y339" s="136" t="s">
        <v>980</v>
      </c>
      <c r="Z339" s="136" t="s">
        <v>988</v>
      </c>
      <c r="AA339" s="136" t="s">
        <v>980</v>
      </c>
      <c r="AB339" s="137"/>
      <c r="AC339" s="136" t="s">
        <v>980</v>
      </c>
      <c r="AD339" s="136" t="s">
        <v>980</v>
      </c>
      <c r="AE339" s="136" t="s">
        <v>980</v>
      </c>
      <c r="AF339" s="138">
        <v>0</v>
      </c>
    </row>
    <row r="340" spans="1:32" x14ac:dyDescent="0.25">
      <c r="A340" s="135" t="s">
        <v>980</v>
      </c>
      <c r="B340" s="136" t="s">
        <v>182</v>
      </c>
      <c r="C340" s="136" t="s">
        <v>417</v>
      </c>
      <c r="D340" s="137">
        <v>44093</v>
      </c>
      <c r="E340" s="137">
        <v>44093</v>
      </c>
      <c r="F340" s="137">
        <v>44096</v>
      </c>
      <c r="G340" s="136" t="s">
        <v>981</v>
      </c>
      <c r="H340" s="136" t="s">
        <v>982</v>
      </c>
      <c r="I340" s="138">
        <v>-9800.02</v>
      </c>
      <c r="J340" s="136" t="s">
        <v>983</v>
      </c>
      <c r="K340" s="136" t="s">
        <v>984</v>
      </c>
      <c r="L340" s="138">
        <v>-822711.68</v>
      </c>
      <c r="M340" s="138">
        <v>-9800.02</v>
      </c>
      <c r="N340" s="139">
        <f t="shared" si="11"/>
        <v>9800.02</v>
      </c>
      <c r="O340" s="140" t="str">
        <f>IF(M340="","",IF(M340&lt;0,-M340&amp;"_"&amp;COUNTIF(M$2:M340,M340),M340&amp;"_"&amp;COUNTIF(M$2:M340,M340)))</f>
        <v>9800.02_1</v>
      </c>
      <c r="P340" s="140" t="str">
        <f t="shared" si="10"/>
        <v/>
      </c>
      <c r="Q340" s="136" t="s">
        <v>1201</v>
      </c>
      <c r="R340" s="136" t="s">
        <v>1200</v>
      </c>
      <c r="S340" s="136" t="s">
        <v>980</v>
      </c>
      <c r="T340" s="136" t="s">
        <v>980</v>
      </c>
      <c r="U340" s="136" t="s">
        <v>987</v>
      </c>
      <c r="V340" s="136" t="s">
        <v>980</v>
      </c>
      <c r="W340" s="136" t="s">
        <v>980</v>
      </c>
      <c r="X340" s="136" t="s">
        <v>980</v>
      </c>
      <c r="Y340" s="136" t="s">
        <v>980</v>
      </c>
      <c r="Z340" s="136" t="s">
        <v>988</v>
      </c>
      <c r="AA340" s="136" t="s">
        <v>980</v>
      </c>
      <c r="AB340" s="137"/>
      <c r="AC340" s="136" t="s">
        <v>980</v>
      </c>
      <c r="AD340" s="136" t="s">
        <v>980</v>
      </c>
      <c r="AE340" s="136" t="s">
        <v>980</v>
      </c>
      <c r="AF340" s="138">
        <v>0</v>
      </c>
    </row>
    <row r="341" spans="1:32" x14ac:dyDescent="0.25">
      <c r="A341" s="135" t="s">
        <v>980</v>
      </c>
      <c r="B341" s="136" t="s">
        <v>182</v>
      </c>
      <c r="C341" s="136" t="s">
        <v>402</v>
      </c>
      <c r="D341" s="137">
        <v>44093</v>
      </c>
      <c r="E341" s="137">
        <v>44093</v>
      </c>
      <c r="F341" s="137">
        <v>44098</v>
      </c>
      <c r="G341" s="136" t="s">
        <v>981</v>
      </c>
      <c r="H341" s="136" t="s">
        <v>982</v>
      </c>
      <c r="I341" s="138">
        <v>-1732.36</v>
      </c>
      <c r="J341" s="136" t="s">
        <v>983</v>
      </c>
      <c r="K341" s="136" t="s">
        <v>984</v>
      </c>
      <c r="L341" s="138">
        <v>-145431.62</v>
      </c>
      <c r="M341" s="138">
        <v>-1732.36</v>
      </c>
      <c r="N341" s="139">
        <f t="shared" si="11"/>
        <v>1732.36</v>
      </c>
      <c r="O341" s="140" t="str">
        <f>IF(M341="","",IF(M341&lt;0,-M341&amp;"_"&amp;COUNTIF(M$2:M341,M341),M341&amp;"_"&amp;COUNTIF(M$2:M341,M341)))</f>
        <v>1732.36_1</v>
      </c>
      <c r="P341" s="140" t="str">
        <f t="shared" si="10"/>
        <v/>
      </c>
      <c r="Q341" s="136" t="s">
        <v>1202</v>
      </c>
      <c r="R341" s="136" t="s">
        <v>1200</v>
      </c>
      <c r="S341" s="136" t="s">
        <v>980</v>
      </c>
      <c r="T341" s="136" t="s">
        <v>980</v>
      </c>
      <c r="U341" s="136" t="s">
        <v>987</v>
      </c>
      <c r="V341" s="136" t="s">
        <v>980</v>
      </c>
      <c r="W341" s="136" t="s">
        <v>980</v>
      </c>
      <c r="X341" s="136" t="s">
        <v>980</v>
      </c>
      <c r="Y341" s="136" t="s">
        <v>980</v>
      </c>
      <c r="Z341" s="136" t="s">
        <v>988</v>
      </c>
      <c r="AA341" s="136" t="s">
        <v>980</v>
      </c>
      <c r="AB341" s="137"/>
      <c r="AC341" s="136" t="s">
        <v>980</v>
      </c>
      <c r="AD341" s="136" t="s">
        <v>980</v>
      </c>
      <c r="AE341" s="136" t="s">
        <v>980</v>
      </c>
      <c r="AF341" s="138">
        <v>0</v>
      </c>
    </row>
    <row r="342" spans="1:32" x14ac:dyDescent="0.25">
      <c r="A342" s="135" t="s">
        <v>980</v>
      </c>
      <c r="B342" s="136" t="s">
        <v>182</v>
      </c>
      <c r="C342" s="136" t="s">
        <v>402</v>
      </c>
      <c r="D342" s="137">
        <v>44093</v>
      </c>
      <c r="E342" s="137">
        <v>44093</v>
      </c>
      <c r="F342" s="137">
        <v>44098</v>
      </c>
      <c r="G342" s="136" t="s">
        <v>981</v>
      </c>
      <c r="H342" s="136" t="s">
        <v>982</v>
      </c>
      <c r="I342" s="138">
        <v>-2431</v>
      </c>
      <c r="J342" s="136" t="s">
        <v>983</v>
      </c>
      <c r="K342" s="136" t="s">
        <v>984</v>
      </c>
      <c r="L342" s="138">
        <v>-204082.45</v>
      </c>
      <c r="M342" s="138">
        <v>-2431</v>
      </c>
      <c r="N342" s="139">
        <f t="shared" si="11"/>
        <v>2431</v>
      </c>
      <c r="O342" s="140" t="str">
        <f>IF(M342="","",IF(M342&lt;0,-M342&amp;"_"&amp;COUNTIF(M$2:M342,M342),M342&amp;"_"&amp;COUNTIF(M$2:M342,M342)))</f>
        <v>2431_1</v>
      </c>
      <c r="P342" s="140" t="str">
        <f t="shared" si="10"/>
        <v/>
      </c>
      <c r="Q342" s="136" t="s">
        <v>1202</v>
      </c>
      <c r="R342" s="136" t="s">
        <v>1200</v>
      </c>
      <c r="S342" s="136" t="s">
        <v>980</v>
      </c>
      <c r="T342" s="136" t="s">
        <v>980</v>
      </c>
      <c r="U342" s="136" t="s">
        <v>987</v>
      </c>
      <c r="V342" s="136" t="s">
        <v>980</v>
      </c>
      <c r="W342" s="136" t="s">
        <v>980</v>
      </c>
      <c r="X342" s="136" t="s">
        <v>980</v>
      </c>
      <c r="Y342" s="136" t="s">
        <v>980</v>
      </c>
      <c r="Z342" s="136" t="s">
        <v>988</v>
      </c>
      <c r="AA342" s="136" t="s">
        <v>980</v>
      </c>
      <c r="AB342" s="137"/>
      <c r="AC342" s="136" t="s">
        <v>980</v>
      </c>
      <c r="AD342" s="136" t="s">
        <v>980</v>
      </c>
      <c r="AE342" s="136" t="s">
        <v>980</v>
      </c>
      <c r="AF342" s="138">
        <v>0</v>
      </c>
    </row>
    <row r="343" spans="1:32" x14ac:dyDescent="0.25">
      <c r="A343" s="135" t="s">
        <v>980</v>
      </c>
      <c r="B343" s="136" t="s">
        <v>182</v>
      </c>
      <c r="C343" s="136" t="s">
        <v>402</v>
      </c>
      <c r="D343" s="137">
        <v>44093</v>
      </c>
      <c r="E343" s="137">
        <v>44093</v>
      </c>
      <c r="F343" s="137">
        <v>44098</v>
      </c>
      <c r="G343" s="136" t="s">
        <v>981</v>
      </c>
      <c r="H343" s="136" t="s">
        <v>982</v>
      </c>
      <c r="I343" s="138">
        <v>-1885.68</v>
      </c>
      <c r="J343" s="136" t="s">
        <v>983</v>
      </c>
      <c r="K343" s="136" t="s">
        <v>984</v>
      </c>
      <c r="L343" s="138">
        <v>-158302.84</v>
      </c>
      <c r="M343" s="138">
        <v>-1885.68</v>
      </c>
      <c r="N343" s="139">
        <f t="shared" si="11"/>
        <v>1885.68</v>
      </c>
      <c r="O343" s="140" t="str">
        <f>IF(M343="","",IF(M343&lt;0,-M343&amp;"_"&amp;COUNTIF(M$2:M343,M343),M343&amp;"_"&amp;COUNTIF(M$2:M343,M343)))</f>
        <v>1885.68_1</v>
      </c>
      <c r="P343" s="140" t="str">
        <f t="shared" si="10"/>
        <v/>
      </c>
      <c r="Q343" s="136" t="s">
        <v>1202</v>
      </c>
      <c r="R343" s="136" t="s">
        <v>1200</v>
      </c>
      <c r="S343" s="136" t="s">
        <v>980</v>
      </c>
      <c r="T343" s="136" t="s">
        <v>980</v>
      </c>
      <c r="U343" s="136" t="s">
        <v>987</v>
      </c>
      <c r="V343" s="136" t="s">
        <v>980</v>
      </c>
      <c r="W343" s="136" t="s">
        <v>980</v>
      </c>
      <c r="X343" s="136" t="s">
        <v>980</v>
      </c>
      <c r="Y343" s="136" t="s">
        <v>980</v>
      </c>
      <c r="Z343" s="136" t="s">
        <v>988</v>
      </c>
      <c r="AA343" s="136" t="s">
        <v>980</v>
      </c>
      <c r="AB343" s="137"/>
      <c r="AC343" s="136" t="s">
        <v>980</v>
      </c>
      <c r="AD343" s="136" t="s">
        <v>980</v>
      </c>
      <c r="AE343" s="136" t="s">
        <v>980</v>
      </c>
      <c r="AF343" s="138">
        <v>0</v>
      </c>
    </row>
    <row r="344" spans="1:32" x14ac:dyDescent="0.25">
      <c r="A344" s="135" t="s">
        <v>980</v>
      </c>
      <c r="B344" s="136" t="s">
        <v>182</v>
      </c>
      <c r="C344" s="136" t="s">
        <v>407</v>
      </c>
      <c r="D344" s="137">
        <v>44096</v>
      </c>
      <c r="E344" s="137">
        <v>44096</v>
      </c>
      <c r="F344" s="137">
        <v>44100</v>
      </c>
      <c r="G344" s="136" t="s">
        <v>981</v>
      </c>
      <c r="H344" s="136" t="s">
        <v>982</v>
      </c>
      <c r="I344" s="138">
        <v>-12544.15</v>
      </c>
      <c r="J344" s="136" t="s">
        <v>983</v>
      </c>
      <c r="K344" s="136" t="s">
        <v>984</v>
      </c>
      <c r="L344" s="138">
        <v>-1053081.3899999999</v>
      </c>
      <c r="M344" s="138">
        <v>-12544.15</v>
      </c>
      <c r="N344" s="139">
        <f t="shared" si="11"/>
        <v>12544.15</v>
      </c>
      <c r="O344" s="140" t="str">
        <f>IF(M344="","",IF(M344&lt;0,-M344&amp;"_"&amp;COUNTIF(M$2:M344,M344),M344&amp;"_"&amp;COUNTIF(M$2:M344,M344)))</f>
        <v>12544.15_1</v>
      </c>
      <c r="P344" s="140" t="str">
        <f t="shared" si="10"/>
        <v/>
      </c>
      <c r="Q344" s="136" t="s">
        <v>1203</v>
      </c>
      <c r="R344" s="136" t="s">
        <v>1204</v>
      </c>
      <c r="S344" s="136" t="s">
        <v>980</v>
      </c>
      <c r="T344" s="136" t="s">
        <v>980</v>
      </c>
      <c r="U344" s="136" t="s">
        <v>987</v>
      </c>
      <c r="V344" s="136" t="s">
        <v>980</v>
      </c>
      <c r="W344" s="136" t="s">
        <v>980</v>
      </c>
      <c r="X344" s="136" t="s">
        <v>980</v>
      </c>
      <c r="Y344" s="136" t="s">
        <v>980</v>
      </c>
      <c r="Z344" s="136" t="s">
        <v>988</v>
      </c>
      <c r="AA344" s="136" t="s">
        <v>980</v>
      </c>
      <c r="AB344" s="137"/>
      <c r="AC344" s="136" t="s">
        <v>980</v>
      </c>
      <c r="AD344" s="136" t="s">
        <v>980</v>
      </c>
      <c r="AE344" s="136" t="s">
        <v>980</v>
      </c>
      <c r="AF344" s="138">
        <v>0</v>
      </c>
    </row>
    <row r="345" spans="1:32" x14ac:dyDescent="0.25">
      <c r="A345" s="135" t="s">
        <v>980</v>
      </c>
      <c r="B345" s="136" t="s">
        <v>182</v>
      </c>
      <c r="C345" s="136" t="s">
        <v>408</v>
      </c>
      <c r="D345" s="137">
        <v>44097</v>
      </c>
      <c r="E345" s="137">
        <v>44097</v>
      </c>
      <c r="F345" s="137">
        <v>44103</v>
      </c>
      <c r="G345" s="136" t="s">
        <v>981</v>
      </c>
      <c r="H345" s="136" t="s">
        <v>982</v>
      </c>
      <c r="I345" s="138">
        <v>-8357.9599999999991</v>
      </c>
      <c r="J345" s="136" t="s">
        <v>983</v>
      </c>
      <c r="K345" s="136" t="s">
        <v>984</v>
      </c>
      <c r="L345" s="138">
        <v>-701650.74</v>
      </c>
      <c r="M345" s="138">
        <v>-8357.9599999999991</v>
      </c>
      <c r="N345" s="139">
        <f t="shared" si="11"/>
        <v>8357.9599999999991</v>
      </c>
      <c r="O345" s="140" t="str">
        <f>IF(M345="","",IF(M345&lt;0,-M345&amp;"_"&amp;COUNTIF(M$2:M345,M345),M345&amp;"_"&amp;COUNTIF(M$2:M345,M345)))</f>
        <v>8357.96_1</v>
      </c>
      <c r="P345" s="140" t="str">
        <f t="shared" si="10"/>
        <v/>
      </c>
      <c r="Q345" s="136" t="s">
        <v>1205</v>
      </c>
      <c r="R345" s="136" t="s">
        <v>1206</v>
      </c>
      <c r="S345" s="136" t="s">
        <v>980</v>
      </c>
      <c r="T345" s="136" t="s">
        <v>980</v>
      </c>
      <c r="U345" s="136" t="s">
        <v>987</v>
      </c>
      <c r="V345" s="136" t="s">
        <v>980</v>
      </c>
      <c r="W345" s="136" t="s">
        <v>980</v>
      </c>
      <c r="X345" s="136" t="s">
        <v>980</v>
      </c>
      <c r="Y345" s="136" t="s">
        <v>980</v>
      </c>
      <c r="Z345" s="136" t="s">
        <v>988</v>
      </c>
      <c r="AA345" s="136" t="s">
        <v>980</v>
      </c>
      <c r="AB345" s="137"/>
      <c r="AC345" s="136" t="s">
        <v>980</v>
      </c>
      <c r="AD345" s="136" t="s">
        <v>980</v>
      </c>
      <c r="AE345" s="136" t="s">
        <v>980</v>
      </c>
      <c r="AF345" s="138">
        <v>0</v>
      </c>
    </row>
    <row r="346" spans="1:32" x14ac:dyDescent="0.25">
      <c r="A346" s="135" t="s">
        <v>980</v>
      </c>
      <c r="B346" s="136" t="s">
        <v>182</v>
      </c>
      <c r="C346" s="136" t="s">
        <v>408</v>
      </c>
      <c r="D346" s="137">
        <v>44097</v>
      </c>
      <c r="E346" s="137">
        <v>44097</v>
      </c>
      <c r="F346" s="137">
        <v>44103</v>
      </c>
      <c r="G346" s="136" t="s">
        <v>981</v>
      </c>
      <c r="H346" s="136" t="s">
        <v>982</v>
      </c>
      <c r="I346" s="138">
        <v>-2934.86</v>
      </c>
      <c r="J346" s="136" t="s">
        <v>983</v>
      </c>
      <c r="K346" s="136" t="s">
        <v>984</v>
      </c>
      <c r="L346" s="138">
        <v>-246381.5</v>
      </c>
      <c r="M346" s="138">
        <v>-2934.86</v>
      </c>
      <c r="N346" s="139">
        <f t="shared" si="11"/>
        <v>2934.86</v>
      </c>
      <c r="O346" s="140" t="str">
        <f>IF(M346="","",IF(M346&lt;0,-M346&amp;"_"&amp;COUNTIF(M$2:M346,M346),M346&amp;"_"&amp;COUNTIF(M$2:M346,M346)))</f>
        <v>2934.86_1</v>
      </c>
      <c r="P346" s="140" t="str">
        <f t="shared" si="10"/>
        <v/>
      </c>
      <c r="Q346" s="136" t="s">
        <v>1205</v>
      </c>
      <c r="R346" s="136" t="s">
        <v>1206</v>
      </c>
      <c r="S346" s="136" t="s">
        <v>980</v>
      </c>
      <c r="T346" s="136" t="s">
        <v>980</v>
      </c>
      <c r="U346" s="136" t="s">
        <v>987</v>
      </c>
      <c r="V346" s="136" t="s">
        <v>980</v>
      </c>
      <c r="W346" s="136" t="s">
        <v>980</v>
      </c>
      <c r="X346" s="136" t="s">
        <v>980</v>
      </c>
      <c r="Y346" s="136" t="s">
        <v>980</v>
      </c>
      <c r="Z346" s="136" t="s">
        <v>988</v>
      </c>
      <c r="AA346" s="136" t="s">
        <v>980</v>
      </c>
      <c r="AB346" s="137"/>
      <c r="AC346" s="136" t="s">
        <v>980</v>
      </c>
      <c r="AD346" s="136" t="s">
        <v>980</v>
      </c>
      <c r="AE346" s="136" t="s">
        <v>980</v>
      </c>
      <c r="AF346" s="138">
        <v>0</v>
      </c>
    </row>
    <row r="347" spans="1:32" x14ac:dyDescent="0.25">
      <c r="A347" s="135" t="s">
        <v>980</v>
      </c>
      <c r="B347" s="136" t="s">
        <v>182</v>
      </c>
      <c r="C347" s="136" t="s">
        <v>204</v>
      </c>
      <c r="D347" s="137">
        <v>44097</v>
      </c>
      <c r="E347" s="137">
        <v>44097</v>
      </c>
      <c r="F347" s="137">
        <v>44103</v>
      </c>
      <c r="G347" s="136" t="s">
        <v>981</v>
      </c>
      <c r="H347" s="136" t="s">
        <v>982</v>
      </c>
      <c r="I347" s="138">
        <v>-127095.91</v>
      </c>
      <c r="J347" s="136" t="s">
        <v>983</v>
      </c>
      <c r="K347" s="136" t="s">
        <v>984</v>
      </c>
      <c r="L347" s="138">
        <v>-10669701.640000001</v>
      </c>
      <c r="M347" s="138">
        <v>-127095.91</v>
      </c>
      <c r="N347" s="139">
        <f t="shared" si="11"/>
        <v>127095.91</v>
      </c>
      <c r="O347" s="140" t="str">
        <f>IF(M347="","",IF(M347&lt;0,-M347&amp;"_"&amp;COUNTIF(M$2:M347,M347),M347&amp;"_"&amp;COUNTIF(M$2:M347,M347)))</f>
        <v>127095.91_1</v>
      </c>
      <c r="P347" s="140" t="str">
        <f t="shared" si="10"/>
        <v/>
      </c>
      <c r="Q347" s="136" t="s">
        <v>1207</v>
      </c>
      <c r="R347" s="136" t="s">
        <v>1206</v>
      </c>
      <c r="S347" s="136" t="s">
        <v>980</v>
      </c>
      <c r="T347" s="136" t="s">
        <v>980</v>
      </c>
      <c r="U347" s="136" t="s">
        <v>987</v>
      </c>
      <c r="V347" s="136" t="s">
        <v>980</v>
      </c>
      <c r="W347" s="136" t="s">
        <v>980</v>
      </c>
      <c r="X347" s="136" t="s">
        <v>980</v>
      </c>
      <c r="Y347" s="136" t="s">
        <v>980</v>
      </c>
      <c r="Z347" s="136" t="s">
        <v>988</v>
      </c>
      <c r="AA347" s="136" t="s">
        <v>980</v>
      </c>
      <c r="AB347" s="137"/>
      <c r="AC347" s="136" t="s">
        <v>980</v>
      </c>
      <c r="AD347" s="136" t="s">
        <v>980</v>
      </c>
      <c r="AE347" s="136" t="s">
        <v>980</v>
      </c>
      <c r="AF347" s="138">
        <v>0</v>
      </c>
    </row>
    <row r="348" spans="1:32" x14ac:dyDescent="0.25">
      <c r="A348" s="135" t="s">
        <v>980</v>
      </c>
      <c r="B348" s="136" t="s">
        <v>182</v>
      </c>
      <c r="C348" s="136" t="s">
        <v>204</v>
      </c>
      <c r="D348" s="137">
        <v>44097</v>
      </c>
      <c r="E348" s="137">
        <v>44097</v>
      </c>
      <c r="F348" s="137">
        <v>44103</v>
      </c>
      <c r="G348" s="136" t="s">
        <v>981</v>
      </c>
      <c r="H348" s="136" t="s">
        <v>982</v>
      </c>
      <c r="I348" s="138">
        <v>-494857.33</v>
      </c>
      <c r="J348" s="136" t="s">
        <v>983</v>
      </c>
      <c r="K348" s="136" t="s">
        <v>984</v>
      </c>
      <c r="L348" s="138">
        <v>-41543272.850000001</v>
      </c>
      <c r="M348" s="138">
        <v>-494857.33</v>
      </c>
      <c r="N348" s="139">
        <f t="shared" si="11"/>
        <v>494857.33</v>
      </c>
      <c r="O348" s="140" t="str">
        <f>IF(M348="","",IF(M348&lt;0,-M348&amp;"_"&amp;COUNTIF(M$2:M348,M348),M348&amp;"_"&amp;COUNTIF(M$2:M348,M348)))</f>
        <v>494857.33_1</v>
      </c>
      <c r="P348" s="140" t="str">
        <f t="shared" si="10"/>
        <v/>
      </c>
      <c r="Q348" s="136" t="s">
        <v>1207</v>
      </c>
      <c r="R348" s="136" t="s">
        <v>1206</v>
      </c>
      <c r="S348" s="136" t="s">
        <v>980</v>
      </c>
      <c r="T348" s="136" t="s">
        <v>980</v>
      </c>
      <c r="U348" s="136" t="s">
        <v>987</v>
      </c>
      <c r="V348" s="136" t="s">
        <v>980</v>
      </c>
      <c r="W348" s="136" t="s">
        <v>980</v>
      </c>
      <c r="X348" s="136" t="s">
        <v>980</v>
      </c>
      <c r="Y348" s="136" t="s">
        <v>980</v>
      </c>
      <c r="Z348" s="136" t="s">
        <v>988</v>
      </c>
      <c r="AA348" s="136" t="s">
        <v>980</v>
      </c>
      <c r="AB348" s="137"/>
      <c r="AC348" s="136" t="s">
        <v>980</v>
      </c>
      <c r="AD348" s="136" t="s">
        <v>980</v>
      </c>
      <c r="AE348" s="136" t="s">
        <v>980</v>
      </c>
      <c r="AF348" s="138">
        <v>0</v>
      </c>
    </row>
    <row r="349" spans="1:32" x14ac:dyDescent="0.25">
      <c r="A349" s="135" t="s">
        <v>980</v>
      </c>
      <c r="B349" s="136" t="s">
        <v>182</v>
      </c>
      <c r="C349" s="136" t="s">
        <v>204</v>
      </c>
      <c r="D349" s="137">
        <v>44097</v>
      </c>
      <c r="E349" s="137">
        <v>44097</v>
      </c>
      <c r="F349" s="137">
        <v>44103</v>
      </c>
      <c r="G349" s="136" t="s">
        <v>981</v>
      </c>
      <c r="H349" s="136" t="s">
        <v>982</v>
      </c>
      <c r="I349" s="138">
        <v>-50895.88</v>
      </c>
      <c r="J349" s="136" t="s">
        <v>983</v>
      </c>
      <c r="K349" s="136" t="s">
        <v>984</v>
      </c>
      <c r="L349" s="138">
        <v>-4272709.13</v>
      </c>
      <c r="M349" s="138">
        <v>-50895.88</v>
      </c>
      <c r="N349" s="139">
        <f t="shared" si="11"/>
        <v>50895.88</v>
      </c>
      <c r="O349" s="140" t="str">
        <f>IF(M349="","",IF(M349&lt;0,-M349&amp;"_"&amp;COUNTIF(M$2:M349,M349),M349&amp;"_"&amp;COUNTIF(M$2:M349,M349)))</f>
        <v>50895.88_1</v>
      </c>
      <c r="P349" s="140" t="str">
        <f t="shared" si="10"/>
        <v/>
      </c>
      <c r="Q349" s="136" t="s">
        <v>1207</v>
      </c>
      <c r="R349" s="136" t="s">
        <v>1206</v>
      </c>
      <c r="S349" s="136" t="s">
        <v>980</v>
      </c>
      <c r="T349" s="136" t="s">
        <v>980</v>
      </c>
      <c r="U349" s="136" t="s">
        <v>987</v>
      </c>
      <c r="V349" s="136" t="s">
        <v>980</v>
      </c>
      <c r="W349" s="136" t="s">
        <v>980</v>
      </c>
      <c r="X349" s="136" t="s">
        <v>980</v>
      </c>
      <c r="Y349" s="136" t="s">
        <v>980</v>
      </c>
      <c r="Z349" s="136" t="s">
        <v>988</v>
      </c>
      <c r="AA349" s="136" t="s">
        <v>980</v>
      </c>
      <c r="AB349" s="137"/>
      <c r="AC349" s="136" t="s">
        <v>980</v>
      </c>
      <c r="AD349" s="136" t="s">
        <v>980</v>
      </c>
      <c r="AE349" s="136" t="s">
        <v>980</v>
      </c>
      <c r="AF349" s="138">
        <v>0</v>
      </c>
    </row>
    <row r="350" spans="1:32" x14ac:dyDescent="0.25">
      <c r="A350" s="135" t="s">
        <v>980</v>
      </c>
      <c r="B350" s="136" t="s">
        <v>182</v>
      </c>
      <c r="C350" s="136" t="s">
        <v>204</v>
      </c>
      <c r="D350" s="137">
        <v>44097</v>
      </c>
      <c r="E350" s="137">
        <v>44097</v>
      </c>
      <c r="F350" s="137">
        <v>44103</v>
      </c>
      <c r="G350" s="136" t="s">
        <v>981</v>
      </c>
      <c r="H350" s="136" t="s">
        <v>982</v>
      </c>
      <c r="I350" s="138">
        <v>-102540.23</v>
      </c>
      <c r="J350" s="136" t="s">
        <v>983</v>
      </c>
      <c r="K350" s="136" t="s">
        <v>984</v>
      </c>
      <c r="L350" s="138">
        <v>-8608252.3100000005</v>
      </c>
      <c r="M350" s="138">
        <v>-102540.23</v>
      </c>
      <c r="N350" s="139">
        <f t="shared" si="11"/>
        <v>102540.23</v>
      </c>
      <c r="O350" s="140" t="str">
        <f>IF(M350="","",IF(M350&lt;0,-M350&amp;"_"&amp;COUNTIF(M$2:M350,M350),M350&amp;"_"&amp;COUNTIF(M$2:M350,M350)))</f>
        <v>102540.23_1</v>
      </c>
      <c r="P350" s="140" t="str">
        <f t="shared" si="10"/>
        <v/>
      </c>
      <c r="Q350" s="136" t="s">
        <v>1207</v>
      </c>
      <c r="R350" s="136" t="s">
        <v>1206</v>
      </c>
      <c r="S350" s="136" t="s">
        <v>980</v>
      </c>
      <c r="T350" s="136" t="s">
        <v>980</v>
      </c>
      <c r="U350" s="136" t="s">
        <v>987</v>
      </c>
      <c r="V350" s="136" t="s">
        <v>980</v>
      </c>
      <c r="W350" s="136" t="s">
        <v>980</v>
      </c>
      <c r="X350" s="136" t="s">
        <v>980</v>
      </c>
      <c r="Y350" s="136" t="s">
        <v>980</v>
      </c>
      <c r="Z350" s="136" t="s">
        <v>988</v>
      </c>
      <c r="AA350" s="136" t="s">
        <v>980</v>
      </c>
      <c r="AB350" s="137"/>
      <c r="AC350" s="136" t="s">
        <v>980</v>
      </c>
      <c r="AD350" s="136" t="s">
        <v>980</v>
      </c>
      <c r="AE350" s="136" t="s">
        <v>980</v>
      </c>
      <c r="AF350" s="138">
        <v>0</v>
      </c>
    </row>
    <row r="351" spans="1:32" x14ac:dyDescent="0.25">
      <c r="A351" s="135" t="s">
        <v>980</v>
      </c>
      <c r="B351" s="136" t="s">
        <v>182</v>
      </c>
      <c r="C351" s="136" t="s">
        <v>421</v>
      </c>
      <c r="D351" s="137">
        <v>44097</v>
      </c>
      <c r="E351" s="137">
        <v>44097</v>
      </c>
      <c r="F351" s="137">
        <v>44108</v>
      </c>
      <c r="G351" s="136" t="s">
        <v>981</v>
      </c>
      <c r="H351" s="136" t="s">
        <v>982</v>
      </c>
      <c r="I351" s="138">
        <v>-1279.55</v>
      </c>
      <c r="J351" s="136" t="s">
        <v>983</v>
      </c>
      <c r="K351" s="136" t="s">
        <v>984</v>
      </c>
      <c r="L351" s="138">
        <v>-107418.22</v>
      </c>
      <c r="M351" s="138">
        <v>-1279.55</v>
      </c>
      <c r="N351" s="139">
        <f t="shared" si="11"/>
        <v>1279.55</v>
      </c>
      <c r="O351" s="140" t="str">
        <f>IF(M351="","",IF(M351&lt;0,-M351&amp;"_"&amp;COUNTIF(M$2:M351,M351),M351&amp;"_"&amp;COUNTIF(M$2:M351,M351)))</f>
        <v>1279.55_1</v>
      </c>
      <c r="P351" s="140" t="str">
        <f t="shared" si="10"/>
        <v/>
      </c>
      <c r="Q351" s="136" t="s">
        <v>1208</v>
      </c>
      <c r="R351" s="136" t="s">
        <v>1206</v>
      </c>
      <c r="S351" s="136" t="s">
        <v>980</v>
      </c>
      <c r="T351" s="136" t="s">
        <v>980</v>
      </c>
      <c r="U351" s="136" t="s">
        <v>987</v>
      </c>
      <c r="V351" s="136" t="s">
        <v>980</v>
      </c>
      <c r="W351" s="136" t="s">
        <v>980</v>
      </c>
      <c r="X351" s="136" t="s">
        <v>980</v>
      </c>
      <c r="Y351" s="136" t="s">
        <v>980</v>
      </c>
      <c r="Z351" s="136" t="s">
        <v>988</v>
      </c>
      <c r="AA351" s="136" t="s">
        <v>980</v>
      </c>
      <c r="AB351" s="137"/>
      <c r="AC351" s="136" t="s">
        <v>980</v>
      </c>
      <c r="AD351" s="136" t="s">
        <v>980</v>
      </c>
      <c r="AE351" s="136" t="s">
        <v>980</v>
      </c>
      <c r="AF351" s="138">
        <v>0</v>
      </c>
    </row>
    <row r="352" spans="1:32" x14ac:dyDescent="0.25">
      <c r="A352" s="135" t="s">
        <v>980</v>
      </c>
      <c r="B352" s="136" t="s">
        <v>182</v>
      </c>
      <c r="C352" s="136" t="s">
        <v>421</v>
      </c>
      <c r="D352" s="137">
        <v>44097</v>
      </c>
      <c r="E352" s="137">
        <v>44097</v>
      </c>
      <c r="F352" s="137">
        <v>44108</v>
      </c>
      <c r="G352" s="136" t="s">
        <v>981</v>
      </c>
      <c r="H352" s="136" t="s">
        <v>982</v>
      </c>
      <c r="I352" s="138">
        <v>-6919.68</v>
      </c>
      <c r="J352" s="136" t="s">
        <v>983</v>
      </c>
      <c r="K352" s="136" t="s">
        <v>984</v>
      </c>
      <c r="L352" s="138">
        <v>-580907.14</v>
      </c>
      <c r="M352" s="138">
        <v>-6919.68</v>
      </c>
      <c r="N352" s="139">
        <f t="shared" si="11"/>
        <v>6919.68</v>
      </c>
      <c r="O352" s="140" t="str">
        <f>IF(M352="","",IF(M352&lt;0,-M352&amp;"_"&amp;COUNTIF(M$2:M352,M352),M352&amp;"_"&amp;COUNTIF(M$2:M352,M352)))</f>
        <v>6919.68_1</v>
      </c>
      <c r="P352" s="140" t="str">
        <f t="shared" si="10"/>
        <v/>
      </c>
      <c r="Q352" s="136" t="s">
        <v>1208</v>
      </c>
      <c r="R352" s="136" t="s">
        <v>1206</v>
      </c>
      <c r="S352" s="136" t="s">
        <v>980</v>
      </c>
      <c r="T352" s="136" t="s">
        <v>980</v>
      </c>
      <c r="U352" s="136" t="s">
        <v>987</v>
      </c>
      <c r="V352" s="136" t="s">
        <v>980</v>
      </c>
      <c r="W352" s="136" t="s">
        <v>980</v>
      </c>
      <c r="X352" s="136" t="s">
        <v>980</v>
      </c>
      <c r="Y352" s="136" t="s">
        <v>980</v>
      </c>
      <c r="Z352" s="136" t="s">
        <v>988</v>
      </c>
      <c r="AA352" s="136" t="s">
        <v>980</v>
      </c>
      <c r="AB352" s="137"/>
      <c r="AC352" s="136" t="s">
        <v>980</v>
      </c>
      <c r="AD352" s="136" t="s">
        <v>980</v>
      </c>
      <c r="AE352" s="136" t="s">
        <v>980</v>
      </c>
      <c r="AF352" s="138">
        <v>0</v>
      </c>
    </row>
    <row r="353" spans="1:32" x14ac:dyDescent="0.25">
      <c r="A353" s="135" t="s">
        <v>980</v>
      </c>
      <c r="B353" s="136" t="s">
        <v>182</v>
      </c>
      <c r="C353" s="136" t="s">
        <v>412</v>
      </c>
      <c r="D353" s="137">
        <v>44098</v>
      </c>
      <c r="E353" s="137">
        <v>44098</v>
      </c>
      <c r="F353" s="137">
        <v>44104</v>
      </c>
      <c r="G353" s="136" t="s">
        <v>1078</v>
      </c>
      <c r="H353" s="136" t="s">
        <v>982</v>
      </c>
      <c r="I353" s="138">
        <v>-1138.56</v>
      </c>
      <c r="J353" s="136" t="s">
        <v>983</v>
      </c>
      <c r="K353" s="136" t="s">
        <v>984</v>
      </c>
      <c r="L353" s="138">
        <v>-95582.11</v>
      </c>
      <c r="M353" s="138">
        <v>-1138.56</v>
      </c>
      <c r="N353" s="139">
        <f t="shared" si="11"/>
        <v>1138.56</v>
      </c>
      <c r="O353" s="140" t="str">
        <f>IF(M353="","",IF(M353&lt;0,-M353&amp;"_"&amp;COUNTIF(M$2:M353,M353),M353&amp;"_"&amp;COUNTIF(M$2:M353,M353)))</f>
        <v>1138.56_1</v>
      </c>
      <c r="P353" s="140" t="str">
        <f t="shared" si="10"/>
        <v/>
      </c>
      <c r="Q353" s="136" t="s">
        <v>1209</v>
      </c>
      <c r="R353" s="136" t="s">
        <v>1209</v>
      </c>
      <c r="S353" s="136" t="s">
        <v>1080</v>
      </c>
      <c r="T353" s="136" t="s">
        <v>980</v>
      </c>
      <c r="U353" s="136" t="s">
        <v>987</v>
      </c>
      <c r="V353" s="136" t="s">
        <v>1081</v>
      </c>
      <c r="W353" s="136" t="s">
        <v>980</v>
      </c>
      <c r="X353" s="136" t="s">
        <v>980</v>
      </c>
      <c r="Y353" s="136" t="s">
        <v>980</v>
      </c>
      <c r="Z353" s="136" t="s">
        <v>988</v>
      </c>
      <c r="AA353" s="136" t="s">
        <v>980</v>
      </c>
      <c r="AB353" s="137"/>
      <c r="AC353" s="136" t="s">
        <v>980</v>
      </c>
      <c r="AD353" s="136" t="s">
        <v>980</v>
      </c>
      <c r="AE353" s="136" t="s">
        <v>980</v>
      </c>
      <c r="AF353" s="138">
        <v>0</v>
      </c>
    </row>
    <row r="354" spans="1:32" x14ac:dyDescent="0.25">
      <c r="A354" s="135" t="s">
        <v>980</v>
      </c>
      <c r="B354" s="136" t="s">
        <v>182</v>
      </c>
      <c r="C354" s="136" t="s">
        <v>409</v>
      </c>
      <c r="D354" s="137">
        <v>44098</v>
      </c>
      <c r="E354" s="137">
        <v>44098</v>
      </c>
      <c r="F354" s="137">
        <v>44103</v>
      </c>
      <c r="G354" s="136" t="s">
        <v>981</v>
      </c>
      <c r="H354" s="136" t="s">
        <v>982</v>
      </c>
      <c r="I354" s="138">
        <v>-1700.33</v>
      </c>
      <c r="J354" s="136" t="s">
        <v>983</v>
      </c>
      <c r="K354" s="136" t="s">
        <v>984</v>
      </c>
      <c r="L354" s="138">
        <v>-142742.70000000001</v>
      </c>
      <c r="M354" s="138">
        <v>-1700.33</v>
      </c>
      <c r="N354" s="139">
        <f t="shared" si="11"/>
        <v>1700.33</v>
      </c>
      <c r="O354" s="140" t="str">
        <f>IF(M354="","",IF(M354&lt;0,-M354&amp;"_"&amp;COUNTIF(M$2:M354,M354),M354&amp;"_"&amp;COUNTIF(M$2:M354,M354)))</f>
        <v>1700.33_1</v>
      </c>
      <c r="P354" s="140" t="str">
        <f t="shared" si="10"/>
        <v/>
      </c>
      <c r="Q354" s="136" t="s">
        <v>1210</v>
      </c>
      <c r="R354" s="136" t="s">
        <v>1211</v>
      </c>
      <c r="S354" s="136" t="s">
        <v>980</v>
      </c>
      <c r="T354" s="136" t="s">
        <v>980</v>
      </c>
      <c r="U354" s="136" t="s">
        <v>987</v>
      </c>
      <c r="V354" s="136" t="s">
        <v>980</v>
      </c>
      <c r="W354" s="136" t="s">
        <v>980</v>
      </c>
      <c r="X354" s="136" t="s">
        <v>980</v>
      </c>
      <c r="Y354" s="136" t="s">
        <v>980</v>
      </c>
      <c r="Z354" s="136" t="s">
        <v>988</v>
      </c>
      <c r="AA354" s="136" t="s">
        <v>980</v>
      </c>
      <c r="AB354" s="137"/>
      <c r="AC354" s="136" t="s">
        <v>980</v>
      </c>
      <c r="AD354" s="136" t="s">
        <v>980</v>
      </c>
      <c r="AE354" s="136" t="s">
        <v>980</v>
      </c>
      <c r="AF354" s="138">
        <v>0</v>
      </c>
    </row>
    <row r="355" spans="1:32" x14ac:dyDescent="0.25">
      <c r="A355" s="135" t="s">
        <v>980</v>
      </c>
      <c r="B355" s="136" t="s">
        <v>182</v>
      </c>
      <c r="C355" s="136" t="s">
        <v>403</v>
      </c>
      <c r="D355" s="137">
        <v>44098</v>
      </c>
      <c r="E355" s="137">
        <v>44098</v>
      </c>
      <c r="F355" s="137">
        <v>44103</v>
      </c>
      <c r="G355" s="136" t="s">
        <v>981</v>
      </c>
      <c r="H355" s="136" t="s">
        <v>982</v>
      </c>
      <c r="I355" s="138">
        <v>-8387.67</v>
      </c>
      <c r="J355" s="136" t="s">
        <v>983</v>
      </c>
      <c r="K355" s="136" t="s">
        <v>984</v>
      </c>
      <c r="L355" s="138">
        <v>-704144.9</v>
      </c>
      <c r="M355" s="138">
        <v>-8387.67</v>
      </c>
      <c r="N355" s="139">
        <f t="shared" si="11"/>
        <v>8387.67</v>
      </c>
      <c r="O355" s="140" t="str">
        <f>IF(M355="","",IF(M355&lt;0,-M355&amp;"_"&amp;COUNTIF(M$2:M355,M355),M355&amp;"_"&amp;COUNTIF(M$2:M355,M355)))</f>
        <v>8387.67_1</v>
      </c>
      <c r="P355" s="140" t="str">
        <f t="shared" si="10"/>
        <v/>
      </c>
      <c r="Q355" s="136" t="s">
        <v>1212</v>
      </c>
      <c r="R355" s="136" t="s">
        <v>1211</v>
      </c>
      <c r="S355" s="136" t="s">
        <v>980</v>
      </c>
      <c r="T355" s="136" t="s">
        <v>980</v>
      </c>
      <c r="U355" s="136" t="s">
        <v>987</v>
      </c>
      <c r="V355" s="136" t="s">
        <v>980</v>
      </c>
      <c r="W355" s="136" t="s">
        <v>980</v>
      </c>
      <c r="X355" s="136" t="s">
        <v>980</v>
      </c>
      <c r="Y355" s="136" t="s">
        <v>980</v>
      </c>
      <c r="Z355" s="136" t="s">
        <v>988</v>
      </c>
      <c r="AA355" s="136" t="s">
        <v>980</v>
      </c>
      <c r="AB355" s="137"/>
      <c r="AC355" s="136" t="s">
        <v>980</v>
      </c>
      <c r="AD355" s="136" t="s">
        <v>980</v>
      </c>
      <c r="AE355" s="136" t="s">
        <v>980</v>
      </c>
      <c r="AF355" s="138">
        <v>0</v>
      </c>
    </row>
    <row r="356" spans="1:32" x14ac:dyDescent="0.25">
      <c r="A356" s="135" t="s">
        <v>980</v>
      </c>
      <c r="B356" s="136" t="s">
        <v>182</v>
      </c>
      <c r="C356" s="136" t="s">
        <v>403</v>
      </c>
      <c r="D356" s="137">
        <v>44098</v>
      </c>
      <c r="E356" s="137">
        <v>44098</v>
      </c>
      <c r="F356" s="137">
        <v>44103</v>
      </c>
      <c r="G356" s="136" t="s">
        <v>981</v>
      </c>
      <c r="H356" s="136" t="s">
        <v>982</v>
      </c>
      <c r="I356" s="138">
        <v>-2625.42</v>
      </c>
      <c r="J356" s="136" t="s">
        <v>983</v>
      </c>
      <c r="K356" s="136" t="s">
        <v>984</v>
      </c>
      <c r="L356" s="138">
        <v>-220404.01</v>
      </c>
      <c r="M356" s="138">
        <v>-2625.42</v>
      </c>
      <c r="N356" s="139">
        <f t="shared" si="11"/>
        <v>2625.42</v>
      </c>
      <c r="O356" s="140" t="str">
        <f>IF(M356="","",IF(M356&lt;0,-M356&amp;"_"&amp;COUNTIF(M$2:M356,M356),M356&amp;"_"&amp;COUNTIF(M$2:M356,M356)))</f>
        <v>2625.42_1</v>
      </c>
      <c r="P356" s="140" t="str">
        <f t="shared" si="10"/>
        <v/>
      </c>
      <c r="Q356" s="136" t="s">
        <v>1212</v>
      </c>
      <c r="R356" s="136" t="s">
        <v>1211</v>
      </c>
      <c r="S356" s="136" t="s">
        <v>980</v>
      </c>
      <c r="T356" s="136" t="s">
        <v>980</v>
      </c>
      <c r="U356" s="136" t="s">
        <v>987</v>
      </c>
      <c r="V356" s="136" t="s">
        <v>980</v>
      </c>
      <c r="W356" s="136" t="s">
        <v>980</v>
      </c>
      <c r="X356" s="136" t="s">
        <v>980</v>
      </c>
      <c r="Y356" s="136" t="s">
        <v>980</v>
      </c>
      <c r="Z356" s="136" t="s">
        <v>988</v>
      </c>
      <c r="AA356" s="136" t="s">
        <v>980</v>
      </c>
      <c r="AB356" s="137"/>
      <c r="AC356" s="136" t="s">
        <v>980</v>
      </c>
      <c r="AD356" s="136" t="s">
        <v>980</v>
      </c>
      <c r="AE356" s="136" t="s">
        <v>980</v>
      </c>
      <c r="AF356" s="138">
        <v>0</v>
      </c>
    </row>
    <row r="357" spans="1:32" x14ac:dyDescent="0.25">
      <c r="A357" s="135" t="s">
        <v>980</v>
      </c>
      <c r="B357" s="136" t="s">
        <v>182</v>
      </c>
      <c r="C357" s="136" t="s">
        <v>404</v>
      </c>
      <c r="D357" s="137">
        <v>44098</v>
      </c>
      <c r="E357" s="137">
        <v>44098</v>
      </c>
      <c r="F357" s="137">
        <v>44104</v>
      </c>
      <c r="G357" s="136" t="s">
        <v>981</v>
      </c>
      <c r="H357" s="136" t="s">
        <v>982</v>
      </c>
      <c r="I357" s="138">
        <v>-1956.42</v>
      </c>
      <c r="J357" s="136" t="s">
        <v>983</v>
      </c>
      <c r="K357" s="136" t="s">
        <v>984</v>
      </c>
      <c r="L357" s="138">
        <v>-164241.46</v>
      </c>
      <c r="M357" s="138">
        <v>-1956.42</v>
      </c>
      <c r="N357" s="139">
        <f t="shared" si="11"/>
        <v>1956.42</v>
      </c>
      <c r="O357" s="140" t="str">
        <f>IF(M357="","",IF(M357&lt;0,-M357&amp;"_"&amp;COUNTIF(M$2:M357,M357),M357&amp;"_"&amp;COUNTIF(M$2:M357,M357)))</f>
        <v>1956.42_1</v>
      </c>
      <c r="P357" s="140" t="str">
        <f t="shared" si="10"/>
        <v/>
      </c>
      <c r="Q357" s="136" t="s">
        <v>1213</v>
      </c>
      <c r="R357" s="136" t="s">
        <v>1211</v>
      </c>
      <c r="S357" s="136" t="s">
        <v>980</v>
      </c>
      <c r="T357" s="136" t="s">
        <v>980</v>
      </c>
      <c r="U357" s="136" t="s">
        <v>987</v>
      </c>
      <c r="V357" s="136" t="s">
        <v>980</v>
      </c>
      <c r="W357" s="136" t="s">
        <v>980</v>
      </c>
      <c r="X357" s="136" t="s">
        <v>980</v>
      </c>
      <c r="Y357" s="136" t="s">
        <v>980</v>
      </c>
      <c r="Z357" s="136" t="s">
        <v>988</v>
      </c>
      <c r="AA357" s="136" t="s">
        <v>980</v>
      </c>
      <c r="AB357" s="137"/>
      <c r="AC357" s="136" t="s">
        <v>980</v>
      </c>
      <c r="AD357" s="136" t="s">
        <v>980</v>
      </c>
      <c r="AE357" s="136" t="s">
        <v>980</v>
      </c>
      <c r="AF357" s="138">
        <v>0</v>
      </c>
    </row>
    <row r="358" spans="1:32" x14ac:dyDescent="0.25">
      <c r="A358" s="135" t="s">
        <v>980</v>
      </c>
      <c r="B358" s="136" t="s">
        <v>182</v>
      </c>
      <c r="C358" s="136" t="s">
        <v>419</v>
      </c>
      <c r="D358" s="137">
        <v>44098</v>
      </c>
      <c r="E358" s="137">
        <v>44098</v>
      </c>
      <c r="F358" s="137">
        <v>44104</v>
      </c>
      <c r="G358" s="136" t="s">
        <v>981</v>
      </c>
      <c r="H358" s="136" t="s">
        <v>982</v>
      </c>
      <c r="I358" s="138">
        <v>-912.2</v>
      </c>
      <c r="J358" s="136" t="s">
        <v>983</v>
      </c>
      <c r="K358" s="136" t="s">
        <v>984</v>
      </c>
      <c r="L358" s="138">
        <v>-76579.19</v>
      </c>
      <c r="M358" s="138">
        <v>-912.2</v>
      </c>
      <c r="N358" s="139">
        <f t="shared" si="11"/>
        <v>912.2</v>
      </c>
      <c r="O358" s="140" t="str">
        <f>IF(M358="","",IF(M358&lt;0,-M358&amp;"_"&amp;COUNTIF(M$2:M358,M358),M358&amp;"_"&amp;COUNTIF(M$2:M358,M358)))</f>
        <v>912.2_1</v>
      </c>
      <c r="P358" s="140" t="str">
        <f t="shared" si="10"/>
        <v/>
      </c>
      <c r="Q358" s="136" t="s">
        <v>1214</v>
      </c>
      <c r="R358" s="136" t="s">
        <v>1211</v>
      </c>
      <c r="S358" s="136" t="s">
        <v>980</v>
      </c>
      <c r="T358" s="136" t="s">
        <v>980</v>
      </c>
      <c r="U358" s="136" t="s">
        <v>987</v>
      </c>
      <c r="V358" s="136" t="s">
        <v>980</v>
      </c>
      <c r="W358" s="136" t="s">
        <v>980</v>
      </c>
      <c r="X358" s="136" t="s">
        <v>980</v>
      </c>
      <c r="Y358" s="136" t="s">
        <v>980</v>
      </c>
      <c r="Z358" s="136" t="s">
        <v>988</v>
      </c>
      <c r="AA358" s="136" t="s">
        <v>980</v>
      </c>
      <c r="AB358" s="137"/>
      <c r="AC358" s="136" t="s">
        <v>980</v>
      </c>
      <c r="AD358" s="136" t="s">
        <v>980</v>
      </c>
      <c r="AE358" s="136" t="s">
        <v>980</v>
      </c>
      <c r="AF358" s="138">
        <v>0</v>
      </c>
    </row>
    <row r="359" spans="1:32" x14ac:dyDescent="0.25">
      <c r="A359" s="135" t="s">
        <v>980</v>
      </c>
      <c r="B359" s="136" t="s">
        <v>182</v>
      </c>
      <c r="C359" s="136" t="s">
        <v>420</v>
      </c>
      <c r="D359" s="137">
        <v>44098</v>
      </c>
      <c r="E359" s="137">
        <v>44098</v>
      </c>
      <c r="F359" s="137">
        <v>44104</v>
      </c>
      <c r="G359" s="136" t="s">
        <v>981</v>
      </c>
      <c r="H359" s="136" t="s">
        <v>982</v>
      </c>
      <c r="I359" s="138">
        <v>-2663</v>
      </c>
      <c r="J359" s="136" t="s">
        <v>983</v>
      </c>
      <c r="K359" s="136" t="s">
        <v>984</v>
      </c>
      <c r="L359" s="138">
        <v>-223558.85</v>
      </c>
      <c r="M359" s="138">
        <v>-2663</v>
      </c>
      <c r="N359" s="139">
        <f t="shared" si="11"/>
        <v>2663</v>
      </c>
      <c r="O359" s="140" t="str">
        <f>IF(M359="","",IF(M359&lt;0,-M359&amp;"_"&amp;COUNTIF(M$2:M359,M359),M359&amp;"_"&amp;COUNTIF(M$2:M359,M359)))</f>
        <v>2663_1</v>
      </c>
      <c r="P359" s="140" t="str">
        <f t="shared" si="10"/>
        <v/>
      </c>
      <c r="Q359" s="136" t="s">
        <v>1215</v>
      </c>
      <c r="R359" s="136" t="s">
        <v>1211</v>
      </c>
      <c r="S359" s="136" t="s">
        <v>980</v>
      </c>
      <c r="T359" s="136" t="s">
        <v>980</v>
      </c>
      <c r="U359" s="136" t="s">
        <v>987</v>
      </c>
      <c r="V359" s="136" t="s">
        <v>980</v>
      </c>
      <c r="W359" s="136" t="s">
        <v>980</v>
      </c>
      <c r="X359" s="136" t="s">
        <v>980</v>
      </c>
      <c r="Y359" s="136" t="s">
        <v>980</v>
      </c>
      <c r="Z359" s="136" t="s">
        <v>988</v>
      </c>
      <c r="AA359" s="136" t="s">
        <v>980</v>
      </c>
      <c r="AB359" s="137"/>
      <c r="AC359" s="136" t="s">
        <v>980</v>
      </c>
      <c r="AD359" s="136" t="s">
        <v>980</v>
      </c>
      <c r="AE359" s="136" t="s">
        <v>980</v>
      </c>
      <c r="AF359" s="138">
        <v>0</v>
      </c>
    </row>
    <row r="360" spans="1:32" x14ac:dyDescent="0.25">
      <c r="A360" s="135" t="s">
        <v>980</v>
      </c>
      <c r="B360" s="136" t="s">
        <v>182</v>
      </c>
      <c r="C360" s="136" t="s">
        <v>205</v>
      </c>
      <c r="D360" s="137">
        <v>44104</v>
      </c>
      <c r="E360" s="137">
        <v>44104</v>
      </c>
      <c r="F360" s="137">
        <v>44108</v>
      </c>
      <c r="G360" s="136" t="s">
        <v>981</v>
      </c>
      <c r="H360" s="136" t="s">
        <v>982</v>
      </c>
      <c r="I360" s="138">
        <v>-5277.81</v>
      </c>
      <c r="J360" s="136" t="s">
        <v>983</v>
      </c>
      <c r="K360" s="136" t="s">
        <v>984</v>
      </c>
      <c r="L360" s="138">
        <v>-443072.15</v>
      </c>
      <c r="M360" s="138">
        <v>-5277.81</v>
      </c>
      <c r="N360" s="139">
        <f t="shared" si="11"/>
        <v>5277.81</v>
      </c>
      <c r="O360" s="140" t="str">
        <f>IF(M360="","",IF(M360&lt;0,-M360&amp;"_"&amp;COUNTIF(M$2:M360,M360),M360&amp;"_"&amp;COUNTIF(M$2:M360,M360)))</f>
        <v>5277.81_1</v>
      </c>
      <c r="P360" s="140" t="str">
        <f t="shared" si="10"/>
        <v/>
      </c>
      <c r="Q360" s="136" t="s">
        <v>1216</v>
      </c>
      <c r="R360" s="136" t="s">
        <v>1217</v>
      </c>
      <c r="S360" s="136" t="s">
        <v>980</v>
      </c>
      <c r="T360" s="136" t="s">
        <v>980</v>
      </c>
      <c r="U360" s="136" t="s">
        <v>987</v>
      </c>
      <c r="V360" s="136" t="s">
        <v>980</v>
      </c>
      <c r="W360" s="136" t="s">
        <v>980</v>
      </c>
      <c r="X360" s="136" t="s">
        <v>980</v>
      </c>
      <c r="Y360" s="136" t="s">
        <v>980</v>
      </c>
      <c r="Z360" s="136" t="s">
        <v>988</v>
      </c>
      <c r="AA360" s="136" t="s">
        <v>980</v>
      </c>
      <c r="AB360" s="137"/>
      <c r="AC360" s="136" t="s">
        <v>980</v>
      </c>
      <c r="AD360" s="136" t="s">
        <v>980</v>
      </c>
      <c r="AE360" s="136" t="s">
        <v>980</v>
      </c>
      <c r="AF360" s="138">
        <v>0</v>
      </c>
    </row>
    <row r="361" spans="1:32" x14ac:dyDescent="0.25">
      <c r="A361" s="135" t="s">
        <v>980</v>
      </c>
      <c r="B361" s="136" t="s">
        <v>182</v>
      </c>
      <c r="C361" s="136" t="s">
        <v>205</v>
      </c>
      <c r="D361" s="137">
        <v>44104</v>
      </c>
      <c r="E361" s="137">
        <v>44104</v>
      </c>
      <c r="F361" s="137">
        <v>44108</v>
      </c>
      <c r="G361" s="136" t="s">
        <v>981</v>
      </c>
      <c r="H361" s="136" t="s">
        <v>982</v>
      </c>
      <c r="I361" s="138">
        <v>-5219.6000000000004</v>
      </c>
      <c r="J361" s="136" t="s">
        <v>983</v>
      </c>
      <c r="K361" s="136" t="s">
        <v>984</v>
      </c>
      <c r="L361" s="138">
        <v>-438185.42</v>
      </c>
      <c r="M361" s="138">
        <v>-5219.6000000000004</v>
      </c>
      <c r="N361" s="139">
        <f t="shared" si="11"/>
        <v>5219.6000000000004</v>
      </c>
      <c r="O361" s="140" t="str">
        <f>IF(M361="","",IF(M361&lt;0,-M361&amp;"_"&amp;COUNTIF(M$2:M361,M361),M361&amp;"_"&amp;COUNTIF(M$2:M361,M361)))</f>
        <v>5219.6_1</v>
      </c>
      <c r="P361" s="140" t="str">
        <f t="shared" si="10"/>
        <v/>
      </c>
      <c r="Q361" s="136" t="s">
        <v>1216</v>
      </c>
      <c r="R361" s="136" t="s">
        <v>1217</v>
      </c>
      <c r="S361" s="136" t="s">
        <v>980</v>
      </c>
      <c r="T361" s="136" t="s">
        <v>980</v>
      </c>
      <c r="U361" s="136" t="s">
        <v>987</v>
      </c>
      <c r="V361" s="136" t="s">
        <v>980</v>
      </c>
      <c r="W361" s="136" t="s">
        <v>980</v>
      </c>
      <c r="X361" s="136" t="s">
        <v>980</v>
      </c>
      <c r="Y361" s="136" t="s">
        <v>980</v>
      </c>
      <c r="Z361" s="136" t="s">
        <v>988</v>
      </c>
      <c r="AA361" s="136" t="s">
        <v>980</v>
      </c>
      <c r="AB361" s="137"/>
      <c r="AC361" s="136" t="s">
        <v>980</v>
      </c>
      <c r="AD361" s="136" t="s">
        <v>980</v>
      </c>
      <c r="AE361" s="136" t="s">
        <v>980</v>
      </c>
      <c r="AF361" s="138">
        <v>0</v>
      </c>
    </row>
    <row r="362" spans="1:32" x14ac:dyDescent="0.25">
      <c r="A362" s="135" t="s">
        <v>980</v>
      </c>
      <c r="B362" s="136" t="s">
        <v>182</v>
      </c>
      <c r="C362" s="136" t="s">
        <v>422</v>
      </c>
      <c r="D362" s="137">
        <v>44104</v>
      </c>
      <c r="E362" s="137">
        <v>44104</v>
      </c>
      <c r="F362" s="137">
        <v>44108</v>
      </c>
      <c r="G362" s="136" t="s">
        <v>981</v>
      </c>
      <c r="H362" s="136" t="s">
        <v>982</v>
      </c>
      <c r="I362" s="138">
        <v>-12606.67</v>
      </c>
      <c r="J362" s="136" t="s">
        <v>983</v>
      </c>
      <c r="K362" s="136" t="s">
        <v>984</v>
      </c>
      <c r="L362" s="138">
        <v>-1058329.95</v>
      </c>
      <c r="M362" s="138">
        <v>-12606.67</v>
      </c>
      <c r="N362" s="139">
        <f t="shared" si="11"/>
        <v>12606.67</v>
      </c>
      <c r="O362" s="140" t="str">
        <f>IF(M362="","",IF(M362&lt;0,-M362&amp;"_"&amp;COUNTIF(M$2:M362,M362),M362&amp;"_"&amp;COUNTIF(M$2:M362,M362)))</f>
        <v>12606.67_1</v>
      </c>
      <c r="P362" s="140" t="str">
        <f t="shared" si="10"/>
        <v/>
      </c>
      <c r="Q362" s="136" t="s">
        <v>1218</v>
      </c>
      <c r="R362" s="136" t="s">
        <v>1217</v>
      </c>
      <c r="S362" s="136" t="s">
        <v>980</v>
      </c>
      <c r="T362" s="136" t="s">
        <v>980</v>
      </c>
      <c r="U362" s="136" t="s">
        <v>987</v>
      </c>
      <c r="V362" s="136" t="s">
        <v>980</v>
      </c>
      <c r="W362" s="136" t="s">
        <v>980</v>
      </c>
      <c r="X362" s="136" t="s">
        <v>980</v>
      </c>
      <c r="Y362" s="136" t="s">
        <v>980</v>
      </c>
      <c r="Z362" s="136" t="s">
        <v>988</v>
      </c>
      <c r="AA362" s="136" t="s">
        <v>980</v>
      </c>
      <c r="AB362" s="137"/>
      <c r="AC362" s="136" t="s">
        <v>980</v>
      </c>
      <c r="AD362" s="136" t="s">
        <v>980</v>
      </c>
      <c r="AE362" s="136" t="s">
        <v>980</v>
      </c>
      <c r="AF362" s="138">
        <v>0</v>
      </c>
    </row>
    <row r="363" spans="1:32" x14ac:dyDescent="0.25">
      <c r="A363" s="135" t="s">
        <v>980</v>
      </c>
      <c r="B363" s="136" t="s">
        <v>182</v>
      </c>
      <c r="C363" s="136" t="s">
        <v>422</v>
      </c>
      <c r="D363" s="137">
        <v>44104</v>
      </c>
      <c r="E363" s="137">
        <v>44104</v>
      </c>
      <c r="F363" s="137">
        <v>44108</v>
      </c>
      <c r="G363" s="136" t="s">
        <v>981</v>
      </c>
      <c r="H363" s="136" t="s">
        <v>982</v>
      </c>
      <c r="I363" s="138">
        <v>-5667.31</v>
      </c>
      <c r="J363" s="136" t="s">
        <v>983</v>
      </c>
      <c r="K363" s="136" t="s">
        <v>984</v>
      </c>
      <c r="L363" s="138">
        <v>-475770.67</v>
      </c>
      <c r="M363" s="138">
        <v>-5667.31</v>
      </c>
      <c r="N363" s="139">
        <f t="shared" si="11"/>
        <v>5667.31</v>
      </c>
      <c r="O363" s="140" t="str">
        <f>IF(M363="","",IF(M363&lt;0,-M363&amp;"_"&amp;COUNTIF(M$2:M363,M363),M363&amp;"_"&amp;COUNTIF(M$2:M363,M363)))</f>
        <v>5667.31_1</v>
      </c>
      <c r="P363" s="140" t="str">
        <f t="shared" si="10"/>
        <v/>
      </c>
      <c r="Q363" s="136" t="s">
        <v>1218</v>
      </c>
      <c r="R363" s="136" t="s">
        <v>1217</v>
      </c>
      <c r="S363" s="136" t="s">
        <v>980</v>
      </c>
      <c r="T363" s="136" t="s">
        <v>980</v>
      </c>
      <c r="U363" s="136" t="s">
        <v>987</v>
      </c>
      <c r="V363" s="136" t="s">
        <v>980</v>
      </c>
      <c r="W363" s="136" t="s">
        <v>980</v>
      </c>
      <c r="X363" s="136" t="s">
        <v>980</v>
      </c>
      <c r="Y363" s="136" t="s">
        <v>980</v>
      </c>
      <c r="Z363" s="136" t="s">
        <v>988</v>
      </c>
      <c r="AA363" s="136" t="s">
        <v>980</v>
      </c>
      <c r="AB363" s="137"/>
      <c r="AC363" s="136" t="s">
        <v>980</v>
      </c>
      <c r="AD363" s="136" t="s">
        <v>980</v>
      </c>
      <c r="AE363" s="136" t="s">
        <v>980</v>
      </c>
      <c r="AF363" s="138">
        <v>0</v>
      </c>
    </row>
    <row r="364" spans="1:32" x14ac:dyDescent="0.25">
      <c r="A364" s="135" t="s">
        <v>980</v>
      </c>
      <c r="B364" s="136" t="s">
        <v>182</v>
      </c>
      <c r="C364" s="136" t="s">
        <v>423</v>
      </c>
      <c r="D364" s="137">
        <v>44106</v>
      </c>
      <c r="E364" s="137">
        <v>44106</v>
      </c>
      <c r="F364" s="137">
        <v>44114</v>
      </c>
      <c r="G364" s="136" t="s">
        <v>981</v>
      </c>
      <c r="H364" s="136" t="s">
        <v>982</v>
      </c>
      <c r="I364" s="138">
        <v>-9646.6200000000008</v>
      </c>
      <c r="J364" s="136" t="s">
        <v>983</v>
      </c>
      <c r="K364" s="136" t="s">
        <v>984</v>
      </c>
      <c r="L364" s="138">
        <v>-809833.75</v>
      </c>
      <c r="M364" s="138">
        <v>-9646.6200000000008</v>
      </c>
      <c r="N364" s="139">
        <f t="shared" si="11"/>
        <v>9646.6200000000008</v>
      </c>
      <c r="O364" s="140" t="str">
        <f>IF(M364="","",IF(M364&lt;0,-M364&amp;"_"&amp;COUNTIF(M$2:M364,M364),M364&amp;"_"&amp;COUNTIF(M$2:M364,M364)))</f>
        <v>9646.62_1</v>
      </c>
      <c r="P364" s="140" t="str">
        <f t="shared" si="10"/>
        <v/>
      </c>
      <c r="Q364" s="136" t="s">
        <v>1219</v>
      </c>
      <c r="R364" s="136" t="s">
        <v>1220</v>
      </c>
      <c r="S364" s="136" t="s">
        <v>980</v>
      </c>
      <c r="T364" s="136" t="s">
        <v>980</v>
      </c>
      <c r="U364" s="136" t="s">
        <v>987</v>
      </c>
      <c r="V364" s="136" t="s">
        <v>980</v>
      </c>
      <c r="W364" s="136" t="s">
        <v>980</v>
      </c>
      <c r="X364" s="136" t="s">
        <v>980</v>
      </c>
      <c r="Y364" s="136" t="s">
        <v>980</v>
      </c>
      <c r="Z364" s="136" t="s">
        <v>988</v>
      </c>
      <c r="AA364" s="136" t="s">
        <v>980</v>
      </c>
      <c r="AB364" s="137"/>
      <c r="AC364" s="136" t="s">
        <v>980</v>
      </c>
      <c r="AD364" s="136" t="s">
        <v>980</v>
      </c>
      <c r="AE364" s="136" t="s">
        <v>980</v>
      </c>
      <c r="AF364" s="138">
        <v>0</v>
      </c>
    </row>
    <row r="365" spans="1:32" x14ac:dyDescent="0.25">
      <c r="A365" s="135" t="s">
        <v>980</v>
      </c>
      <c r="B365" s="136" t="s">
        <v>182</v>
      </c>
      <c r="C365" s="136" t="s">
        <v>423</v>
      </c>
      <c r="D365" s="137">
        <v>44106</v>
      </c>
      <c r="E365" s="137">
        <v>44106</v>
      </c>
      <c r="F365" s="137">
        <v>44114</v>
      </c>
      <c r="G365" s="136" t="s">
        <v>981</v>
      </c>
      <c r="H365" s="136" t="s">
        <v>982</v>
      </c>
      <c r="I365" s="138">
        <v>-1219.8499999999999</v>
      </c>
      <c r="J365" s="136" t="s">
        <v>983</v>
      </c>
      <c r="K365" s="136" t="s">
        <v>984</v>
      </c>
      <c r="L365" s="138">
        <v>-102406.41</v>
      </c>
      <c r="M365" s="138">
        <v>-1219.8499999999999</v>
      </c>
      <c r="N365" s="139">
        <f t="shared" si="11"/>
        <v>1219.8499999999999</v>
      </c>
      <c r="O365" s="140" t="str">
        <f>IF(M365="","",IF(M365&lt;0,-M365&amp;"_"&amp;COUNTIF(M$2:M365,M365),M365&amp;"_"&amp;COUNTIF(M$2:M365,M365)))</f>
        <v>1219.85_1</v>
      </c>
      <c r="P365" s="140" t="str">
        <f t="shared" si="10"/>
        <v/>
      </c>
      <c r="Q365" s="136" t="s">
        <v>1219</v>
      </c>
      <c r="R365" s="136" t="s">
        <v>1220</v>
      </c>
      <c r="S365" s="136" t="s">
        <v>980</v>
      </c>
      <c r="T365" s="136" t="s">
        <v>980</v>
      </c>
      <c r="U365" s="136" t="s">
        <v>987</v>
      </c>
      <c r="V365" s="136" t="s">
        <v>980</v>
      </c>
      <c r="W365" s="136" t="s">
        <v>980</v>
      </c>
      <c r="X365" s="136" t="s">
        <v>980</v>
      </c>
      <c r="Y365" s="136" t="s">
        <v>980</v>
      </c>
      <c r="Z365" s="136" t="s">
        <v>988</v>
      </c>
      <c r="AA365" s="136" t="s">
        <v>980</v>
      </c>
      <c r="AB365" s="137"/>
      <c r="AC365" s="136" t="s">
        <v>980</v>
      </c>
      <c r="AD365" s="136" t="s">
        <v>980</v>
      </c>
      <c r="AE365" s="136" t="s">
        <v>980</v>
      </c>
      <c r="AF365" s="138">
        <v>0</v>
      </c>
    </row>
    <row r="366" spans="1:32" x14ac:dyDescent="0.25">
      <c r="A366" s="135" t="s">
        <v>980</v>
      </c>
      <c r="B366" s="136" t="s">
        <v>182</v>
      </c>
      <c r="C366" s="136" t="s">
        <v>423</v>
      </c>
      <c r="D366" s="137">
        <v>44106</v>
      </c>
      <c r="E366" s="137">
        <v>44106</v>
      </c>
      <c r="F366" s="137">
        <v>44114</v>
      </c>
      <c r="G366" s="136" t="s">
        <v>981</v>
      </c>
      <c r="H366" s="136" t="s">
        <v>982</v>
      </c>
      <c r="I366" s="138">
        <v>-10974.53</v>
      </c>
      <c r="J366" s="136" t="s">
        <v>983</v>
      </c>
      <c r="K366" s="136" t="s">
        <v>984</v>
      </c>
      <c r="L366" s="138">
        <v>-921311.79</v>
      </c>
      <c r="M366" s="138">
        <v>-10974.53</v>
      </c>
      <c r="N366" s="139">
        <f t="shared" si="11"/>
        <v>10974.53</v>
      </c>
      <c r="O366" s="140" t="str">
        <f>IF(M366="","",IF(M366&lt;0,-M366&amp;"_"&amp;COUNTIF(M$2:M366,M366),M366&amp;"_"&amp;COUNTIF(M$2:M366,M366)))</f>
        <v>10974.53_1</v>
      </c>
      <c r="P366" s="140" t="str">
        <f t="shared" si="10"/>
        <v/>
      </c>
      <c r="Q366" s="136" t="s">
        <v>1219</v>
      </c>
      <c r="R366" s="136" t="s">
        <v>1220</v>
      </c>
      <c r="S366" s="136" t="s">
        <v>980</v>
      </c>
      <c r="T366" s="136" t="s">
        <v>980</v>
      </c>
      <c r="U366" s="136" t="s">
        <v>987</v>
      </c>
      <c r="V366" s="136" t="s">
        <v>980</v>
      </c>
      <c r="W366" s="136" t="s">
        <v>980</v>
      </c>
      <c r="X366" s="136" t="s">
        <v>980</v>
      </c>
      <c r="Y366" s="136" t="s">
        <v>980</v>
      </c>
      <c r="Z366" s="136" t="s">
        <v>988</v>
      </c>
      <c r="AA366" s="136" t="s">
        <v>980</v>
      </c>
      <c r="AB366" s="137"/>
      <c r="AC366" s="136" t="s">
        <v>980</v>
      </c>
      <c r="AD366" s="136" t="s">
        <v>980</v>
      </c>
      <c r="AE366" s="136" t="s">
        <v>980</v>
      </c>
      <c r="AF366" s="138">
        <v>0</v>
      </c>
    </row>
    <row r="367" spans="1:32" x14ac:dyDescent="0.25">
      <c r="A367" s="135" t="s">
        <v>980</v>
      </c>
      <c r="B367" s="136" t="s">
        <v>182</v>
      </c>
      <c r="C367" s="136" t="s">
        <v>423</v>
      </c>
      <c r="D367" s="137">
        <v>44106</v>
      </c>
      <c r="E367" s="137">
        <v>44106</v>
      </c>
      <c r="F367" s="137">
        <v>44114</v>
      </c>
      <c r="G367" s="136" t="s">
        <v>981</v>
      </c>
      <c r="H367" s="136" t="s">
        <v>982</v>
      </c>
      <c r="I367" s="138">
        <v>-370.54</v>
      </c>
      <c r="J367" s="136" t="s">
        <v>999</v>
      </c>
      <c r="K367" s="136" t="s">
        <v>984</v>
      </c>
      <c r="L367" s="138">
        <v>-31106.83</v>
      </c>
      <c r="M367" s="138">
        <v>-370.54</v>
      </c>
      <c r="N367" s="139">
        <f t="shared" si="11"/>
        <v>370.54</v>
      </c>
      <c r="O367" s="140" t="str">
        <f>IF(M367="","",IF(M367&lt;0,-M367&amp;"_"&amp;COUNTIF(M$2:M367,M367),M367&amp;"_"&amp;COUNTIF(M$2:M367,M367)))</f>
        <v>370.54_1</v>
      </c>
      <c r="P367" s="140" t="str">
        <f t="shared" si="10"/>
        <v/>
      </c>
      <c r="Q367" s="136" t="s">
        <v>1219</v>
      </c>
      <c r="R367" s="136" t="s">
        <v>1220</v>
      </c>
      <c r="S367" s="136" t="s">
        <v>980</v>
      </c>
      <c r="T367" s="136" t="s">
        <v>980</v>
      </c>
      <c r="U367" s="136" t="s">
        <v>987</v>
      </c>
      <c r="V367" s="136" t="s">
        <v>980</v>
      </c>
      <c r="W367" s="136" t="s">
        <v>980</v>
      </c>
      <c r="X367" s="136" t="s">
        <v>980</v>
      </c>
      <c r="Y367" s="136" t="s">
        <v>980</v>
      </c>
      <c r="Z367" s="136" t="s">
        <v>988</v>
      </c>
      <c r="AA367" s="136" t="s">
        <v>980</v>
      </c>
      <c r="AB367" s="137"/>
      <c r="AC367" s="136" t="s">
        <v>980</v>
      </c>
      <c r="AD367" s="136" t="s">
        <v>980</v>
      </c>
      <c r="AE367" s="136" t="s">
        <v>980</v>
      </c>
      <c r="AF367" s="138">
        <v>0</v>
      </c>
    </row>
    <row r="368" spans="1:32" x14ac:dyDescent="0.25">
      <c r="A368" s="135" t="s">
        <v>980</v>
      </c>
      <c r="B368" s="136" t="s">
        <v>182</v>
      </c>
      <c r="C368" s="136" t="s">
        <v>413</v>
      </c>
      <c r="D368" s="137">
        <v>44108</v>
      </c>
      <c r="E368" s="137">
        <v>44108</v>
      </c>
      <c r="F368" s="137">
        <v>44115</v>
      </c>
      <c r="G368" s="136" t="s">
        <v>1078</v>
      </c>
      <c r="H368" s="136" t="s">
        <v>982</v>
      </c>
      <c r="I368" s="138">
        <v>-3160.64</v>
      </c>
      <c r="J368" s="136" t="s">
        <v>983</v>
      </c>
      <c r="K368" s="136" t="s">
        <v>984</v>
      </c>
      <c r="L368" s="138">
        <v>-265335.73</v>
      </c>
      <c r="M368" s="138">
        <v>-3160.64</v>
      </c>
      <c r="N368" s="139">
        <f t="shared" si="11"/>
        <v>3160.64</v>
      </c>
      <c r="O368" s="140" t="str">
        <f>IF(M368="","",IF(M368&lt;0,-M368&amp;"_"&amp;COUNTIF(M$2:M368,M368),M368&amp;"_"&amp;COUNTIF(M$2:M368,M368)))</f>
        <v>3160.64_1</v>
      </c>
      <c r="P368" s="140" t="str">
        <f t="shared" si="10"/>
        <v/>
      </c>
      <c r="Q368" s="136" t="s">
        <v>1221</v>
      </c>
      <c r="R368" s="136" t="s">
        <v>1221</v>
      </c>
      <c r="S368" s="136" t="s">
        <v>1222</v>
      </c>
      <c r="T368" s="136" t="s">
        <v>980</v>
      </c>
      <c r="U368" s="136" t="s">
        <v>987</v>
      </c>
      <c r="V368" s="136" t="s">
        <v>1223</v>
      </c>
      <c r="W368" s="136" t="s">
        <v>980</v>
      </c>
      <c r="X368" s="136" t="s">
        <v>980</v>
      </c>
      <c r="Y368" s="136" t="s">
        <v>980</v>
      </c>
      <c r="Z368" s="136" t="s">
        <v>988</v>
      </c>
      <c r="AA368" s="136" t="s">
        <v>980</v>
      </c>
      <c r="AB368" s="137"/>
      <c r="AC368" s="136" t="s">
        <v>980</v>
      </c>
      <c r="AD368" s="136" t="s">
        <v>980</v>
      </c>
      <c r="AE368" s="136" t="s">
        <v>980</v>
      </c>
      <c r="AF368" s="138">
        <v>0</v>
      </c>
    </row>
    <row r="369" spans="1:32" x14ac:dyDescent="0.25">
      <c r="A369" s="135" t="s">
        <v>980</v>
      </c>
      <c r="B369" s="136" t="s">
        <v>182</v>
      </c>
      <c r="C369" s="136" t="s">
        <v>414</v>
      </c>
      <c r="D369" s="137">
        <v>44108</v>
      </c>
      <c r="E369" s="137">
        <v>44108</v>
      </c>
      <c r="F369" s="137">
        <v>44115</v>
      </c>
      <c r="G369" s="136" t="s">
        <v>1078</v>
      </c>
      <c r="H369" s="136" t="s">
        <v>982</v>
      </c>
      <c r="I369" s="138">
        <v>-162.61000000000001</v>
      </c>
      <c r="J369" s="136" t="s">
        <v>983</v>
      </c>
      <c r="K369" s="136" t="s">
        <v>984</v>
      </c>
      <c r="L369" s="138">
        <v>-13651.11</v>
      </c>
      <c r="M369" s="138">
        <v>-162.61000000000001</v>
      </c>
      <c r="N369" s="139">
        <f t="shared" si="11"/>
        <v>162.61000000000001</v>
      </c>
      <c r="O369" s="140" t="str">
        <f>IF(M369="","",IF(M369&lt;0,-M369&amp;"_"&amp;COUNTIF(M$2:M369,M369),M369&amp;"_"&amp;COUNTIF(M$2:M369,M369)))</f>
        <v>162.61_1</v>
      </c>
      <c r="P369" s="140" t="str">
        <f t="shared" si="10"/>
        <v/>
      </c>
      <c r="Q369" s="136" t="s">
        <v>1224</v>
      </c>
      <c r="R369" s="136" t="s">
        <v>1224</v>
      </c>
      <c r="S369" s="136" t="s">
        <v>1222</v>
      </c>
      <c r="T369" s="136" t="s">
        <v>980</v>
      </c>
      <c r="U369" s="136" t="s">
        <v>987</v>
      </c>
      <c r="V369" s="136" t="s">
        <v>1223</v>
      </c>
      <c r="W369" s="136" t="s">
        <v>980</v>
      </c>
      <c r="X369" s="136" t="s">
        <v>980</v>
      </c>
      <c r="Y369" s="136" t="s">
        <v>980</v>
      </c>
      <c r="Z369" s="136" t="s">
        <v>988</v>
      </c>
      <c r="AA369" s="136" t="s">
        <v>980</v>
      </c>
      <c r="AB369" s="137"/>
      <c r="AC369" s="136" t="s">
        <v>980</v>
      </c>
      <c r="AD369" s="136" t="s">
        <v>980</v>
      </c>
      <c r="AE369" s="136" t="s">
        <v>980</v>
      </c>
      <c r="AF369" s="138">
        <v>0</v>
      </c>
    </row>
    <row r="370" spans="1:32" x14ac:dyDescent="0.25">
      <c r="A370" s="135" t="s">
        <v>980</v>
      </c>
      <c r="B370" s="136" t="s">
        <v>182</v>
      </c>
      <c r="C370" s="136" t="s">
        <v>410</v>
      </c>
      <c r="D370" s="137">
        <v>44109</v>
      </c>
      <c r="E370" s="137">
        <v>44109</v>
      </c>
      <c r="F370" s="137">
        <v>44117</v>
      </c>
      <c r="G370" s="136" t="s">
        <v>981</v>
      </c>
      <c r="H370" s="136" t="s">
        <v>982</v>
      </c>
      <c r="I370" s="138">
        <v>-9373.92</v>
      </c>
      <c r="J370" s="136" t="s">
        <v>983</v>
      </c>
      <c r="K370" s="136" t="s">
        <v>984</v>
      </c>
      <c r="L370" s="138">
        <v>-786940.58</v>
      </c>
      <c r="M370" s="138">
        <v>-9373.92</v>
      </c>
      <c r="N370" s="139">
        <f t="shared" si="11"/>
        <v>9373.92</v>
      </c>
      <c r="O370" s="140" t="str">
        <f>IF(M370="","",IF(M370&lt;0,-M370&amp;"_"&amp;COUNTIF(M$2:M370,M370),M370&amp;"_"&amp;COUNTIF(M$2:M370,M370)))</f>
        <v>9373.92_1</v>
      </c>
      <c r="P370" s="140" t="str">
        <f t="shared" si="10"/>
        <v/>
      </c>
      <c r="Q370" s="136" t="s">
        <v>1225</v>
      </c>
      <c r="R370" s="136" t="s">
        <v>1226</v>
      </c>
      <c r="S370" s="136" t="s">
        <v>980</v>
      </c>
      <c r="T370" s="136" t="s">
        <v>980</v>
      </c>
      <c r="U370" s="136" t="s">
        <v>987</v>
      </c>
      <c r="V370" s="136" t="s">
        <v>980</v>
      </c>
      <c r="W370" s="136" t="s">
        <v>980</v>
      </c>
      <c r="X370" s="136" t="s">
        <v>980</v>
      </c>
      <c r="Y370" s="136" t="s">
        <v>980</v>
      </c>
      <c r="Z370" s="136" t="s">
        <v>988</v>
      </c>
      <c r="AA370" s="136" t="s">
        <v>980</v>
      </c>
      <c r="AB370" s="137"/>
      <c r="AC370" s="136" t="s">
        <v>980</v>
      </c>
      <c r="AD370" s="136" t="s">
        <v>980</v>
      </c>
      <c r="AE370" s="136" t="s">
        <v>980</v>
      </c>
      <c r="AF370" s="138">
        <v>0</v>
      </c>
    </row>
    <row r="371" spans="1:32" x14ac:dyDescent="0.25">
      <c r="A371" s="135" t="s">
        <v>980</v>
      </c>
      <c r="B371" s="136" t="s">
        <v>182</v>
      </c>
      <c r="C371" s="136" t="s">
        <v>424</v>
      </c>
      <c r="D371" s="137">
        <v>44111</v>
      </c>
      <c r="E371" s="137">
        <v>44111</v>
      </c>
      <c r="F371" s="137">
        <v>44117</v>
      </c>
      <c r="G371" s="136" t="s">
        <v>981</v>
      </c>
      <c r="H371" s="136" t="s">
        <v>982</v>
      </c>
      <c r="I371" s="138">
        <v>-4697.3999999999996</v>
      </c>
      <c r="J371" s="136" t="s">
        <v>983</v>
      </c>
      <c r="K371" s="136" t="s">
        <v>984</v>
      </c>
      <c r="L371" s="138">
        <v>-394346.73</v>
      </c>
      <c r="M371" s="138">
        <v>-4697.3999999999996</v>
      </c>
      <c r="N371" s="139">
        <f t="shared" si="11"/>
        <v>4697.3999999999996</v>
      </c>
      <c r="O371" s="140" t="str">
        <f>IF(M371="","",IF(M371&lt;0,-M371&amp;"_"&amp;COUNTIF(M$2:M371,M371),M371&amp;"_"&amp;COUNTIF(M$2:M371,M371)))</f>
        <v>4697.4_1</v>
      </c>
      <c r="P371" s="140" t="str">
        <f t="shared" si="10"/>
        <v/>
      </c>
      <c r="Q371" s="136" t="s">
        <v>1227</v>
      </c>
      <c r="R371" s="136" t="s">
        <v>1228</v>
      </c>
      <c r="S371" s="136" t="s">
        <v>980</v>
      </c>
      <c r="T371" s="136" t="s">
        <v>980</v>
      </c>
      <c r="U371" s="136" t="s">
        <v>987</v>
      </c>
      <c r="V371" s="136" t="s">
        <v>980</v>
      </c>
      <c r="W371" s="136" t="s">
        <v>980</v>
      </c>
      <c r="X371" s="136" t="s">
        <v>980</v>
      </c>
      <c r="Y371" s="136" t="s">
        <v>980</v>
      </c>
      <c r="Z371" s="136" t="s">
        <v>988</v>
      </c>
      <c r="AA371" s="136" t="s">
        <v>980</v>
      </c>
      <c r="AB371" s="137"/>
      <c r="AC371" s="136" t="s">
        <v>980</v>
      </c>
      <c r="AD371" s="136" t="s">
        <v>980</v>
      </c>
      <c r="AE371" s="136" t="s">
        <v>980</v>
      </c>
      <c r="AF371" s="138">
        <v>0</v>
      </c>
    </row>
    <row r="372" spans="1:32" x14ac:dyDescent="0.25">
      <c r="A372" s="135" t="s">
        <v>980</v>
      </c>
      <c r="B372" s="136" t="s">
        <v>182</v>
      </c>
      <c r="C372" s="136" t="s">
        <v>425</v>
      </c>
      <c r="D372" s="137">
        <v>44111</v>
      </c>
      <c r="E372" s="137">
        <v>44111</v>
      </c>
      <c r="F372" s="137">
        <v>44117</v>
      </c>
      <c r="G372" s="136" t="s">
        <v>981</v>
      </c>
      <c r="H372" s="136" t="s">
        <v>982</v>
      </c>
      <c r="I372" s="138">
        <v>-2498.31</v>
      </c>
      <c r="J372" s="136" t="s">
        <v>983</v>
      </c>
      <c r="K372" s="136" t="s">
        <v>984</v>
      </c>
      <c r="L372" s="138">
        <v>-209733.13</v>
      </c>
      <c r="M372" s="138">
        <v>-2498.31</v>
      </c>
      <c r="N372" s="139">
        <f t="shared" si="11"/>
        <v>2498.31</v>
      </c>
      <c r="O372" s="140" t="str">
        <f>IF(M372="","",IF(M372&lt;0,-M372&amp;"_"&amp;COUNTIF(M$2:M372,M372),M372&amp;"_"&amp;COUNTIF(M$2:M372,M372)))</f>
        <v>2498.31_1</v>
      </c>
      <c r="P372" s="140" t="str">
        <f t="shared" si="10"/>
        <v/>
      </c>
      <c r="Q372" s="136" t="s">
        <v>1229</v>
      </c>
      <c r="R372" s="136" t="s">
        <v>1228</v>
      </c>
      <c r="S372" s="136" t="s">
        <v>980</v>
      </c>
      <c r="T372" s="136" t="s">
        <v>980</v>
      </c>
      <c r="U372" s="136" t="s">
        <v>987</v>
      </c>
      <c r="V372" s="136" t="s">
        <v>980</v>
      </c>
      <c r="W372" s="136" t="s">
        <v>980</v>
      </c>
      <c r="X372" s="136" t="s">
        <v>980</v>
      </c>
      <c r="Y372" s="136" t="s">
        <v>980</v>
      </c>
      <c r="Z372" s="136" t="s">
        <v>988</v>
      </c>
      <c r="AA372" s="136" t="s">
        <v>980</v>
      </c>
      <c r="AB372" s="137"/>
      <c r="AC372" s="136" t="s">
        <v>980</v>
      </c>
      <c r="AD372" s="136" t="s">
        <v>980</v>
      </c>
      <c r="AE372" s="136" t="s">
        <v>980</v>
      </c>
      <c r="AF372" s="138">
        <v>0</v>
      </c>
    </row>
    <row r="373" spans="1:32" x14ac:dyDescent="0.25">
      <c r="A373" s="135" t="s">
        <v>980</v>
      </c>
      <c r="B373" s="136" t="s">
        <v>182</v>
      </c>
      <c r="C373" s="136" t="s">
        <v>425</v>
      </c>
      <c r="D373" s="137">
        <v>44111</v>
      </c>
      <c r="E373" s="137">
        <v>44111</v>
      </c>
      <c r="F373" s="137">
        <v>44117</v>
      </c>
      <c r="G373" s="136" t="s">
        <v>981</v>
      </c>
      <c r="H373" s="136" t="s">
        <v>982</v>
      </c>
      <c r="I373" s="138">
        <v>-1615.91</v>
      </c>
      <c r="J373" s="136" t="s">
        <v>983</v>
      </c>
      <c r="K373" s="136" t="s">
        <v>984</v>
      </c>
      <c r="L373" s="138">
        <v>-135655.64000000001</v>
      </c>
      <c r="M373" s="138">
        <v>-1615.91</v>
      </c>
      <c r="N373" s="139">
        <f t="shared" si="11"/>
        <v>1615.91</v>
      </c>
      <c r="O373" s="140" t="str">
        <f>IF(M373="","",IF(M373&lt;0,-M373&amp;"_"&amp;COUNTIF(M$2:M373,M373),M373&amp;"_"&amp;COUNTIF(M$2:M373,M373)))</f>
        <v>1615.91_1</v>
      </c>
      <c r="P373" s="140" t="str">
        <f t="shared" si="10"/>
        <v/>
      </c>
      <c r="Q373" s="136" t="s">
        <v>1229</v>
      </c>
      <c r="R373" s="136" t="s">
        <v>1228</v>
      </c>
      <c r="S373" s="136" t="s">
        <v>980</v>
      </c>
      <c r="T373" s="136" t="s">
        <v>980</v>
      </c>
      <c r="U373" s="136" t="s">
        <v>987</v>
      </c>
      <c r="V373" s="136" t="s">
        <v>980</v>
      </c>
      <c r="W373" s="136" t="s">
        <v>980</v>
      </c>
      <c r="X373" s="136" t="s">
        <v>980</v>
      </c>
      <c r="Y373" s="136" t="s">
        <v>980</v>
      </c>
      <c r="Z373" s="136" t="s">
        <v>988</v>
      </c>
      <c r="AA373" s="136" t="s">
        <v>980</v>
      </c>
      <c r="AB373" s="137"/>
      <c r="AC373" s="136" t="s">
        <v>980</v>
      </c>
      <c r="AD373" s="136" t="s">
        <v>980</v>
      </c>
      <c r="AE373" s="136" t="s">
        <v>980</v>
      </c>
      <c r="AF373" s="138">
        <v>0</v>
      </c>
    </row>
    <row r="374" spans="1:32" x14ac:dyDescent="0.25">
      <c r="A374" s="135" t="s">
        <v>980</v>
      </c>
      <c r="B374" s="136" t="s">
        <v>182</v>
      </c>
      <c r="C374" s="136" t="s">
        <v>426</v>
      </c>
      <c r="D374" s="137">
        <v>44111</v>
      </c>
      <c r="E374" s="137">
        <v>44111</v>
      </c>
      <c r="F374" s="137">
        <v>44117</v>
      </c>
      <c r="G374" s="136" t="s">
        <v>981</v>
      </c>
      <c r="H374" s="136" t="s">
        <v>982</v>
      </c>
      <c r="I374" s="138">
        <v>-164.43</v>
      </c>
      <c r="J374" s="136" t="s">
        <v>1034</v>
      </c>
      <c r="K374" s="136" t="s">
        <v>984</v>
      </c>
      <c r="L374" s="138">
        <v>-13803.9</v>
      </c>
      <c r="M374" s="138">
        <v>-164.43</v>
      </c>
      <c r="N374" s="139">
        <f t="shared" si="11"/>
        <v>164.43</v>
      </c>
      <c r="O374" s="140" t="str">
        <f>IF(M374="","",IF(M374&lt;0,-M374&amp;"_"&amp;COUNTIF(M$2:M374,M374),M374&amp;"_"&amp;COUNTIF(M$2:M374,M374)))</f>
        <v>164.43_1</v>
      </c>
      <c r="P374" s="140" t="str">
        <f t="shared" si="10"/>
        <v/>
      </c>
      <c r="Q374" s="136" t="s">
        <v>1230</v>
      </c>
      <c r="R374" s="136" t="s">
        <v>1228</v>
      </c>
      <c r="S374" s="136" t="s">
        <v>980</v>
      </c>
      <c r="T374" s="136" t="s">
        <v>980</v>
      </c>
      <c r="U374" s="136" t="s">
        <v>987</v>
      </c>
      <c r="V374" s="136" t="s">
        <v>980</v>
      </c>
      <c r="W374" s="136" t="s">
        <v>980</v>
      </c>
      <c r="X374" s="136" t="s">
        <v>980</v>
      </c>
      <c r="Y374" s="136" t="s">
        <v>980</v>
      </c>
      <c r="Z374" s="136" t="s">
        <v>988</v>
      </c>
      <c r="AA374" s="136" t="s">
        <v>980</v>
      </c>
      <c r="AB374" s="137"/>
      <c r="AC374" s="136" t="s">
        <v>980</v>
      </c>
      <c r="AD374" s="136" t="s">
        <v>980</v>
      </c>
      <c r="AE374" s="136" t="s">
        <v>980</v>
      </c>
      <c r="AF374" s="138">
        <v>0</v>
      </c>
    </row>
    <row r="375" spans="1:32" x14ac:dyDescent="0.25">
      <c r="A375" s="135" t="s">
        <v>980</v>
      </c>
      <c r="B375" s="136" t="s">
        <v>182</v>
      </c>
      <c r="C375" s="136" t="s">
        <v>405</v>
      </c>
      <c r="D375" s="137">
        <v>44111</v>
      </c>
      <c r="E375" s="137">
        <v>44111</v>
      </c>
      <c r="F375" s="137">
        <v>44117</v>
      </c>
      <c r="G375" s="136" t="s">
        <v>981</v>
      </c>
      <c r="H375" s="136" t="s">
        <v>982</v>
      </c>
      <c r="I375" s="138">
        <v>-526.17999999999995</v>
      </c>
      <c r="J375" s="136" t="s">
        <v>983</v>
      </c>
      <c r="K375" s="136" t="s">
        <v>984</v>
      </c>
      <c r="L375" s="138">
        <v>-44172.81</v>
      </c>
      <c r="M375" s="138">
        <v>-526.17999999999995</v>
      </c>
      <c r="N375" s="139">
        <f t="shared" si="11"/>
        <v>526.17999999999995</v>
      </c>
      <c r="O375" s="140" t="str">
        <f>IF(M375="","",IF(M375&lt;0,-M375&amp;"_"&amp;COUNTIF(M$2:M375,M375),M375&amp;"_"&amp;COUNTIF(M$2:M375,M375)))</f>
        <v>526.18_1</v>
      </c>
      <c r="P375" s="140" t="str">
        <f t="shared" si="10"/>
        <v/>
      </c>
      <c r="Q375" s="136" t="s">
        <v>1231</v>
      </c>
      <c r="R375" s="136" t="s">
        <v>1228</v>
      </c>
      <c r="S375" s="136" t="s">
        <v>980</v>
      </c>
      <c r="T375" s="136" t="s">
        <v>980</v>
      </c>
      <c r="U375" s="136" t="s">
        <v>987</v>
      </c>
      <c r="V375" s="136" t="s">
        <v>980</v>
      </c>
      <c r="W375" s="136" t="s">
        <v>980</v>
      </c>
      <c r="X375" s="136" t="s">
        <v>980</v>
      </c>
      <c r="Y375" s="136" t="s">
        <v>980</v>
      </c>
      <c r="Z375" s="136" t="s">
        <v>988</v>
      </c>
      <c r="AA375" s="136" t="s">
        <v>980</v>
      </c>
      <c r="AB375" s="137"/>
      <c r="AC375" s="136" t="s">
        <v>980</v>
      </c>
      <c r="AD375" s="136" t="s">
        <v>980</v>
      </c>
      <c r="AE375" s="136" t="s">
        <v>980</v>
      </c>
      <c r="AF375" s="138">
        <v>0</v>
      </c>
    </row>
    <row r="376" spans="1:32" x14ac:dyDescent="0.25">
      <c r="A376" s="135" t="s">
        <v>980</v>
      </c>
      <c r="B376" s="136" t="s">
        <v>182</v>
      </c>
      <c r="C376" s="136" t="s">
        <v>427</v>
      </c>
      <c r="D376" s="137">
        <v>44111</v>
      </c>
      <c r="E376" s="137">
        <v>44111</v>
      </c>
      <c r="F376" s="137">
        <v>44117</v>
      </c>
      <c r="G376" s="136" t="s">
        <v>981</v>
      </c>
      <c r="H376" s="136" t="s">
        <v>982</v>
      </c>
      <c r="I376" s="138">
        <v>-552.48</v>
      </c>
      <c r="J376" s="136" t="s">
        <v>1034</v>
      </c>
      <c r="K376" s="136" t="s">
        <v>984</v>
      </c>
      <c r="L376" s="138">
        <v>-46380.7</v>
      </c>
      <c r="M376" s="138">
        <v>-552.48</v>
      </c>
      <c r="N376" s="139">
        <f t="shared" si="11"/>
        <v>552.48</v>
      </c>
      <c r="O376" s="140" t="str">
        <f>IF(M376="","",IF(M376&lt;0,-M376&amp;"_"&amp;COUNTIF(M$2:M376,M376),M376&amp;"_"&amp;COUNTIF(M$2:M376,M376)))</f>
        <v>552.48_1</v>
      </c>
      <c r="P376" s="140" t="str">
        <f t="shared" si="10"/>
        <v/>
      </c>
      <c r="Q376" s="136" t="s">
        <v>1232</v>
      </c>
      <c r="R376" s="136" t="s">
        <v>1228</v>
      </c>
      <c r="S376" s="136" t="s">
        <v>980</v>
      </c>
      <c r="T376" s="136" t="s">
        <v>980</v>
      </c>
      <c r="U376" s="136" t="s">
        <v>987</v>
      </c>
      <c r="V376" s="136" t="s">
        <v>980</v>
      </c>
      <c r="W376" s="136" t="s">
        <v>980</v>
      </c>
      <c r="X376" s="136" t="s">
        <v>980</v>
      </c>
      <c r="Y376" s="136" t="s">
        <v>980</v>
      </c>
      <c r="Z376" s="136" t="s">
        <v>988</v>
      </c>
      <c r="AA376" s="136" t="s">
        <v>980</v>
      </c>
      <c r="AB376" s="137"/>
      <c r="AC376" s="136" t="s">
        <v>980</v>
      </c>
      <c r="AD376" s="136" t="s">
        <v>980</v>
      </c>
      <c r="AE376" s="136" t="s">
        <v>980</v>
      </c>
      <c r="AF376" s="138">
        <v>0</v>
      </c>
    </row>
    <row r="377" spans="1:32" x14ac:dyDescent="0.25">
      <c r="A377" s="135" t="s">
        <v>980</v>
      </c>
      <c r="B377" s="136" t="s">
        <v>182</v>
      </c>
      <c r="C377" s="136" t="s">
        <v>431</v>
      </c>
      <c r="D377" s="137">
        <v>44111</v>
      </c>
      <c r="E377" s="137">
        <v>44111</v>
      </c>
      <c r="F377" s="137">
        <v>44117</v>
      </c>
      <c r="G377" s="136" t="s">
        <v>981</v>
      </c>
      <c r="H377" s="136" t="s">
        <v>982</v>
      </c>
      <c r="I377" s="138">
        <v>-368.32</v>
      </c>
      <c r="J377" s="136" t="s">
        <v>999</v>
      </c>
      <c r="K377" s="136" t="s">
        <v>984</v>
      </c>
      <c r="L377" s="138">
        <v>-30920.46</v>
      </c>
      <c r="M377" s="138">
        <v>-368.32</v>
      </c>
      <c r="N377" s="139">
        <f t="shared" si="11"/>
        <v>368.32</v>
      </c>
      <c r="O377" s="140" t="str">
        <f>IF(M377="","",IF(M377&lt;0,-M377&amp;"_"&amp;COUNTIF(M$2:M377,M377),M377&amp;"_"&amp;COUNTIF(M$2:M377,M377)))</f>
        <v>368.32_1</v>
      </c>
      <c r="P377" s="140" t="str">
        <f t="shared" si="10"/>
        <v/>
      </c>
      <c r="Q377" s="136" t="s">
        <v>1233</v>
      </c>
      <c r="R377" s="136" t="s">
        <v>1228</v>
      </c>
      <c r="S377" s="136" t="s">
        <v>980</v>
      </c>
      <c r="T377" s="136" t="s">
        <v>980</v>
      </c>
      <c r="U377" s="136" t="s">
        <v>987</v>
      </c>
      <c r="V377" s="136" t="s">
        <v>980</v>
      </c>
      <c r="W377" s="136" t="s">
        <v>980</v>
      </c>
      <c r="X377" s="136" t="s">
        <v>980</v>
      </c>
      <c r="Y377" s="136" t="s">
        <v>980</v>
      </c>
      <c r="Z377" s="136" t="s">
        <v>988</v>
      </c>
      <c r="AA377" s="136" t="s">
        <v>980</v>
      </c>
      <c r="AB377" s="137"/>
      <c r="AC377" s="136" t="s">
        <v>980</v>
      </c>
      <c r="AD377" s="136" t="s">
        <v>980</v>
      </c>
      <c r="AE377" s="136" t="s">
        <v>980</v>
      </c>
      <c r="AF377" s="138">
        <v>0</v>
      </c>
    </row>
    <row r="378" spans="1:32" x14ac:dyDescent="0.25">
      <c r="A378" s="135" t="s">
        <v>980</v>
      </c>
      <c r="B378" s="136" t="s">
        <v>182</v>
      </c>
      <c r="C378" s="136" t="s">
        <v>415</v>
      </c>
      <c r="D378" s="137">
        <v>44111</v>
      </c>
      <c r="E378" s="137">
        <v>44111</v>
      </c>
      <c r="F378" s="137">
        <v>44117</v>
      </c>
      <c r="G378" s="136" t="s">
        <v>981</v>
      </c>
      <c r="H378" s="136" t="s">
        <v>982</v>
      </c>
      <c r="I378" s="138">
        <v>-3851.65</v>
      </c>
      <c r="J378" s="136" t="s">
        <v>983</v>
      </c>
      <c r="K378" s="136" t="s">
        <v>984</v>
      </c>
      <c r="L378" s="138">
        <v>-323346.02</v>
      </c>
      <c r="M378" s="138">
        <v>-3851.65</v>
      </c>
      <c r="N378" s="139">
        <f t="shared" si="11"/>
        <v>3851.65</v>
      </c>
      <c r="O378" s="140" t="str">
        <f>IF(M378="","",IF(M378&lt;0,-M378&amp;"_"&amp;COUNTIF(M$2:M378,M378),M378&amp;"_"&amp;COUNTIF(M$2:M378,M378)))</f>
        <v>3851.65_1</v>
      </c>
      <c r="P378" s="140" t="str">
        <f t="shared" si="10"/>
        <v/>
      </c>
      <c r="Q378" s="136" t="s">
        <v>1234</v>
      </c>
      <c r="R378" s="136" t="s">
        <v>1228</v>
      </c>
      <c r="S378" s="136" t="s">
        <v>980</v>
      </c>
      <c r="T378" s="136" t="s">
        <v>980</v>
      </c>
      <c r="U378" s="136" t="s">
        <v>987</v>
      </c>
      <c r="V378" s="136" t="s">
        <v>980</v>
      </c>
      <c r="W378" s="136" t="s">
        <v>980</v>
      </c>
      <c r="X378" s="136" t="s">
        <v>980</v>
      </c>
      <c r="Y378" s="136" t="s">
        <v>980</v>
      </c>
      <c r="Z378" s="136" t="s">
        <v>988</v>
      </c>
      <c r="AA378" s="136" t="s">
        <v>980</v>
      </c>
      <c r="AB378" s="137"/>
      <c r="AC378" s="136" t="s">
        <v>980</v>
      </c>
      <c r="AD378" s="136" t="s">
        <v>980</v>
      </c>
      <c r="AE378" s="136" t="s">
        <v>980</v>
      </c>
      <c r="AF378" s="138">
        <v>0</v>
      </c>
    </row>
    <row r="379" spans="1:32" x14ac:dyDescent="0.25">
      <c r="A379" s="135" t="s">
        <v>980</v>
      </c>
      <c r="B379" s="136" t="s">
        <v>182</v>
      </c>
      <c r="C379" s="136" t="s">
        <v>415</v>
      </c>
      <c r="D379" s="137">
        <v>44111</v>
      </c>
      <c r="E379" s="137">
        <v>44111</v>
      </c>
      <c r="F379" s="137">
        <v>44117</v>
      </c>
      <c r="G379" s="136" t="s">
        <v>981</v>
      </c>
      <c r="H379" s="136" t="s">
        <v>982</v>
      </c>
      <c r="I379" s="138">
        <v>-8666.17</v>
      </c>
      <c r="J379" s="136" t="s">
        <v>983</v>
      </c>
      <c r="K379" s="136" t="s">
        <v>984</v>
      </c>
      <c r="L379" s="138">
        <v>-727524.97</v>
      </c>
      <c r="M379" s="138">
        <v>-8666.17</v>
      </c>
      <c r="N379" s="139">
        <f t="shared" si="11"/>
        <v>8666.17</v>
      </c>
      <c r="O379" s="140" t="str">
        <f>IF(M379="","",IF(M379&lt;0,-M379&amp;"_"&amp;COUNTIF(M$2:M379,M379),M379&amp;"_"&amp;COUNTIF(M$2:M379,M379)))</f>
        <v>8666.17_1</v>
      </c>
      <c r="P379" s="140" t="str">
        <f t="shared" si="10"/>
        <v/>
      </c>
      <c r="Q379" s="136" t="s">
        <v>1234</v>
      </c>
      <c r="R379" s="136" t="s">
        <v>1228</v>
      </c>
      <c r="S379" s="136" t="s">
        <v>980</v>
      </c>
      <c r="T379" s="136" t="s">
        <v>980</v>
      </c>
      <c r="U379" s="136" t="s">
        <v>987</v>
      </c>
      <c r="V379" s="136" t="s">
        <v>980</v>
      </c>
      <c r="W379" s="136" t="s">
        <v>980</v>
      </c>
      <c r="X379" s="136" t="s">
        <v>980</v>
      </c>
      <c r="Y379" s="136" t="s">
        <v>980</v>
      </c>
      <c r="Z379" s="136" t="s">
        <v>988</v>
      </c>
      <c r="AA379" s="136" t="s">
        <v>980</v>
      </c>
      <c r="AB379" s="137"/>
      <c r="AC379" s="136" t="s">
        <v>980</v>
      </c>
      <c r="AD379" s="136" t="s">
        <v>980</v>
      </c>
      <c r="AE379" s="136" t="s">
        <v>980</v>
      </c>
      <c r="AF379" s="138">
        <v>0</v>
      </c>
    </row>
    <row r="380" spans="1:32" x14ac:dyDescent="0.25">
      <c r="A380" s="135" t="s">
        <v>980</v>
      </c>
      <c r="B380" s="136" t="s">
        <v>1021</v>
      </c>
      <c r="C380" s="136" t="s">
        <v>440</v>
      </c>
      <c r="D380" s="137">
        <v>44111</v>
      </c>
      <c r="E380" s="137">
        <v>44111</v>
      </c>
      <c r="F380" s="137">
        <v>44119</v>
      </c>
      <c r="G380" s="136" t="s">
        <v>981</v>
      </c>
      <c r="H380" s="136" t="s">
        <v>982</v>
      </c>
      <c r="I380" s="138">
        <v>-3262.36</v>
      </c>
      <c r="J380" s="136" t="s">
        <v>983</v>
      </c>
      <c r="K380" s="136" t="s">
        <v>984</v>
      </c>
      <c r="L380" s="138">
        <v>-273875.11</v>
      </c>
      <c r="M380" s="138">
        <v>-3262.36</v>
      </c>
      <c r="N380" s="139">
        <f t="shared" si="11"/>
        <v>3262.36</v>
      </c>
      <c r="O380" s="140" t="str">
        <f>IF(M380="","",IF(M380&lt;0,-M380&amp;"_"&amp;COUNTIF(M$2:M380,M380),M380&amp;"_"&amp;COUNTIF(M$2:M380,M380)))</f>
        <v>3262.36_1</v>
      </c>
      <c r="P380" s="140" t="str">
        <f t="shared" si="10"/>
        <v/>
      </c>
      <c r="Q380" s="136" t="s">
        <v>1235</v>
      </c>
      <c r="R380" s="136" t="s">
        <v>1228</v>
      </c>
      <c r="S380" s="136" t="s">
        <v>980</v>
      </c>
      <c r="T380" s="136" t="s">
        <v>980</v>
      </c>
      <c r="U380" s="136" t="s">
        <v>987</v>
      </c>
      <c r="V380" s="136" t="s">
        <v>980</v>
      </c>
      <c r="W380" s="136" t="s">
        <v>980</v>
      </c>
      <c r="X380" s="136" t="s">
        <v>980</v>
      </c>
      <c r="Y380" s="136" t="s">
        <v>980</v>
      </c>
      <c r="Z380" s="136" t="s">
        <v>988</v>
      </c>
      <c r="AA380" s="136" t="s">
        <v>980</v>
      </c>
      <c r="AB380" s="137"/>
      <c r="AC380" s="136" t="s">
        <v>980</v>
      </c>
      <c r="AD380" s="136" t="s">
        <v>980</v>
      </c>
      <c r="AE380" s="136" t="s">
        <v>980</v>
      </c>
      <c r="AF380" s="138">
        <v>0</v>
      </c>
    </row>
    <row r="381" spans="1:32" x14ac:dyDescent="0.25">
      <c r="A381" s="135" t="s">
        <v>980</v>
      </c>
      <c r="B381" s="136" t="s">
        <v>1021</v>
      </c>
      <c r="C381" s="136" t="s">
        <v>440</v>
      </c>
      <c r="D381" s="137">
        <v>44111</v>
      </c>
      <c r="E381" s="137">
        <v>44111</v>
      </c>
      <c r="F381" s="137">
        <v>44119</v>
      </c>
      <c r="G381" s="136" t="s">
        <v>981</v>
      </c>
      <c r="H381" s="136" t="s">
        <v>982</v>
      </c>
      <c r="I381" s="138">
        <v>-3647.48</v>
      </c>
      <c r="J381" s="136" t="s">
        <v>983</v>
      </c>
      <c r="K381" s="136" t="s">
        <v>984</v>
      </c>
      <c r="L381" s="138">
        <v>-306205.95</v>
      </c>
      <c r="M381" s="138">
        <v>-3647.48</v>
      </c>
      <c r="N381" s="139">
        <f t="shared" si="11"/>
        <v>3647.48</v>
      </c>
      <c r="O381" s="140" t="str">
        <f>IF(M381="","",IF(M381&lt;0,-M381&amp;"_"&amp;COUNTIF(M$2:M381,M381),M381&amp;"_"&amp;COUNTIF(M$2:M381,M381)))</f>
        <v>3647.48_1</v>
      </c>
      <c r="P381" s="140" t="str">
        <f t="shared" si="10"/>
        <v/>
      </c>
      <c r="Q381" s="136" t="s">
        <v>1235</v>
      </c>
      <c r="R381" s="136" t="s">
        <v>1228</v>
      </c>
      <c r="S381" s="136" t="s">
        <v>980</v>
      </c>
      <c r="T381" s="136" t="s">
        <v>980</v>
      </c>
      <c r="U381" s="136" t="s">
        <v>987</v>
      </c>
      <c r="V381" s="136" t="s">
        <v>980</v>
      </c>
      <c r="W381" s="136" t="s">
        <v>980</v>
      </c>
      <c r="X381" s="136" t="s">
        <v>980</v>
      </c>
      <c r="Y381" s="136" t="s">
        <v>980</v>
      </c>
      <c r="Z381" s="136" t="s">
        <v>988</v>
      </c>
      <c r="AA381" s="136" t="s">
        <v>980</v>
      </c>
      <c r="AB381" s="137"/>
      <c r="AC381" s="136" t="s">
        <v>980</v>
      </c>
      <c r="AD381" s="136" t="s">
        <v>980</v>
      </c>
      <c r="AE381" s="136" t="s">
        <v>980</v>
      </c>
      <c r="AF381" s="138">
        <v>0</v>
      </c>
    </row>
    <row r="382" spans="1:32" x14ac:dyDescent="0.25">
      <c r="A382" s="135" t="s">
        <v>980</v>
      </c>
      <c r="B382" s="136" t="s">
        <v>1021</v>
      </c>
      <c r="C382" s="136" t="s">
        <v>440</v>
      </c>
      <c r="D382" s="137">
        <v>44111</v>
      </c>
      <c r="E382" s="137">
        <v>44111</v>
      </c>
      <c r="F382" s="137">
        <v>44119</v>
      </c>
      <c r="G382" s="136" t="s">
        <v>981</v>
      </c>
      <c r="H382" s="136" t="s">
        <v>982</v>
      </c>
      <c r="I382" s="138">
        <v>-11470.88</v>
      </c>
      <c r="J382" s="136" t="s">
        <v>983</v>
      </c>
      <c r="K382" s="136" t="s">
        <v>984</v>
      </c>
      <c r="L382" s="138">
        <v>-962980.38</v>
      </c>
      <c r="M382" s="138">
        <v>-11470.88</v>
      </c>
      <c r="N382" s="139">
        <f t="shared" si="11"/>
        <v>11470.88</v>
      </c>
      <c r="O382" s="140" t="str">
        <f>IF(M382="","",IF(M382&lt;0,-M382&amp;"_"&amp;COUNTIF(M$2:M382,M382),M382&amp;"_"&amp;COUNTIF(M$2:M382,M382)))</f>
        <v>11470.88_1</v>
      </c>
      <c r="P382" s="140" t="str">
        <f t="shared" si="10"/>
        <v/>
      </c>
      <c r="Q382" s="136" t="s">
        <v>1235</v>
      </c>
      <c r="R382" s="136" t="s">
        <v>1228</v>
      </c>
      <c r="S382" s="136" t="s">
        <v>980</v>
      </c>
      <c r="T382" s="136" t="s">
        <v>980</v>
      </c>
      <c r="U382" s="136" t="s">
        <v>987</v>
      </c>
      <c r="V382" s="136" t="s">
        <v>980</v>
      </c>
      <c r="W382" s="136" t="s">
        <v>980</v>
      </c>
      <c r="X382" s="136" t="s">
        <v>980</v>
      </c>
      <c r="Y382" s="136" t="s">
        <v>980</v>
      </c>
      <c r="Z382" s="136" t="s">
        <v>988</v>
      </c>
      <c r="AA382" s="136" t="s">
        <v>980</v>
      </c>
      <c r="AB382" s="137"/>
      <c r="AC382" s="136" t="s">
        <v>980</v>
      </c>
      <c r="AD382" s="136" t="s">
        <v>980</v>
      </c>
      <c r="AE382" s="136" t="s">
        <v>980</v>
      </c>
      <c r="AF382" s="138">
        <v>0</v>
      </c>
    </row>
    <row r="383" spans="1:32" x14ac:dyDescent="0.25">
      <c r="A383" s="135" t="s">
        <v>980</v>
      </c>
      <c r="B383" s="136" t="s">
        <v>182</v>
      </c>
      <c r="C383" s="136" t="s">
        <v>441</v>
      </c>
      <c r="D383" s="137">
        <v>44114</v>
      </c>
      <c r="E383" s="137">
        <v>44114</v>
      </c>
      <c r="F383" s="137">
        <v>44121</v>
      </c>
      <c r="G383" s="136" t="s">
        <v>981</v>
      </c>
      <c r="H383" s="136" t="s">
        <v>982</v>
      </c>
      <c r="I383" s="138">
        <v>-1440.76</v>
      </c>
      <c r="J383" s="136" t="s">
        <v>983</v>
      </c>
      <c r="K383" s="136" t="s">
        <v>984</v>
      </c>
      <c r="L383" s="138">
        <v>-120951.8</v>
      </c>
      <c r="M383" s="138">
        <v>-1440.76</v>
      </c>
      <c r="N383" s="139">
        <f t="shared" si="11"/>
        <v>1440.76</v>
      </c>
      <c r="O383" s="140" t="str">
        <f>IF(M383="","",IF(M383&lt;0,-M383&amp;"_"&amp;COUNTIF(M$2:M383,M383),M383&amp;"_"&amp;COUNTIF(M$2:M383,M383)))</f>
        <v>1440.76_1</v>
      </c>
      <c r="P383" s="140" t="str">
        <f t="shared" si="10"/>
        <v/>
      </c>
      <c r="Q383" s="136" t="s">
        <v>1236</v>
      </c>
      <c r="R383" s="136" t="s">
        <v>1237</v>
      </c>
      <c r="S383" s="136" t="s">
        <v>980</v>
      </c>
      <c r="T383" s="136" t="s">
        <v>980</v>
      </c>
      <c r="U383" s="136" t="s">
        <v>987</v>
      </c>
      <c r="V383" s="136" t="s">
        <v>980</v>
      </c>
      <c r="W383" s="136" t="s">
        <v>980</v>
      </c>
      <c r="X383" s="136" t="s">
        <v>980</v>
      </c>
      <c r="Y383" s="136" t="s">
        <v>980</v>
      </c>
      <c r="Z383" s="136" t="s">
        <v>988</v>
      </c>
      <c r="AA383" s="136" t="s">
        <v>980</v>
      </c>
      <c r="AB383" s="137"/>
      <c r="AC383" s="136" t="s">
        <v>980</v>
      </c>
      <c r="AD383" s="136" t="s">
        <v>980</v>
      </c>
      <c r="AE383" s="136" t="s">
        <v>980</v>
      </c>
      <c r="AF383" s="138">
        <v>0</v>
      </c>
    </row>
    <row r="384" spans="1:32" x14ac:dyDescent="0.25">
      <c r="A384" s="135" t="s">
        <v>980</v>
      </c>
      <c r="B384" s="136" t="s">
        <v>182</v>
      </c>
      <c r="C384" s="136" t="s">
        <v>442</v>
      </c>
      <c r="D384" s="137">
        <v>44114</v>
      </c>
      <c r="E384" s="137">
        <v>44114</v>
      </c>
      <c r="F384" s="137">
        <v>44121</v>
      </c>
      <c r="G384" s="136" t="s">
        <v>981</v>
      </c>
      <c r="H384" s="136" t="s">
        <v>982</v>
      </c>
      <c r="I384" s="138">
        <v>-2193.9</v>
      </c>
      <c r="J384" s="136" t="s">
        <v>983</v>
      </c>
      <c r="K384" s="136" t="s">
        <v>984</v>
      </c>
      <c r="L384" s="138">
        <v>-184177.91</v>
      </c>
      <c r="M384" s="138">
        <v>-2193.9</v>
      </c>
      <c r="N384" s="139">
        <f t="shared" si="11"/>
        <v>2193.9</v>
      </c>
      <c r="O384" s="140" t="str">
        <f>IF(M384="","",IF(M384&lt;0,-M384&amp;"_"&amp;COUNTIF(M$2:M384,M384),M384&amp;"_"&amp;COUNTIF(M$2:M384,M384)))</f>
        <v>2193.9_1</v>
      </c>
      <c r="P384" s="140" t="str">
        <f t="shared" si="10"/>
        <v/>
      </c>
      <c r="Q384" s="136" t="s">
        <v>1238</v>
      </c>
      <c r="R384" s="136" t="s">
        <v>1237</v>
      </c>
      <c r="S384" s="136" t="s">
        <v>980</v>
      </c>
      <c r="T384" s="136" t="s">
        <v>980</v>
      </c>
      <c r="U384" s="136" t="s">
        <v>987</v>
      </c>
      <c r="V384" s="136" t="s">
        <v>980</v>
      </c>
      <c r="W384" s="136" t="s">
        <v>980</v>
      </c>
      <c r="X384" s="136" t="s">
        <v>980</v>
      </c>
      <c r="Y384" s="136" t="s">
        <v>980</v>
      </c>
      <c r="Z384" s="136" t="s">
        <v>988</v>
      </c>
      <c r="AA384" s="136" t="s">
        <v>980</v>
      </c>
      <c r="AB384" s="137"/>
      <c r="AC384" s="136" t="s">
        <v>980</v>
      </c>
      <c r="AD384" s="136" t="s">
        <v>980</v>
      </c>
      <c r="AE384" s="136" t="s">
        <v>980</v>
      </c>
      <c r="AF384" s="138">
        <v>0</v>
      </c>
    </row>
    <row r="385" spans="1:32" x14ac:dyDescent="0.25">
      <c r="A385" s="135" t="s">
        <v>980</v>
      </c>
      <c r="B385" s="136" t="s">
        <v>182</v>
      </c>
      <c r="C385" s="136" t="s">
        <v>443</v>
      </c>
      <c r="D385" s="137">
        <v>44115</v>
      </c>
      <c r="E385" s="137">
        <v>44115</v>
      </c>
      <c r="F385" s="137">
        <v>44121</v>
      </c>
      <c r="G385" s="136" t="s">
        <v>981</v>
      </c>
      <c r="H385" s="136" t="s">
        <v>982</v>
      </c>
      <c r="I385" s="138">
        <v>-4444.29</v>
      </c>
      <c r="J385" s="136" t="s">
        <v>983</v>
      </c>
      <c r="K385" s="136" t="s">
        <v>984</v>
      </c>
      <c r="L385" s="138">
        <v>-373098.15</v>
      </c>
      <c r="M385" s="138">
        <v>-4444.29</v>
      </c>
      <c r="N385" s="139">
        <f t="shared" si="11"/>
        <v>4444.29</v>
      </c>
      <c r="O385" s="140" t="str">
        <f>IF(M385="","",IF(M385&lt;0,-M385&amp;"_"&amp;COUNTIF(M$2:M385,M385),M385&amp;"_"&amp;COUNTIF(M$2:M385,M385)))</f>
        <v>4444.29_1</v>
      </c>
      <c r="P385" s="140" t="str">
        <f t="shared" si="10"/>
        <v/>
      </c>
      <c r="Q385" s="136" t="s">
        <v>1239</v>
      </c>
      <c r="R385" s="136" t="s">
        <v>1240</v>
      </c>
      <c r="S385" s="136" t="s">
        <v>980</v>
      </c>
      <c r="T385" s="136" t="s">
        <v>980</v>
      </c>
      <c r="U385" s="136" t="s">
        <v>987</v>
      </c>
      <c r="V385" s="136" t="s">
        <v>980</v>
      </c>
      <c r="W385" s="136" t="s">
        <v>980</v>
      </c>
      <c r="X385" s="136" t="s">
        <v>980</v>
      </c>
      <c r="Y385" s="136" t="s">
        <v>980</v>
      </c>
      <c r="Z385" s="136" t="s">
        <v>988</v>
      </c>
      <c r="AA385" s="136" t="s">
        <v>980</v>
      </c>
      <c r="AB385" s="137"/>
      <c r="AC385" s="136" t="s">
        <v>980</v>
      </c>
      <c r="AD385" s="136" t="s">
        <v>980</v>
      </c>
      <c r="AE385" s="136" t="s">
        <v>980</v>
      </c>
      <c r="AF385" s="138">
        <v>0</v>
      </c>
    </row>
    <row r="386" spans="1:32" x14ac:dyDescent="0.25">
      <c r="A386" s="135" t="s">
        <v>980</v>
      </c>
      <c r="B386" s="136" t="s">
        <v>182</v>
      </c>
      <c r="C386" s="136" t="s">
        <v>433</v>
      </c>
      <c r="D386" s="137">
        <v>44116</v>
      </c>
      <c r="E386" s="137">
        <v>44116</v>
      </c>
      <c r="F386" s="137">
        <v>44121</v>
      </c>
      <c r="G386" s="136" t="s">
        <v>981</v>
      </c>
      <c r="H386" s="136" t="s">
        <v>982</v>
      </c>
      <c r="I386" s="138">
        <v>-1920.84</v>
      </c>
      <c r="J386" s="136" t="s">
        <v>983</v>
      </c>
      <c r="K386" s="136" t="s">
        <v>984</v>
      </c>
      <c r="L386" s="138">
        <v>-161254.51999999999</v>
      </c>
      <c r="M386" s="138">
        <v>-1920.84</v>
      </c>
      <c r="N386" s="139">
        <f t="shared" si="11"/>
        <v>1920.84</v>
      </c>
      <c r="O386" s="140" t="str">
        <f>IF(M386="","",IF(M386&lt;0,-M386&amp;"_"&amp;COUNTIF(M$2:M386,M386),M386&amp;"_"&amp;COUNTIF(M$2:M386,M386)))</f>
        <v>1920.84_1</v>
      </c>
      <c r="P386" s="140" t="str">
        <f t="shared" ref="P386:P449" si="12">IF(COUNTIF(O:O,O386)=2,"x","")</f>
        <v/>
      </c>
      <c r="Q386" s="136" t="s">
        <v>1241</v>
      </c>
      <c r="R386" s="136" t="s">
        <v>1242</v>
      </c>
      <c r="S386" s="136" t="s">
        <v>980</v>
      </c>
      <c r="T386" s="136" t="s">
        <v>980</v>
      </c>
      <c r="U386" s="136" t="s">
        <v>987</v>
      </c>
      <c r="V386" s="136" t="s">
        <v>980</v>
      </c>
      <c r="W386" s="136" t="s">
        <v>980</v>
      </c>
      <c r="X386" s="136" t="s">
        <v>980</v>
      </c>
      <c r="Y386" s="136" t="s">
        <v>980</v>
      </c>
      <c r="Z386" s="136" t="s">
        <v>988</v>
      </c>
      <c r="AA386" s="136" t="s">
        <v>980</v>
      </c>
      <c r="AB386" s="137"/>
      <c r="AC386" s="136" t="s">
        <v>980</v>
      </c>
      <c r="AD386" s="136" t="s">
        <v>980</v>
      </c>
      <c r="AE386" s="136" t="s">
        <v>980</v>
      </c>
      <c r="AF386" s="138">
        <v>0</v>
      </c>
    </row>
    <row r="387" spans="1:32" x14ac:dyDescent="0.25">
      <c r="A387" s="135" t="s">
        <v>980</v>
      </c>
      <c r="B387" s="136" t="s">
        <v>182</v>
      </c>
      <c r="C387" s="136" t="s">
        <v>433</v>
      </c>
      <c r="D387" s="137">
        <v>44116</v>
      </c>
      <c r="E387" s="137">
        <v>44116</v>
      </c>
      <c r="F387" s="137">
        <v>44121</v>
      </c>
      <c r="G387" s="136" t="s">
        <v>981</v>
      </c>
      <c r="H387" s="136" t="s">
        <v>982</v>
      </c>
      <c r="I387" s="138">
        <v>-5092.17</v>
      </c>
      <c r="J387" s="136" t="s">
        <v>983</v>
      </c>
      <c r="K387" s="136" t="s">
        <v>984</v>
      </c>
      <c r="L387" s="138">
        <v>-427487.67</v>
      </c>
      <c r="M387" s="138">
        <v>-5092.17</v>
      </c>
      <c r="N387" s="139">
        <f t="shared" ref="N387:N450" si="13">M387*-1</f>
        <v>5092.17</v>
      </c>
      <c r="O387" s="140" t="str">
        <f>IF(M387="","",IF(M387&lt;0,-M387&amp;"_"&amp;COUNTIF(M$2:M387,M387),M387&amp;"_"&amp;COUNTIF(M$2:M387,M387)))</f>
        <v>5092.17_1</v>
      </c>
      <c r="P387" s="140" t="str">
        <f t="shared" si="12"/>
        <v/>
      </c>
      <c r="Q387" s="136" t="s">
        <v>1241</v>
      </c>
      <c r="R387" s="136" t="s">
        <v>1242</v>
      </c>
      <c r="S387" s="136" t="s">
        <v>980</v>
      </c>
      <c r="T387" s="136" t="s">
        <v>980</v>
      </c>
      <c r="U387" s="136" t="s">
        <v>987</v>
      </c>
      <c r="V387" s="136" t="s">
        <v>980</v>
      </c>
      <c r="W387" s="136" t="s">
        <v>980</v>
      </c>
      <c r="X387" s="136" t="s">
        <v>980</v>
      </c>
      <c r="Y387" s="136" t="s">
        <v>980</v>
      </c>
      <c r="Z387" s="136" t="s">
        <v>988</v>
      </c>
      <c r="AA387" s="136" t="s">
        <v>980</v>
      </c>
      <c r="AB387" s="137"/>
      <c r="AC387" s="136" t="s">
        <v>980</v>
      </c>
      <c r="AD387" s="136" t="s">
        <v>980</v>
      </c>
      <c r="AE387" s="136" t="s">
        <v>980</v>
      </c>
      <c r="AF387" s="138">
        <v>0</v>
      </c>
    </row>
    <row r="388" spans="1:32" x14ac:dyDescent="0.25">
      <c r="A388" s="135" t="s">
        <v>980</v>
      </c>
      <c r="B388" s="136" t="s">
        <v>182</v>
      </c>
      <c r="C388" s="136" t="s">
        <v>433</v>
      </c>
      <c r="D388" s="137">
        <v>44116</v>
      </c>
      <c r="E388" s="137">
        <v>44116</v>
      </c>
      <c r="F388" s="137">
        <v>44121</v>
      </c>
      <c r="G388" s="136" t="s">
        <v>981</v>
      </c>
      <c r="H388" s="136" t="s">
        <v>982</v>
      </c>
      <c r="I388" s="138">
        <v>-18730.13</v>
      </c>
      <c r="J388" s="136" t="s">
        <v>983</v>
      </c>
      <c r="K388" s="136" t="s">
        <v>984</v>
      </c>
      <c r="L388" s="138">
        <v>-1572394.41</v>
      </c>
      <c r="M388" s="138">
        <v>-18730.13</v>
      </c>
      <c r="N388" s="139">
        <f t="shared" si="13"/>
        <v>18730.13</v>
      </c>
      <c r="O388" s="140" t="str">
        <f>IF(M388="","",IF(M388&lt;0,-M388&amp;"_"&amp;COUNTIF(M$2:M388,M388),M388&amp;"_"&amp;COUNTIF(M$2:M388,M388)))</f>
        <v>18730.13_1</v>
      </c>
      <c r="P388" s="140" t="str">
        <f t="shared" si="12"/>
        <v/>
      </c>
      <c r="Q388" s="136" t="s">
        <v>1241</v>
      </c>
      <c r="R388" s="136" t="s">
        <v>1242</v>
      </c>
      <c r="S388" s="136" t="s">
        <v>980</v>
      </c>
      <c r="T388" s="136" t="s">
        <v>980</v>
      </c>
      <c r="U388" s="136" t="s">
        <v>987</v>
      </c>
      <c r="V388" s="136" t="s">
        <v>980</v>
      </c>
      <c r="W388" s="136" t="s">
        <v>980</v>
      </c>
      <c r="X388" s="136" t="s">
        <v>980</v>
      </c>
      <c r="Y388" s="136" t="s">
        <v>980</v>
      </c>
      <c r="Z388" s="136" t="s">
        <v>988</v>
      </c>
      <c r="AA388" s="136" t="s">
        <v>980</v>
      </c>
      <c r="AB388" s="137"/>
      <c r="AC388" s="136" t="s">
        <v>980</v>
      </c>
      <c r="AD388" s="136" t="s">
        <v>980</v>
      </c>
      <c r="AE388" s="136" t="s">
        <v>980</v>
      </c>
      <c r="AF388" s="138">
        <v>0</v>
      </c>
    </row>
    <row r="389" spans="1:32" x14ac:dyDescent="0.25">
      <c r="A389" s="135" t="s">
        <v>980</v>
      </c>
      <c r="B389" s="136" t="s">
        <v>182</v>
      </c>
      <c r="C389" s="136" t="s">
        <v>433</v>
      </c>
      <c r="D389" s="137">
        <v>44116</v>
      </c>
      <c r="E389" s="137">
        <v>44116</v>
      </c>
      <c r="F389" s="137">
        <v>44121</v>
      </c>
      <c r="G389" s="136" t="s">
        <v>981</v>
      </c>
      <c r="H389" s="136" t="s">
        <v>982</v>
      </c>
      <c r="I389" s="138">
        <v>-5766.22</v>
      </c>
      <c r="J389" s="136" t="s">
        <v>983</v>
      </c>
      <c r="K389" s="136" t="s">
        <v>984</v>
      </c>
      <c r="L389" s="138">
        <v>-484074.17</v>
      </c>
      <c r="M389" s="138">
        <v>-5766.22</v>
      </c>
      <c r="N389" s="139">
        <f t="shared" si="13"/>
        <v>5766.22</v>
      </c>
      <c r="O389" s="140" t="str">
        <f>IF(M389="","",IF(M389&lt;0,-M389&amp;"_"&amp;COUNTIF(M$2:M389,M389),M389&amp;"_"&amp;COUNTIF(M$2:M389,M389)))</f>
        <v>5766.22_1</v>
      </c>
      <c r="P389" s="140" t="str">
        <f t="shared" si="12"/>
        <v/>
      </c>
      <c r="Q389" s="136" t="s">
        <v>1241</v>
      </c>
      <c r="R389" s="136" t="s">
        <v>1242</v>
      </c>
      <c r="S389" s="136" t="s">
        <v>980</v>
      </c>
      <c r="T389" s="136" t="s">
        <v>980</v>
      </c>
      <c r="U389" s="136" t="s">
        <v>987</v>
      </c>
      <c r="V389" s="136" t="s">
        <v>980</v>
      </c>
      <c r="W389" s="136" t="s">
        <v>980</v>
      </c>
      <c r="X389" s="136" t="s">
        <v>980</v>
      </c>
      <c r="Y389" s="136" t="s">
        <v>980</v>
      </c>
      <c r="Z389" s="136" t="s">
        <v>988</v>
      </c>
      <c r="AA389" s="136" t="s">
        <v>980</v>
      </c>
      <c r="AB389" s="137"/>
      <c r="AC389" s="136" t="s">
        <v>980</v>
      </c>
      <c r="AD389" s="136" t="s">
        <v>980</v>
      </c>
      <c r="AE389" s="136" t="s">
        <v>980</v>
      </c>
      <c r="AF389" s="138">
        <v>0</v>
      </c>
    </row>
    <row r="390" spans="1:32" x14ac:dyDescent="0.25">
      <c r="A390" s="135" t="s">
        <v>980</v>
      </c>
      <c r="B390" s="136" t="s">
        <v>182</v>
      </c>
      <c r="C390" s="136" t="s">
        <v>433</v>
      </c>
      <c r="D390" s="137">
        <v>44116</v>
      </c>
      <c r="E390" s="137">
        <v>44116</v>
      </c>
      <c r="F390" s="137">
        <v>44121</v>
      </c>
      <c r="G390" s="136" t="s">
        <v>981</v>
      </c>
      <c r="H390" s="136" t="s">
        <v>982</v>
      </c>
      <c r="I390" s="138">
        <v>-5787.22</v>
      </c>
      <c r="J390" s="136" t="s">
        <v>983</v>
      </c>
      <c r="K390" s="136" t="s">
        <v>984</v>
      </c>
      <c r="L390" s="138">
        <v>-485837.12</v>
      </c>
      <c r="M390" s="138">
        <v>-5787.22</v>
      </c>
      <c r="N390" s="139">
        <f t="shared" si="13"/>
        <v>5787.22</v>
      </c>
      <c r="O390" s="140" t="str">
        <f>IF(M390="","",IF(M390&lt;0,-M390&amp;"_"&amp;COUNTIF(M$2:M390,M390),M390&amp;"_"&amp;COUNTIF(M$2:M390,M390)))</f>
        <v>5787.22_1</v>
      </c>
      <c r="P390" s="140" t="str">
        <f t="shared" si="12"/>
        <v/>
      </c>
      <c r="Q390" s="136" t="s">
        <v>1241</v>
      </c>
      <c r="R390" s="136" t="s">
        <v>1242</v>
      </c>
      <c r="S390" s="136" t="s">
        <v>980</v>
      </c>
      <c r="T390" s="136" t="s">
        <v>980</v>
      </c>
      <c r="U390" s="136" t="s">
        <v>987</v>
      </c>
      <c r="V390" s="136" t="s">
        <v>980</v>
      </c>
      <c r="W390" s="136" t="s">
        <v>980</v>
      </c>
      <c r="X390" s="136" t="s">
        <v>980</v>
      </c>
      <c r="Y390" s="136" t="s">
        <v>980</v>
      </c>
      <c r="Z390" s="136" t="s">
        <v>988</v>
      </c>
      <c r="AA390" s="136" t="s">
        <v>980</v>
      </c>
      <c r="AB390" s="137"/>
      <c r="AC390" s="136" t="s">
        <v>980</v>
      </c>
      <c r="AD390" s="136" t="s">
        <v>980</v>
      </c>
      <c r="AE390" s="136" t="s">
        <v>980</v>
      </c>
      <c r="AF390" s="138">
        <v>0</v>
      </c>
    </row>
    <row r="391" spans="1:32" x14ac:dyDescent="0.25">
      <c r="A391" s="135" t="s">
        <v>980</v>
      </c>
      <c r="B391" s="136" t="s">
        <v>182</v>
      </c>
      <c r="C391" s="136" t="s">
        <v>433</v>
      </c>
      <c r="D391" s="137">
        <v>44116</v>
      </c>
      <c r="E391" s="137">
        <v>44116</v>
      </c>
      <c r="F391" s="137">
        <v>44121</v>
      </c>
      <c r="G391" s="136" t="s">
        <v>981</v>
      </c>
      <c r="H391" s="136" t="s">
        <v>982</v>
      </c>
      <c r="I391" s="138">
        <v>-1469.25</v>
      </c>
      <c r="J391" s="136" t="s">
        <v>983</v>
      </c>
      <c r="K391" s="136" t="s">
        <v>984</v>
      </c>
      <c r="L391" s="138">
        <v>-123343.54</v>
      </c>
      <c r="M391" s="138">
        <v>-1469.25</v>
      </c>
      <c r="N391" s="139">
        <f t="shared" si="13"/>
        <v>1469.25</v>
      </c>
      <c r="O391" s="140" t="str">
        <f>IF(M391="","",IF(M391&lt;0,-M391&amp;"_"&amp;COUNTIF(M$2:M391,M391),M391&amp;"_"&amp;COUNTIF(M$2:M391,M391)))</f>
        <v>1469.25_1</v>
      </c>
      <c r="P391" s="140" t="str">
        <f t="shared" si="12"/>
        <v/>
      </c>
      <c r="Q391" s="136" t="s">
        <v>1241</v>
      </c>
      <c r="R391" s="136" t="s">
        <v>1242</v>
      </c>
      <c r="S391" s="136" t="s">
        <v>980</v>
      </c>
      <c r="T391" s="136" t="s">
        <v>980</v>
      </c>
      <c r="U391" s="136" t="s">
        <v>987</v>
      </c>
      <c r="V391" s="136" t="s">
        <v>980</v>
      </c>
      <c r="W391" s="136" t="s">
        <v>980</v>
      </c>
      <c r="X391" s="136" t="s">
        <v>980</v>
      </c>
      <c r="Y391" s="136" t="s">
        <v>980</v>
      </c>
      <c r="Z391" s="136" t="s">
        <v>988</v>
      </c>
      <c r="AA391" s="136" t="s">
        <v>980</v>
      </c>
      <c r="AB391" s="137"/>
      <c r="AC391" s="136" t="s">
        <v>980</v>
      </c>
      <c r="AD391" s="136" t="s">
        <v>980</v>
      </c>
      <c r="AE391" s="136" t="s">
        <v>980</v>
      </c>
      <c r="AF391" s="138">
        <v>0</v>
      </c>
    </row>
    <row r="392" spans="1:32" x14ac:dyDescent="0.25">
      <c r="A392" s="135" t="s">
        <v>980</v>
      </c>
      <c r="B392" s="136" t="s">
        <v>182</v>
      </c>
      <c r="C392" s="136" t="s">
        <v>444</v>
      </c>
      <c r="D392" s="137">
        <v>44117</v>
      </c>
      <c r="E392" s="137">
        <v>44117</v>
      </c>
      <c r="F392" s="137">
        <v>44123</v>
      </c>
      <c r="G392" s="136" t="s">
        <v>981</v>
      </c>
      <c r="H392" s="136" t="s">
        <v>982</v>
      </c>
      <c r="I392" s="138">
        <v>-5249.46</v>
      </c>
      <c r="J392" s="136" t="s">
        <v>983</v>
      </c>
      <c r="K392" s="136" t="s">
        <v>984</v>
      </c>
      <c r="L392" s="138">
        <v>-440692.16</v>
      </c>
      <c r="M392" s="138">
        <v>-5249.46</v>
      </c>
      <c r="N392" s="139">
        <f t="shared" si="13"/>
        <v>5249.46</v>
      </c>
      <c r="O392" s="140" t="str">
        <f>IF(M392="","",IF(M392&lt;0,-M392&amp;"_"&amp;COUNTIF(M$2:M392,M392),M392&amp;"_"&amp;COUNTIF(M$2:M392,M392)))</f>
        <v>5249.46_1</v>
      </c>
      <c r="P392" s="140" t="str">
        <f t="shared" si="12"/>
        <v/>
      </c>
      <c r="Q392" s="136" t="s">
        <v>1243</v>
      </c>
      <c r="R392" s="136" t="s">
        <v>1244</v>
      </c>
      <c r="S392" s="136" t="s">
        <v>980</v>
      </c>
      <c r="T392" s="136" t="s">
        <v>980</v>
      </c>
      <c r="U392" s="136" t="s">
        <v>987</v>
      </c>
      <c r="V392" s="136" t="s">
        <v>980</v>
      </c>
      <c r="W392" s="136" t="s">
        <v>980</v>
      </c>
      <c r="X392" s="136" t="s">
        <v>980</v>
      </c>
      <c r="Y392" s="136" t="s">
        <v>980</v>
      </c>
      <c r="Z392" s="136" t="s">
        <v>988</v>
      </c>
      <c r="AA392" s="136" t="s">
        <v>980</v>
      </c>
      <c r="AB392" s="137"/>
      <c r="AC392" s="136" t="s">
        <v>980</v>
      </c>
      <c r="AD392" s="136" t="s">
        <v>980</v>
      </c>
      <c r="AE392" s="136" t="s">
        <v>980</v>
      </c>
      <c r="AF392" s="138">
        <v>0</v>
      </c>
    </row>
    <row r="393" spans="1:32" x14ac:dyDescent="0.25">
      <c r="A393" s="135" t="s">
        <v>980</v>
      </c>
      <c r="B393" s="136" t="s">
        <v>182</v>
      </c>
      <c r="C393" s="136" t="s">
        <v>444</v>
      </c>
      <c r="D393" s="137">
        <v>44117</v>
      </c>
      <c r="E393" s="137">
        <v>44117</v>
      </c>
      <c r="F393" s="137">
        <v>44123</v>
      </c>
      <c r="G393" s="136" t="s">
        <v>981</v>
      </c>
      <c r="H393" s="136" t="s">
        <v>982</v>
      </c>
      <c r="I393" s="138">
        <v>-4967.88</v>
      </c>
      <c r="J393" s="136" t="s">
        <v>983</v>
      </c>
      <c r="K393" s="136" t="s">
        <v>984</v>
      </c>
      <c r="L393" s="138">
        <v>-417053.53</v>
      </c>
      <c r="M393" s="138">
        <v>-4967.88</v>
      </c>
      <c r="N393" s="139">
        <f t="shared" si="13"/>
        <v>4967.88</v>
      </c>
      <c r="O393" s="140" t="str">
        <f>IF(M393="","",IF(M393&lt;0,-M393&amp;"_"&amp;COUNTIF(M$2:M393,M393),M393&amp;"_"&amp;COUNTIF(M$2:M393,M393)))</f>
        <v>4967.88_1</v>
      </c>
      <c r="P393" s="140" t="str">
        <f t="shared" si="12"/>
        <v/>
      </c>
      <c r="Q393" s="136" t="s">
        <v>1243</v>
      </c>
      <c r="R393" s="136" t="s">
        <v>1244</v>
      </c>
      <c r="S393" s="136" t="s">
        <v>980</v>
      </c>
      <c r="T393" s="136" t="s">
        <v>980</v>
      </c>
      <c r="U393" s="136" t="s">
        <v>987</v>
      </c>
      <c r="V393" s="136" t="s">
        <v>980</v>
      </c>
      <c r="W393" s="136" t="s">
        <v>980</v>
      </c>
      <c r="X393" s="136" t="s">
        <v>980</v>
      </c>
      <c r="Y393" s="136" t="s">
        <v>980</v>
      </c>
      <c r="Z393" s="136" t="s">
        <v>988</v>
      </c>
      <c r="AA393" s="136" t="s">
        <v>980</v>
      </c>
      <c r="AB393" s="137"/>
      <c r="AC393" s="136" t="s">
        <v>980</v>
      </c>
      <c r="AD393" s="136" t="s">
        <v>980</v>
      </c>
      <c r="AE393" s="136" t="s">
        <v>980</v>
      </c>
      <c r="AF393" s="138">
        <v>0</v>
      </c>
    </row>
    <row r="394" spans="1:32" x14ac:dyDescent="0.25">
      <c r="A394" s="135" t="s">
        <v>980</v>
      </c>
      <c r="B394" s="136" t="s">
        <v>182</v>
      </c>
      <c r="C394" s="136" t="s">
        <v>435</v>
      </c>
      <c r="D394" s="137">
        <v>44117</v>
      </c>
      <c r="E394" s="137">
        <v>44117</v>
      </c>
      <c r="F394" s="137">
        <v>44126</v>
      </c>
      <c r="G394" s="136" t="s">
        <v>981</v>
      </c>
      <c r="H394" s="136" t="s">
        <v>982</v>
      </c>
      <c r="I394" s="138">
        <v>-16638.7</v>
      </c>
      <c r="J394" s="136" t="s">
        <v>983</v>
      </c>
      <c r="K394" s="136" t="s">
        <v>984</v>
      </c>
      <c r="L394" s="138">
        <v>-1396818.87</v>
      </c>
      <c r="M394" s="138">
        <v>-16638.7</v>
      </c>
      <c r="N394" s="139">
        <f t="shared" si="13"/>
        <v>16638.7</v>
      </c>
      <c r="O394" s="140" t="str">
        <f>IF(M394="","",IF(M394&lt;0,-M394&amp;"_"&amp;COUNTIF(M$2:M394,M394),M394&amp;"_"&amp;COUNTIF(M$2:M394,M394)))</f>
        <v>16638.7_1</v>
      </c>
      <c r="P394" s="140" t="str">
        <f t="shared" si="12"/>
        <v/>
      </c>
      <c r="Q394" s="136" t="s">
        <v>1245</v>
      </c>
      <c r="R394" s="136" t="s">
        <v>1244</v>
      </c>
      <c r="S394" s="136" t="s">
        <v>980</v>
      </c>
      <c r="T394" s="136" t="s">
        <v>980</v>
      </c>
      <c r="U394" s="136" t="s">
        <v>987</v>
      </c>
      <c r="V394" s="136" t="s">
        <v>980</v>
      </c>
      <c r="W394" s="136" t="s">
        <v>980</v>
      </c>
      <c r="X394" s="136" t="s">
        <v>980</v>
      </c>
      <c r="Y394" s="136" t="s">
        <v>980</v>
      </c>
      <c r="Z394" s="136" t="s">
        <v>988</v>
      </c>
      <c r="AA394" s="136" t="s">
        <v>980</v>
      </c>
      <c r="AB394" s="137"/>
      <c r="AC394" s="136" t="s">
        <v>980</v>
      </c>
      <c r="AD394" s="136" t="s">
        <v>980</v>
      </c>
      <c r="AE394" s="136" t="s">
        <v>980</v>
      </c>
      <c r="AF394" s="138">
        <v>0</v>
      </c>
    </row>
    <row r="395" spans="1:32" x14ac:dyDescent="0.25">
      <c r="A395" s="135" t="s">
        <v>980</v>
      </c>
      <c r="B395" s="136" t="s">
        <v>182</v>
      </c>
      <c r="C395" s="136" t="s">
        <v>434</v>
      </c>
      <c r="D395" s="137">
        <v>44119</v>
      </c>
      <c r="E395" s="137">
        <v>44119</v>
      </c>
      <c r="F395" s="137">
        <v>44122</v>
      </c>
      <c r="G395" s="136" t="s">
        <v>981</v>
      </c>
      <c r="H395" s="136" t="s">
        <v>982</v>
      </c>
      <c r="I395" s="138">
        <v>-2396.7600000000002</v>
      </c>
      <c r="J395" s="136" t="s">
        <v>983</v>
      </c>
      <c r="K395" s="136" t="s">
        <v>984</v>
      </c>
      <c r="L395" s="138">
        <v>-201208</v>
      </c>
      <c r="M395" s="138">
        <v>-2396.7600000000002</v>
      </c>
      <c r="N395" s="139">
        <f t="shared" si="13"/>
        <v>2396.7600000000002</v>
      </c>
      <c r="O395" s="140" t="str">
        <f>IF(M395="","",IF(M395&lt;0,-M395&amp;"_"&amp;COUNTIF(M$2:M395,M395),M395&amp;"_"&amp;COUNTIF(M$2:M395,M395)))</f>
        <v>2396.76_1</v>
      </c>
      <c r="P395" s="140" t="str">
        <f t="shared" si="12"/>
        <v/>
      </c>
      <c r="Q395" s="136" t="s">
        <v>1246</v>
      </c>
      <c r="R395" s="136" t="s">
        <v>1247</v>
      </c>
      <c r="S395" s="136" t="s">
        <v>980</v>
      </c>
      <c r="T395" s="136" t="s">
        <v>980</v>
      </c>
      <c r="U395" s="136" t="s">
        <v>987</v>
      </c>
      <c r="V395" s="136" t="s">
        <v>980</v>
      </c>
      <c r="W395" s="136" t="s">
        <v>980</v>
      </c>
      <c r="X395" s="136" t="s">
        <v>980</v>
      </c>
      <c r="Y395" s="136" t="s">
        <v>980</v>
      </c>
      <c r="Z395" s="136" t="s">
        <v>988</v>
      </c>
      <c r="AA395" s="136" t="s">
        <v>980</v>
      </c>
      <c r="AB395" s="137"/>
      <c r="AC395" s="136" t="s">
        <v>980</v>
      </c>
      <c r="AD395" s="136" t="s">
        <v>980</v>
      </c>
      <c r="AE395" s="136" t="s">
        <v>980</v>
      </c>
      <c r="AF395" s="138">
        <v>0</v>
      </c>
    </row>
    <row r="396" spans="1:32" x14ac:dyDescent="0.25">
      <c r="A396" s="135" t="s">
        <v>980</v>
      </c>
      <c r="B396" s="136" t="s">
        <v>182</v>
      </c>
      <c r="C396" s="136" t="s">
        <v>206</v>
      </c>
      <c r="D396" s="137">
        <v>44119</v>
      </c>
      <c r="E396" s="137">
        <v>44119</v>
      </c>
      <c r="F396" s="137">
        <v>44126</v>
      </c>
      <c r="G396" s="136" t="s">
        <v>981</v>
      </c>
      <c r="H396" s="136" t="s">
        <v>982</v>
      </c>
      <c r="I396" s="138">
        <v>-2448.42</v>
      </c>
      <c r="J396" s="136" t="s">
        <v>983</v>
      </c>
      <c r="K396" s="136" t="s">
        <v>984</v>
      </c>
      <c r="L396" s="138">
        <v>-205544.85</v>
      </c>
      <c r="M396" s="138">
        <v>-2448.42</v>
      </c>
      <c r="N396" s="139">
        <f t="shared" si="13"/>
        <v>2448.42</v>
      </c>
      <c r="O396" s="140" t="str">
        <f>IF(M396="","",IF(M396&lt;0,-M396&amp;"_"&amp;COUNTIF(M$2:M396,M396),M396&amp;"_"&amp;COUNTIF(M$2:M396,M396)))</f>
        <v>2448.42_1</v>
      </c>
      <c r="P396" s="140" t="str">
        <f t="shared" si="12"/>
        <v/>
      </c>
      <c r="Q396" s="136" t="s">
        <v>1248</v>
      </c>
      <c r="R396" s="136" t="s">
        <v>1247</v>
      </c>
      <c r="S396" s="136" t="s">
        <v>980</v>
      </c>
      <c r="T396" s="136" t="s">
        <v>980</v>
      </c>
      <c r="U396" s="136" t="s">
        <v>987</v>
      </c>
      <c r="V396" s="136" t="s">
        <v>980</v>
      </c>
      <c r="W396" s="136" t="s">
        <v>980</v>
      </c>
      <c r="X396" s="136" t="s">
        <v>980</v>
      </c>
      <c r="Y396" s="136" t="s">
        <v>980</v>
      </c>
      <c r="Z396" s="136" t="s">
        <v>988</v>
      </c>
      <c r="AA396" s="136" t="s">
        <v>980</v>
      </c>
      <c r="AB396" s="137"/>
      <c r="AC396" s="136" t="s">
        <v>980</v>
      </c>
      <c r="AD396" s="136" t="s">
        <v>980</v>
      </c>
      <c r="AE396" s="136" t="s">
        <v>980</v>
      </c>
      <c r="AF396" s="138">
        <v>0</v>
      </c>
    </row>
    <row r="397" spans="1:32" x14ac:dyDescent="0.25">
      <c r="A397" s="135" t="s">
        <v>980</v>
      </c>
      <c r="B397" s="136" t="s">
        <v>182</v>
      </c>
      <c r="C397" s="136" t="s">
        <v>206</v>
      </c>
      <c r="D397" s="137">
        <v>44119</v>
      </c>
      <c r="E397" s="137">
        <v>44119</v>
      </c>
      <c r="F397" s="137">
        <v>44126</v>
      </c>
      <c r="G397" s="136" t="s">
        <v>981</v>
      </c>
      <c r="H397" s="136" t="s">
        <v>982</v>
      </c>
      <c r="I397" s="138">
        <v>-26792.66</v>
      </c>
      <c r="J397" s="136" t="s">
        <v>983</v>
      </c>
      <c r="K397" s="136" t="s">
        <v>984</v>
      </c>
      <c r="L397" s="138">
        <v>-2249243.81</v>
      </c>
      <c r="M397" s="138">
        <v>-26792.66</v>
      </c>
      <c r="N397" s="139">
        <f t="shared" si="13"/>
        <v>26792.66</v>
      </c>
      <c r="O397" s="140" t="str">
        <f>IF(M397="","",IF(M397&lt;0,-M397&amp;"_"&amp;COUNTIF(M$2:M397,M397),M397&amp;"_"&amp;COUNTIF(M$2:M397,M397)))</f>
        <v>26792.66_1</v>
      </c>
      <c r="P397" s="140" t="str">
        <f t="shared" si="12"/>
        <v/>
      </c>
      <c r="Q397" s="136" t="s">
        <v>1248</v>
      </c>
      <c r="R397" s="136" t="s">
        <v>1247</v>
      </c>
      <c r="S397" s="136" t="s">
        <v>980</v>
      </c>
      <c r="T397" s="136" t="s">
        <v>980</v>
      </c>
      <c r="U397" s="136" t="s">
        <v>987</v>
      </c>
      <c r="V397" s="136" t="s">
        <v>980</v>
      </c>
      <c r="W397" s="136" t="s">
        <v>980</v>
      </c>
      <c r="X397" s="136" t="s">
        <v>980</v>
      </c>
      <c r="Y397" s="136" t="s">
        <v>980</v>
      </c>
      <c r="Z397" s="136" t="s">
        <v>988</v>
      </c>
      <c r="AA397" s="136" t="s">
        <v>980</v>
      </c>
      <c r="AB397" s="137"/>
      <c r="AC397" s="136" t="s">
        <v>980</v>
      </c>
      <c r="AD397" s="136" t="s">
        <v>980</v>
      </c>
      <c r="AE397" s="136" t="s">
        <v>980</v>
      </c>
      <c r="AF397" s="138">
        <v>0</v>
      </c>
    </row>
    <row r="398" spans="1:32" x14ac:dyDescent="0.25">
      <c r="A398" s="135" t="s">
        <v>980</v>
      </c>
      <c r="B398" s="136" t="s">
        <v>182</v>
      </c>
      <c r="C398" s="136" t="s">
        <v>206</v>
      </c>
      <c r="D398" s="137">
        <v>44119</v>
      </c>
      <c r="E398" s="137">
        <v>44119</v>
      </c>
      <c r="F398" s="137">
        <v>44126</v>
      </c>
      <c r="G398" s="136" t="s">
        <v>981</v>
      </c>
      <c r="H398" s="136" t="s">
        <v>982</v>
      </c>
      <c r="I398" s="138">
        <v>-21590.66</v>
      </c>
      <c r="J398" s="136" t="s">
        <v>983</v>
      </c>
      <c r="K398" s="136" t="s">
        <v>984</v>
      </c>
      <c r="L398" s="138">
        <v>-1812535.91</v>
      </c>
      <c r="M398" s="138">
        <v>-21590.66</v>
      </c>
      <c r="N398" s="139">
        <f t="shared" si="13"/>
        <v>21590.66</v>
      </c>
      <c r="O398" s="140" t="str">
        <f>IF(M398="","",IF(M398&lt;0,-M398&amp;"_"&amp;COUNTIF(M$2:M398,M398),M398&amp;"_"&amp;COUNTIF(M$2:M398,M398)))</f>
        <v>21590.66_1</v>
      </c>
      <c r="P398" s="140" t="str">
        <f t="shared" si="12"/>
        <v/>
      </c>
      <c r="Q398" s="136" t="s">
        <v>1248</v>
      </c>
      <c r="R398" s="136" t="s">
        <v>1247</v>
      </c>
      <c r="S398" s="136" t="s">
        <v>980</v>
      </c>
      <c r="T398" s="136" t="s">
        <v>980</v>
      </c>
      <c r="U398" s="136" t="s">
        <v>987</v>
      </c>
      <c r="V398" s="136" t="s">
        <v>980</v>
      </c>
      <c r="W398" s="136" t="s">
        <v>980</v>
      </c>
      <c r="X398" s="136" t="s">
        <v>980</v>
      </c>
      <c r="Y398" s="136" t="s">
        <v>980</v>
      </c>
      <c r="Z398" s="136" t="s">
        <v>988</v>
      </c>
      <c r="AA398" s="136" t="s">
        <v>980</v>
      </c>
      <c r="AB398" s="137"/>
      <c r="AC398" s="136" t="s">
        <v>980</v>
      </c>
      <c r="AD398" s="136" t="s">
        <v>980</v>
      </c>
      <c r="AE398" s="136" t="s">
        <v>980</v>
      </c>
      <c r="AF398" s="138">
        <v>0</v>
      </c>
    </row>
    <row r="399" spans="1:32" x14ac:dyDescent="0.25">
      <c r="A399" s="135" t="s">
        <v>980</v>
      </c>
      <c r="B399" s="136" t="s">
        <v>182</v>
      </c>
      <c r="C399" s="136" t="s">
        <v>445</v>
      </c>
      <c r="D399" s="137">
        <v>44119</v>
      </c>
      <c r="E399" s="137">
        <v>44119</v>
      </c>
      <c r="F399" s="137">
        <v>44126</v>
      </c>
      <c r="G399" s="136" t="s">
        <v>981</v>
      </c>
      <c r="H399" s="136" t="s">
        <v>982</v>
      </c>
      <c r="I399" s="138">
        <v>-2163.4299999999998</v>
      </c>
      <c r="J399" s="136" t="s">
        <v>1034</v>
      </c>
      <c r="K399" s="136" t="s">
        <v>984</v>
      </c>
      <c r="L399" s="138">
        <v>-181619.96</v>
      </c>
      <c r="M399" s="138">
        <v>-2163.4299999999998</v>
      </c>
      <c r="N399" s="139">
        <f t="shared" si="13"/>
        <v>2163.4299999999998</v>
      </c>
      <c r="O399" s="140" t="str">
        <f>IF(M399="","",IF(M399&lt;0,-M399&amp;"_"&amp;COUNTIF(M$2:M399,M399),M399&amp;"_"&amp;COUNTIF(M$2:M399,M399)))</f>
        <v>2163.43_1</v>
      </c>
      <c r="P399" s="140" t="str">
        <f t="shared" si="12"/>
        <v/>
      </c>
      <c r="Q399" s="136" t="s">
        <v>1249</v>
      </c>
      <c r="R399" s="136" t="s">
        <v>1247</v>
      </c>
      <c r="S399" s="136" t="s">
        <v>980</v>
      </c>
      <c r="T399" s="136" t="s">
        <v>980</v>
      </c>
      <c r="U399" s="136" t="s">
        <v>987</v>
      </c>
      <c r="V399" s="136" t="s">
        <v>980</v>
      </c>
      <c r="W399" s="136" t="s">
        <v>980</v>
      </c>
      <c r="X399" s="136" t="s">
        <v>980</v>
      </c>
      <c r="Y399" s="136" t="s">
        <v>980</v>
      </c>
      <c r="Z399" s="136" t="s">
        <v>988</v>
      </c>
      <c r="AA399" s="136" t="s">
        <v>980</v>
      </c>
      <c r="AB399" s="137"/>
      <c r="AC399" s="136" t="s">
        <v>980</v>
      </c>
      <c r="AD399" s="136" t="s">
        <v>980</v>
      </c>
      <c r="AE399" s="136" t="s">
        <v>980</v>
      </c>
      <c r="AF399" s="138">
        <v>0</v>
      </c>
    </row>
    <row r="400" spans="1:32" x14ac:dyDescent="0.25">
      <c r="A400" s="135" t="s">
        <v>980</v>
      </c>
      <c r="B400" s="136" t="s">
        <v>182</v>
      </c>
      <c r="C400" s="136" t="s">
        <v>445</v>
      </c>
      <c r="D400" s="137">
        <v>44119</v>
      </c>
      <c r="E400" s="137">
        <v>44119</v>
      </c>
      <c r="F400" s="137">
        <v>44126</v>
      </c>
      <c r="G400" s="136" t="s">
        <v>981</v>
      </c>
      <c r="H400" s="136" t="s">
        <v>982</v>
      </c>
      <c r="I400" s="138">
        <v>-8239.9500000000007</v>
      </c>
      <c r="J400" s="136" t="s">
        <v>983</v>
      </c>
      <c r="K400" s="136" t="s">
        <v>984</v>
      </c>
      <c r="L400" s="138">
        <v>-691743.8</v>
      </c>
      <c r="M400" s="138">
        <v>-8239.9500000000007</v>
      </c>
      <c r="N400" s="139">
        <f t="shared" si="13"/>
        <v>8239.9500000000007</v>
      </c>
      <c r="O400" s="140" t="str">
        <f>IF(M400="","",IF(M400&lt;0,-M400&amp;"_"&amp;COUNTIF(M$2:M400,M400),M400&amp;"_"&amp;COUNTIF(M$2:M400,M400)))</f>
        <v>8239.95_1</v>
      </c>
      <c r="P400" s="140" t="str">
        <f t="shared" si="12"/>
        <v/>
      </c>
      <c r="Q400" s="136" t="s">
        <v>1249</v>
      </c>
      <c r="R400" s="136" t="s">
        <v>1247</v>
      </c>
      <c r="S400" s="136" t="s">
        <v>980</v>
      </c>
      <c r="T400" s="136" t="s">
        <v>980</v>
      </c>
      <c r="U400" s="136" t="s">
        <v>987</v>
      </c>
      <c r="V400" s="136" t="s">
        <v>980</v>
      </c>
      <c r="W400" s="136" t="s">
        <v>980</v>
      </c>
      <c r="X400" s="136" t="s">
        <v>980</v>
      </c>
      <c r="Y400" s="136" t="s">
        <v>980</v>
      </c>
      <c r="Z400" s="136" t="s">
        <v>988</v>
      </c>
      <c r="AA400" s="136" t="s">
        <v>980</v>
      </c>
      <c r="AB400" s="137"/>
      <c r="AC400" s="136" t="s">
        <v>980</v>
      </c>
      <c r="AD400" s="136" t="s">
        <v>980</v>
      </c>
      <c r="AE400" s="136" t="s">
        <v>980</v>
      </c>
      <c r="AF400" s="138">
        <v>0</v>
      </c>
    </row>
    <row r="401" spans="1:32" x14ac:dyDescent="0.25">
      <c r="A401" s="135" t="s">
        <v>980</v>
      </c>
      <c r="B401" s="136" t="s">
        <v>182</v>
      </c>
      <c r="C401" s="136" t="s">
        <v>445</v>
      </c>
      <c r="D401" s="137">
        <v>44119</v>
      </c>
      <c r="E401" s="137">
        <v>44119</v>
      </c>
      <c r="F401" s="137">
        <v>44126</v>
      </c>
      <c r="G401" s="136" t="s">
        <v>981</v>
      </c>
      <c r="H401" s="136" t="s">
        <v>982</v>
      </c>
      <c r="I401" s="138">
        <v>-3920.57</v>
      </c>
      <c r="J401" s="136" t="s">
        <v>983</v>
      </c>
      <c r="K401" s="136" t="s">
        <v>984</v>
      </c>
      <c r="L401" s="138">
        <v>-329131.84999999998</v>
      </c>
      <c r="M401" s="138">
        <v>-3920.57</v>
      </c>
      <c r="N401" s="139">
        <f t="shared" si="13"/>
        <v>3920.57</v>
      </c>
      <c r="O401" s="140" t="str">
        <f>IF(M401="","",IF(M401&lt;0,-M401&amp;"_"&amp;COUNTIF(M$2:M401,M401),M401&amp;"_"&amp;COUNTIF(M$2:M401,M401)))</f>
        <v>3920.57_1</v>
      </c>
      <c r="P401" s="140" t="str">
        <f t="shared" si="12"/>
        <v/>
      </c>
      <c r="Q401" s="136" t="s">
        <v>1249</v>
      </c>
      <c r="R401" s="136" t="s">
        <v>1247</v>
      </c>
      <c r="S401" s="136" t="s">
        <v>980</v>
      </c>
      <c r="T401" s="136" t="s">
        <v>980</v>
      </c>
      <c r="U401" s="136" t="s">
        <v>987</v>
      </c>
      <c r="V401" s="136" t="s">
        <v>980</v>
      </c>
      <c r="W401" s="136" t="s">
        <v>980</v>
      </c>
      <c r="X401" s="136" t="s">
        <v>980</v>
      </c>
      <c r="Y401" s="136" t="s">
        <v>980</v>
      </c>
      <c r="Z401" s="136" t="s">
        <v>988</v>
      </c>
      <c r="AA401" s="136" t="s">
        <v>980</v>
      </c>
      <c r="AB401" s="137"/>
      <c r="AC401" s="136" t="s">
        <v>980</v>
      </c>
      <c r="AD401" s="136" t="s">
        <v>980</v>
      </c>
      <c r="AE401" s="136" t="s">
        <v>980</v>
      </c>
      <c r="AF401" s="138">
        <v>0</v>
      </c>
    </row>
    <row r="402" spans="1:32" x14ac:dyDescent="0.25">
      <c r="A402" s="135" t="s">
        <v>980</v>
      </c>
      <c r="B402" s="136" t="s">
        <v>182</v>
      </c>
      <c r="C402" s="136" t="s">
        <v>445</v>
      </c>
      <c r="D402" s="137">
        <v>44119</v>
      </c>
      <c r="E402" s="137">
        <v>44119</v>
      </c>
      <c r="F402" s="137">
        <v>44126</v>
      </c>
      <c r="G402" s="136" t="s">
        <v>981</v>
      </c>
      <c r="H402" s="136" t="s">
        <v>982</v>
      </c>
      <c r="I402" s="138">
        <v>-4405.93</v>
      </c>
      <c r="J402" s="136" t="s">
        <v>983</v>
      </c>
      <c r="K402" s="136" t="s">
        <v>984</v>
      </c>
      <c r="L402" s="138">
        <v>-369877.82</v>
      </c>
      <c r="M402" s="138">
        <v>-4405.93</v>
      </c>
      <c r="N402" s="139">
        <f t="shared" si="13"/>
        <v>4405.93</v>
      </c>
      <c r="O402" s="140" t="str">
        <f>IF(M402="","",IF(M402&lt;0,-M402&amp;"_"&amp;COUNTIF(M$2:M402,M402),M402&amp;"_"&amp;COUNTIF(M$2:M402,M402)))</f>
        <v>4405.93_1</v>
      </c>
      <c r="P402" s="140" t="str">
        <f t="shared" si="12"/>
        <v/>
      </c>
      <c r="Q402" s="136" t="s">
        <v>1249</v>
      </c>
      <c r="R402" s="136" t="s">
        <v>1247</v>
      </c>
      <c r="S402" s="136" t="s">
        <v>980</v>
      </c>
      <c r="T402" s="136" t="s">
        <v>980</v>
      </c>
      <c r="U402" s="136" t="s">
        <v>987</v>
      </c>
      <c r="V402" s="136" t="s">
        <v>980</v>
      </c>
      <c r="W402" s="136" t="s">
        <v>980</v>
      </c>
      <c r="X402" s="136" t="s">
        <v>980</v>
      </c>
      <c r="Y402" s="136" t="s">
        <v>980</v>
      </c>
      <c r="Z402" s="136" t="s">
        <v>988</v>
      </c>
      <c r="AA402" s="136" t="s">
        <v>980</v>
      </c>
      <c r="AB402" s="137"/>
      <c r="AC402" s="136" t="s">
        <v>980</v>
      </c>
      <c r="AD402" s="136" t="s">
        <v>980</v>
      </c>
      <c r="AE402" s="136" t="s">
        <v>980</v>
      </c>
      <c r="AF402" s="138">
        <v>0</v>
      </c>
    </row>
    <row r="403" spans="1:32" x14ac:dyDescent="0.25">
      <c r="A403" s="135" t="s">
        <v>980</v>
      </c>
      <c r="B403" s="136" t="s">
        <v>182</v>
      </c>
      <c r="C403" s="136" t="s">
        <v>445</v>
      </c>
      <c r="D403" s="137">
        <v>44119</v>
      </c>
      <c r="E403" s="137">
        <v>44119</v>
      </c>
      <c r="F403" s="137">
        <v>44126</v>
      </c>
      <c r="G403" s="136" t="s">
        <v>981</v>
      </c>
      <c r="H403" s="136" t="s">
        <v>982</v>
      </c>
      <c r="I403" s="138">
        <v>-1952.35</v>
      </c>
      <c r="J403" s="136" t="s">
        <v>983</v>
      </c>
      <c r="K403" s="136" t="s">
        <v>984</v>
      </c>
      <c r="L403" s="138">
        <v>-163899.78</v>
      </c>
      <c r="M403" s="138">
        <v>-1952.35</v>
      </c>
      <c r="N403" s="139">
        <f t="shared" si="13"/>
        <v>1952.35</v>
      </c>
      <c r="O403" s="140" t="str">
        <f>IF(M403="","",IF(M403&lt;0,-M403&amp;"_"&amp;COUNTIF(M$2:M403,M403),M403&amp;"_"&amp;COUNTIF(M$2:M403,M403)))</f>
        <v>1952.35_1</v>
      </c>
      <c r="P403" s="140" t="str">
        <f t="shared" si="12"/>
        <v/>
      </c>
      <c r="Q403" s="136" t="s">
        <v>1249</v>
      </c>
      <c r="R403" s="136" t="s">
        <v>1247</v>
      </c>
      <c r="S403" s="136" t="s">
        <v>980</v>
      </c>
      <c r="T403" s="136" t="s">
        <v>980</v>
      </c>
      <c r="U403" s="136" t="s">
        <v>987</v>
      </c>
      <c r="V403" s="136" t="s">
        <v>980</v>
      </c>
      <c r="W403" s="136" t="s">
        <v>980</v>
      </c>
      <c r="X403" s="136" t="s">
        <v>980</v>
      </c>
      <c r="Y403" s="136" t="s">
        <v>980</v>
      </c>
      <c r="Z403" s="136" t="s">
        <v>988</v>
      </c>
      <c r="AA403" s="136" t="s">
        <v>980</v>
      </c>
      <c r="AB403" s="137"/>
      <c r="AC403" s="136" t="s">
        <v>980</v>
      </c>
      <c r="AD403" s="136" t="s">
        <v>980</v>
      </c>
      <c r="AE403" s="136" t="s">
        <v>980</v>
      </c>
      <c r="AF403" s="138">
        <v>0</v>
      </c>
    </row>
    <row r="404" spans="1:32" x14ac:dyDescent="0.25">
      <c r="A404" s="135" t="s">
        <v>980</v>
      </c>
      <c r="B404" s="136" t="s">
        <v>182</v>
      </c>
      <c r="C404" s="136" t="s">
        <v>445</v>
      </c>
      <c r="D404" s="137">
        <v>44119</v>
      </c>
      <c r="E404" s="137">
        <v>44119</v>
      </c>
      <c r="F404" s="137">
        <v>44126</v>
      </c>
      <c r="G404" s="136" t="s">
        <v>981</v>
      </c>
      <c r="H404" s="136" t="s">
        <v>982</v>
      </c>
      <c r="I404" s="138">
        <v>-1686.45</v>
      </c>
      <c r="J404" s="136" t="s">
        <v>983</v>
      </c>
      <c r="K404" s="136" t="s">
        <v>984</v>
      </c>
      <c r="L404" s="138">
        <v>-141577.48000000001</v>
      </c>
      <c r="M404" s="138">
        <v>-1686.45</v>
      </c>
      <c r="N404" s="139">
        <f t="shared" si="13"/>
        <v>1686.45</v>
      </c>
      <c r="O404" s="140" t="str">
        <f>IF(M404="","",IF(M404&lt;0,-M404&amp;"_"&amp;COUNTIF(M$2:M404,M404),M404&amp;"_"&amp;COUNTIF(M$2:M404,M404)))</f>
        <v>1686.45_1</v>
      </c>
      <c r="P404" s="140" t="str">
        <f t="shared" si="12"/>
        <v/>
      </c>
      <c r="Q404" s="136" t="s">
        <v>1249</v>
      </c>
      <c r="R404" s="136" t="s">
        <v>1247</v>
      </c>
      <c r="S404" s="136" t="s">
        <v>980</v>
      </c>
      <c r="T404" s="136" t="s">
        <v>980</v>
      </c>
      <c r="U404" s="136" t="s">
        <v>987</v>
      </c>
      <c r="V404" s="136" t="s">
        <v>980</v>
      </c>
      <c r="W404" s="136" t="s">
        <v>980</v>
      </c>
      <c r="X404" s="136" t="s">
        <v>980</v>
      </c>
      <c r="Y404" s="136" t="s">
        <v>980</v>
      </c>
      <c r="Z404" s="136" t="s">
        <v>988</v>
      </c>
      <c r="AA404" s="136" t="s">
        <v>980</v>
      </c>
      <c r="AB404" s="137"/>
      <c r="AC404" s="136" t="s">
        <v>980</v>
      </c>
      <c r="AD404" s="136" t="s">
        <v>980</v>
      </c>
      <c r="AE404" s="136" t="s">
        <v>980</v>
      </c>
      <c r="AF404" s="138">
        <v>0</v>
      </c>
    </row>
    <row r="405" spans="1:32" x14ac:dyDescent="0.25">
      <c r="A405" s="135" t="s">
        <v>980</v>
      </c>
      <c r="B405" s="136" t="s">
        <v>182</v>
      </c>
      <c r="C405" s="136" t="s">
        <v>445</v>
      </c>
      <c r="D405" s="137">
        <v>44119</v>
      </c>
      <c r="E405" s="137">
        <v>44119</v>
      </c>
      <c r="F405" s="137">
        <v>44126</v>
      </c>
      <c r="G405" s="136" t="s">
        <v>981</v>
      </c>
      <c r="H405" s="136" t="s">
        <v>982</v>
      </c>
      <c r="I405" s="138">
        <v>-4574.32</v>
      </c>
      <c r="J405" s="136" t="s">
        <v>983</v>
      </c>
      <c r="K405" s="136" t="s">
        <v>984</v>
      </c>
      <c r="L405" s="138">
        <v>-384014.16</v>
      </c>
      <c r="M405" s="138">
        <v>-4574.32</v>
      </c>
      <c r="N405" s="139">
        <f t="shared" si="13"/>
        <v>4574.32</v>
      </c>
      <c r="O405" s="140" t="str">
        <f>IF(M405="","",IF(M405&lt;0,-M405&amp;"_"&amp;COUNTIF(M$2:M405,M405),M405&amp;"_"&amp;COUNTIF(M$2:M405,M405)))</f>
        <v>4574.32_1</v>
      </c>
      <c r="P405" s="140" t="str">
        <f t="shared" si="12"/>
        <v/>
      </c>
      <c r="Q405" s="136" t="s">
        <v>1249</v>
      </c>
      <c r="R405" s="136" t="s">
        <v>1247</v>
      </c>
      <c r="S405" s="136" t="s">
        <v>980</v>
      </c>
      <c r="T405" s="136" t="s">
        <v>980</v>
      </c>
      <c r="U405" s="136" t="s">
        <v>987</v>
      </c>
      <c r="V405" s="136" t="s">
        <v>980</v>
      </c>
      <c r="W405" s="136" t="s">
        <v>980</v>
      </c>
      <c r="X405" s="136" t="s">
        <v>980</v>
      </c>
      <c r="Y405" s="136" t="s">
        <v>980</v>
      </c>
      <c r="Z405" s="136" t="s">
        <v>988</v>
      </c>
      <c r="AA405" s="136" t="s">
        <v>980</v>
      </c>
      <c r="AB405" s="137"/>
      <c r="AC405" s="136" t="s">
        <v>980</v>
      </c>
      <c r="AD405" s="136" t="s">
        <v>980</v>
      </c>
      <c r="AE405" s="136" t="s">
        <v>980</v>
      </c>
      <c r="AF405" s="138">
        <v>0</v>
      </c>
    </row>
    <row r="406" spans="1:32" x14ac:dyDescent="0.25">
      <c r="A406" s="135" t="s">
        <v>980</v>
      </c>
      <c r="B406" s="136" t="s">
        <v>182</v>
      </c>
      <c r="C406" s="136" t="s">
        <v>207</v>
      </c>
      <c r="D406" s="137">
        <v>44120</v>
      </c>
      <c r="E406" s="137">
        <v>44120</v>
      </c>
      <c r="F406" s="137">
        <v>44126</v>
      </c>
      <c r="G406" s="136" t="s">
        <v>981</v>
      </c>
      <c r="H406" s="136" t="s">
        <v>982</v>
      </c>
      <c r="I406" s="138">
        <v>-3769.78</v>
      </c>
      <c r="J406" s="136" t="s">
        <v>983</v>
      </c>
      <c r="K406" s="136" t="s">
        <v>984</v>
      </c>
      <c r="L406" s="138">
        <v>-316473.03000000003</v>
      </c>
      <c r="M406" s="138">
        <v>-3769.78</v>
      </c>
      <c r="N406" s="139">
        <f t="shared" si="13"/>
        <v>3769.78</v>
      </c>
      <c r="O406" s="140" t="str">
        <f>IF(M406="","",IF(M406&lt;0,-M406&amp;"_"&amp;COUNTIF(M$2:M406,M406),M406&amp;"_"&amp;COUNTIF(M$2:M406,M406)))</f>
        <v>3769.78_1</v>
      </c>
      <c r="P406" s="140" t="str">
        <f t="shared" si="12"/>
        <v/>
      </c>
      <c r="Q406" s="136" t="s">
        <v>1250</v>
      </c>
      <c r="R406" s="136" t="s">
        <v>1251</v>
      </c>
      <c r="S406" s="136" t="s">
        <v>980</v>
      </c>
      <c r="T406" s="136" t="s">
        <v>980</v>
      </c>
      <c r="U406" s="136" t="s">
        <v>987</v>
      </c>
      <c r="V406" s="136" t="s">
        <v>980</v>
      </c>
      <c r="W406" s="136" t="s">
        <v>980</v>
      </c>
      <c r="X406" s="136" t="s">
        <v>980</v>
      </c>
      <c r="Y406" s="136" t="s">
        <v>980</v>
      </c>
      <c r="Z406" s="136" t="s">
        <v>988</v>
      </c>
      <c r="AA406" s="136" t="s">
        <v>980</v>
      </c>
      <c r="AB406" s="137"/>
      <c r="AC406" s="136" t="s">
        <v>980</v>
      </c>
      <c r="AD406" s="136" t="s">
        <v>980</v>
      </c>
      <c r="AE406" s="136" t="s">
        <v>980</v>
      </c>
      <c r="AF406" s="138">
        <v>0</v>
      </c>
    </row>
    <row r="407" spans="1:32" x14ac:dyDescent="0.25">
      <c r="A407" s="135" t="s">
        <v>980</v>
      </c>
      <c r="B407" s="136" t="s">
        <v>182</v>
      </c>
      <c r="C407" s="136" t="s">
        <v>207</v>
      </c>
      <c r="D407" s="137">
        <v>44120</v>
      </c>
      <c r="E407" s="137">
        <v>44120</v>
      </c>
      <c r="F407" s="137">
        <v>44126</v>
      </c>
      <c r="G407" s="136" t="s">
        <v>981</v>
      </c>
      <c r="H407" s="136" t="s">
        <v>982</v>
      </c>
      <c r="I407" s="138">
        <v>-11523.09</v>
      </c>
      <c r="J407" s="136" t="s">
        <v>983</v>
      </c>
      <c r="K407" s="136" t="s">
        <v>984</v>
      </c>
      <c r="L407" s="138">
        <v>-967363.41</v>
      </c>
      <c r="M407" s="138">
        <v>-11523.09</v>
      </c>
      <c r="N407" s="139">
        <f t="shared" si="13"/>
        <v>11523.09</v>
      </c>
      <c r="O407" s="140" t="str">
        <f>IF(M407="","",IF(M407&lt;0,-M407&amp;"_"&amp;COUNTIF(M$2:M407,M407),M407&amp;"_"&amp;COUNTIF(M$2:M407,M407)))</f>
        <v>11523.09_1</v>
      </c>
      <c r="P407" s="140" t="str">
        <f t="shared" si="12"/>
        <v/>
      </c>
      <c r="Q407" s="136" t="s">
        <v>1250</v>
      </c>
      <c r="R407" s="136" t="s">
        <v>1251</v>
      </c>
      <c r="S407" s="136" t="s">
        <v>980</v>
      </c>
      <c r="T407" s="136" t="s">
        <v>980</v>
      </c>
      <c r="U407" s="136" t="s">
        <v>987</v>
      </c>
      <c r="V407" s="136" t="s">
        <v>980</v>
      </c>
      <c r="W407" s="136" t="s">
        <v>980</v>
      </c>
      <c r="X407" s="136" t="s">
        <v>980</v>
      </c>
      <c r="Y407" s="136" t="s">
        <v>980</v>
      </c>
      <c r="Z407" s="136" t="s">
        <v>988</v>
      </c>
      <c r="AA407" s="136" t="s">
        <v>980</v>
      </c>
      <c r="AB407" s="137"/>
      <c r="AC407" s="136" t="s">
        <v>980</v>
      </c>
      <c r="AD407" s="136" t="s">
        <v>980</v>
      </c>
      <c r="AE407" s="136" t="s">
        <v>980</v>
      </c>
      <c r="AF407" s="138">
        <v>0</v>
      </c>
    </row>
    <row r="408" spans="1:32" x14ac:dyDescent="0.25">
      <c r="A408" s="135" t="s">
        <v>980</v>
      </c>
      <c r="B408" s="136" t="s">
        <v>182</v>
      </c>
      <c r="C408" s="136" t="s">
        <v>207</v>
      </c>
      <c r="D408" s="137">
        <v>44120</v>
      </c>
      <c r="E408" s="137">
        <v>44120</v>
      </c>
      <c r="F408" s="137">
        <v>44126</v>
      </c>
      <c r="G408" s="136" t="s">
        <v>981</v>
      </c>
      <c r="H408" s="136" t="s">
        <v>982</v>
      </c>
      <c r="I408" s="138">
        <v>-17609.580000000002</v>
      </c>
      <c r="J408" s="136" t="s">
        <v>983</v>
      </c>
      <c r="K408" s="136" t="s">
        <v>984</v>
      </c>
      <c r="L408" s="138">
        <v>-1478324.24</v>
      </c>
      <c r="M408" s="138">
        <v>-17609.580000000002</v>
      </c>
      <c r="N408" s="139">
        <f t="shared" si="13"/>
        <v>17609.580000000002</v>
      </c>
      <c r="O408" s="140" t="str">
        <f>IF(M408="","",IF(M408&lt;0,-M408&amp;"_"&amp;COUNTIF(M$2:M408,M408),M408&amp;"_"&amp;COUNTIF(M$2:M408,M408)))</f>
        <v>17609.58_1</v>
      </c>
      <c r="P408" s="140" t="str">
        <f t="shared" si="12"/>
        <v/>
      </c>
      <c r="Q408" s="136" t="s">
        <v>1250</v>
      </c>
      <c r="R408" s="136" t="s">
        <v>1251</v>
      </c>
      <c r="S408" s="136" t="s">
        <v>980</v>
      </c>
      <c r="T408" s="136" t="s">
        <v>980</v>
      </c>
      <c r="U408" s="136" t="s">
        <v>987</v>
      </c>
      <c r="V408" s="136" t="s">
        <v>980</v>
      </c>
      <c r="W408" s="136" t="s">
        <v>980</v>
      </c>
      <c r="X408" s="136" t="s">
        <v>980</v>
      </c>
      <c r="Y408" s="136" t="s">
        <v>980</v>
      </c>
      <c r="Z408" s="136" t="s">
        <v>988</v>
      </c>
      <c r="AA408" s="136" t="s">
        <v>980</v>
      </c>
      <c r="AB408" s="137"/>
      <c r="AC408" s="136" t="s">
        <v>980</v>
      </c>
      <c r="AD408" s="136" t="s">
        <v>980</v>
      </c>
      <c r="AE408" s="136" t="s">
        <v>980</v>
      </c>
      <c r="AF408" s="138">
        <v>0</v>
      </c>
    </row>
    <row r="409" spans="1:32" x14ac:dyDescent="0.25">
      <c r="A409" s="135" t="s">
        <v>980</v>
      </c>
      <c r="B409" s="136" t="s">
        <v>182</v>
      </c>
      <c r="C409" s="136" t="s">
        <v>207</v>
      </c>
      <c r="D409" s="137">
        <v>44120</v>
      </c>
      <c r="E409" s="137">
        <v>44120</v>
      </c>
      <c r="F409" s="137">
        <v>44126</v>
      </c>
      <c r="G409" s="136" t="s">
        <v>981</v>
      </c>
      <c r="H409" s="136" t="s">
        <v>982</v>
      </c>
      <c r="I409" s="138">
        <v>-37130.04</v>
      </c>
      <c r="J409" s="136" t="s">
        <v>983</v>
      </c>
      <c r="K409" s="136" t="s">
        <v>984</v>
      </c>
      <c r="L409" s="138">
        <v>-3117066.86</v>
      </c>
      <c r="M409" s="138">
        <v>-37130.04</v>
      </c>
      <c r="N409" s="139">
        <f t="shared" si="13"/>
        <v>37130.04</v>
      </c>
      <c r="O409" s="140" t="str">
        <f>IF(M409="","",IF(M409&lt;0,-M409&amp;"_"&amp;COUNTIF(M$2:M409,M409),M409&amp;"_"&amp;COUNTIF(M$2:M409,M409)))</f>
        <v>37130.04_1</v>
      </c>
      <c r="P409" s="140" t="str">
        <f t="shared" si="12"/>
        <v/>
      </c>
      <c r="Q409" s="136" t="s">
        <v>1250</v>
      </c>
      <c r="R409" s="136" t="s">
        <v>1251</v>
      </c>
      <c r="S409" s="136" t="s">
        <v>980</v>
      </c>
      <c r="T409" s="136" t="s">
        <v>980</v>
      </c>
      <c r="U409" s="136" t="s">
        <v>987</v>
      </c>
      <c r="V409" s="136" t="s">
        <v>980</v>
      </c>
      <c r="W409" s="136" t="s">
        <v>980</v>
      </c>
      <c r="X409" s="136" t="s">
        <v>980</v>
      </c>
      <c r="Y409" s="136" t="s">
        <v>980</v>
      </c>
      <c r="Z409" s="136" t="s">
        <v>988</v>
      </c>
      <c r="AA409" s="136" t="s">
        <v>980</v>
      </c>
      <c r="AB409" s="137"/>
      <c r="AC409" s="136" t="s">
        <v>980</v>
      </c>
      <c r="AD409" s="136" t="s">
        <v>980</v>
      </c>
      <c r="AE409" s="136" t="s">
        <v>980</v>
      </c>
      <c r="AF409" s="138">
        <v>0</v>
      </c>
    </row>
    <row r="410" spans="1:32" x14ac:dyDescent="0.25">
      <c r="A410" s="135" t="s">
        <v>980</v>
      </c>
      <c r="B410" s="136" t="s">
        <v>182</v>
      </c>
      <c r="C410" s="136" t="s">
        <v>207</v>
      </c>
      <c r="D410" s="137">
        <v>44120</v>
      </c>
      <c r="E410" s="137">
        <v>44120</v>
      </c>
      <c r="F410" s="137">
        <v>44126</v>
      </c>
      <c r="G410" s="136" t="s">
        <v>981</v>
      </c>
      <c r="H410" s="136" t="s">
        <v>982</v>
      </c>
      <c r="I410" s="138">
        <v>-1594.83</v>
      </c>
      <c r="J410" s="136" t="s">
        <v>983</v>
      </c>
      <c r="K410" s="136" t="s">
        <v>984</v>
      </c>
      <c r="L410" s="138">
        <v>-133885.98000000001</v>
      </c>
      <c r="M410" s="138">
        <v>-1594.83</v>
      </c>
      <c r="N410" s="139">
        <f t="shared" si="13"/>
        <v>1594.83</v>
      </c>
      <c r="O410" s="140" t="str">
        <f>IF(M410="","",IF(M410&lt;0,-M410&amp;"_"&amp;COUNTIF(M$2:M410,M410),M410&amp;"_"&amp;COUNTIF(M$2:M410,M410)))</f>
        <v>1594.83_1</v>
      </c>
      <c r="P410" s="140" t="str">
        <f t="shared" si="12"/>
        <v/>
      </c>
      <c r="Q410" s="136" t="s">
        <v>1250</v>
      </c>
      <c r="R410" s="136" t="s">
        <v>1251</v>
      </c>
      <c r="S410" s="136" t="s">
        <v>980</v>
      </c>
      <c r="T410" s="136" t="s">
        <v>980</v>
      </c>
      <c r="U410" s="136" t="s">
        <v>987</v>
      </c>
      <c r="V410" s="136" t="s">
        <v>980</v>
      </c>
      <c r="W410" s="136" t="s">
        <v>980</v>
      </c>
      <c r="X410" s="136" t="s">
        <v>980</v>
      </c>
      <c r="Y410" s="136" t="s">
        <v>980</v>
      </c>
      <c r="Z410" s="136" t="s">
        <v>988</v>
      </c>
      <c r="AA410" s="136" t="s">
        <v>980</v>
      </c>
      <c r="AB410" s="137"/>
      <c r="AC410" s="136" t="s">
        <v>980</v>
      </c>
      <c r="AD410" s="136" t="s">
        <v>980</v>
      </c>
      <c r="AE410" s="136" t="s">
        <v>980</v>
      </c>
      <c r="AF410" s="138">
        <v>0</v>
      </c>
    </row>
    <row r="411" spans="1:32" x14ac:dyDescent="0.25">
      <c r="A411" s="135" t="s">
        <v>980</v>
      </c>
      <c r="B411" s="136" t="s">
        <v>182</v>
      </c>
      <c r="C411" s="136" t="s">
        <v>207</v>
      </c>
      <c r="D411" s="137">
        <v>44120</v>
      </c>
      <c r="E411" s="137">
        <v>44120</v>
      </c>
      <c r="F411" s="137">
        <v>44126</v>
      </c>
      <c r="G411" s="136" t="s">
        <v>981</v>
      </c>
      <c r="H411" s="136" t="s">
        <v>982</v>
      </c>
      <c r="I411" s="138">
        <v>-4227.91</v>
      </c>
      <c r="J411" s="136" t="s">
        <v>983</v>
      </c>
      <c r="K411" s="136" t="s">
        <v>984</v>
      </c>
      <c r="L411" s="138">
        <v>-354933.04</v>
      </c>
      <c r="M411" s="138">
        <v>-4227.91</v>
      </c>
      <c r="N411" s="139">
        <f t="shared" si="13"/>
        <v>4227.91</v>
      </c>
      <c r="O411" s="140" t="str">
        <f>IF(M411="","",IF(M411&lt;0,-M411&amp;"_"&amp;COUNTIF(M$2:M411,M411),M411&amp;"_"&amp;COUNTIF(M$2:M411,M411)))</f>
        <v>4227.91_1</v>
      </c>
      <c r="P411" s="140" t="str">
        <f t="shared" si="12"/>
        <v/>
      </c>
      <c r="Q411" s="136" t="s">
        <v>1250</v>
      </c>
      <c r="R411" s="136" t="s">
        <v>1251</v>
      </c>
      <c r="S411" s="136" t="s">
        <v>980</v>
      </c>
      <c r="T411" s="136" t="s">
        <v>980</v>
      </c>
      <c r="U411" s="136" t="s">
        <v>987</v>
      </c>
      <c r="V411" s="136" t="s">
        <v>980</v>
      </c>
      <c r="W411" s="136" t="s">
        <v>980</v>
      </c>
      <c r="X411" s="136" t="s">
        <v>980</v>
      </c>
      <c r="Y411" s="136" t="s">
        <v>980</v>
      </c>
      <c r="Z411" s="136" t="s">
        <v>988</v>
      </c>
      <c r="AA411" s="136" t="s">
        <v>980</v>
      </c>
      <c r="AB411" s="137"/>
      <c r="AC411" s="136" t="s">
        <v>980</v>
      </c>
      <c r="AD411" s="136" t="s">
        <v>980</v>
      </c>
      <c r="AE411" s="136" t="s">
        <v>980</v>
      </c>
      <c r="AF411" s="138">
        <v>0</v>
      </c>
    </row>
    <row r="412" spans="1:32" x14ac:dyDescent="0.25">
      <c r="A412" s="135" t="s">
        <v>980</v>
      </c>
      <c r="B412" s="136" t="s">
        <v>182</v>
      </c>
      <c r="C412" s="136" t="s">
        <v>207</v>
      </c>
      <c r="D412" s="137">
        <v>44120</v>
      </c>
      <c r="E412" s="137">
        <v>44120</v>
      </c>
      <c r="F412" s="137">
        <v>44126</v>
      </c>
      <c r="G412" s="136" t="s">
        <v>981</v>
      </c>
      <c r="H412" s="136" t="s">
        <v>982</v>
      </c>
      <c r="I412" s="138">
        <v>-6415.33</v>
      </c>
      <c r="J412" s="136" t="s">
        <v>983</v>
      </c>
      <c r="K412" s="136" t="s">
        <v>984</v>
      </c>
      <c r="L412" s="138">
        <v>-538566.94999999995</v>
      </c>
      <c r="M412" s="138">
        <v>-6415.33</v>
      </c>
      <c r="N412" s="139">
        <f t="shared" si="13"/>
        <v>6415.33</v>
      </c>
      <c r="O412" s="140" t="str">
        <f>IF(M412="","",IF(M412&lt;0,-M412&amp;"_"&amp;COUNTIF(M$2:M412,M412),M412&amp;"_"&amp;COUNTIF(M$2:M412,M412)))</f>
        <v>6415.33_1</v>
      </c>
      <c r="P412" s="140" t="str">
        <f t="shared" si="12"/>
        <v/>
      </c>
      <c r="Q412" s="136" t="s">
        <v>1250</v>
      </c>
      <c r="R412" s="136" t="s">
        <v>1251</v>
      </c>
      <c r="S412" s="136" t="s">
        <v>980</v>
      </c>
      <c r="T412" s="136" t="s">
        <v>980</v>
      </c>
      <c r="U412" s="136" t="s">
        <v>987</v>
      </c>
      <c r="V412" s="136" t="s">
        <v>980</v>
      </c>
      <c r="W412" s="136" t="s">
        <v>980</v>
      </c>
      <c r="X412" s="136" t="s">
        <v>980</v>
      </c>
      <c r="Y412" s="136" t="s">
        <v>980</v>
      </c>
      <c r="Z412" s="136" t="s">
        <v>988</v>
      </c>
      <c r="AA412" s="136" t="s">
        <v>980</v>
      </c>
      <c r="AB412" s="137"/>
      <c r="AC412" s="136" t="s">
        <v>980</v>
      </c>
      <c r="AD412" s="136" t="s">
        <v>980</v>
      </c>
      <c r="AE412" s="136" t="s">
        <v>980</v>
      </c>
      <c r="AF412" s="138">
        <v>0</v>
      </c>
    </row>
    <row r="413" spans="1:32" x14ac:dyDescent="0.25">
      <c r="A413" s="135" t="s">
        <v>980</v>
      </c>
      <c r="B413" s="136" t="s">
        <v>182</v>
      </c>
      <c r="C413" s="136" t="s">
        <v>207</v>
      </c>
      <c r="D413" s="137">
        <v>44120</v>
      </c>
      <c r="E413" s="137">
        <v>44120</v>
      </c>
      <c r="F413" s="137">
        <v>44126</v>
      </c>
      <c r="G413" s="136" t="s">
        <v>981</v>
      </c>
      <c r="H413" s="136" t="s">
        <v>982</v>
      </c>
      <c r="I413" s="138">
        <v>-1922.77</v>
      </c>
      <c r="J413" s="136" t="s">
        <v>983</v>
      </c>
      <c r="K413" s="136" t="s">
        <v>984</v>
      </c>
      <c r="L413" s="138">
        <v>-161416.54</v>
      </c>
      <c r="M413" s="138">
        <v>-1922.77</v>
      </c>
      <c r="N413" s="139">
        <f t="shared" si="13"/>
        <v>1922.77</v>
      </c>
      <c r="O413" s="140" t="str">
        <f>IF(M413="","",IF(M413&lt;0,-M413&amp;"_"&amp;COUNTIF(M$2:M413,M413),M413&amp;"_"&amp;COUNTIF(M$2:M413,M413)))</f>
        <v>1922.77_1</v>
      </c>
      <c r="P413" s="140" t="str">
        <f t="shared" si="12"/>
        <v/>
      </c>
      <c r="Q413" s="136" t="s">
        <v>1250</v>
      </c>
      <c r="R413" s="136" t="s">
        <v>1251</v>
      </c>
      <c r="S413" s="136" t="s">
        <v>980</v>
      </c>
      <c r="T413" s="136" t="s">
        <v>980</v>
      </c>
      <c r="U413" s="136" t="s">
        <v>987</v>
      </c>
      <c r="V413" s="136" t="s">
        <v>980</v>
      </c>
      <c r="W413" s="136" t="s">
        <v>980</v>
      </c>
      <c r="X413" s="136" t="s">
        <v>980</v>
      </c>
      <c r="Y413" s="136" t="s">
        <v>980</v>
      </c>
      <c r="Z413" s="136" t="s">
        <v>988</v>
      </c>
      <c r="AA413" s="136" t="s">
        <v>980</v>
      </c>
      <c r="AB413" s="137"/>
      <c r="AC413" s="136" t="s">
        <v>980</v>
      </c>
      <c r="AD413" s="136" t="s">
        <v>980</v>
      </c>
      <c r="AE413" s="136" t="s">
        <v>980</v>
      </c>
      <c r="AF413" s="138">
        <v>0</v>
      </c>
    </row>
    <row r="414" spans="1:32" x14ac:dyDescent="0.25">
      <c r="A414" s="135" t="s">
        <v>980</v>
      </c>
      <c r="B414" s="136" t="s">
        <v>182</v>
      </c>
      <c r="C414" s="136" t="s">
        <v>207</v>
      </c>
      <c r="D414" s="137">
        <v>44120</v>
      </c>
      <c r="E414" s="137">
        <v>44120</v>
      </c>
      <c r="F414" s="137">
        <v>44126</v>
      </c>
      <c r="G414" s="136" t="s">
        <v>981</v>
      </c>
      <c r="H414" s="136" t="s">
        <v>982</v>
      </c>
      <c r="I414" s="138">
        <v>-22697.42</v>
      </c>
      <c r="J414" s="136" t="s">
        <v>983</v>
      </c>
      <c r="K414" s="136" t="s">
        <v>984</v>
      </c>
      <c r="L414" s="138">
        <v>-1905448.41</v>
      </c>
      <c r="M414" s="138">
        <v>-22697.42</v>
      </c>
      <c r="N414" s="139">
        <f t="shared" si="13"/>
        <v>22697.42</v>
      </c>
      <c r="O414" s="140" t="str">
        <f>IF(M414="","",IF(M414&lt;0,-M414&amp;"_"&amp;COUNTIF(M$2:M414,M414),M414&amp;"_"&amp;COUNTIF(M$2:M414,M414)))</f>
        <v>22697.42_1</v>
      </c>
      <c r="P414" s="140" t="str">
        <f t="shared" si="12"/>
        <v/>
      </c>
      <c r="Q414" s="136" t="s">
        <v>1250</v>
      </c>
      <c r="R414" s="136" t="s">
        <v>1251</v>
      </c>
      <c r="S414" s="136" t="s">
        <v>980</v>
      </c>
      <c r="T414" s="136" t="s">
        <v>980</v>
      </c>
      <c r="U414" s="136" t="s">
        <v>987</v>
      </c>
      <c r="V414" s="136" t="s">
        <v>980</v>
      </c>
      <c r="W414" s="136" t="s">
        <v>980</v>
      </c>
      <c r="X414" s="136" t="s">
        <v>980</v>
      </c>
      <c r="Y414" s="136" t="s">
        <v>980</v>
      </c>
      <c r="Z414" s="136" t="s">
        <v>988</v>
      </c>
      <c r="AA414" s="136" t="s">
        <v>980</v>
      </c>
      <c r="AB414" s="137"/>
      <c r="AC414" s="136" t="s">
        <v>980</v>
      </c>
      <c r="AD414" s="136" t="s">
        <v>980</v>
      </c>
      <c r="AE414" s="136" t="s">
        <v>980</v>
      </c>
      <c r="AF414" s="138">
        <v>0</v>
      </c>
    </row>
    <row r="415" spans="1:32" x14ac:dyDescent="0.25">
      <c r="A415" s="135" t="s">
        <v>980</v>
      </c>
      <c r="B415" s="136" t="s">
        <v>182</v>
      </c>
      <c r="C415" s="136" t="s">
        <v>207</v>
      </c>
      <c r="D415" s="137">
        <v>44120</v>
      </c>
      <c r="E415" s="137">
        <v>44120</v>
      </c>
      <c r="F415" s="137">
        <v>44126</v>
      </c>
      <c r="G415" s="136" t="s">
        <v>981</v>
      </c>
      <c r="H415" s="136" t="s">
        <v>982</v>
      </c>
      <c r="I415" s="138">
        <v>-5866.64</v>
      </c>
      <c r="J415" s="136" t="s">
        <v>983</v>
      </c>
      <c r="K415" s="136" t="s">
        <v>984</v>
      </c>
      <c r="L415" s="138">
        <v>-492504.43</v>
      </c>
      <c r="M415" s="138">
        <v>-5866.64</v>
      </c>
      <c r="N415" s="139">
        <f t="shared" si="13"/>
        <v>5866.64</v>
      </c>
      <c r="O415" s="140" t="str">
        <f>IF(M415="","",IF(M415&lt;0,-M415&amp;"_"&amp;COUNTIF(M$2:M415,M415),M415&amp;"_"&amp;COUNTIF(M$2:M415,M415)))</f>
        <v>5866.64_1</v>
      </c>
      <c r="P415" s="140" t="str">
        <f t="shared" si="12"/>
        <v/>
      </c>
      <c r="Q415" s="136" t="s">
        <v>1250</v>
      </c>
      <c r="R415" s="136" t="s">
        <v>1251</v>
      </c>
      <c r="S415" s="136" t="s">
        <v>980</v>
      </c>
      <c r="T415" s="136" t="s">
        <v>980</v>
      </c>
      <c r="U415" s="136" t="s">
        <v>987</v>
      </c>
      <c r="V415" s="136" t="s">
        <v>980</v>
      </c>
      <c r="W415" s="136" t="s">
        <v>980</v>
      </c>
      <c r="X415" s="136" t="s">
        <v>980</v>
      </c>
      <c r="Y415" s="136" t="s">
        <v>980</v>
      </c>
      <c r="Z415" s="136" t="s">
        <v>988</v>
      </c>
      <c r="AA415" s="136" t="s">
        <v>980</v>
      </c>
      <c r="AB415" s="137"/>
      <c r="AC415" s="136" t="s">
        <v>980</v>
      </c>
      <c r="AD415" s="136" t="s">
        <v>980</v>
      </c>
      <c r="AE415" s="136" t="s">
        <v>980</v>
      </c>
      <c r="AF415" s="138">
        <v>0</v>
      </c>
    </row>
    <row r="416" spans="1:32" x14ac:dyDescent="0.25">
      <c r="A416" s="135" t="s">
        <v>980</v>
      </c>
      <c r="B416" s="136" t="s">
        <v>182</v>
      </c>
      <c r="C416" s="136" t="s">
        <v>454</v>
      </c>
      <c r="D416" s="137">
        <v>44121</v>
      </c>
      <c r="E416" s="137">
        <v>44121</v>
      </c>
      <c r="F416" s="137">
        <v>44132</v>
      </c>
      <c r="G416" s="136" t="s">
        <v>981</v>
      </c>
      <c r="H416" s="136" t="s">
        <v>982</v>
      </c>
      <c r="I416" s="138">
        <v>-1022.91</v>
      </c>
      <c r="J416" s="136" t="s">
        <v>983</v>
      </c>
      <c r="K416" s="136" t="s">
        <v>984</v>
      </c>
      <c r="L416" s="138">
        <v>-85873.29</v>
      </c>
      <c r="M416" s="138">
        <v>-1022.91</v>
      </c>
      <c r="N416" s="139">
        <f t="shared" si="13"/>
        <v>1022.91</v>
      </c>
      <c r="O416" s="140" t="str">
        <f>IF(M416="","",IF(M416&lt;0,-M416&amp;"_"&amp;COUNTIF(M$2:M416,M416),M416&amp;"_"&amp;COUNTIF(M$2:M416,M416)))</f>
        <v>1022.91_1</v>
      </c>
      <c r="P416" s="140" t="str">
        <f t="shared" si="12"/>
        <v/>
      </c>
      <c r="Q416" s="136" t="s">
        <v>1252</v>
      </c>
      <c r="R416" s="136" t="s">
        <v>1253</v>
      </c>
      <c r="S416" s="136" t="s">
        <v>980</v>
      </c>
      <c r="T416" s="136" t="s">
        <v>980</v>
      </c>
      <c r="U416" s="136" t="s">
        <v>987</v>
      </c>
      <c r="V416" s="136" t="s">
        <v>980</v>
      </c>
      <c r="W416" s="136" t="s">
        <v>980</v>
      </c>
      <c r="X416" s="136" t="s">
        <v>980</v>
      </c>
      <c r="Y416" s="136" t="s">
        <v>980</v>
      </c>
      <c r="Z416" s="136" t="s">
        <v>988</v>
      </c>
      <c r="AA416" s="136" t="s">
        <v>980</v>
      </c>
      <c r="AB416" s="137"/>
      <c r="AC416" s="136" t="s">
        <v>980</v>
      </c>
      <c r="AD416" s="136" t="s">
        <v>980</v>
      </c>
      <c r="AE416" s="136" t="s">
        <v>980</v>
      </c>
      <c r="AF416" s="138">
        <v>0</v>
      </c>
    </row>
    <row r="417" spans="1:32" x14ac:dyDescent="0.25">
      <c r="A417" s="135" t="s">
        <v>980</v>
      </c>
      <c r="B417" s="136" t="s">
        <v>182</v>
      </c>
      <c r="C417" s="136" t="s">
        <v>454</v>
      </c>
      <c r="D417" s="137">
        <v>44121</v>
      </c>
      <c r="E417" s="137">
        <v>44121</v>
      </c>
      <c r="F417" s="137">
        <v>44132</v>
      </c>
      <c r="G417" s="136" t="s">
        <v>981</v>
      </c>
      <c r="H417" s="136" t="s">
        <v>982</v>
      </c>
      <c r="I417" s="138">
        <v>-1337.42</v>
      </c>
      <c r="J417" s="136" t="s">
        <v>983</v>
      </c>
      <c r="K417" s="136" t="s">
        <v>984</v>
      </c>
      <c r="L417" s="138">
        <v>-112276.41</v>
      </c>
      <c r="M417" s="138">
        <v>-1337.42</v>
      </c>
      <c r="N417" s="139">
        <f t="shared" si="13"/>
        <v>1337.42</v>
      </c>
      <c r="O417" s="140" t="str">
        <f>IF(M417="","",IF(M417&lt;0,-M417&amp;"_"&amp;COUNTIF(M$2:M417,M417),M417&amp;"_"&amp;COUNTIF(M$2:M417,M417)))</f>
        <v>1337.42_1</v>
      </c>
      <c r="P417" s="140" t="str">
        <f t="shared" si="12"/>
        <v/>
      </c>
      <c r="Q417" s="136" t="s">
        <v>1252</v>
      </c>
      <c r="R417" s="136" t="s">
        <v>1253</v>
      </c>
      <c r="S417" s="136" t="s">
        <v>980</v>
      </c>
      <c r="T417" s="136" t="s">
        <v>980</v>
      </c>
      <c r="U417" s="136" t="s">
        <v>987</v>
      </c>
      <c r="V417" s="136" t="s">
        <v>980</v>
      </c>
      <c r="W417" s="136" t="s">
        <v>980</v>
      </c>
      <c r="X417" s="136" t="s">
        <v>980</v>
      </c>
      <c r="Y417" s="136" t="s">
        <v>980</v>
      </c>
      <c r="Z417" s="136" t="s">
        <v>988</v>
      </c>
      <c r="AA417" s="136" t="s">
        <v>980</v>
      </c>
      <c r="AB417" s="137"/>
      <c r="AC417" s="136" t="s">
        <v>980</v>
      </c>
      <c r="AD417" s="136" t="s">
        <v>980</v>
      </c>
      <c r="AE417" s="136" t="s">
        <v>980</v>
      </c>
      <c r="AF417" s="138">
        <v>0</v>
      </c>
    </row>
    <row r="418" spans="1:32" x14ac:dyDescent="0.25">
      <c r="A418" s="135" t="s">
        <v>980</v>
      </c>
      <c r="B418" s="136" t="s">
        <v>182</v>
      </c>
      <c r="C418" s="136" t="s">
        <v>436</v>
      </c>
      <c r="D418" s="137">
        <v>44122</v>
      </c>
      <c r="E418" s="137">
        <v>44122</v>
      </c>
      <c r="F418" s="137">
        <v>44126</v>
      </c>
      <c r="G418" s="136" t="s">
        <v>981</v>
      </c>
      <c r="H418" s="136" t="s">
        <v>982</v>
      </c>
      <c r="I418" s="138">
        <v>-24743.66</v>
      </c>
      <c r="J418" s="136" t="s">
        <v>983</v>
      </c>
      <c r="K418" s="136" t="s">
        <v>984</v>
      </c>
      <c r="L418" s="138">
        <v>-2077230.26</v>
      </c>
      <c r="M418" s="138">
        <v>-24743.66</v>
      </c>
      <c r="N418" s="139">
        <f t="shared" si="13"/>
        <v>24743.66</v>
      </c>
      <c r="O418" s="140" t="str">
        <f>IF(M418="","",IF(M418&lt;0,-M418&amp;"_"&amp;COUNTIF(M$2:M418,M418),M418&amp;"_"&amp;COUNTIF(M$2:M418,M418)))</f>
        <v>24743.66_1</v>
      </c>
      <c r="P418" s="140" t="str">
        <f t="shared" si="12"/>
        <v/>
      </c>
      <c r="Q418" s="136" t="s">
        <v>1254</v>
      </c>
      <c r="R418" s="136" t="s">
        <v>1255</v>
      </c>
      <c r="S418" s="136" t="s">
        <v>980</v>
      </c>
      <c r="T418" s="136" t="s">
        <v>980</v>
      </c>
      <c r="U418" s="136" t="s">
        <v>987</v>
      </c>
      <c r="V418" s="136" t="s">
        <v>980</v>
      </c>
      <c r="W418" s="136" t="s">
        <v>980</v>
      </c>
      <c r="X418" s="136" t="s">
        <v>980</v>
      </c>
      <c r="Y418" s="136" t="s">
        <v>980</v>
      </c>
      <c r="Z418" s="136" t="s">
        <v>988</v>
      </c>
      <c r="AA418" s="136" t="s">
        <v>980</v>
      </c>
      <c r="AB418" s="137"/>
      <c r="AC418" s="136" t="s">
        <v>980</v>
      </c>
      <c r="AD418" s="136" t="s">
        <v>980</v>
      </c>
      <c r="AE418" s="136" t="s">
        <v>980</v>
      </c>
      <c r="AF418" s="138">
        <v>0</v>
      </c>
    </row>
    <row r="419" spans="1:32" x14ac:dyDescent="0.25">
      <c r="A419" s="135" t="s">
        <v>980</v>
      </c>
      <c r="B419" s="136" t="s">
        <v>182</v>
      </c>
      <c r="C419" s="136" t="s">
        <v>436</v>
      </c>
      <c r="D419" s="137">
        <v>44122</v>
      </c>
      <c r="E419" s="137">
        <v>44122</v>
      </c>
      <c r="F419" s="137">
        <v>44126</v>
      </c>
      <c r="G419" s="136" t="s">
        <v>981</v>
      </c>
      <c r="H419" s="136" t="s">
        <v>982</v>
      </c>
      <c r="I419" s="138">
        <v>-7809.02</v>
      </c>
      <c r="J419" s="136" t="s">
        <v>983</v>
      </c>
      <c r="K419" s="136" t="s">
        <v>984</v>
      </c>
      <c r="L419" s="138">
        <v>-655567.23</v>
      </c>
      <c r="M419" s="138">
        <v>-7809.02</v>
      </c>
      <c r="N419" s="139">
        <f t="shared" si="13"/>
        <v>7809.02</v>
      </c>
      <c r="O419" s="140" t="str">
        <f>IF(M419="","",IF(M419&lt;0,-M419&amp;"_"&amp;COUNTIF(M$2:M419,M419),M419&amp;"_"&amp;COUNTIF(M$2:M419,M419)))</f>
        <v>7809.02_1</v>
      </c>
      <c r="P419" s="140" t="str">
        <f t="shared" si="12"/>
        <v/>
      </c>
      <c r="Q419" s="136" t="s">
        <v>1254</v>
      </c>
      <c r="R419" s="136" t="s">
        <v>1255</v>
      </c>
      <c r="S419" s="136" t="s">
        <v>980</v>
      </c>
      <c r="T419" s="136" t="s">
        <v>980</v>
      </c>
      <c r="U419" s="136" t="s">
        <v>987</v>
      </c>
      <c r="V419" s="136" t="s">
        <v>980</v>
      </c>
      <c r="W419" s="136" t="s">
        <v>980</v>
      </c>
      <c r="X419" s="136" t="s">
        <v>980</v>
      </c>
      <c r="Y419" s="136" t="s">
        <v>980</v>
      </c>
      <c r="Z419" s="136" t="s">
        <v>988</v>
      </c>
      <c r="AA419" s="136" t="s">
        <v>980</v>
      </c>
      <c r="AB419" s="137"/>
      <c r="AC419" s="136" t="s">
        <v>980</v>
      </c>
      <c r="AD419" s="136" t="s">
        <v>980</v>
      </c>
      <c r="AE419" s="136" t="s">
        <v>980</v>
      </c>
      <c r="AF419" s="138">
        <v>0</v>
      </c>
    </row>
    <row r="420" spans="1:32" x14ac:dyDescent="0.25">
      <c r="A420" s="135" t="s">
        <v>980</v>
      </c>
      <c r="B420" s="136" t="s">
        <v>182</v>
      </c>
      <c r="C420" s="136" t="s">
        <v>436</v>
      </c>
      <c r="D420" s="137">
        <v>44122</v>
      </c>
      <c r="E420" s="137">
        <v>44122</v>
      </c>
      <c r="F420" s="137">
        <v>44126</v>
      </c>
      <c r="G420" s="136" t="s">
        <v>981</v>
      </c>
      <c r="H420" s="136" t="s">
        <v>982</v>
      </c>
      <c r="I420" s="138">
        <v>-75851.61</v>
      </c>
      <c r="J420" s="136" t="s">
        <v>983</v>
      </c>
      <c r="K420" s="136" t="s">
        <v>984</v>
      </c>
      <c r="L420" s="138">
        <v>-6367742.6600000001</v>
      </c>
      <c r="M420" s="138">
        <v>-75851.61</v>
      </c>
      <c r="N420" s="139">
        <f t="shared" si="13"/>
        <v>75851.61</v>
      </c>
      <c r="O420" s="140" t="str">
        <f>IF(M420="","",IF(M420&lt;0,-M420&amp;"_"&amp;COUNTIF(M$2:M420,M420),M420&amp;"_"&amp;COUNTIF(M$2:M420,M420)))</f>
        <v>75851.61_1</v>
      </c>
      <c r="P420" s="140" t="str">
        <f t="shared" si="12"/>
        <v/>
      </c>
      <c r="Q420" s="136" t="s">
        <v>1254</v>
      </c>
      <c r="R420" s="136" t="s">
        <v>1255</v>
      </c>
      <c r="S420" s="136" t="s">
        <v>980</v>
      </c>
      <c r="T420" s="136" t="s">
        <v>980</v>
      </c>
      <c r="U420" s="136" t="s">
        <v>987</v>
      </c>
      <c r="V420" s="136" t="s">
        <v>980</v>
      </c>
      <c r="W420" s="136" t="s">
        <v>980</v>
      </c>
      <c r="X420" s="136" t="s">
        <v>980</v>
      </c>
      <c r="Y420" s="136" t="s">
        <v>980</v>
      </c>
      <c r="Z420" s="136" t="s">
        <v>988</v>
      </c>
      <c r="AA420" s="136" t="s">
        <v>980</v>
      </c>
      <c r="AB420" s="137"/>
      <c r="AC420" s="136" t="s">
        <v>980</v>
      </c>
      <c r="AD420" s="136" t="s">
        <v>980</v>
      </c>
      <c r="AE420" s="136" t="s">
        <v>980</v>
      </c>
      <c r="AF420" s="138">
        <v>0</v>
      </c>
    </row>
    <row r="421" spans="1:32" x14ac:dyDescent="0.25">
      <c r="A421" s="135" t="s">
        <v>980</v>
      </c>
      <c r="B421" s="136" t="s">
        <v>182</v>
      </c>
      <c r="C421" s="136" t="s">
        <v>436</v>
      </c>
      <c r="D421" s="137">
        <v>44122</v>
      </c>
      <c r="E421" s="137">
        <v>44122</v>
      </c>
      <c r="F421" s="137">
        <v>44126</v>
      </c>
      <c r="G421" s="136" t="s">
        <v>981</v>
      </c>
      <c r="H421" s="136" t="s">
        <v>982</v>
      </c>
      <c r="I421" s="138">
        <v>-15701.28</v>
      </c>
      <c r="J421" s="136" t="s">
        <v>983</v>
      </c>
      <c r="K421" s="136" t="s">
        <v>984</v>
      </c>
      <c r="L421" s="138">
        <v>-1318122.45</v>
      </c>
      <c r="M421" s="138">
        <v>-15701.28</v>
      </c>
      <c r="N421" s="139">
        <f t="shared" si="13"/>
        <v>15701.28</v>
      </c>
      <c r="O421" s="140" t="str">
        <f>IF(M421="","",IF(M421&lt;0,-M421&amp;"_"&amp;COUNTIF(M$2:M421,M421),M421&amp;"_"&amp;COUNTIF(M$2:M421,M421)))</f>
        <v>15701.28_1</v>
      </c>
      <c r="P421" s="140" t="str">
        <f t="shared" si="12"/>
        <v/>
      </c>
      <c r="Q421" s="136" t="s">
        <v>1254</v>
      </c>
      <c r="R421" s="136" t="s">
        <v>1255</v>
      </c>
      <c r="S421" s="136" t="s">
        <v>980</v>
      </c>
      <c r="T421" s="136" t="s">
        <v>980</v>
      </c>
      <c r="U421" s="136" t="s">
        <v>987</v>
      </c>
      <c r="V421" s="136" t="s">
        <v>980</v>
      </c>
      <c r="W421" s="136" t="s">
        <v>980</v>
      </c>
      <c r="X421" s="136" t="s">
        <v>980</v>
      </c>
      <c r="Y421" s="136" t="s">
        <v>980</v>
      </c>
      <c r="Z421" s="136" t="s">
        <v>988</v>
      </c>
      <c r="AA421" s="136" t="s">
        <v>980</v>
      </c>
      <c r="AB421" s="137"/>
      <c r="AC421" s="136" t="s">
        <v>980</v>
      </c>
      <c r="AD421" s="136" t="s">
        <v>980</v>
      </c>
      <c r="AE421" s="136" t="s">
        <v>980</v>
      </c>
      <c r="AF421" s="138">
        <v>0</v>
      </c>
    </row>
    <row r="422" spans="1:32" x14ac:dyDescent="0.25">
      <c r="A422" s="135" t="s">
        <v>980</v>
      </c>
      <c r="B422" s="136" t="s">
        <v>182</v>
      </c>
      <c r="C422" s="136" t="s">
        <v>439</v>
      </c>
      <c r="D422" s="137">
        <v>44122</v>
      </c>
      <c r="E422" s="137">
        <v>44122</v>
      </c>
      <c r="F422" s="137">
        <v>44132</v>
      </c>
      <c r="G422" s="136" t="s">
        <v>981</v>
      </c>
      <c r="H422" s="136" t="s">
        <v>982</v>
      </c>
      <c r="I422" s="138">
        <v>-1923.59</v>
      </c>
      <c r="J422" s="136" t="s">
        <v>983</v>
      </c>
      <c r="K422" s="136" t="s">
        <v>984</v>
      </c>
      <c r="L422" s="138">
        <v>-161485.38</v>
      </c>
      <c r="M422" s="138">
        <v>-1923.59</v>
      </c>
      <c r="N422" s="139">
        <f t="shared" si="13"/>
        <v>1923.59</v>
      </c>
      <c r="O422" s="140" t="str">
        <f>IF(M422="","",IF(M422&lt;0,-M422&amp;"_"&amp;COUNTIF(M$2:M422,M422),M422&amp;"_"&amp;COUNTIF(M$2:M422,M422)))</f>
        <v>1923.59_1</v>
      </c>
      <c r="P422" s="140" t="str">
        <f t="shared" si="12"/>
        <v/>
      </c>
      <c r="Q422" s="136" t="s">
        <v>1256</v>
      </c>
      <c r="R422" s="136" t="s">
        <v>1255</v>
      </c>
      <c r="S422" s="136" t="s">
        <v>980</v>
      </c>
      <c r="T422" s="136" t="s">
        <v>980</v>
      </c>
      <c r="U422" s="136" t="s">
        <v>987</v>
      </c>
      <c r="V422" s="136" t="s">
        <v>980</v>
      </c>
      <c r="W422" s="136" t="s">
        <v>980</v>
      </c>
      <c r="X422" s="136" t="s">
        <v>980</v>
      </c>
      <c r="Y422" s="136" t="s">
        <v>980</v>
      </c>
      <c r="Z422" s="136" t="s">
        <v>988</v>
      </c>
      <c r="AA422" s="136" t="s">
        <v>980</v>
      </c>
      <c r="AB422" s="137"/>
      <c r="AC422" s="136" t="s">
        <v>980</v>
      </c>
      <c r="AD422" s="136" t="s">
        <v>980</v>
      </c>
      <c r="AE422" s="136" t="s">
        <v>980</v>
      </c>
      <c r="AF422" s="138">
        <v>0</v>
      </c>
    </row>
    <row r="423" spans="1:32" x14ac:dyDescent="0.25">
      <c r="A423" s="135" t="s">
        <v>980</v>
      </c>
      <c r="B423" s="136" t="s">
        <v>182</v>
      </c>
      <c r="C423" s="136" t="s">
        <v>439</v>
      </c>
      <c r="D423" s="137">
        <v>44122</v>
      </c>
      <c r="E423" s="137">
        <v>44122</v>
      </c>
      <c r="F423" s="137">
        <v>44132</v>
      </c>
      <c r="G423" s="136" t="s">
        <v>981</v>
      </c>
      <c r="H423" s="136" t="s">
        <v>982</v>
      </c>
      <c r="I423" s="138">
        <v>-2207.39</v>
      </c>
      <c r="J423" s="136" t="s">
        <v>983</v>
      </c>
      <c r="K423" s="136" t="s">
        <v>984</v>
      </c>
      <c r="L423" s="138">
        <v>-185310.39</v>
      </c>
      <c r="M423" s="138">
        <v>-2207.39</v>
      </c>
      <c r="N423" s="139">
        <f t="shared" si="13"/>
        <v>2207.39</v>
      </c>
      <c r="O423" s="140" t="str">
        <f>IF(M423="","",IF(M423&lt;0,-M423&amp;"_"&amp;COUNTIF(M$2:M423,M423),M423&amp;"_"&amp;COUNTIF(M$2:M423,M423)))</f>
        <v>2207.39_1</v>
      </c>
      <c r="P423" s="140" t="str">
        <f t="shared" si="12"/>
        <v/>
      </c>
      <c r="Q423" s="136" t="s">
        <v>1256</v>
      </c>
      <c r="R423" s="136" t="s">
        <v>1255</v>
      </c>
      <c r="S423" s="136" t="s">
        <v>980</v>
      </c>
      <c r="T423" s="136" t="s">
        <v>980</v>
      </c>
      <c r="U423" s="136" t="s">
        <v>987</v>
      </c>
      <c r="V423" s="136" t="s">
        <v>980</v>
      </c>
      <c r="W423" s="136" t="s">
        <v>980</v>
      </c>
      <c r="X423" s="136" t="s">
        <v>980</v>
      </c>
      <c r="Y423" s="136" t="s">
        <v>980</v>
      </c>
      <c r="Z423" s="136" t="s">
        <v>988</v>
      </c>
      <c r="AA423" s="136" t="s">
        <v>980</v>
      </c>
      <c r="AB423" s="137"/>
      <c r="AC423" s="136" t="s">
        <v>980</v>
      </c>
      <c r="AD423" s="136" t="s">
        <v>980</v>
      </c>
      <c r="AE423" s="136" t="s">
        <v>980</v>
      </c>
      <c r="AF423" s="138">
        <v>0</v>
      </c>
    </row>
    <row r="424" spans="1:32" x14ac:dyDescent="0.25">
      <c r="A424" s="135" t="s">
        <v>980</v>
      </c>
      <c r="B424" s="136" t="s">
        <v>182</v>
      </c>
      <c r="C424" s="136" t="s">
        <v>432</v>
      </c>
      <c r="D424" s="137">
        <v>44123</v>
      </c>
      <c r="E424" s="137">
        <v>44123</v>
      </c>
      <c r="F424" s="137">
        <v>44128</v>
      </c>
      <c r="G424" s="136" t="s">
        <v>981</v>
      </c>
      <c r="H424" s="136" t="s">
        <v>982</v>
      </c>
      <c r="I424" s="138">
        <v>-1453.19</v>
      </c>
      <c r="J424" s="136" t="s">
        <v>983</v>
      </c>
      <c r="K424" s="136" t="s">
        <v>984</v>
      </c>
      <c r="L424" s="138">
        <v>-121995.3</v>
      </c>
      <c r="M424" s="138">
        <v>-1453.19</v>
      </c>
      <c r="N424" s="139">
        <f t="shared" si="13"/>
        <v>1453.19</v>
      </c>
      <c r="O424" s="140" t="str">
        <f>IF(M424="","",IF(M424&lt;0,-M424&amp;"_"&amp;COUNTIF(M$2:M424,M424),M424&amp;"_"&amp;COUNTIF(M$2:M424,M424)))</f>
        <v>1453.19_1</v>
      </c>
      <c r="P424" s="140" t="str">
        <f t="shared" si="12"/>
        <v/>
      </c>
      <c r="Q424" s="136" t="s">
        <v>1257</v>
      </c>
      <c r="R424" s="136" t="s">
        <v>1258</v>
      </c>
      <c r="S424" s="136" t="s">
        <v>980</v>
      </c>
      <c r="T424" s="136" t="s">
        <v>980</v>
      </c>
      <c r="U424" s="136" t="s">
        <v>987</v>
      </c>
      <c r="V424" s="136" t="s">
        <v>980</v>
      </c>
      <c r="W424" s="136" t="s">
        <v>980</v>
      </c>
      <c r="X424" s="136" t="s">
        <v>980</v>
      </c>
      <c r="Y424" s="136" t="s">
        <v>980</v>
      </c>
      <c r="Z424" s="136" t="s">
        <v>988</v>
      </c>
      <c r="AA424" s="136" t="s">
        <v>980</v>
      </c>
      <c r="AB424" s="137"/>
      <c r="AC424" s="136" t="s">
        <v>980</v>
      </c>
      <c r="AD424" s="136" t="s">
        <v>980</v>
      </c>
      <c r="AE424" s="136" t="s">
        <v>980</v>
      </c>
      <c r="AF424" s="138">
        <v>0</v>
      </c>
    </row>
    <row r="425" spans="1:32" x14ac:dyDescent="0.25">
      <c r="A425" s="135" t="s">
        <v>980</v>
      </c>
      <c r="B425" s="136" t="s">
        <v>182</v>
      </c>
      <c r="C425" s="136" t="s">
        <v>432</v>
      </c>
      <c r="D425" s="137">
        <v>44123</v>
      </c>
      <c r="E425" s="137">
        <v>44123</v>
      </c>
      <c r="F425" s="137">
        <v>44128</v>
      </c>
      <c r="G425" s="136" t="s">
        <v>981</v>
      </c>
      <c r="H425" s="136" t="s">
        <v>982</v>
      </c>
      <c r="I425" s="138">
        <v>-1275.22</v>
      </c>
      <c r="J425" s="136" t="s">
        <v>983</v>
      </c>
      <c r="K425" s="136" t="s">
        <v>984</v>
      </c>
      <c r="L425" s="138">
        <v>-107054.72</v>
      </c>
      <c r="M425" s="138">
        <v>-1275.22</v>
      </c>
      <c r="N425" s="139">
        <f t="shared" si="13"/>
        <v>1275.22</v>
      </c>
      <c r="O425" s="140" t="str">
        <f>IF(M425="","",IF(M425&lt;0,-M425&amp;"_"&amp;COUNTIF(M$2:M425,M425),M425&amp;"_"&amp;COUNTIF(M$2:M425,M425)))</f>
        <v>1275.22_1</v>
      </c>
      <c r="P425" s="140" t="str">
        <f t="shared" si="12"/>
        <v/>
      </c>
      <c r="Q425" s="136" t="s">
        <v>1257</v>
      </c>
      <c r="R425" s="136" t="s">
        <v>1258</v>
      </c>
      <c r="S425" s="136" t="s">
        <v>980</v>
      </c>
      <c r="T425" s="136" t="s">
        <v>980</v>
      </c>
      <c r="U425" s="136" t="s">
        <v>987</v>
      </c>
      <c r="V425" s="136" t="s">
        <v>980</v>
      </c>
      <c r="W425" s="136" t="s">
        <v>980</v>
      </c>
      <c r="X425" s="136" t="s">
        <v>980</v>
      </c>
      <c r="Y425" s="136" t="s">
        <v>980</v>
      </c>
      <c r="Z425" s="136" t="s">
        <v>988</v>
      </c>
      <c r="AA425" s="136" t="s">
        <v>980</v>
      </c>
      <c r="AB425" s="137"/>
      <c r="AC425" s="136" t="s">
        <v>980</v>
      </c>
      <c r="AD425" s="136" t="s">
        <v>980</v>
      </c>
      <c r="AE425" s="136" t="s">
        <v>980</v>
      </c>
      <c r="AF425" s="138">
        <v>0</v>
      </c>
    </row>
    <row r="426" spans="1:32" x14ac:dyDescent="0.25">
      <c r="A426" s="135" t="s">
        <v>980</v>
      </c>
      <c r="B426" s="136" t="s">
        <v>182</v>
      </c>
      <c r="C426" s="136" t="s">
        <v>432</v>
      </c>
      <c r="D426" s="137">
        <v>44123</v>
      </c>
      <c r="E426" s="137">
        <v>44123</v>
      </c>
      <c r="F426" s="137">
        <v>44128</v>
      </c>
      <c r="G426" s="136" t="s">
        <v>981</v>
      </c>
      <c r="H426" s="136" t="s">
        <v>982</v>
      </c>
      <c r="I426" s="138">
        <v>-3721.37</v>
      </c>
      <c r="J426" s="136" t="s">
        <v>983</v>
      </c>
      <c r="K426" s="136" t="s">
        <v>984</v>
      </c>
      <c r="L426" s="138">
        <v>-312409.01</v>
      </c>
      <c r="M426" s="138">
        <v>-3721.37</v>
      </c>
      <c r="N426" s="139">
        <f t="shared" si="13"/>
        <v>3721.37</v>
      </c>
      <c r="O426" s="140" t="str">
        <f>IF(M426="","",IF(M426&lt;0,-M426&amp;"_"&amp;COUNTIF(M$2:M426,M426),M426&amp;"_"&amp;COUNTIF(M$2:M426,M426)))</f>
        <v>3721.37_1</v>
      </c>
      <c r="P426" s="140" t="str">
        <f t="shared" si="12"/>
        <v/>
      </c>
      <c r="Q426" s="136" t="s">
        <v>1257</v>
      </c>
      <c r="R426" s="136" t="s">
        <v>1258</v>
      </c>
      <c r="S426" s="136" t="s">
        <v>980</v>
      </c>
      <c r="T426" s="136" t="s">
        <v>980</v>
      </c>
      <c r="U426" s="136" t="s">
        <v>987</v>
      </c>
      <c r="V426" s="136" t="s">
        <v>980</v>
      </c>
      <c r="W426" s="136" t="s">
        <v>980</v>
      </c>
      <c r="X426" s="136" t="s">
        <v>980</v>
      </c>
      <c r="Y426" s="136" t="s">
        <v>980</v>
      </c>
      <c r="Z426" s="136" t="s">
        <v>988</v>
      </c>
      <c r="AA426" s="136" t="s">
        <v>980</v>
      </c>
      <c r="AB426" s="137"/>
      <c r="AC426" s="136" t="s">
        <v>980</v>
      </c>
      <c r="AD426" s="136" t="s">
        <v>980</v>
      </c>
      <c r="AE426" s="136" t="s">
        <v>980</v>
      </c>
      <c r="AF426" s="138">
        <v>0</v>
      </c>
    </row>
    <row r="427" spans="1:32" x14ac:dyDescent="0.25">
      <c r="A427" s="135" t="s">
        <v>980</v>
      </c>
      <c r="B427" s="136" t="s">
        <v>182</v>
      </c>
      <c r="C427" s="136" t="s">
        <v>437</v>
      </c>
      <c r="D427" s="137">
        <v>44123</v>
      </c>
      <c r="E427" s="137">
        <v>44123</v>
      </c>
      <c r="F427" s="137">
        <v>44128</v>
      </c>
      <c r="G427" s="136" t="s">
        <v>981</v>
      </c>
      <c r="H427" s="136" t="s">
        <v>982</v>
      </c>
      <c r="I427" s="138">
        <v>-1749.37</v>
      </c>
      <c r="J427" s="136" t="s">
        <v>983</v>
      </c>
      <c r="K427" s="136" t="s">
        <v>984</v>
      </c>
      <c r="L427" s="138">
        <v>-146859.60999999999</v>
      </c>
      <c r="M427" s="138">
        <v>-1749.37</v>
      </c>
      <c r="N427" s="139">
        <f t="shared" si="13"/>
        <v>1749.37</v>
      </c>
      <c r="O427" s="140" t="str">
        <f>IF(M427="","",IF(M427&lt;0,-M427&amp;"_"&amp;COUNTIF(M$2:M427,M427),M427&amp;"_"&amp;COUNTIF(M$2:M427,M427)))</f>
        <v>1749.37_1</v>
      </c>
      <c r="P427" s="140" t="str">
        <f t="shared" si="12"/>
        <v/>
      </c>
      <c r="Q427" s="136" t="s">
        <v>1259</v>
      </c>
      <c r="R427" s="136" t="s">
        <v>1258</v>
      </c>
      <c r="S427" s="136" t="s">
        <v>980</v>
      </c>
      <c r="T427" s="136" t="s">
        <v>980</v>
      </c>
      <c r="U427" s="136" t="s">
        <v>987</v>
      </c>
      <c r="V427" s="136" t="s">
        <v>980</v>
      </c>
      <c r="W427" s="136" t="s">
        <v>980</v>
      </c>
      <c r="X427" s="136" t="s">
        <v>980</v>
      </c>
      <c r="Y427" s="136" t="s">
        <v>980</v>
      </c>
      <c r="Z427" s="136" t="s">
        <v>988</v>
      </c>
      <c r="AA427" s="136" t="s">
        <v>980</v>
      </c>
      <c r="AB427" s="137"/>
      <c r="AC427" s="136" t="s">
        <v>980</v>
      </c>
      <c r="AD427" s="136" t="s">
        <v>980</v>
      </c>
      <c r="AE427" s="136" t="s">
        <v>980</v>
      </c>
      <c r="AF427" s="138">
        <v>0</v>
      </c>
    </row>
    <row r="428" spans="1:32" x14ac:dyDescent="0.25">
      <c r="A428" s="135" t="s">
        <v>980</v>
      </c>
      <c r="B428" s="136" t="s">
        <v>182</v>
      </c>
      <c r="C428" s="136" t="s">
        <v>438</v>
      </c>
      <c r="D428" s="137">
        <v>44125</v>
      </c>
      <c r="E428" s="137">
        <v>44125</v>
      </c>
      <c r="F428" s="137">
        <v>44132</v>
      </c>
      <c r="G428" s="136" t="s">
        <v>981</v>
      </c>
      <c r="H428" s="136" t="s">
        <v>982</v>
      </c>
      <c r="I428" s="138">
        <v>-682.15</v>
      </c>
      <c r="J428" s="136" t="s">
        <v>1034</v>
      </c>
      <c r="K428" s="136" t="s">
        <v>984</v>
      </c>
      <c r="L428" s="138">
        <v>-57266.5</v>
      </c>
      <c r="M428" s="138">
        <v>-682.15</v>
      </c>
      <c r="N428" s="139">
        <f t="shared" si="13"/>
        <v>682.15</v>
      </c>
      <c r="O428" s="140" t="str">
        <f>IF(M428="","",IF(M428&lt;0,-M428&amp;"_"&amp;COUNTIF(M$2:M428,M428),M428&amp;"_"&amp;COUNTIF(M$2:M428,M428)))</f>
        <v>682.15_1</v>
      </c>
      <c r="P428" s="140" t="str">
        <f t="shared" si="12"/>
        <v/>
      </c>
      <c r="Q428" s="136" t="s">
        <v>1260</v>
      </c>
      <c r="R428" s="136" t="s">
        <v>1261</v>
      </c>
      <c r="S428" s="136" t="s">
        <v>980</v>
      </c>
      <c r="T428" s="136" t="s">
        <v>980</v>
      </c>
      <c r="U428" s="136" t="s">
        <v>987</v>
      </c>
      <c r="V428" s="136" t="s">
        <v>980</v>
      </c>
      <c r="W428" s="136" t="s">
        <v>980</v>
      </c>
      <c r="X428" s="136" t="s">
        <v>980</v>
      </c>
      <c r="Y428" s="136" t="s">
        <v>980</v>
      </c>
      <c r="Z428" s="136" t="s">
        <v>988</v>
      </c>
      <c r="AA428" s="136" t="s">
        <v>980</v>
      </c>
      <c r="AB428" s="137"/>
      <c r="AC428" s="136" t="s">
        <v>980</v>
      </c>
      <c r="AD428" s="136" t="s">
        <v>980</v>
      </c>
      <c r="AE428" s="136" t="s">
        <v>980</v>
      </c>
      <c r="AF428" s="138">
        <v>0</v>
      </c>
    </row>
    <row r="429" spans="1:32" x14ac:dyDescent="0.25">
      <c r="A429" s="135" t="s">
        <v>980</v>
      </c>
      <c r="B429" s="136" t="s">
        <v>182</v>
      </c>
      <c r="C429" s="136" t="s">
        <v>438</v>
      </c>
      <c r="D429" s="137">
        <v>44125</v>
      </c>
      <c r="E429" s="137">
        <v>44125</v>
      </c>
      <c r="F429" s="137">
        <v>44132</v>
      </c>
      <c r="G429" s="136" t="s">
        <v>981</v>
      </c>
      <c r="H429" s="136" t="s">
        <v>982</v>
      </c>
      <c r="I429" s="138">
        <v>-2224.9299999999998</v>
      </c>
      <c r="J429" s="136" t="s">
        <v>983</v>
      </c>
      <c r="K429" s="136" t="s">
        <v>984</v>
      </c>
      <c r="L429" s="138">
        <v>-186782.87</v>
      </c>
      <c r="M429" s="138">
        <v>-2224.9299999999998</v>
      </c>
      <c r="N429" s="139">
        <f t="shared" si="13"/>
        <v>2224.9299999999998</v>
      </c>
      <c r="O429" s="140" t="str">
        <f>IF(M429="","",IF(M429&lt;0,-M429&amp;"_"&amp;COUNTIF(M$2:M429,M429),M429&amp;"_"&amp;COUNTIF(M$2:M429,M429)))</f>
        <v>2224.93_1</v>
      </c>
      <c r="P429" s="140" t="str">
        <f t="shared" si="12"/>
        <v/>
      </c>
      <c r="Q429" s="136" t="s">
        <v>1260</v>
      </c>
      <c r="R429" s="136" t="s">
        <v>1261</v>
      </c>
      <c r="S429" s="136" t="s">
        <v>980</v>
      </c>
      <c r="T429" s="136" t="s">
        <v>980</v>
      </c>
      <c r="U429" s="136" t="s">
        <v>987</v>
      </c>
      <c r="V429" s="136" t="s">
        <v>980</v>
      </c>
      <c r="W429" s="136" t="s">
        <v>980</v>
      </c>
      <c r="X429" s="136" t="s">
        <v>980</v>
      </c>
      <c r="Y429" s="136" t="s">
        <v>980</v>
      </c>
      <c r="Z429" s="136" t="s">
        <v>988</v>
      </c>
      <c r="AA429" s="136" t="s">
        <v>980</v>
      </c>
      <c r="AB429" s="137"/>
      <c r="AC429" s="136" t="s">
        <v>980</v>
      </c>
      <c r="AD429" s="136" t="s">
        <v>980</v>
      </c>
      <c r="AE429" s="136" t="s">
        <v>980</v>
      </c>
      <c r="AF429" s="138">
        <v>0</v>
      </c>
    </row>
    <row r="430" spans="1:32" x14ac:dyDescent="0.25">
      <c r="A430" s="135" t="s">
        <v>980</v>
      </c>
      <c r="B430" s="136" t="s">
        <v>182</v>
      </c>
      <c r="C430" s="136" t="s">
        <v>438</v>
      </c>
      <c r="D430" s="137">
        <v>44125</v>
      </c>
      <c r="E430" s="137">
        <v>44125</v>
      </c>
      <c r="F430" s="137">
        <v>44132</v>
      </c>
      <c r="G430" s="136" t="s">
        <v>981</v>
      </c>
      <c r="H430" s="136" t="s">
        <v>982</v>
      </c>
      <c r="I430" s="138">
        <v>-1765.92</v>
      </c>
      <c r="J430" s="136" t="s">
        <v>983</v>
      </c>
      <c r="K430" s="136" t="s">
        <v>984</v>
      </c>
      <c r="L430" s="138">
        <v>-148248.98000000001</v>
      </c>
      <c r="M430" s="138">
        <v>-1765.92</v>
      </c>
      <c r="N430" s="139">
        <f t="shared" si="13"/>
        <v>1765.92</v>
      </c>
      <c r="O430" s="140" t="str">
        <f>IF(M430="","",IF(M430&lt;0,-M430&amp;"_"&amp;COUNTIF(M$2:M430,M430),M430&amp;"_"&amp;COUNTIF(M$2:M430,M430)))</f>
        <v>1765.92_1</v>
      </c>
      <c r="P430" s="140" t="str">
        <f t="shared" si="12"/>
        <v/>
      </c>
      <c r="Q430" s="136" t="s">
        <v>1260</v>
      </c>
      <c r="R430" s="136" t="s">
        <v>1261</v>
      </c>
      <c r="S430" s="136" t="s">
        <v>980</v>
      </c>
      <c r="T430" s="136" t="s">
        <v>980</v>
      </c>
      <c r="U430" s="136" t="s">
        <v>987</v>
      </c>
      <c r="V430" s="136" t="s">
        <v>980</v>
      </c>
      <c r="W430" s="136" t="s">
        <v>980</v>
      </c>
      <c r="X430" s="136" t="s">
        <v>980</v>
      </c>
      <c r="Y430" s="136" t="s">
        <v>980</v>
      </c>
      <c r="Z430" s="136" t="s">
        <v>988</v>
      </c>
      <c r="AA430" s="136" t="s">
        <v>980</v>
      </c>
      <c r="AB430" s="137"/>
      <c r="AC430" s="136" t="s">
        <v>980</v>
      </c>
      <c r="AD430" s="136" t="s">
        <v>980</v>
      </c>
      <c r="AE430" s="136" t="s">
        <v>980</v>
      </c>
      <c r="AF430" s="138">
        <v>0</v>
      </c>
    </row>
    <row r="431" spans="1:32" x14ac:dyDescent="0.25">
      <c r="A431" s="135" t="s">
        <v>980</v>
      </c>
      <c r="B431" s="136" t="s">
        <v>182</v>
      </c>
      <c r="C431" s="136" t="s">
        <v>208</v>
      </c>
      <c r="D431" s="137">
        <v>44125</v>
      </c>
      <c r="E431" s="137">
        <v>44125</v>
      </c>
      <c r="F431" s="137">
        <v>44132</v>
      </c>
      <c r="G431" s="136" t="s">
        <v>981</v>
      </c>
      <c r="H431" s="136" t="s">
        <v>982</v>
      </c>
      <c r="I431" s="138">
        <v>-6518.69</v>
      </c>
      <c r="J431" s="136" t="s">
        <v>983</v>
      </c>
      <c r="K431" s="136" t="s">
        <v>984</v>
      </c>
      <c r="L431" s="138">
        <v>-547244.02</v>
      </c>
      <c r="M431" s="138">
        <v>-6518.69</v>
      </c>
      <c r="N431" s="139">
        <f t="shared" si="13"/>
        <v>6518.69</v>
      </c>
      <c r="O431" s="140" t="str">
        <f>IF(M431="","",IF(M431&lt;0,-M431&amp;"_"&amp;COUNTIF(M$2:M431,M431),M431&amp;"_"&amp;COUNTIF(M$2:M431,M431)))</f>
        <v>6518.69_1</v>
      </c>
      <c r="P431" s="140" t="str">
        <f t="shared" si="12"/>
        <v/>
      </c>
      <c r="Q431" s="136" t="s">
        <v>1262</v>
      </c>
      <c r="R431" s="136" t="s">
        <v>1261</v>
      </c>
      <c r="S431" s="136" t="s">
        <v>980</v>
      </c>
      <c r="T431" s="136" t="s">
        <v>980</v>
      </c>
      <c r="U431" s="136" t="s">
        <v>987</v>
      </c>
      <c r="V431" s="136" t="s">
        <v>980</v>
      </c>
      <c r="W431" s="136" t="s">
        <v>980</v>
      </c>
      <c r="X431" s="136" t="s">
        <v>980</v>
      </c>
      <c r="Y431" s="136" t="s">
        <v>980</v>
      </c>
      <c r="Z431" s="136" t="s">
        <v>988</v>
      </c>
      <c r="AA431" s="136" t="s">
        <v>980</v>
      </c>
      <c r="AB431" s="137"/>
      <c r="AC431" s="136" t="s">
        <v>980</v>
      </c>
      <c r="AD431" s="136" t="s">
        <v>980</v>
      </c>
      <c r="AE431" s="136" t="s">
        <v>980</v>
      </c>
      <c r="AF431" s="138">
        <v>0</v>
      </c>
    </row>
    <row r="432" spans="1:32" x14ac:dyDescent="0.25">
      <c r="A432" s="135" t="s">
        <v>980</v>
      </c>
      <c r="B432" s="136" t="s">
        <v>182</v>
      </c>
      <c r="C432" s="136" t="s">
        <v>208</v>
      </c>
      <c r="D432" s="137">
        <v>44125</v>
      </c>
      <c r="E432" s="137">
        <v>44125</v>
      </c>
      <c r="F432" s="137">
        <v>44132</v>
      </c>
      <c r="G432" s="136" t="s">
        <v>981</v>
      </c>
      <c r="H432" s="136" t="s">
        <v>982</v>
      </c>
      <c r="I432" s="138">
        <v>-4593.6000000000004</v>
      </c>
      <c r="J432" s="136" t="s">
        <v>983</v>
      </c>
      <c r="K432" s="136" t="s">
        <v>984</v>
      </c>
      <c r="L432" s="138">
        <v>-385632.72</v>
      </c>
      <c r="M432" s="138">
        <v>-4593.6000000000004</v>
      </c>
      <c r="N432" s="139">
        <f t="shared" si="13"/>
        <v>4593.6000000000004</v>
      </c>
      <c r="O432" s="140" t="str">
        <f>IF(M432="","",IF(M432&lt;0,-M432&amp;"_"&amp;COUNTIF(M$2:M432,M432),M432&amp;"_"&amp;COUNTIF(M$2:M432,M432)))</f>
        <v>4593.6_1</v>
      </c>
      <c r="P432" s="140" t="str">
        <f t="shared" si="12"/>
        <v/>
      </c>
      <c r="Q432" s="136" t="s">
        <v>1262</v>
      </c>
      <c r="R432" s="136" t="s">
        <v>1261</v>
      </c>
      <c r="S432" s="136" t="s">
        <v>980</v>
      </c>
      <c r="T432" s="136" t="s">
        <v>980</v>
      </c>
      <c r="U432" s="136" t="s">
        <v>987</v>
      </c>
      <c r="V432" s="136" t="s">
        <v>980</v>
      </c>
      <c r="W432" s="136" t="s">
        <v>980</v>
      </c>
      <c r="X432" s="136" t="s">
        <v>980</v>
      </c>
      <c r="Y432" s="136" t="s">
        <v>980</v>
      </c>
      <c r="Z432" s="136" t="s">
        <v>988</v>
      </c>
      <c r="AA432" s="136" t="s">
        <v>980</v>
      </c>
      <c r="AB432" s="137"/>
      <c r="AC432" s="136" t="s">
        <v>980</v>
      </c>
      <c r="AD432" s="136" t="s">
        <v>980</v>
      </c>
      <c r="AE432" s="136" t="s">
        <v>980</v>
      </c>
      <c r="AF432" s="138">
        <v>0</v>
      </c>
    </row>
    <row r="433" spans="1:32" x14ac:dyDescent="0.25">
      <c r="A433" s="135" t="s">
        <v>980</v>
      </c>
      <c r="B433" s="136" t="s">
        <v>182</v>
      </c>
      <c r="C433" s="136" t="s">
        <v>208</v>
      </c>
      <c r="D433" s="137">
        <v>44125</v>
      </c>
      <c r="E433" s="137">
        <v>44125</v>
      </c>
      <c r="F433" s="137">
        <v>44132</v>
      </c>
      <c r="G433" s="136" t="s">
        <v>981</v>
      </c>
      <c r="H433" s="136" t="s">
        <v>982</v>
      </c>
      <c r="I433" s="138">
        <v>-9468.89</v>
      </c>
      <c r="J433" s="136" t="s">
        <v>983</v>
      </c>
      <c r="K433" s="136" t="s">
        <v>984</v>
      </c>
      <c r="L433" s="138">
        <v>-794913.32</v>
      </c>
      <c r="M433" s="138">
        <v>-9468.89</v>
      </c>
      <c r="N433" s="139">
        <f t="shared" si="13"/>
        <v>9468.89</v>
      </c>
      <c r="O433" s="140" t="str">
        <f>IF(M433="","",IF(M433&lt;0,-M433&amp;"_"&amp;COUNTIF(M$2:M433,M433),M433&amp;"_"&amp;COUNTIF(M$2:M433,M433)))</f>
        <v>9468.89_1</v>
      </c>
      <c r="P433" s="140" t="str">
        <f t="shared" si="12"/>
        <v/>
      </c>
      <c r="Q433" s="136" t="s">
        <v>1262</v>
      </c>
      <c r="R433" s="136" t="s">
        <v>1261</v>
      </c>
      <c r="S433" s="136" t="s">
        <v>980</v>
      </c>
      <c r="T433" s="136" t="s">
        <v>980</v>
      </c>
      <c r="U433" s="136" t="s">
        <v>987</v>
      </c>
      <c r="V433" s="136" t="s">
        <v>980</v>
      </c>
      <c r="W433" s="136" t="s">
        <v>980</v>
      </c>
      <c r="X433" s="136" t="s">
        <v>980</v>
      </c>
      <c r="Y433" s="136" t="s">
        <v>980</v>
      </c>
      <c r="Z433" s="136" t="s">
        <v>988</v>
      </c>
      <c r="AA433" s="136" t="s">
        <v>980</v>
      </c>
      <c r="AB433" s="137"/>
      <c r="AC433" s="136" t="s">
        <v>980</v>
      </c>
      <c r="AD433" s="136" t="s">
        <v>980</v>
      </c>
      <c r="AE433" s="136" t="s">
        <v>980</v>
      </c>
      <c r="AF433" s="138">
        <v>0</v>
      </c>
    </row>
    <row r="434" spans="1:32" x14ac:dyDescent="0.25">
      <c r="A434" s="135" t="s">
        <v>980</v>
      </c>
      <c r="B434" s="136" t="s">
        <v>182</v>
      </c>
      <c r="C434" s="136" t="s">
        <v>208</v>
      </c>
      <c r="D434" s="137">
        <v>44125</v>
      </c>
      <c r="E434" s="137">
        <v>44125</v>
      </c>
      <c r="F434" s="137">
        <v>44132</v>
      </c>
      <c r="G434" s="136" t="s">
        <v>981</v>
      </c>
      <c r="H434" s="136" t="s">
        <v>982</v>
      </c>
      <c r="I434" s="138">
        <v>-4337.66</v>
      </c>
      <c r="J434" s="136" t="s">
        <v>983</v>
      </c>
      <c r="K434" s="136" t="s">
        <v>984</v>
      </c>
      <c r="L434" s="138">
        <v>-364146.56</v>
      </c>
      <c r="M434" s="138">
        <v>-4337.66</v>
      </c>
      <c r="N434" s="139">
        <f t="shared" si="13"/>
        <v>4337.66</v>
      </c>
      <c r="O434" s="140" t="str">
        <f>IF(M434="","",IF(M434&lt;0,-M434&amp;"_"&amp;COUNTIF(M$2:M434,M434),M434&amp;"_"&amp;COUNTIF(M$2:M434,M434)))</f>
        <v>4337.66_1</v>
      </c>
      <c r="P434" s="140" t="str">
        <f t="shared" si="12"/>
        <v/>
      </c>
      <c r="Q434" s="136" t="s">
        <v>1262</v>
      </c>
      <c r="R434" s="136" t="s">
        <v>1261</v>
      </c>
      <c r="S434" s="136" t="s">
        <v>980</v>
      </c>
      <c r="T434" s="136" t="s">
        <v>980</v>
      </c>
      <c r="U434" s="136" t="s">
        <v>987</v>
      </c>
      <c r="V434" s="136" t="s">
        <v>980</v>
      </c>
      <c r="W434" s="136" t="s">
        <v>980</v>
      </c>
      <c r="X434" s="136" t="s">
        <v>980</v>
      </c>
      <c r="Y434" s="136" t="s">
        <v>980</v>
      </c>
      <c r="Z434" s="136" t="s">
        <v>988</v>
      </c>
      <c r="AA434" s="136" t="s">
        <v>980</v>
      </c>
      <c r="AB434" s="137"/>
      <c r="AC434" s="136" t="s">
        <v>980</v>
      </c>
      <c r="AD434" s="136" t="s">
        <v>980</v>
      </c>
      <c r="AE434" s="136" t="s">
        <v>980</v>
      </c>
      <c r="AF434" s="138">
        <v>0</v>
      </c>
    </row>
    <row r="435" spans="1:32" x14ac:dyDescent="0.25">
      <c r="A435" s="135" t="s">
        <v>980</v>
      </c>
      <c r="B435" s="136" t="s">
        <v>182</v>
      </c>
      <c r="C435" s="136" t="s">
        <v>446</v>
      </c>
      <c r="D435" s="137">
        <v>44125</v>
      </c>
      <c r="E435" s="137">
        <v>44125</v>
      </c>
      <c r="F435" s="137">
        <v>44132</v>
      </c>
      <c r="G435" s="136" t="s">
        <v>981</v>
      </c>
      <c r="H435" s="136" t="s">
        <v>982</v>
      </c>
      <c r="I435" s="138">
        <v>-6905.99</v>
      </c>
      <c r="J435" s="136" t="s">
        <v>983</v>
      </c>
      <c r="K435" s="136" t="s">
        <v>984</v>
      </c>
      <c r="L435" s="138">
        <v>-579757.86</v>
      </c>
      <c r="M435" s="138">
        <v>-6905.99</v>
      </c>
      <c r="N435" s="139">
        <f t="shared" si="13"/>
        <v>6905.99</v>
      </c>
      <c r="O435" s="140" t="str">
        <f>IF(M435="","",IF(M435&lt;0,-M435&amp;"_"&amp;COUNTIF(M$2:M435,M435),M435&amp;"_"&amp;COUNTIF(M$2:M435,M435)))</f>
        <v>6905.99_1</v>
      </c>
      <c r="P435" s="140" t="str">
        <f t="shared" si="12"/>
        <v/>
      </c>
      <c r="Q435" s="136" t="s">
        <v>1263</v>
      </c>
      <c r="R435" s="136" t="s">
        <v>1261</v>
      </c>
      <c r="S435" s="136" t="s">
        <v>980</v>
      </c>
      <c r="T435" s="136" t="s">
        <v>980</v>
      </c>
      <c r="U435" s="136" t="s">
        <v>987</v>
      </c>
      <c r="V435" s="136" t="s">
        <v>980</v>
      </c>
      <c r="W435" s="136" t="s">
        <v>980</v>
      </c>
      <c r="X435" s="136" t="s">
        <v>980</v>
      </c>
      <c r="Y435" s="136" t="s">
        <v>980</v>
      </c>
      <c r="Z435" s="136" t="s">
        <v>988</v>
      </c>
      <c r="AA435" s="136" t="s">
        <v>980</v>
      </c>
      <c r="AB435" s="137"/>
      <c r="AC435" s="136" t="s">
        <v>980</v>
      </c>
      <c r="AD435" s="136" t="s">
        <v>980</v>
      </c>
      <c r="AE435" s="136" t="s">
        <v>980</v>
      </c>
      <c r="AF435" s="138">
        <v>0</v>
      </c>
    </row>
    <row r="436" spans="1:32" x14ac:dyDescent="0.25">
      <c r="A436" s="135" t="s">
        <v>980</v>
      </c>
      <c r="B436" s="136" t="s">
        <v>182</v>
      </c>
      <c r="C436" s="136" t="s">
        <v>446</v>
      </c>
      <c r="D436" s="137">
        <v>44125</v>
      </c>
      <c r="E436" s="137">
        <v>44125</v>
      </c>
      <c r="F436" s="137">
        <v>44132</v>
      </c>
      <c r="G436" s="136" t="s">
        <v>981</v>
      </c>
      <c r="H436" s="136" t="s">
        <v>982</v>
      </c>
      <c r="I436" s="138">
        <v>-5743.93</v>
      </c>
      <c r="J436" s="136" t="s">
        <v>983</v>
      </c>
      <c r="K436" s="136" t="s">
        <v>984</v>
      </c>
      <c r="L436" s="138">
        <v>-482202.92</v>
      </c>
      <c r="M436" s="138">
        <v>-5743.93</v>
      </c>
      <c r="N436" s="139">
        <f t="shared" si="13"/>
        <v>5743.93</v>
      </c>
      <c r="O436" s="140" t="str">
        <f>IF(M436="","",IF(M436&lt;0,-M436&amp;"_"&amp;COUNTIF(M$2:M436,M436),M436&amp;"_"&amp;COUNTIF(M$2:M436,M436)))</f>
        <v>5743.93_1</v>
      </c>
      <c r="P436" s="140" t="str">
        <f t="shared" si="12"/>
        <v/>
      </c>
      <c r="Q436" s="136" t="s">
        <v>1263</v>
      </c>
      <c r="R436" s="136" t="s">
        <v>1261</v>
      </c>
      <c r="S436" s="136" t="s">
        <v>980</v>
      </c>
      <c r="T436" s="136" t="s">
        <v>980</v>
      </c>
      <c r="U436" s="136" t="s">
        <v>987</v>
      </c>
      <c r="V436" s="136" t="s">
        <v>980</v>
      </c>
      <c r="W436" s="136" t="s">
        <v>980</v>
      </c>
      <c r="X436" s="136" t="s">
        <v>980</v>
      </c>
      <c r="Y436" s="136" t="s">
        <v>980</v>
      </c>
      <c r="Z436" s="136" t="s">
        <v>988</v>
      </c>
      <c r="AA436" s="136" t="s">
        <v>980</v>
      </c>
      <c r="AB436" s="137"/>
      <c r="AC436" s="136" t="s">
        <v>980</v>
      </c>
      <c r="AD436" s="136" t="s">
        <v>980</v>
      </c>
      <c r="AE436" s="136" t="s">
        <v>980</v>
      </c>
      <c r="AF436" s="138">
        <v>0</v>
      </c>
    </row>
    <row r="437" spans="1:32" x14ac:dyDescent="0.25">
      <c r="A437" s="135" t="s">
        <v>980</v>
      </c>
      <c r="B437" s="136" t="s">
        <v>182</v>
      </c>
      <c r="C437" s="136" t="s">
        <v>446</v>
      </c>
      <c r="D437" s="137">
        <v>44125</v>
      </c>
      <c r="E437" s="137">
        <v>44125</v>
      </c>
      <c r="F437" s="137">
        <v>44132</v>
      </c>
      <c r="G437" s="136" t="s">
        <v>981</v>
      </c>
      <c r="H437" s="136" t="s">
        <v>982</v>
      </c>
      <c r="I437" s="138">
        <v>-8288.2900000000009</v>
      </c>
      <c r="J437" s="136" t="s">
        <v>983</v>
      </c>
      <c r="K437" s="136" t="s">
        <v>984</v>
      </c>
      <c r="L437" s="138">
        <v>-695801.95</v>
      </c>
      <c r="M437" s="138">
        <v>-8288.2900000000009</v>
      </c>
      <c r="N437" s="139">
        <f t="shared" si="13"/>
        <v>8288.2900000000009</v>
      </c>
      <c r="O437" s="140" t="str">
        <f>IF(M437="","",IF(M437&lt;0,-M437&amp;"_"&amp;COUNTIF(M$2:M437,M437),M437&amp;"_"&amp;COUNTIF(M$2:M437,M437)))</f>
        <v>8288.29_1</v>
      </c>
      <c r="P437" s="140" t="str">
        <f t="shared" si="12"/>
        <v/>
      </c>
      <c r="Q437" s="136" t="s">
        <v>1263</v>
      </c>
      <c r="R437" s="136" t="s">
        <v>1261</v>
      </c>
      <c r="S437" s="136" t="s">
        <v>980</v>
      </c>
      <c r="T437" s="136" t="s">
        <v>980</v>
      </c>
      <c r="U437" s="136" t="s">
        <v>987</v>
      </c>
      <c r="V437" s="136" t="s">
        <v>980</v>
      </c>
      <c r="W437" s="136" t="s">
        <v>980</v>
      </c>
      <c r="X437" s="136" t="s">
        <v>980</v>
      </c>
      <c r="Y437" s="136" t="s">
        <v>980</v>
      </c>
      <c r="Z437" s="136" t="s">
        <v>988</v>
      </c>
      <c r="AA437" s="136" t="s">
        <v>980</v>
      </c>
      <c r="AB437" s="137"/>
      <c r="AC437" s="136" t="s">
        <v>980</v>
      </c>
      <c r="AD437" s="136" t="s">
        <v>980</v>
      </c>
      <c r="AE437" s="136" t="s">
        <v>980</v>
      </c>
      <c r="AF437" s="138">
        <v>0</v>
      </c>
    </row>
    <row r="438" spans="1:32" x14ac:dyDescent="0.25">
      <c r="A438" s="135" t="s">
        <v>980</v>
      </c>
      <c r="B438" s="136" t="s">
        <v>182</v>
      </c>
      <c r="C438" s="136" t="s">
        <v>449</v>
      </c>
      <c r="D438" s="137">
        <v>44127</v>
      </c>
      <c r="E438" s="137">
        <v>44127</v>
      </c>
      <c r="F438" s="137">
        <v>44137</v>
      </c>
      <c r="G438" s="136" t="s">
        <v>981</v>
      </c>
      <c r="H438" s="136" t="s">
        <v>982</v>
      </c>
      <c r="I438" s="138">
        <v>-570.38</v>
      </c>
      <c r="J438" s="136" t="s">
        <v>983</v>
      </c>
      <c r="K438" s="136" t="s">
        <v>984</v>
      </c>
      <c r="L438" s="138">
        <v>-47883.4</v>
      </c>
      <c r="M438" s="138">
        <v>-570.38</v>
      </c>
      <c r="N438" s="139">
        <f t="shared" si="13"/>
        <v>570.38</v>
      </c>
      <c r="O438" s="140" t="str">
        <f>IF(M438="","",IF(M438&lt;0,-M438&amp;"_"&amp;COUNTIF(M$2:M438,M438),M438&amp;"_"&amp;COUNTIF(M$2:M438,M438)))</f>
        <v>570.38_1</v>
      </c>
      <c r="P438" s="140" t="str">
        <f t="shared" si="12"/>
        <v/>
      </c>
      <c r="Q438" s="136" t="s">
        <v>1264</v>
      </c>
      <c r="R438" s="136" t="s">
        <v>1265</v>
      </c>
      <c r="S438" s="136" t="s">
        <v>980</v>
      </c>
      <c r="T438" s="136" t="s">
        <v>980</v>
      </c>
      <c r="U438" s="136" t="s">
        <v>987</v>
      </c>
      <c r="V438" s="136" t="s">
        <v>980</v>
      </c>
      <c r="W438" s="136" t="s">
        <v>980</v>
      </c>
      <c r="X438" s="136" t="s">
        <v>980</v>
      </c>
      <c r="Y438" s="136" t="s">
        <v>980</v>
      </c>
      <c r="Z438" s="136" t="s">
        <v>988</v>
      </c>
      <c r="AA438" s="136" t="s">
        <v>980</v>
      </c>
      <c r="AB438" s="137"/>
      <c r="AC438" s="136" t="s">
        <v>980</v>
      </c>
      <c r="AD438" s="136" t="s">
        <v>980</v>
      </c>
      <c r="AE438" s="136" t="s">
        <v>980</v>
      </c>
      <c r="AF438" s="138">
        <v>0</v>
      </c>
    </row>
    <row r="439" spans="1:32" x14ac:dyDescent="0.25">
      <c r="A439" s="135" t="s">
        <v>980</v>
      </c>
      <c r="B439" s="136" t="s">
        <v>182</v>
      </c>
      <c r="C439" s="136" t="s">
        <v>449</v>
      </c>
      <c r="D439" s="137">
        <v>44127</v>
      </c>
      <c r="E439" s="137">
        <v>44127</v>
      </c>
      <c r="F439" s="137">
        <v>44137</v>
      </c>
      <c r="G439" s="136" t="s">
        <v>981</v>
      </c>
      <c r="H439" s="136" t="s">
        <v>982</v>
      </c>
      <c r="I439" s="138">
        <v>-570.38</v>
      </c>
      <c r="J439" s="136" t="s">
        <v>983</v>
      </c>
      <c r="K439" s="136" t="s">
        <v>984</v>
      </c>
      <c r="L439" s="138">
        <v>-47883.4</v>
      </c>
      <c r="M439" s="138">
        <v>-570.38</v>
      </c>
      <c r="N439" s="139">
        <f t="shared" si="13"/>
        <v>570.38</v>
      </c>
      <c r="O439" s="140" t="str">
        <f>IF(M439="","",IF(M439&lt;0,-M439&amp;"_"&amp;COUNTIF(M$2:M439,M439),M439&amp;"_"&amp;COUNTIF(M$2:M439,M439)))</f>
        <v>570.38_2</v>
      </c>
      <c r="P439" s="140" t="str">
        <f t="shared" si="12"/>
        <v/>
      </c>
      <c r="Q439" s="136" t="s">
        <v>1264</v>
      </c>
      <c r="R439" s="136" t="s">
        <v>1265</v>
      </c>
      <c r="S439" s="136" t="s">
        <v>980</v>
      </c>
      <c r="T439" s="136" t="s">
        <v>980</v>
      </c>
      <c r="U439" s="136" t="s">
        <v>987</v>
      </c>
      <c r="V439" s="136" t="s">
        <v>980</v>
      </c>
      <c r="W439" s="136" t="s">
        <v>980</v>
      </c>
      <c r="X439" s="136" t="s">
        <v>980</v>
      </c>
      <c r="Y439" s="136" t="s">
        <v>980</v>
      </c>
      <c r="Z439" s="136" t="s">
        <v>988</v>
      </c>
      <c r="AA439" s="136" t="s">
        <v>980</v>
      </c>
      <c r="AB439" s="137"/>
      <c r="AC439" s="136" t="s">
        <v>980</v>
      </c>
      <c r="AD439" s="136" t="s">
        <v>980</v>
      </c>
      <c r="AE439" s="136" t="s">
        <v>980</v>
      </c>
      <c r="AF439" s="138">
        <v>0</v>
      </c>
    </row>
    <row r="440" spans="1:32" x14ac:dyDescent="0.25">
      <c r="A440" s="135" t="s">
        <v>980</v>
      </c>
      <c r="B440" s="136" t="s">
        <v>182</v>
      </c>
      <c r="C440" s="136" t="s">
        <v>449</v>
      </c>
      <c r="D440" s="137">
        <v>44127</v>
      </c>
      <c r="E440" s="137">
        <v>44127</v>
      </c>
      <c r="F440" s="137">
        <v>44137</v>
      </c>
      <c r="G440" s="136" t="s">
        <v>981</v>
      </c>
      <c r="H440" s="136" t="s">
        <v>982</v>
      </c>
      <c r="I440" s="138">
        <v>-537.84</v>
      </c>
      <c r="J440" s="136" t="s">
        <v>983</v>
      </c>
      <c r="K440" s="136" t="s">
        <v>984</v>
      </c>
      <c r="L440" s="138">
        <v>-45151.67</v>
      </c>
      <c r="M440" s="138">
        <v>-537.84</v>
      </c>
      <c r="N440" s="139">
        <f t="shared" si="13"/>
        <v>537.84</v>
      </c>
      <c r="O440" s="140" t="str">
        <f>IF(M440="","",IF(M440&lt;0,-M440&amp;"_"&amp;COUNTIF(M$2:M440,M440),M440&amp;"_"&amp;COUNTIF(M$2:M440,M440)))</f>
        <v>537.84_1</v>
      </c>
      <c r="P440" s="140" t="str">
        <f t="shared" si="12"/>
        <v/>
      </c>
      <c r="Q440" s="136" t="s">
        <v>1264</v>
      </c>
      <c r="R440" s="136" t="s">
        <v>1265</v>
      </c>
      <c r="S440" s="136" t="s">
        <v>980</v>
      </c>
      <c r="T440" s="136" t="s">
        <v>980</v>
      </c>
      <c r="U440" s="136" t="s">
        <v>987</v>
      </c>
      <c r="V440" s="136" t="s">
        <v>980</v>
      </c>
      <c r="W440" s="136" t="s">
        <v>980</v>
      </c>
      <c r="X440" s="136" t="s">
        <v>980</v>
      </c>
      <c r="Y440" s="136" t="s">
        <v>980</v>
      </c>
      <c r="Z440" s="136" t="s">
        <v>988</v>
      </c>
      <c r="AA440" s="136" t="s">
        <v>980</v>
      </c>
      <c r="AB440" s="137"/>
      <c r="AC440" s="136" t="s">
        <v>980</v>
      </c>
      <c r="AD440" s="136" t="s">
        <v>980</v>
      </c>
      <c r="AE440" s="136" t="s">
        <v>980</v>
      </c>
      <c r="AF440" s="138">
        <v>0</v>
      </c>
    </row>
    <row r="441" spans="1:32" x14ac:dyDescent="0.25">
      <c r="A441" s="135" t="s">
        <v>980</v>
      </c>
      <c r="B441" s="136" t="s">
        <v>182</v>
      </c>
      <c r="C441" s="136" t="s">
        <v>449</v>
      </c>
      <c r="D441" s="137">
        <v>44127</v>
      </c>
      <c r="E441" s="137">
        <v>44127</v>
      </c>
      <c r="F441" s="137">
        <v>44137</v>
      </c>
      <c r="G441" s="136" t="s">
        <v>981</v>
      </c>
      <c r="H441" s="136" t="s">
        <v>982</v>
      </c>
      <c r="I441" s="138">
        <v>-513.36</v>
      </c>
      <c r="J441" s="136" t="s">
        <v>983</v>
      </c>
      <c r="K441" s="136" t="s">
        <v>984</v>
      </c>
      <c r="L441" s="138">
        <v>-43096.57</v>
      </c>
      <c r="M441" s="138">
        <v>-513.36</v>
      </c>
      <c r="N441" s="139">
        <f t="shared" si="13"/>
        <v>513.36</v>
      </c>
      <c r="O441" s="140" t="str">
        <f>IF(M441="","",IF(M441&lt;0,-M441&amp;"_"&amp;COUNTIF(M$2:M441,M441),M441&amp;"_"&amp;COUNTIF(M$2:M441,M441)))</f>
        <v>513.36_1</v>
      </c>
      <c r="P441" s="140" t="str">
        <f t="shared" si="12"/>
        <v/>
      </c>
      <c r="Q441" s="136" t="s">
        <v>1264</v>
      </c>
      <c r="R441" s="136" t="s">
        <v>1265</v>
      </c>
      <c r="S441" s="136" t="s">
        <v>980</v>
      </c>
      <c r="T441" s="136" t="s">
        <v>980</v>
      </c>
      <c r="U441" s="136" t="s">
        <v>987</v>
      </c>
      <c r="V441" s="136" t="s">
        <v>980</v>
      </c>
      <c r="W441" s="136" t="s">
        <v>980</v>
      </c>
      <c r="X441" s="136" t="s">
        <v>980</v>
      </c>
      <c r="Y441" s="136" t="s">
        <v>980</v>
      </c>
      <c r="Z441" s="136" t="s">
        <v>988</v>
      </c>
      <c r="AA441" s="136" t="s">
        <v>980</v>
      </c>
      <c r="AB441" s="137"/>
      <c r="AC441" s="136" t="s">
        <v>980</v>
      </c>
      <c r="AD441" s="136" t="s">
        <v>980</v>
      </c>
      <c r="AE441" s="136" t="s">
        <v>980</v>
      </c>
      <c r="AF441" s="138">
        <v>0</v>
      </c>
    </row>
    <row r="442" spans="1:32" x14ac:dyDescent="0.25">
      <c r="A442" s="135" t="s">
        <v>980</v>
      </c>
      <c r="B442" s="136" t="s">
        <v>182</v>
      </c>
      <c r="C442" s="136" t="s">
        <v>449</v>
      </c>
      <c r="D442" s="137">
        <v>44127</v>
      </c>
      <c r="E442" s="137">
        <v>44127</v>
      </c>
      <c r="F442" s="137">
        <v>44137</v>
      </c>
      <c r="G442" s="136" t="s">
        <v>981</v>
      </c>
      <c r="H442" s="136" t="s">
        <v>982</v>
      </c>
      <c r="I442" s="138">
        <v>-270.83</v>
      </c>
      <c r="J442" s="136" t="s">
        <v>1034</v>
      </c>
      <c r="K442" s="136" t="s">
        <v>984</v>
      </c>
      <c r="L442" s="138">
        <v>-22736.18</v>
      </c>
      <c r="M442" s="138">
        <v>-270.83</v>
      </c>
      <c r="N442" s="139">
        <f t="shared" si="13"/>
        <v>270.83</v>
      </c>
      <c r="O442" s="140" t="str">
        <f>IF(M442="","",IF(M442&lt;0,-M442&amp;"_"&amp;COUNTIF(M$2:M442,M442),M442&amp;"_"&amp;COUNTIF(M$2:M442,M442)))</f>
        <v>270.83_1</v>
      </c>
      <c r="P442" s="140" t="str">
        <f t="shared" si="12"/>
        <v/>
      </c>
      <c r="Q442" s="136" t="s">
        <v>1264</v>
      </c>
      <c r="R442" s="136" t="s">
        <v>1265</v>
      </c>
      <c r="S442" s="136" t="s">
        <v>980</v>
      </c>
      <c r="T442" s="136" t="s">
        <v>980</v>
      </c>
      <c r="U442" s="136" t="s">
        <v>987</v>
      </c>
      <c r="V442" s="136" t="s">
        <v>980</v>
      </c>
      <c r="W442" s="136" t="s">
        <v>980</v>
      </c>
      <c r="X442" s="136" t="s">
        <v>980</v>
      </c>
      <c r="Y442" s="136" t="s">
        <v>980</v>
      </c>
      <c r="Z442" s="136" t="s">
        <v>988</v>
      </c>
      <c r="AA442" s="136" t="s">
        <v>980</v>
      </c>
      <c r="AB442" s="137"/>
      <c r="AC442" s="136" t="s">
        <v>980</v>
      </c>
      <c r="AD442" s="136" t="s">
        <v>980</v>
      </c>
      <c r="AE442" s="136" t="s">
        <v>980</v>
      </c>
      <c r="AF442" s="138">
        <v>0</v>
      </c>
    </row>
    <row r="443" spans="1:32" x14ac:dyDescent="0.25">
      <c r="A443" s="135" t="s">
        <v>980</v>
      </c>
      <c r="B443" s="136" t="s">
        <v>182</v>
      </c>
      <c r="C443" s="136" t="s">
        <v>449</v>
      </c>
      <c r="D443" s="137">
        <v>44127</v>
      </c>
      <c r="E443" s="137">
        <v>44127</v>
      </c>
      <c r="F443" s="137">
        <v>44137</v>
      </c>
      <c r="G443" s="136" t="s">
        <v>981</v>
      </c>
      <c r="H443" s="136" t="s">
        <v>982</v>
      </c>
      <c r="I443" s="138">
        <v>-412.43</v>
      </c>
      <c r="J443" s="136" t="s">
        <v>983</v>
      </c>
      <c r="K443" s="136" t="s">
        <v>984</v>
      </c>
      <c r="L443" s="138">
        <v>-34623.5</v>
      </c>
      <c r="M443" s="138">
        <v>-412.43</v>
      </c>
      <c r="N443" s="139">
        <f t="shared" si="13"/>
        <v>412.43</v>
      </c>
      <c r="O443" s="140" t="str">
        <f>IF(M443="","",IF(M443&lt;0,-M443&amp;"_"&amp;COUNTIF(M$2:M443,M443),M443&amp;"_"&amp;COUNTIF(M$2:M443,M443)))</f>
        <v>412.43_1</v>
      </c>
      <c r="P443" s="140" t="str">
        <f t="shared" si="12"/>
        <v/>
      </c>
      <c r="Q443" s="136" t="s">
        <v>1264</v>
      </c>
      <c r="R443" s="136" t="s">
        <v>1265</v>
      </c>
      <c r="S443" s="136" t="s">
        <v>980</v>
      </c>
      <c r="T443" s="136" t="s">
        <v>980</v>
      </c>
      <c r="U443" s="136" t="s">
        <v>987</v>
      </c>
      <c r="V443" s="136" t="s">
        <v>980</v>
      </c>
      <c r="W443" s="136" t="s">
        <v>980</v>
      </c>
      <c r="X443" s="136" t="s">
        <v>980</v>
      </c>
      <c r="Y443" s="136" t="s">
        <v>980</v>
      </c>
      <c r="Z443" s="136" t="s">
        <v>988</v>
      </c>
      <c r="AA443" s="136" t="s">
        <v>980</v>
      </c>
      <c r="AB443" s="137"/>
      <c r="AC443" s="136" t="s">
        <v>980</v>
      </c>
      <c r="AD443" s="136" t="s">
        <v>980</v>
      </c>
      <c r="AE443" s="136" t="s">
        <v>980</v>
      </c>
      <c r="AF443" s="138">
        <v>0</v>
      </c>
    </row>
    <row r="444" spans="1:32" x14ac:dyDescent="0.25">
      <c r="A444" s="135" t="s">
        <v>980</v>
      </c>
      <c r="B444" s="136" t="s">
        <v>182</v>
      </c>
      <c r="C444" s="136" t="s">
        <v>449</v>
      </c>
      <c r="D444" s="137">
        <v>44127</v>
      </c>
      <c r="E444" s="137">
        <v>44127</v>
      </c>
      <c r="F444" s="137">
        <v>44137</v>
      </c>
      <c r="G444" s="136" t="s">
        <v>981</v>
      </c>
      <c r="H444" s="136" t="s">
        <v>982</v>
      </c>
      <c r="I444" s="138">
        <v>-637.15</v>
      </c>
      <c r="J444" s="136" t="s">
        <v>983</v>
      </c>
      <c r="K444" s="136" t="s">
        <v>984</v>
      </c>
      <c r="L444" s="138">
        <v>-53488.74</v>
      </c>
      <c r="M444" s="138">
        <v>-637.15</v>
      </c>
      <c r="N444" s="139">
        <f t="shared" si="13"/>
        <v>637.15</v>
      </c>
      <c r="O444" s="140" t="str">
        <f>IF(M444="","",IF(M444&lt;0,-M444&amp;"_"&amp;COUNTIF(M$2:M444,M444),M444&amp;"_"&amp;COUNTIF(M$2:M444,M444)))</f>
        <v>637.15_1</v>
      </c>
      <c r="P444" s="140" t="str">
        <f t="shared" si="12"/>
        <v/>
      </c>
      <c r="Q444" s="136" t="s">
        <v>1264</v>
      </c>
      <c r="R444" s="136" t="s">
        <v>1265</v>
      </c>
      <c r="S444" s="136" t="s">
        <v>980</v>
      </c>
      <c r="T444" s="136" t="s">
        <v>980</v>
      </c>
      <c r="U444" s="136" t="s">
        <v>987</v>
      </c>
      <c r="V444" s="136" t="s">
        <v>980</v>
      </c>
      <c r="W444" s="136" t="s">
        <v>980</v>
      </c>
      <c r="X444" s="136" t="s">
        <v>980</v>
      </c>
      <c r="Y444" s="136" t="s">
        <v>980</v>
      </c>
      <c r="Z444" s="136" t="s">
        <v>988</v>
      </c>
      <c r="AA444" s="136" t="s">
        <v>980</v>
      </c>
      <c r="AB444" s="137"/>
      <c r="AC444" s="136" t="s">
        <v>980</v>
      </c>
      <c r="AD444" s="136" t="s">
        <v>980</v>
      </c>
      <c r="AE444" s="136" t="s">
        <v>980</v>
      </c>
      <c r="AF444" s="138">
        <v>0</v>
      </c>
    </row>
    <row r="445" spans="1:32" x14ac:dyDescent="0.25">
      <c r="A445" s="135" t="s">
        <v>980</v>
      </c>
      <c r="B445" s="136" t="s">
        <v>182</v>
      </c>
      <c r="C445" s="136" t="s">
        <v>449</v>
      </c>
      <c r="D445" s="137">
        <v>44127</v>
      </c>
      <c r="E445" s="137">
        <v>44127</v>
      </c>
      <c r="F445" s="137">
        <v>44137</v>
      </c>
      <c r="G445" s="136" t="s">
        <v>981</v>
      </c>
      <c r="H445" s="136" t="s">
        <v>982</v>
      </c>
      <c r="I445" s="138">
        <v>-500.83</v>
      </c>
      <c r="J445" s="136" t="s">
        <v>983</v>
      </c>
      <c r="K445" s="136" t="s">
        <v>984</v>
      </c>
      <c r="L445" s="138">
        <v>-42044.68</v>
      </c>
      <c r="M445" s="138">
        <v>-500.83</v>
      </c>
      <c r="N445" s="139">
        <f t="shared" si="13"/>
        <v>500.83</v>
      </c>
      <c r="O445" s="140" t="str">
        <f>IF(M445="","",IF(M445&lt;0,-M445&amp;"_"&amp;COUNTIF(M$2:M445,M445),M445&amp;"_"&amp;COUNTIF(M$2:M445,M445)))</f>
        <v>500.83_1</v>
      </c>
      <c r="P445" s="140" t="str">
        <f t="shared" si="12"/>
        <v/>
      </c>
      <c r="Q445" s="136" t="s">
        <v>1264</v>
      </c>
      <c r="R445" s="136" t="s">
        <v>1265</v>
      </c>
      <c r="S445" s="136" t="s">
        <v>980</v>
      </c>
      <c r="T445" s="136" t="s">
        <v>980</v>
      </c>
      <c r="U445" s="136" t="s">
        <v>987</v>
      </c>
      <c r="V445" s="136" t="s">
        <v>980</v>
      </c>
      <c r="W445" s="136" t="s">
        <v>980</v>
      </c>
      <c r="X445" s="136" t="s">
        <v>980</v>
      </c>
      <c r="Y445" s="136" t="s">
        <v>980</v>
      </c>
      <c r="Z445" s="136" t="s">
        <v>988</v>
      </c>
      <c r="AA445" s="136" t="s">
        <v>980</v>
      </c>
      <c r="AB445" s="137"/>
      <c r="AC445" s="136" t="s">
        <v>980</v>
      </c>
      <c r="AD445" s="136" t="s">
        <v>980</v>
      </c>
      <c r="AE445" s="136" t="s">
        <v>980</v>
      </c>
      <c r="AF445" s="138">
        <v>0</v>
      </c>
    </row>
    <row r="446" spans="1:32" x14ac:dyDescent="0.25">
      <c r="A446" s="135" t="s">
        <v>980</v>
      </c>
      <c r="B446" s="136" t="s">
        <v>182</v>
      </c>
      <c r="C446" s="136" t="s">
        <v>460</v>
      </c>
      <c r="D446" s="137">
        <v>44128</v>
      </c>
      <c r="E446" s="137">
        <v>44128</v>
      </c>
      <c r="F446" s="137">
        <v>44142</v>
      </c>
      <c r="G446" s="136" t="s">
        <v>981</v>
      </c>
      <c r="H446" s="136" t="s">
        <v>982</v>
      </c>
      <c r="I446" s="138">
        <v>-1591.8</v>
      </c>
      <c r="J446" s="136" t="s">
        <v>1034</v>
      </c>
      <c r="K446" s="136" t="s">
        <v>984</v>
      </c>
      <c r="L446" s="138">
        <v>-133631.63</v>
      </c>
      <c r="M446" s="138">
        <v>-1591.8</v>
      </c>
      <c r="N446" s="139">
        <f t="shared" si="13"/>
        <v>1591.8</v>
      </c>
      <c r="O446" s="140" t="str">
        <f>IF(M446="","",IF(M446&lt;0,-M446&amp;"_"&amp;COUNTIF(M$2:M446,M446),M446&amp;"_"&amp;COUNTIF(M$2:M446,M446)))</f>
        <v>1591.8_1</v>
      </c>
      <c r="P446" s="140" t="str">
        <f t="shared" si="12"/>
        <v/>
      </c>
      <c r="Q446" s="136" t="s">
        <v>1266</v>
      </c>
      <c r="R446" s="136" t="s">
        <v>1267</v>
      </c>
      <c r="S446" s="136" t="s">
        <v>980</v>
      </c>
      <c r="T446" s="136" t="s">
        <v>980</v>
      </c>
      <c r="U446" s="136" t="s">
        <v>987</v>
      </c>
      <c r="V446" s="136" t="s">
        <v>980</v>
      </c>
      <c r="W446" s="136" t="s">
        <v>980</v>
      </c>
      <c r="X446" s="136" t="s">
        <v>980</v>
      </c>
      <c r="Y446" s="136" t="s">
        <v>980</v>
      </c>
      <c r="Z446" s="136" t="s">
        <v>988</v>
      </c>
      <c r="AA446" s="136" t="s">
        <v>980</v>
      </c>
      <c r="AB446" s="137"/>
      <c r="AC446" s="136" t="s">
        <v>980</v>
      </c>
      <c r="AD446" s="136" t="s">
        <v>980</v>
      </c>
      <c r="AE446" s="136" t="s">
        <v>980</v>
      </c>
      <c r="AF446" s="138">
        <v>0</v>
      </c>
    </row>
    <row r="447" spans="1:32" x14ac:dyDescent="0.25">
      <c r="A447" s="135" t="s">
        <v>980</v>
      </c>
      <c r="B447" s="136" t="s">
        <v>182</v>
      </c>
      <c r="C447" s="136" t="s">
        <v>460</v>
      </c>
      <c r="D447" s="137">
        <v>44128</v>
      </c>
      <c r="E447" s="137">
        <v>44128</v>
      </c>
      <c r="F447" s="137">
        <v>44142</v>
      </c>
      <c r="G447" s="136" t="s">
        <v>981</v>
      </c>
      <c r="H447" s="136" t="s">
        <v>982</v>
      </c>
      <c r="I447" s="138">
        <v>-1032</v>
      </c>
      <c r="J447" s="136" t="s">
        <v>983</v>
      </c>
      <c r="K447" s="136" t="s">
        <v>984</v>
      </c>
      <c r="L447" s="138">
        <v>-86636.4</v>
      </c>
      <c r="M447" s="138">
        <v>-1032</v>
      </c>
      <c r="N447" s="139">
        <f t="shared" si="13"/>
        <v>1032</v>
      </c>
      <c r="O447" s="140" t="str">
        <f>IF(M447="","",IF(M447&lt;0,-M447&amp;"_"&amp;COUNTIF(M$2:M447,M447),M447&amp;"_"&amp;COUNTIF(M$2:M447,M447)))</f>
        <v>1032_1</v>
      </c>
      <c r="P447" s="140" t="str">
        <f t="shared" si="12"/>
        <v/>
      </c>
      <c r="Q447" s="136" t="s">
        <v>1266</v>
      </c>
      <c r="R447" s="136" t="s">
        <v>1267</v>
      </c>
      <c r="S447" s="136" t="s">
        <v>980</v>
      </c>
      <c r="T447" s="136" t="s">
        <v>980</v>
      </c>
      <c r="U447" s="136" t="s">
        <v>987</v>
      </c>
      <c r="V447" s="136" t="s">
        <v>980</v>
      </c>
      <c r="W447" s="136" t="s">
        <v>980</v>
      </c>
      <c r="X447" s="136" t="s">
        <v>980</v>
      </c>
      <c r="Y447" s="136" t="s">
        <v>980</v>
      </c>
      <c r="Z447" s="136" t="s">
        <v>988</v>
      </c>
      <c r="AA447" s="136" t="s">
        <v>980</v>
      </c>
      <c r="AB447" s="137"/>
      <c r="AC447" s="136" t="s">
        <v>980</v>
      </c>
      <c r="AD447" s="136" t="s">
        <v>980</v>
      </c>
      <c r="AE447" s="136" t="s">
        <v>980</v>
      </c>
      <c r="AF447" s="138">
        <v>0</v>
      </c>
    </row>
    <row r="448" spans="1:32" x14ac:dyDescent="0.25">
      <c r="A448" s="135" t="s">
        <v>980</v>
      </c>
      <c r="B448" s="136" t="s">
        <v>182</v>
      </c>
      <c r="C448" s="136" t="s">
        <v>460</v>
      </c>
      <c r="D448" s="137">
        <v>44128</v>
      </c>
      <c r="E448" s="137">
        <v>44128</v>
      </c>
      <c r="F448" s="137">
        <v>44142</v>
      </c>
      <c r="G448" s="136" t="s">
        <v>981</v>
      </c>
      <c r="H448" s="136" t="s">
        <v>982</v>
      </c>
      <c r="I448" s="138">
        <v>-3451.78</v>
      </c>
      <c r="J448" s="136" t="s">
        <v>983</v>
      </c>
      <c r="K448" s="136" t="s">
        <v>984</v>
      </c>
      <c r="L448" s="138">
        <v>-289776.93</v>
      </c>
      <c r="M448" s="138">
        <v>-3451.78</v>
      </c>
      <c r="N448" s="139">
        <f t="shared" si="13"/>
        <v>3451.78</v>
      </c>
      <c r="O448" s="140" t="str">
        <f>IF(M448="","",IF(M448&lt;0,-M448&amp;"_"&amp;COUNTIF(M$2:M448,M448),M448&amp;"_"&amp;COUNTIF(M$2:M448,M448)))</f>
        <v>3451.78_1</v>
      </c>
      <c r="P448" s="140" t="str">
        <f t="shared" si="12"/>
        <v/>
      </c>
      <c r="Q448" s="136" t="s">
        <v>1266</v>
      </c>
      <c r="R448" s="136" t="s">
        <v>1267</v>
      </c>
      <c r="S448" s="136" t="s">
        <v>980</v>
      </c>
      <c r="T448" s="136" t="s">
        <v>980</v>
      </c>
      <c r="U448" s="136" t="s">
        <v>987</v>
      </c>
      <c r="V448" s="136" t="s">
        <v>980</v>
      </c>
      <c r="W448" s="136" t="s">
        <v>980</v>
      </c>
      <c r="X448" s="136" t="s">
        <v>980</v>
      </c>
      <c r="Y448" s="136" t="s">
        <v>980</v>
      </c>
      <c r="Z448" s="136" t="s">
        <v>988</v>
      </c>
      <c r="AA448" s="136" t="s">
        <v>980</v>
      </c>
      <c r="AB448" s="137"/>
      <c r="AC448" s="136" t="s">
        <v>980</v>
      </c>
      <c r="AD448" s="136" t="s">
        <v>980</v>
      </c>
      <c r="AE448" s="136" t="s">
        <v>980</v>
      </c>
      <c r="AF448" s="138">
        <v>0</v>
      </c>
    </row>
    <row r="449" spans="1:32" x14ac:dyDescent="0.25">
      <c r="A449" s="135" t="s">
        <v>980</v>
      </c>
      <c r="B449" s="136" t="s">
        <v>182</v>
      </c>
      <c r="C449" s="136" t="s">
        <v>460</v>
      </c>
      <c r="D449" s="137">
        <v>44128</v>
      </c>
      <c r="E449" s="137">
        <v>44128</v>
      </c>
      <c r="F449" s="137">
        <v>44142</v>
      </c>
      <c r="G449" s="136" t="s">
        <v>981</v>
      </c>
      <c r="H449" s="136" t="s">
        <v>982</v>
      </c>
      <c r="I449" s="138">
        <v>-3534.72</v>
      </c>
      <c r="J449" s="136" t="s">
        <v>983</v>
      </c>
      <c r="K449" s="136" t="s">
        <v>984</v>
      </c>
      <c r="L449" s="138">
        <v>-296739.74</v>
      </c>
      <c r="M449" s="138">
        <v>-3534.72</v>
      </c>
      <c r="N449" s="139">
        <f t="shared" si="13"/>
        <v>3534.72</v>
      </c>
      <c r="O449" s="140" t="str">
        <f>IF(M449="","",IF(M449&lt;0,-M449&amp;"_"&amp;COUNTIF(M$2:M449,M449),M449&amp;"_"&amp;COUNTIF(M$2:M449,M449)))</f>
        <v>3534.72_1</v>
      </c>
      <c r="P449" s="140" t="str">
        <f t="shared" si="12"/>
        <v/>
      </c>
      <c r="Q449" s="136" t="s">
        <v>1266</v>
      </c>
      <c r="R449" s="136" t="s">
        <v>1267</v>
      </c>
      <c r="S449" s="136" t="s">
        <v>980</v>
      </c>
      <c r="T449" s="136" t="s">
        <v>980</v>
      </c>
      <c r="U449" s="136" t="s">
        <v>987</v>
      </c>
      <c r="V449" s="136" t="s">
        <v>980</v>
      </c>
      <c r="W449" s="136" t="s">
        <v>980</v>
      </c>
      <c r="X449" s="136" t="s">
        <v>980</v>
      </c>
      <c r="Y449" s="136" t="s">
        <v>980</v>
      </c>
      <c r="Z449" s="136" t="s">
        <v>988</v>
      </c>
      <c r="AA449" s="136" t="s">
        <v>980</v>
      </c>
      <c r="AB449" s="137"/>
      <c r="AC449" s="136" t="s">
        <v>980</v>
      </c>
      <c r="AD449" s="136" t="s">
        <v>980</v>
      </c>
      <c r="AE449" s="136" t="s">
        <v>980</v>
      </c>
      <c r="AF449" s="138">
        <v>0</v>
      </c>
    </row>
    <row r="450" spans="1:32" x14ac:dyDescent="0.25">
      <c r="A450" s="135" t="s">
        <v>980</v>
      </c>
      <c r="B450" s="136" t="s">
        <v>182</v>
      </c>
      <c r="C450" s="136" t="s">
        <v>460</v>
      </c>
      <c r="D450" s="137">
        <v>44128</v>
      </c>
      <c r="E450" s="137">
        <v>44128</v>
      </c>
      <c r="F450" s="137">
        <v>44142</v>
      </c>
      <c r="G450" s="136" t="s">
        <v>981</v>
      </c>
      <c r="H450" s="136" t="s">
        <v>982</v>
      </c>
      <c r="I450" s="138">
        <v>-2350.71</v>
      </c>
      <c r="J450" s="136" t="s">
        <v>983</v>
      </c>
      <c r="K450" s="136" t="s">
        <v>984</v>
      </c>
      <c r="L450" s="138">
        <v>-197342.1</v>
      </c>
      <c r="M450" s="138">
        <v>-2350.71</v>
      </c>
      <c r="N450" s="139">
        <f t="shared" si="13"/>
        <v>2350.71</v>
      </c>
      <c r="O450" s="140" t="str">
        <f>IF(M450="","",IF(M450&lt;0,-M450&amp;"_"&amp;COUNTIF(M$2:M450,M450),M450&amp;"_"&amp;COUNTIF(M$2:M450,M450)))</f>
        <v>2350.71_1</v>
      </c>
      <c r="P450" s="140" t="str">
        <f t="shared" ref="P450:P513" si="14">IF(COUNTIF(O:O,O450)=2,"x","")</f>
        <v/>
      </c>
      <c r="Q450" s="136" t="s">
        <v>1266</v>
      </c>
      <c r="R450" s="136" t="s">
        <v>1267</v>
      </c>
      <c r="S450" s="136" t="s">
        <v>980</v>
      </c>
      <c r="T450" s="136" t="s">
        <v>980</v>
      </c>
      <c r="U450" s="136" t="s">
        <v>987</v>
      </c>
      <c r="V450" s="136" t="s">
        <v>980</v>
      </c>
      <c r="W450" s="136" t="s">
        <v>980</v>
      </c>
      <c r="X450" s="136" t="s">
        <v>980</v>
      </c>
      <c r="Y450" s="136" t="s">
        <v>980</v>
      </c>
      <c r="Z450" s="136" t="s">
        <v>988</v>
      </c>
      <c r="AA450" s="136" t="s">
        <v>980</v>
      </c>
      <c r="AB450" s="137"/>
      <c r="AC450" s="136" t="s">
        <v>980</v>
      </c>
      <c r="AD450" s="136" t="s">
        <v>980</v>
      </c>
      <c r="AE450" s="136" t="s">
        <v>980</v>
      </c>
      <c r="AF450" s="138">
        <v>0</v>
      </c>
    </row>
    <row r="451" spans="1:32" x14ac:dyDescent="0.25">
      <c r="A451" s="135" t="s">
        <v>980</v>
      </c>
      <c r="B451" s="136" t="s">
        <v>182</v>
      </c>
      <c r="C451" s="136" t="s">
        <v>460</v>
      </c>
      <c r="D451" s="137">
        <v>44128</v>
      </c>
      <c r="E451" s="137">
        <v>44128</v>
      </c>
      <c r="F451" s="137">
        <v>44142</v>
      </c>
      <c r="G451" s="136" t="s">
        <v>981</v>
      </c>
      <c r="H451" s="136" t="s">
        <v>982</v>
      </c>
      <c r="I451" s="138">
        <v>-4143.17</v>
      </c>
      <c r="J451" s="136" t="s">
        <v>983</v>
      </c>
      <c r="K451" s="136" t="s">
        <v>984</v>
      </c>
      <c r="L451" s="138">
        <v>-347819.12</v>
      </c>
      <c r="M451" s="138">
        <v>-4143.17</v>
      </c>
      <c r="N451" s="139">
        <f t="shared" ref="N451:N514" si="15">M451*-1</f>
        <v>4143.17</v>
      </c>
      <c r="O451" s="140" t="str">
        <f>IF(M451="","",IF(M451&lt;0,-M451&amp;"_"&amp;COUNTIF(M$2:M451,M451),M451&amp;"_"&amp;COUNTIF(M$2:M451,M451)))</f>
        <v>4143.17_1</v>
      </c>
      <c r="P451" s="140" t="str">
        <f t="shared" si="14"/>
        <v/>
      </c>
      <c r="Q451" s="136" t="s">
        <v>1266</v>
      </c>
      <c r="R451" s="136" t="s">
        <v>1267</v>
      </c>
      <c r="S451" s="136" t="s">
        <v>980</v>
      </c>
      <c r="T451" s="136" t="s">
        <v>980</v>
      </c>
      <c r="U451" s="136" t="s">
        <v>987</v>
      </c>
      <c r="V451" s="136" t="s">
        <v>980</v>
      </c>
      <c r="W451" s="136" t="s">
        <v>980</v>
      </c>
      <c r="X451" s="136" t="s">
        <v>980</v>
      </c>
      <c r="Y451" s="136" t="s">
        <v>980</v>
      </c>
      <c r="Z451" s="136" t="s">
        <v>988</v>
      </c>
      <c r="AA451" s="136" t="s">
        <v>980</v>
      </c>
      <c r="AB451" s="137"/>
      <c r="AC451" s="136" t="s">
        <v>980</v>
      </c>
      <c r="AD451" s="136" t="s">
        <v>980</v>
      </c>
      <c r="AE451" s="136" t="s">
        <v>980</v>
      </c>
      <c r="AF451" s="138">
        <v>0</v>
      </c>
    </row>
    <row r="452" spans="1:32" x14ac:dyDescent="0.25">
      <c r="A452" s="135" t="s">
        <v>980</v>
      </c>
      <c r="B452" s="136" t="s">
        <v>182</v>
      </c>
      <c r="C452" s="136" t="s">
        <v>460</v>
      </c>
      <c r="D452" s="137">
        <v>44128</v>
      </c>
      <c r="E452" s="137">
        <v>44128</v>
      </c>
      <c r="F452" s="137">
        <v>44142</v>
      </c>
      <c r="G452" s="136" t="s">
        <v>981</v>
      </c>
      <c r="H452" s="136" t="s">
        <v>982</v>
      </c>
      <c r="I452" s="138">
        <v>-3321.74</v>
      </c>
      <c r="J452" s="136" t="s">
        <v>983</v>
      </c>
      <c r="K452" s="136" t="s">
        <v>984</v>
      </c>
      <c r="L452" s="138">
        <v>-278860.07</v>
      </c>
      <c r="M452" s="138">
        <v>-3321.74</v>
      </c>
      <c r="N452" s="139">
        <f t="shared" si="15"/>
        <v>3321.74</v>
      </c>
      <c r="O452" s="140" t="str">
        <f>IF(M452="","",IF(M452&lt;0,-M452&amp;"_"&amp;COUNTIF(M$2:M452,M452),M452&amp;"_"&amp;COUNTIF(M$2:M452,M452)))</f>
        <v>3321.74_1</v>
      </c>
      <c r="P452" s="140" t="str">
        <f t="shared" si="14"/>
        <v/>
      </c>
      <c r="Q452" s="136" t="s">
        <v>1266</v>
      </c>
      <c r="R452" s="136" t="s">
        <v>1267</v>
      </c>
      <c r="S452" s="136" t="s">
        <v>980</v>
      </c>
      <c r="T452" s="136" t="s">
        <v>980</v>
      </c>
      <c r="U452" s="136" t="s">
        <v>987</v>
      </c>
      <c r="V452" s="136" t="s">
        <v>980</v>
      </c>
      <c r="W452" s="136" t="s">
        <v>980</v>
      </c>
      <c r="X452" s="136" t="s">
        <v>980</v>
      </c>
      <c r="Y452" s="136" t="s">
        <v>980</v>
      </c>
      <c r="Z452" s="136" t="s">
        <v>988</v>
      </c>
      <c r="AA452" s="136" t="s">
        <v>980</v>
      </c>
      <c r="AB452" s="137"/>
      <c r="AC452" s="136" t="s">
        <v>980</v>
      </c>
      <c r="AD452" s="136" t="s">
        <v>980</v>
      </c>
      <c r="AE452" s="136" t="s">
        <v>980</v>
      </c>
      <c r="AF452" s="138">
        <v>0</v>
      </c>
    </row>
    <row r="453" spans="1:32" x14ac:dyDescent="0.25">
      <c r="A453" s="135" t="s">
        <v>980</v>
      </c>
      <c r="B453" s="136" t="s">
        <v>182</v>
      </c>
      <c r="C453" s="136" t="s">
        <v>460</v>
      </c>
      <c r="D453" s="137">
        <v>44128</v>
      </c>
      <c r="E453" s="137">
        <v>44128</v>
      </c>
      <c r="F453" s="137">
        <v>44142</v>
      </c>
      <c r="G453" s="136" t="s">
        <v>981</v>
      </c>
      <c r="H453" s="136" t="s">
        <v>982</v>
      </c>
      <c r="I453" s="138">
        <v>-4446.1099999999997</v>
      </c>
      <c r="J453" s="136" t="s">
        <v>983</v>
      </c>
      <c r="K453" s="136" t="s">
        <v>984</v>
      </c>
      <c r="L453" s="138">
        <v>-373250.93</v>
      </c>
      <c r="M453" s="138">
        <v>-4446.1099999999997</v>
      </c>
      <c r="N453" s="139">
        <f t="shared" si="15"/>
        <v>4446.1099999999997</v>
      </c>
      <c r="O453" s="140" t="str">
        <f>IF(M453="","",IF(M453&lt;0,-M453&amp;"_"&amp;COUNTIF(M$2:M453,M453),M453&amp;"_"&amp;COUNTIF(M$2:M453,M453)))</f>
        <v>4446.11_1</v>
      </c>
      <c r="P453" s="140" t="str">
        <f t="shared" si="14"/>
        <v/>
      </c>
      <c r="Q453" s="136" t="s">
        <v>1266</v>
      </c>
      <c r="R453" s="136" t="s">
        <v>1267</v>
      </c>
      <c r="S453" s="136" t="s">
        <v>980</v>
      </c>
      <c r="T453" s="136" t="s">
        <v>980</v>
      </c>
      <c r="U453" s="136" t="s">
        <v>987</v>
      </c>
      <c r="V453" s="136" t="s">
        <v>980</v>
      </c>
      <c r="W453" s="136" t="s">
        <v>980</v>
      </c>
      <c r="X453" s="136" t="s">
        <v>980</v>
      </c>
      <c r="Y453" s="136" t="s">
        <v>980</v>
      </c>
      <c r="Z453" s="136" t="s">
        <v>988</v>
      </c>
      <c r="AA453" s="136" t="s">
        <v>980</v>
      </c>
      <c r="AB453" s="137"/>
      <c r="AC453" s="136" t="s">
        <v>980</v>
      </c>
      <c r="AD453" s="136" t="s">
        <v>980</v>
      </c>
      <c r="AE453" s="136" t="s">
        <v>980</v>
      </c>
      <c r="AF453" s="138">
        <v>0</v>
      </c>
    </row>
    <row r="454" spans="1:32" x14ac:dyDescent="0.25">
      <c r="A454" s="135" t="s">
        <v>980</v>
      </c>
      <c r="B454" s="136" t="s">
        <v>182</v>
      </c>
      <c r="C454" s="136" t="s">
        <v>453</v>
      </c>
      <c r="D454" s="137">
        <v>44130</v>
      </c>
      <c r="E454" s="137">
        <v>44130</v>
      </c>
      <c r="F454" s="137">
        <v>44132</v>
      </c>
      <c r="G454" s="136" t="s">
        <v>981</v>
      </c>
      <c r="H454" s="136" t="s">
        <v>982</v>
      </c>
      <c r="I454" s="138">
        <v>-4423.72</v>
      </c>
      <c r="J454" s="136" t="s">
        <v>983</v>
      </c>
      <c r="K454" s="136" t="s">
        <v>984</v>
      </c>
      <c r="L454" s="138">
        <v>-371371.29</v>
      </c>
      <c r="M454" s="138">
        <v>-4423.72</v>
      </c>
      <c r="N454" s="139">
        <f t="shared" si="15"/>
        <v>4423.72</v>
      </c>
      <c r="O454" s="140" t="str">
        <f>IF(M454="","",IF(M454&lt;0,-M454&amp;"_"&amp;COUNTIF(M$2:M454,M454),M454&amp;"_"&amp;COUNTIF(M$2:M454,M454)))</f>
        <v>4423.72_1</v>
      </c>
      <c r="P454" s="140" t="str">
        <f t="shared" si="14"/>
        <v/>
      </c>
      <c r="Q454" s="136" t="s">
        <v>1268</v>
      </c>
      <c r="R454" s="136" t="s">
        <v>1269</v>
      </c>
      <c r="S454" s="136" t="s">
        <v>980</v>
      </c>
      <c r="T454" s="136" t="s">
        <v>980</v>
      </c>
      <c r="U454" s="136" t="s">
        <v>987</v>
      </c>
      <c r="V454" s="136" t="s">
        <v>980</v>
      </c>
      <c r="W454" s="136" t="s">
        <v>980</v>
      </c>
      <c r="X454" s="136" t="s">
        <v>980</v>
      </c>
      <c r="Y454" s="136" t="s">
        <v>980</v>
      </c>
      <c r="Z454" s="136" t="s">
        <v>988</v>
      </c>
      <c r="AA454" s="136" t="s">
        <v>980</v>
      </c>
      <c r="AB454" s="137"/>
      <c r="AC454" s="136" t="s">
        <v>980</v>
      </c>
      <c r="AD454" s="136" t="s">
        <v>980</v>
      </c>
      <c r="AE454" s="136" t="s">
        <v>980</v>
      </c>
      <c r="AF454" s="138">
        <v>0</v>
      </c>
    </row>
    <row r="455" spans="1:32" x14ac:dyDescent="0.25">
      <c r="A455" s="135" t="s">
        <v>980</v>
      </c>
      <c r="B455" s="136" t="s">
        <v>182</v>
      </c>
      <c r="C455" s="136" t="s">
        <v>455</v>
      </c>
      <c r="D455" s="137">
        <v>44130</v>
      </c>
      <c r="E455" s="137">
        <v>44130</v>
      </c>
      <c r="F455" s="137">
        <v>44132</v>
      </c>
      <c r="G455" s="136" t="s">
        <v>981</v>
      </c>
      <c r="H455" s="136" t="s">
        <v>982</v>
      </c>
      <c r="I455" s="138">
        <v>-4983.09</v>
      </c>
      <c r="J455" s="136" t="s">
        <v>983</v>
      </c>
      <c r="K455" s="136" t="s">
        <v>984</v>
      </c>
      <c r="L455" s="138">
        <v>-418330.41</v>
      </c>
      <c r="M455" s="138">
        <v>-4983.09</v>
      </c>
      <c r="N455" s="139">
        <f t="shared" si="15"/>
        <v>4983.09</v>
      </c>
      <c r="O455" s="140" t="str">
        <f>IF(M455="","",IF(M455&lt;0,-M455&amp;"_"&amp;COUNTIF(M$2:M455,M455),M455&amp;"_"&amp;COUNTIF(M$2:M455,M455)))</f>
        <v>4983.09_1</v>
      </c>
      <c r="P455" s="140" t="str">
        <f t="shared" si="14"/>
        <v/>
      </c>
      <c r="Q455" s="136" t="s">
        <v>1270</v>
      </c>
      <c r="R455" s="136" t="s">
        <v>1269</v>
      </c>
      <c r="S455" s="136" t="s">
        <v>980</v>
      </c>
      <c r="T455" s="136" t="s">
        <v>980</v>
      </c>
      <c r="U455" s="136" t="s">
        <v>987</v>
      </c>
      <c r="V455" s="136" t="s">
        <v>980</v>
      </c>
      <c r="W455" s="136" t="s">
        <v>980</v>
      </c>
      <c r="X455" s="136" t="s">
        <v>980</v>
      </c>
      <c r="Y455" s="136" t="s">
        <v>980</v>
      </c>
      <c r="Z455" s="136" t="s">
        <v>988</v>
      </c>
      <c r="AA455" s="136" t="s">
        <v>980</v>
      </c>
      <c r="AB455" s="137"/>
      <c r="AC455" s="136" t="s">
        <v>980</v>
      </c>
      <c r="AD455" s="136" t="s">
        <v>980</v>
      </c>
      <c r="AE455" s="136" t="s">
        <v>980</v>
      </c>
      <c r="AF455" s="138">
        <v>0</v>
      </c>
    </row>
    <row r="456" spans="1:32" x14ac:dyDescent="0.25">
      <c r="A456" s="135" t="s">
        <v>980</v>
      </c>
      <c r="B456" s="136" t="s">
        <v>182</v>
      </c>
      <c r="C456" s="136" t="s">
        <v>447</v>
      </c>
      <c r="D456" s="137">
        <v>44131</v>
      </c>
      <c r="E456" s="137">
        <v>44131</v>
      </c>
      <c r="F456" s="137">
        <v>44133</v>
      </c>
      <c r="G456" s="136" t="s">
        <v>981</v>
      </c>
      <c r="H456" s="136" t="s">
        <v>982</v>
      </c>
      <c r="I456" s="138">
        <v>-1334.69</v>
      </c>
      <c r="J456" s="136" t="s">
        <v>983</v>
      </c>
      <c r="K456" s="136" t="s">
        <v>984</v>
      </c>
      <c r="L456" s="138">
        <v>-112047.23</v>
      </c>
      <c r="M456" s="138">
        <v>-1334.69</v>
      </c>
      <c r="N456" s="139">
        <f t="shared" si="15"/>
        <v>1334.69</v>
      </c>
      <c r="O456" s="140" t="str">
        <f>IF(M456="","",IF(M456&lt;0,-M456&amp;"_"&amp;COUNTIF(M$2:M456,M456),M456&amp;"_"&amp;COUNTIF(M$2:M456,M456)))</f>
        <v>1334.69_1</v>
      </c>
      <c r="P456" s="140" t="str">
        <f t="shared" si="14"/>
        <v/>
      </c>
      <c r="Q456" s="136" t="s">
        <v>1271</v>
      </c>
      <c r="R456" s="136" t="s">
        <v>1272</v>
      </c>
      <c r="S456" s="136" t="s">
        <v>980</v>
      </c>
      <c r="T456" s="136" t="s">
        <v>980</v>
      </c>
      <c r="U456" s="136" t="s">
        <v>987</v>
      </c>
      <c r="V456" s="136" t="s">
        <v>980</v>
      </c>
      <c r="W456" s="136" t="s">
        <v>980</v>
      </c>
      <c r="X456" s="136" t="s">
        <v>980</v>
      </c>
      <c r="Y456" s="136" t="s">
        <v>980</v>
      </c>
      <c r="Z456" s="136" t="s">
        <v>988</v>
      </c>
      <c r="AA456" s="136" t="s">
        <v>980</v>
      </c>
      <c r="AB456" s="137"/>
      <c r="AC456" s="136" t="s">
        <v>980</v>
      </c>
      <c r="AD456" s="136" t="s">
        <v>980</v>
      </c>
      <c r="AE456" s="136" t="s">
        <v>980</v>
      </c>
      <c r="AF456" s="138">
        <v>0</v>
      </c>
    </row>
    <row r="457" spans="1:32" x14ac:dyDescent="0.25">
      <c r="A457" s="135" t="s">
        <v>980</v>
      </c>
      <c r="B457" s="136" t="s">
        <v>182</v>
      </c>
      <c r="C457" s="136" t="s">
        <v>447</v>
      </c>
      <c r="D457" s="137">
        <v>44131</v>
      </c>
      <c r="E457" s="137">
        <v>44131</v>
      </c>
      <c r="F457" s="137">
        <v>44133</v>
      </c>
      <c r="G457" s="136" t="s">
        <v>981</v>
      </c>
      <c r="H457" s="136" t="s">
        <v>982</v>
      </c>
      <c r="I457" s="138">
        <v>-149.21</v>
      </c>
      <c r="J457" s="136" t="s">
        <v>983</v>
      </c>
      <c r="K457" s="136" t="s">
        <v>984</v>
      </c>
      <c r="L457" s="138">
        <v>-12526.18</v>
      </c>
      <c r="M457" s="138">
        <v>-149.21</v>
      </c>
      <c r="N457" s="139">
        <f t="shared" si="15"/>
        <v>149.21</v>
      </c>
      <c r="O457" s="140" t="str">
        <f>IF(M457="","",IF(M457&lt;0,-M457&amp;"_"&amp;COUNTIF(M$2:M457,M457),M457&amp;"_"&amp;COUNTIF(M$2:M457,M457)))</f>
        <v>149.21_1</v>
      </c>
      <c r="P457" s="140" t="str">
        <f t="shared" si="14"/>
        <v/>
      </c>
      <c r="Q457" s="136" t="s">
        <v>1271</v>
      </c>
      <c r="R457" s="136" t="s">
        <v>1272</v>
      </c>
      <c r="S457" s="136" t="s">
        <v>980</v>
      </c>
      <c r="T457" s="136" t="s">
        <v>980</v>
      </c>
      <c r="U457" s="136" t="s">
        <v>987</v>
      </c>
      <c r="V457" s="136" t="s">
        <v>980</v>
      </c>
      <c r="W457" s="136" t="s">
        <v>980</v>
      </c>
      <c r="X457" s="136" t="s">
        <v>980</v>
      </c>
      <c r="Y457" s="136" t="s">
        <v>980</v>
      </c>
      <c r="Z457" s="136" t="s">
        <v>988</v>
      </c>
      <c r="AA457" s="136" t="s">
        <v>980</v>
      </c>
      <c r="AB457" s="137"/>
      <c r="AC457" s="136" t="s">
        <v>980</v>
      </c>
      <c r="AD457" s="136" t="s">
        <v>980</v>
      </c>
      <c r="AE457" s="136" t="s">
        <v>980</v>
      </c>
      <c r="AF457" s="138">
        <v>0</v>
      </c>
    </row>
    <row r="458" spans="1:32" x14ac:dyDescent="0.25">
      <c r="A458" s="135" t="s">
        <v>980</v>
      </c>
      <c r="B458" s="136" t="s">
        <v>182</v>
      </c>
      <c r="C458" s="136" t="s">
        <v>447</v>
      </c>
      <c r="D458" s="137">
        <v>44131</v>
      </c>
      <c r="E458" s="137">
        <v>44131</v>
      </c>
      <c r="F458" s="137">
        <v>44133</v>
      </c>
      <c r="G458" s="136" t="s">
        <v>981</v>
      </c>
      <c r="H458" s="136" t="s">
        <v>982</v>
      </c>
      <c r="I458" s="138">
        <v>-377.76</v>
      </c>
      <c r="J458" s="136" t="s">
        <v>999</v>
      </c>
      <c r="K458" s="136" t="s">
        <v>984</v>
      </c>
      <c r="L458" s="138">
        <v>-31712.95</v>
      </c>
      <c r="M458" s="138">
        <v>-377.76</v>
      </c>
      <c r="N458" s="139">
        <f t="shared" si="15"/>
        <v>377.76</v>
      </c>
      <c r="O458" s="140" t="str">
        <f>IF(M458="","",IF(M458&lt;0,-M458&amp;"_"&amp;COUNTIF(M$2:M458,M458),M458&amp;"_"&amp;COUNTIF(M$2:M458,M458)))</f>
        <v>377.76_1</v>
      </c>
      <c r="P458" s="140" t="str">
        <f t="shared" si="14"/>
        <v/>
      </c>
      <c r="Q458" s="136" t="s">
        <v>1271</v>
      </c>
      <c r="R458" s="136" t="s">
        <v>1272</v>
      </c>
      <c r="S458" s="136" t="s">
        <v>980</v>
      </c>
      <c r="T458" s="136" t="s">
        <v>980</v>
      </c>
      <c r="U458" s="136" t="s">
        <v>987</v>
      </c>
      <c r="V458" s="136" t="s">
        <v>980</v>
      </c>
      <c r="W458" s="136" t="s">
        <v>980</v>
      </c>
      <c r="X458" s="136" t="s">
        <v>980</v>
      </c>
      <c r="Y458" s="136" t="s">
        <v>980</v>
      </c>
      <c r="Z458" s="136" t="s">
        <v>988</v>
      </c>
      <c r="AA458" s="136" t="s">
        <v>980</v>
      </c>
      <c r="AB458" s="137"/>
      <c r="AC458" s="136" t="s">
        <v>980</v>
      </c>
      <c r="AD458" s="136" t="s">
        <v>980</v>
      </c>
      <c r="AE458" s="136" t="s">
        <v>980</v>
      </c>
      <c r="AF458" s="138">
        <v>0</v>
      </c>
    </row>
    <row r="459" spans="1:32" x14ac:dyDescent="0.25">
      <c r="A459" s="135" t="s">
        <v>980</v>
      </c>
      <c r="B459" s="136" t="s">
        <v>182</v>
      </c>
      <c r="C459" s="136" t="s">
        <v>451</v>
      </c>
      <c r="D459" s="137">
        <v>44131</v>
      </c>
      <c r="E459" s="137">
        <v>44131</v>
      </c>
      <c r="F459" s="137">
        <v>44139</v>
      </c>
      <c r="G459" s="136" t="s">
        <v>981</v>
      </c>
      <c r="H459" s="136" t="s">
        <v>982</v>
      </c>
      <c r="I459" s="138">
        <v>-2957.2</v>
      </c>
      <c r="J459" s="136" t="s">
        <v>983</v>
      </c>
      <c r="K459" s="136" t="s">
        <v>984</v>
      </c>
      <c r="L459" s="138">
        <v>-248256.94</v>
      </c>
      <c r="M459" s="138">
        <v>-2957.2</v>
      </c>
      <c r="N459" s="139">
        <f t="shared" si="15"/>
        <v>2957.2</v>
      </c>
      <c r="O459" s="140" t="str">
        <f>IF(M459="","",IF(M459&lt;0,-M459&amp;"_"&amp;COUNTIF(M$2:M459,M459),M459&amp;"_"&amp;COUNTIF(M$2:M459,M459)))</f>
        <v>2957.2_1</v>
      </c>
      <c r="P459" s="140" t="str">
        <f t="shared" si="14"/>
        <v/>
      </c>
      <c r="Q459" s="136" t="s">
        <v>1273</v>
      </c>
      <c r="R459" s="136" t="s">
        <v>1272</v>
      </c>
      <c r="S459" s="136" t="s">
        <v>980</v>
      </c>
      <c r="T459" s="136" t="s">
        <v>980</v>
      </c>
      <c r="U459" s="136" t="s">
        <v>987</v>
      </c>
      <c r="V459" s="136" t="s">
        <v>980</v>
      </c>
      <c r="W459" s="136" t="s">
        <v>980</v>
      </c>
      <c r="X459" s="136" t="s">
        <v>980</v>
      </c>
      <c r="Y459" s="136" t="s">
        <v>980</v>
      </c>
      <c r="Z459" s="136" t="s">
        <v>988</v>
      </c>
      <c r="AA459" s="136" t="s">
        <v>980</v>
      </c>
      <c r="AB459" s="137"/>
      <c r="AC459" s="136" t="s">
        <v>980</v>
      </c>
      <c r="AD459" s="136" t="s">
        <v>980</v>
      </c>
      <c r="AE459" s="136" t="s">
        <v>980</v>
      </c>
      <c r="AF459" s="138">
        <v>0</v>
      </c>
    </row>
    <row r="460" spans="1:32" x14ac:dyDescent="0.25">
      <c r="A460" s="135" t="s">
        <v>980</v>
      </c>
      <c r="B460" s="136" t="s">
        <v>182</v>
      </c>
      <c r="C460" s="136" t="s">
        <v>456</v>
      </c>
      <c r="D460" s="137">
        <v>44132</v>
      </c>
      <c r="E460" s="137">
        <v>44132</v>
      </c>
      <c r="F460" s="137">
        <v>44137</v>
      </c>
      <c r="G460" s="136" t="s">
        <v>981</v>
      </c>
      <c r="H460" s="136" t="s">
        <v>982</v>
      </c>
      <c r="I460" s="138">
        <v>-1443.57</v>
      </c>
      <c r="J460" s="136" t="s">
        <v>983</v>
      </c>
      <c r="K460" s="136" t="s">
        <v>984</v>
      </c>
      <c r="L460" s="138">
        <v>-121187.7</v>
      </c>
      <c r="M460" s="138">
        <v>-1443.57</v>
      </c>
      <c r="N460" s="139">
        <f t="shared" si="15"/>
        <v>1443.57</v>
      </c>
      <c r="O460" s="140" t="str">
        <f>IF(M460="","",IF(M460&lt;0,-M460&amp;"_"&amp;COUNTIF(M$2:M460,M460),M460&amp;"_"&amp;COUNTIF(M$2:M460,M460)))</f>
        <v>1443.57_1</v>
      </c>
      <c r="P460" s="140" t="str">
        <f t="shared" si="14"/>
        <v/>
      </c>
      <c r="Q460" s="136" t="s">
        <v>1274</v>
      </c>
      <c r="R460" s="136" t="s">
        <v>1275</v>
      </c>
      <c r="S460" s="136" t="s">
        <v>980</v>
      </c>
      <c r="T460" s="136" t="s">
        <v>980</v>
      </c>
      <c r="U460" s="136" t="s">
        <v>987</v>
      </c>
      <c r="V460" s="136" t="s">
        <v>980</v>
      </c>
      <c r="W460" s="136" t="s">
        <v>980</v>
      </c>
      <c r="X460" s="136" t="s">
        <v>980</v>
      </c>
      <c r="Y460" s="136" t="s">
        <v>980</v>
      </c>
      <c r="Z460" s="136" t="s">
        <v>988</v>
      </c>
      <c r="AA460" s="136" t="s">
        <v>980</v>
      </c>
      <c r="AB460" s="137"/>
      <c r="AC460" s="136" t="s">
        <v>980</v>
      </c>
      <c r="AD460" s="136" t="s">
        <v>980</v>
      </c>
      <c r="AE460" s="136" t="s">
        <v>980</v>
      </c>
      <c r="AF460" s="138">
        <v>0</v>
      </c>
    </row>
    <row r="461" spans="1:32" x14ac:dyDescent="0.25">
      <c r="A461" s="135" t="s">
        <v>980</v>
      </c>
      <c r="B461" s="136" t="s">
        <v>182</v>
      </c>
      <c r="C461" s="136" t="s">
        <v>456</v>
      </c>
      <c r="D461" s="137">
        <v>44132</v>
      </c>
      <c r="E461" s="137">
        <v>44132</v>
      </c>
      <c r="F461" s="137">
        <v>44137</v>
      </c>
      <c r="G461" s="136" t="s">
        <v>981</v>
      </c>
      <c r="H461" s="136" t="s">
        <v>982</v>
      </c>
      <c r="I461" s="138">
        <v>-15377.2</v>
      </c>
      <c r="J461" s="136" t="s">
        <v>983</v>
      </c>
      <c r="K461" s="136" t="s">
        <v>984</v>
      </c>
      <c r="L461" s="138">
        <v>-1290915.94</v>
      </c>
      <c r="M461" s="138">
        <v>-15377.2</v>
      </c>
      <c r="N461" s="139">
        <f t="shared" si="15"/>
        <v>15377.2</v>
      </c>
      <c r="O461" s="140" t="str">
        <f>IF(M461="","",IF(M461&lt;0,-M461&amp;"_"&amp;COUNTIF(M$2:M461,M461),M461&amp;"_"&amp;COUNTIF(M$2:M461,M461)))</f>
        <v>15377.2_1</v>
      </c>
      <c r="P461" s="140" t="str">
        <f t="shared" si="14"/>
        <v/>
      </c>
      <c r="Q461" s="136" t="s">
        <v>1274</v>
      </c>
      <c r="R461" s="136" t="s">
        <v>1275</v>
      </c>
      <c r="S461" s="136" t="s">
        <v>980</v>
      </c>
      <c r="T461" s="136" t="s">
        <v>980</v>
      </c>
      <c r="U461" s="136" t="s">
        <v>987</v>
      </c>
      <c r="V461" s="136" t="s">
        <v>980</v>
      </c>
      <c r="W461" s="136" t="s">
        <v>980</v>
      </c>
      <c r="X461" s="136" t="s">
        <v>980</v>
      </c>
      <c r="Y461" s="136" t="s">
        <v>980</v>
      </c>
      <c r="Z461" s="136" t="s">
        <v>988</v>
      </c>
      <c r="AA461" s="136" t="s">
        <v>980</v>
      </c>
      <c r="AB461" s="137"/>
      <c r="AC461" s="136" t="s">
        <v>980</v>
      </c>
      <c r="AD461" s="136" t="s">
        <v>980</v>
      </c>
      <c r="AE461" s="136" t="s">
        <v>980</v>
      </c>
      <c r="AF461" s="138">
        <v>0</v>
      </c>
    </row>
    <row r="462" spans="1:32" x14ac:dyDescent="0.25">
      <c r="A462" s="135" t="s">
        <v>980</v>
      </c>
      <c r="B462" s="136" t="s">
        <v>182</v>
      </c>
      <c r="C462" s="136" t="s">
        <v>450</v>
      </c>
      <c r="D462" s="137">
        <v>44132</v>
      </c>
      <c r="E462" s="137">
        <v>44132</v>
      </c>
      <c r="F462" s="137">
        <v>44137</v>
      </c>
      <c r="G462" s="136" t="s">
        <v>981</v>
      </c>
      <c r="H462" s="136" t="s">
        <v>982</v>
      </c>
      <c r="I462" s="138">
        <v>-580.87</v>
      </c>
      <c r="J462" s="136" t="s">
        <v>999</v>
      </c>
      <c r="K462" s="136" t="s">
        <v>984</v>
      </c>
      <c r="L462" s="138">
        <v>-48764.03</v>
      </c>
      <c r="M462" s="138">
        <v>-580.87</v>
      </c>
      <c r="N462" s="139">
        <f t="shared" si="15"/>
        <v>580.87</v>
      </c>
      <c r="O462" s="140" t="str">
        <f>IF(M462="","",IF(M462&lt;0,-M462&amp;"_"&amp;COUNTIF(M$2:M462,M462),M462&amp;"_"&amp;COUNTIF(M$2:M462,M462)))</f>
        <v>580.87_1</v>
      </c>
      <c r="P462" s="140" t="str">
        <f t="shared" si="14"/>
        <v/>
      </c>
      <c r="Q462" s="136" t="s">
        <v>1276</v>
      </c>
      <c r="R462" s="136" t="s">
        <v>1275</v>
      </c>
      <c r="S462" s="136" t="s">
        <v>980</v>
      </c>
      <c r="T462" s="136" t="s">
        <v>980</v>
      </c>
      <c r="U462" s="136" t="s">
        <v>987</v>
      </c>
      <c r="V462" s="136" t="s">
        <v>980</v>
      </c>
      <c r="W462" s="136" t="s">
        <v>980</v>
      </c>
      <c r="X462" s="136" t="s">
        <v>980</v>
      </c>
      <c r="Y462" s="136" t="s">
        <v>980</v>
      </c>
      <c r="Z462" s="136" t="s">
        <v>988</v>
      </c>
      <c r="AA462" s="136" t="s">
        <v>980</v>
      </c>
      <c r="AB462" s="137"/>
      <c r="AC462" s="136" t="s">
        <v>980</v>
      </c>
      <c r="AD462" s="136" t="s">
        <v>980</v>
      </c>
      <c r="AE462" s="136" t="s">
        <v>980</v>
      </c>
      <c r="AF462" s="138">
        <v>0</v>
      </c>
    </row>
    <row r="463" spans="1:32" x14ac:dyDescent="0.25">
      <c r="A463" s="135" t="s">
        <v>980</v>
      </c>
      <c r="B463" s="136" t="s">
        <v>182</v>
      </c>
      <c r="C463" s="136" t="s">
        <v>450</v>
      </c>
      <c r="D463" s="137">
        <v>44132</v>
      </c>
      <c r="E463" s="137">
        <v>44132</v>
      </c>
      <c r="F463" s="137">
        <v>44137</v>
      </c>
      <c r="G463" s="136" t="s">
        <v>981</v>
      </c>
      <c r="H463" s="136" t="s">
        <v>982</v>
      </c>
      <c r="I463" s="138">
        <v>-859.45</v>
      </c>
      <c r="J463" s="136" t="s">
        <v>983</v>
      </c>
      <c r="K463" s="136" t="s">
        <v>984</v>
      </c>
      <c r="L463" s="138">
        <v>-72150.83</v>
      </c>
      <c r="M463" s="138">
        <v>-859.45</v>
      </c>
      <c r="N463" s="139">
        <f t="shared" si="15"/>
        <v>859.45</v>
      </c>
      <c r="O463" s="140" t="str">
        <f>IF(M463="","",IF(M463&lt;0,-M463&amp;"_"&amp;COUNTIF(M$2:M463,M463),M463&amp;"_"&amp;COUNTIF(M$2:M463,M463)))</f>
        <v>859.45_1</v>
      </c>
      <c r="P463" s="140" t="str">
        <f t="shared" si="14"/>
        <v/>
      </c>
      <c r="Q463" s="136" t="s">
        <v>1276</v>
      </c>
      <c r="R463" s="136" t="s">
        <v>1275</v>
      </c>
      <c r="S463" s="136" t="s">
        <v>980</v>
      </c>
      <c r="T463" s="136" t="s">
        <v>980</v>
      </c>
      <c r="U463" s="136" t="s">
        <v>987</v>
      </c>
      <c r="V463" s="136" t="s">
        <v>980</v>
      </c>
      <c r="W463" s="136" t="s">
        <v>980</v>
      </c>
      <c r="X463" s="136" t="s">
        <v>980</v>
      </c>
      <c r="Y463" s="136" t="s">
        <v>980</v>
      </c>
      <c r="Z463" s="136" t="s">
        <v>988</v>
      </c>
      <c r="AA463" s="136" t="s">
        <v>980</v>
      </c>
      <c r="AB463" s="137"/>
      <c r="AC463" s="136" t="s">
        <v>980</v>
      </c>
      <c r="AD463" s="136" t="s">
        <v>980</v>
      </c>
      <c r="AE463" s="136" t="s">
        <v>980</v>
      </c>
      <c r="AF463" s="138">
        <v>0</v>
      </c>
    </row>
    <row r="464" spans="1:32" x14ac:dyDescent="0.25">
      <c r="A464" s="135" t="s">
        <v>980</v>
      </c>
      <c r="B464" s="136" t="s">
        <v>182</v>
      </c>
      <c r="C464" s="136" t="s">
        <v>450</v>
      </c>
      <c r="D464" s="137">
        <v>44132</v>
      </c>
      <c r="E464" s="137">
        <v>44132</v>
      </c>
      <c r="F464" s="137">
        <v>44137</v>
      </c>
      <c r="G464" s="136" t="s">
        <v>981</v>
      </c>
      <c r="H464" s="136" t="s">
        <v>982</v>
      </c>
      <c r="I464" s="138">
        <v>-590.49</v>
      </c>
      <c r="J464" s="136" t="s">
        <v>1034</v>
      </c>
      <c r="K464" s="136" t="s">
        <v>984</v>
      </c>
      <c r="L464" s="138">
        <v>-49571.64</v>
      </c>
      <c r="M464" s="138">
        <v>-590.49</v>
      </c>
      <c r="N464" s="139">
        <f t="shared" si="15"/>
        <v>590.49</v>
      </c>
      <c r="O464" s="140" t="str">
        <f>IF(M464="","",IF(M464&lt;0,-M464&amp;"_"&amp;COUNTIF(M$2:M464,M464),M464&amp;"_"&amp;COUNTIF(M$2:M464,M464)))</f>
        <v>590.49_1</v>
      </c>
      <c r="P464" s="140" t="str">
        <f t="shared" si="14"/>
        <v/>
      </c>
      <c r="Q464" s="136" t="s">
        <v>1276</v>
      </c>
      <c r="R464" s="136" t="s">
        <v>1275</v>
      </c>
      <c r="S464" s="136" t="s">
        <v>980</v>
      </c>
      <c r="T464" s="136" t="s">
        <v>980</v>
      </c>
      <c r="U464" s="136" t="s">
        <v>987</v>
      </c>
      <c r="V464" s="136" t="s">
        <v>980</v>
      </c>
      <c r="W464" s="136" t="s">
        <v>980</v>
      </c>
      <c r="X464" s="136" t="s">
        <v>980</v>
      </c>
      <c r="Y464" s="136" t="s">
        <v>980</v>
      </c>
      <c r="Z464" s="136" t="s">
        <v>988</v>
      </c>
      <c r="AA464" s="136" t="s">
        <v>980</v>
      </c>
      <c r="AB464" s="137"/>
      <c r="AC464" s="136" t="s">
        <v>980</v>
      </c>
      <c r="AD464" s="136" t="s">
        <v>980</v>
      </c>
      <c r="AE464" s="136" t="s">
        <v>980</v>
      </c>
      <c r="AF464" s="138">
        <v>0</v>
      </c>
    </row>
    <row r="465" spans="1:32" x14ac:dyDescent="0.25">
      <c r="A465" s="135" t="s">
        <v>980</v>
      </c>
      <c r="B465" s="136" t="s">
        <v>182</v>
      </c>
      <c r="C465" s="136" t="s">
        <v>450</v>
      </c>
      <c r="D465" s="137">
        <v>44132</v>
      </c>
      <c r="E465" s="137">
        <v>44132</v>
      </c>
      <c r="F465" s="137">
        <v>44137</v>
      </c>
      <c r="G465" s="136" t="s">
        <v>981</v>
      </c>
      <c r="H465" s="136" t="s">
        <v>982</v>
      </c>
      <c r="I465" s="138">
        <v>-436.8</v>
      </c>
      <c r="J465" s="136" t="s">
        <v>983</v>
      </c>
      <c r="K465" s="136" t="s">
        <v>984</v>
      </c>
      <c r="L465" s="138">
        <v>-36669.360000000001</v>
      </c>
      <c r="M465" s="138">
        <v>-436.8</v>
      </c>
      <c r="N465" s="139">
        <f t="shared" si="15"/>
        <v>436.8</v>
      </c>
      <c r="O465" s="140" t="str">
        <f>IF(M465="","",IF(M465&lt;0,-M465&amp;"_"&amp;COUNTIF(M$2:M465,M465),M465&amp;"_"&amp;COUNTIF(M$2:M465,M465)))</f>
        <v>436.8_1</v>
      </c>
      <c r="P465" s="140" t="str">
        <f t="shared" si="14"/>
        <v/>
      </c>
      <c r="Q465" s="136" t="s">
        <v>1276</v>
      </c>
      <c r="R465" s="136" t="s">
        <v>1275</v>
      </c>
      <c r="S465" s="136" t="s">
        <v>980</v>
      </c>
      <c r="T465" s="136" t="s">
        <v>980</v>
      </c>
      <c r="U465" s="136" t="s">
        <v>987</v>
      </c>
      <c r="V465" s="136" t="s">
        <v>980</v>
      </c>
      <c r="W465" s="136" t="s">
        <v>980</v>
      </c>
      <c r="X465" s="136" t="s">
        <v>980</v>
      </c>
      <c r="Y465" s="136" t="s">
        <v>980</v>
      </c>
      <c r="Z465" s="136" t="s">
        <v>988</v>
      </c>
      <c r="AA465" s="136" t="s">
        <v>980</v>
      </c>
      <c r="AB465" s="137"/>
      <c r="AC465" s="136" t="s">
        <v>980</v>
      </c>
      <c r="AD465" s="136" t="s">
        <v>980</v>
      </c>
      <c r="AE465" s="136" t="s">
        <v>980</v>
      </c>
      <c r="AF465" s="138">
        <v>0</v>
      </c>
    </row>
    <row r="466" spans="1:32" x14ac:dyDescent="0.25">
      <c r="A466" s="135" t="s">
        <v>980</v>
      </c>
      <c r="B466" s="136" t="s">
        <v>182</v>
      </c>
      <c r="C466" s="136" t="s">
        <v>458</v>
      </c>
      <c r="D466" s="137">
        <v>44133</v>
      </c>
      <c r="E466" s="137">
        <v>44133</v>
      </c>
      <c r="F466" s="137">
        <v>44140</v>
      </c>
      <c r="G466" s="136" t="s">
        <v>981</v>
      </c>
      <c r="H466" s="136" t="s">
        <v>982</v>
      </c>
      <c r="I466" s="138">
        <v>-12970.84</v>
      </c>
      <c r="J466" s="136" t="s">
        <v>983</v>
      </c>
      <c r="K466" s="136" t="s">
        <v>984</v>
      </c>
      <c r="L466" s="138">
        <v>-1088902.01</v>
      </c>
      <c r="M466" s="138">
        <v>-12970.84</v>
      </c>
      <c r="N466" s="139">
        <f t="shared" si="15"/>
        <v>12970.84</v>
      </c>
      <c r="O466" s="140" t="str">
        <f>IF(M466="","",IF(M466&lt;0,-M466&amp;"_"&amp;COUNTIF(M$2:M466,M466),M466&amp;"_"&amp;COUNTIF(M$2:M466,M466)))</f>
        <v>12970.84_1</v>
      </c>
      <c r="P466" s="140" t="str">
        <f t="shared" si="14"/>
        <v/>
      </c>
      <c r="Q466" s="136" t="s">
        <v>1277</v>
      </c>
      <c r="R466" s="136" t="s">
        <v>1278</v>
      </c>
      <c r="S466" s="136" t="s">
        <v>980</v>
      </c>
      <c r="T466" s="136" t="s">
        <v>980</v>
      </c>
      <c r="U466" s="136" t="s">
        <v>987</v>
      </c>
      <c r="V466" s="136" t="s">
        <v>980</v>
      </c>
      <c r="W466" s="136" t="s">
        <v>980</v>
      </c>
      <c r="X466" s="136" t="s">
        <v>980</v>
      </c>
      <c r="Y466" s="136" t="s">
        <v>980</v>
      </c>
      <c r="Z466" s="136" t="s">
        <v>988</v>
      </c>
      <c r="AA466" s="136" t="s">
        <v>980</v>
      </c>
      <c r="AB466" s="137"/>
      <c r="AC466" s="136" t="s">
        <v>980</v>
      </c>
      <c r="AD466" s="136" t="s">
        <v>980</v>
      </c>
      <c r="AE466" s="136" t="s">
        <v>980</v>
      </c>
      <c r="AF466" s="138">
        <v>0</v>
      </c>
    </row>
    <row r="467" spans="1:32" x14ac:dyDescent="0.25">
      <c r="A467" s="135" t="s">
        <v>980</v>
      </c>
      <c r="B467" s="136" t="s">
        <v>182</v>
      </c>
      <c r="C467" s="136" t="s">
        <v>458</v>
      </c>
      <c r="D467" s="137">
        <v>44133</v>
      </c>
      <c r="E467" s="137">
        <v>44133</v>
      </c>
      <c r="F467" s="137">
        <v>44140</v>
      </c>
      <c r="G467" s="136" t="s">
        <v>981</v>
      </c>
      <c r="H467" s="136" t="s">
        <v>982</v>
      </c>
      <c r="I467" s="138">
        <v>-3345.5</v>
      </c>
      <c r="J467" s="136" t="s">
        <v>983</v>
      </c>
      <c r="K467" s="136" t="s">
        <v>984</v>
      </c>
      <c r="L467" s="138">
        <v>-280854.73</v>
      </c>
      <c r="M467" s="138">
        <v>-3345.5</v>
      </c>
      <c r="N467" s="139">
        <f t="shared" si="15"/>
        <v>3345.5</v>
      </c>
      <c r="O467" s="140" t="str">
        <f>IF(M467="","",IF(M467&lt;0,-M467&amp;"_"&amp;COUNTIF(M$2:M467,M467),M467&amp;"_"&amp;COUNTIF(M$2:M467,M467)))</f>
        <v>3345.5_1</v>
      </c>
      <c r="P467" s="140" t="str">
        <f t="shared" si="14"/>
        <v/>
      </c>
      <c r="Q467" s="136" t="s">
        <v>1277</v>
      </c>
      <c r="R467" s="136" t="s">
        <v>1278</v>
      </c>
      <c r="S467" s="136" t="s">
        <v>980</v>
      </c>
      <c r="T467" s="136" t="s">
        <v>980</v>
      </c>
      <c r="U467" s="136" t="s">
        <v>987</v>
      </c>
      <c r="V467" s="136" t="s">
        <v>980</v>
      </c>
      <c r="W467" s="136" t="s">
        <v>980</v>
      </c>
      <c r="X467" s="136" t="s">
        <v>980</v>
      </c>
      <c r="Y467" s="136" t="s">
        <v>980</v>
      </c>
      <c r="Z467" s="136" t="s">
        <v>988</v>
      </c>
      <c r="AA467" s="136" t="s">
        <v>980</v>
      </c>
      <c r="AB467" s="137"/>
      <c r="AC467" s="136" t="s">
        <v>980</v>
      </c>
      <c r="AD467" s="136" t="s">
        <v>980</v>
      </c>
      <c r="AE467" s="136" t="s">
        <v>980</v>
      </c>
      <c r="AF467" s="138">
        <v>0</v>
      </c>
    </row>
    <row r="468" spans="1:32" x14ac:dyDescent="0.25">
      <c r="A468" s="135" t="s">
        <v>980</v>
      </c>
      <c r="B468" s="136" t="s">
        <v>182</v>
      </c>
      <c r="C468" s="136" t="s">
        <v>528</v>
      </c>
      <c r="D468" s="137">
        <v>44134</v>
      </c>
      <c r="E468" s="137">
        <v>44134</v>
      </c>
      <c r="F468" s="137">
        <v>44143</v>
      </c>
      <c r="G468" s="136" t="s">
        <v>1078</v>
      </c>
      <c r="H468" s="136" t="s">
        <v>982</v>
      </c>
      <c r="I468" s="138">
        <v>-1910.83</v>
      </c>
      <c r="J468" s="136" t="s">
        <v>983</v>
      </c>
      <c r="K468" s="136" t="s">
        <v>984</v>
      </c>
      <c r="L468" s="138">
        <v>-160414.18</v>
      </c>
      <c r="M468" s="138">
        <v>-1910.83</v>
      </c>
      <c r="N468" s="139">
        <f t="shared" si="15"/>
        <v>1910.83</v>
      </c>
      <c r="O468" s="140" t="str">
        <f>IF(M468="","",IF(M468&lt;0,-M468&amp;"_"&amp;COUNTIF(M$2:M468,M468),M468&amp;"_"&amp;COUNTIF(M$2:M468,M468)))</f>
        <v>1910.83_1</v>
      </c>
      <c r="P468" s="140" t="str">
        <f t="shared" si="14"/>
        <v/>
      </c>
      <c r="Q468" s="136" t="s">
        <v>1279</v>
      </c>
      <c r="R468" s="136" t="s">
        <v>1279</v>
      </c>
      <c r="S468" s="136" t="s">
        <v>1280</v>
      </c>
      <c r="T468" s="136" t="s">
        <v>980</v>
      </c>
      <c r="U468" s="136" t="s">
        <v>987</v>
      </c>
      <c r="V468" s="136" t="s">
        <v>1280</v>
      </c>
      <c r="W468" s="136" t="s">
        <v>980</v>
      </c>
      <c r="X468" s="136" t="s">
        <v>980</v>
      </c>
      <c r="Y468" s="136" t="s">
        <v>980</v>
      </c>
      <c r="Z468" s="136" t="s">
        <v>988</v>
      </c>
      <c r="AA468" s="136" t="s">
        <v>980</v>
      </c>
      <c r="AB468" s="137"/>
      <c r="AC468" s="136" t="s">
        <v>980</v>
      </c>
      <c r="AD468" s="136" t="s">
        <v>980</v>
      </c>
      <c r="AE468" s="136" t="s">
        <v>980</v>
      </c>
      <c r="AF468" s="138">
        <v>0</v>
      </c>
    </row>
    <row r="469" spans="1:32" x14ac:dyDescent="0.25">
      <c r="A469" s="135" t="s">
        <v>980</v>
      </c>
      <c r="B469" s="136" t="s">
        <v>182</v>
      </c>
      <c r="C469" s="136" t="s">
        <v>457</v>
      </c>
      <c r="D469" s="137">
        <v>44134</v>
      </c>
      <c r="E469" s="137">
        <v>44134</v>
      </c>
      <c r="F469" s="137">
        <v>44137</v>
      </c>
      <c r="G469" s="136" t="s">
        <v>981</v>
      </c>
      <c r="H469" s="136" t="s">
        <v>982</v>
      </c>
      <c r="I469" s="138">
        <v>-2232.8200000000002</v>
      </c>
      <c r="J469" s="136" t="s">
        <v>983</v>
      </c>
      <c r="K469" s="136" t="s">
        <v>984</v>
      </c>
      <c r="L469" s="138">
        <v>-187445.24</v>
      </c>
      <c r="M469" s="138">
        <v>-2232.8200000000002</v>
      </c>
      <c r="N469" s="139">
        <f t="shared" si="15"/>
        <v>2232.8200000000002</v>
      </c>
      <c r="O469" s="140" t="str">
        <f>IF(M469="","",IF(M469&lt;0,-M469&amp;"_"&amp;COUNTIF(M$2:M469,M469),M469&amp;"_"&amp;COUNTIF(M$2:M469,M469)))</f>
        <v>2232.82_1</v>
      </c>
      <c r="P469" s="140" t="str">
        <f t="shared" si="14"/>
        <v/>
      </c>
      <c r="Q469" s="136" t="s">
        <v>1281</v>
      </c>
      <c r="R469" s="136" t="s">
        <v>1282</v>
      </c>
      <c r="S469" s="136" t="s">
        <v>980</v>
      </c>
      <c r="T469" s="136" t="s">
        <v>980</v>
      </c>
      <c r="U469" s="136" t="s">
        <v>987</v>
      </c>
      <c r="V469" s="136" t="s">
        <v>980</v>
      </c>
      <c r="W469" s="136" t="s">
        <v>980</v>
      </c>
      <c r="X469" s="136" t="s">
        <v>980</v>
      </c>
      <c r="Y469" s="136" t="s">
        <v>980</v>
      </c>
      <c r="Z469" s="136" t="s">
        <v>988</v>
      </c>
      <c r="AA469" s="136" t="s">
        <v>980</v>
      </c>
      <c r="AB469" s="137"/>
      <c r="AC469" s="136" t="s">
        <v>980</v>
      </c>
      <c r="AD469" s="136" t="s">
        <v>980</v>
      </c>
      <c r="AE469" s="136" t="s">
        <v>980</v>
      </c>
      <c r="AF469" s="138">
        <v>0</v>
      </c>
    </row>
    <row r="470" spans="1:32" x14ac:dyDescent="0.25">
      <c r="A470" s="135" t="s">
        <v>980</v>
      </c>
      <c r="B470" s="136" t="s">
        <v>182</v>
      </c>
      <c r="C470" s="136" t="s">
        <v>457</v>
      </c>
      <c r="D470" s="137">
        <v>44134</v>
      </c>
      <c r="E470" s="137">
        <v>44134</v>
      </c>
      <c r="F470" s="137">
        <v>44137</v>
      </c>
      <c r="G470" s="136" t="s">
        <v>981</v>
      </c>
      <c r="H470" s="136" t="s">
        <v>982</v>
      </c>
      <c r="I470" s="138">
        <v>-2498.31</v>
      </c>
      <c r="J470" s="136" t="s">
        <v>983</v>
      </c>
      <c r="K470" s="136" t="s">
        <v>984</v>
      </c>
      <c r="L470" s="138">
        <v>-209733.12</v>
      </c>
      <c r="M470" s="138">
        <v>-2498.31</v>
      </c>
      <c r="N470" s="139">
        <f t="shared" si="15"/>
        <v>2498.31</v>
      </c>
      <c r="O470" s="140" t="str">
        <f>IF(M470="","",IF(M470&lt;0,-M470&amp;"_"&amp;COUNTIF(M$2:M470,M470),M470&amp;"_"&amp;COUNTIF(M$2:M470,M470)))</f>
        <v>2498.31_2</v>
      </c>
      <c r="P470" s="140" t="str">
        <f t="shared" si="14"/>
        <v/>
      </c>
      <c r="Q470" s="136" t="s">
        <v>1281</v>
      </c>
      <c r="R470" s="136" t="s">
        <v>1282</v>
      </c>
      <c r="S470" s="136" t="s">
        <v>980</v>
      </c>
      <c r="T470" s="136" t="s">
        <v>980</v>
      </c>
      <c r="U470" s="136" t="s">
        <v>987</v>
      </c>
      <c r="V470" s="136" t="s">
        <v>980</v>
      </c>
      <c r="W470" s="136" t="s">
        <v>980</v>
      </c>
      <c r="X470" s="136" t="s">
        <v>980</v>
      </c>
      <c r="Y470" s="136" t="s">
        <v>980</v>
      </c>
      <c r="Z470" s="136" t="s">
        <v>988</v>
      </c>
      <c r="AA470" s="136" t="s">
        <v>980</v>
      </c>
      <c r="AB470" s="137"/>
      <c r="AC470" s="136" t="s">
        <v>980</v>
      </c>
      <c r="AD470" s="136" t="s">
        <v>980</v>
      </c>
      <c r="AE470" s="136" t="s">
        <v>980</v>
      </c>
      <c r="AF470" s="138">
        <v>0</v>
      </c>
    </row>
    <row r="471" spans="1:32" x14ac:dyDescent="0.25">
      <c r="A471" s="135" t="s">
        <v>980</v>
      </c>
      <c r="B471" s="136" t="s">
        <v>1021</v>
      </c>
      <c r="C471" s="136" t="s">
        <v>448</v>
      </c>
      <c r="D471" s="137">
        <v>44134</v>
      </c>
      <c r="E471" s="137">
        <v>44134</v>
      </c>
      <c r="F471" s="137">
        <v>44137</v>
      </c>
      <c r="G471" s="136" t="s">
        <v>981</v>
      </c>
      <c r="H471" s="136" t="s">
        <v>982</v>
      </c>
      <c r="I471" s="138">
        <v>-3617.25</v>
      </c>
      <c r="J471" s="136" t="s">
        <v>983</v>
      </c>
      <c r="K471" s="136" t="s">
        <v>984</v>
      </c>
      <c r="L471" s="138">
        <v>-303668.14</v>
      </c>
      <c r="M471" s="138">
        <v>-3617.25</v>
      </c>
      <c r="N471" s="139">
        <f t="shared" si="15"/>
        <v>3617.25</v>
      </c>
      <c r="O471" s="140" t="str">
        <f>IF(M471="","",IF(M471&lt;0,-M471&amp;"_"&amp;COUNTIF(M$2:M471,M471),M471&amp;"_"&amp;COUNTIF(M$2:M471,M471)))</f>
        <v>3617.25_1</v>
      </c>
      <c r="P471" s="140" t="str">
        <f t="shared" si="14"/>
        <v/>
      </c>
      <c r="Q471" s="136" t="s">
        <v>1283</v>
      </c>
      <c r="R471" s="136" t="s">
        <v>1282</v>
      </c>
      <c r="S471" s="136" t="s">
        <v>980</v>
      </c>
      <c r="T471" s="136" t="s">
        <v>980</v>
      </c>
      <c r="U471" s="136" t="s">
        <v>987</v>
      </c>
      <c r="V471" s="136" t="s">
        <v>980</v>
      </c>
      <c r="W471" s="136" t="s">
        <v>980</v>
      </c>
      <c r="X471" s="136" t="s">
        <v>980</v>
      </c>
      <c r="Y471" s="136" t="s">
        <v>980</v>
      </c>
      <c r="Z471" s="136" t="s">
        <v>988</v>
      </c>
      <c r="AA471" s="136" t="s">
        <v>980</v>
      </c>
      <c r="AB471" s="137"/>
      <c r="AC471" s="136" t="s">
        <v>980</v>
      </c>
      <c r="AD471" s="136" t="s">
        <v>980</v>
      </c>
      <c r="AE471" s="136" t="s">
        <v>980</v>
      </c>
      <c r="AF471" s="138">
        <v>0</v>
      </c>
    </row>
    <row r="472" spans="1:32" x14ac:dyDescent="0.25">
      <c r="A472" s="135" t="s">
        <v>980</v>
      </c>
      <c r="B472" s="136" t="s">
        <v>1021</v>
      </c>
      <c r="C472" s="136" t="s">
        <v>448</v>
      </c>
      <c r="D472" s="137">
        <v>44134</v>
      </c>
      <c r="E472" s="137">
        <v>44134</v>
      </c>
      <c r="F472" s="137">
        <v>44137</v>
      </c>
      <c r="G472" s="136" t="s">
        <v>981</v>
      </c>
      <c r="H472" s="136" t="s">
        <v>982</v>
      </c>
      <c r="I472" s="138">
        <v>-6177</v>
      </c>
      <c r="J472" s="136" t="s">
        <v>983</v>
      </c>
      <c r="K472" s="136" t="s">
        <v>984</v>
      </c>
      <c r="L472" s="138">
        <v>-518559.15</v>
      </c>
      <c r="M472" s="138">
        <v>-6177</v>
      </c>
      <c r="N472" s="139">
        <f t="shared" si="15"/>
        <v>6177</v>
      </c>
      <c r="O472" s="140" t="str">
        <f>IF(M472="","",IF(M472&lt;0,-M472&amp;"_"&amp;COUNTIF(M$2:M472,M472),M472&amp;"_"&amp;COUNTIF(M$2:M472,M472)))</f>
        <v>6177_1</v>
      </c>
      <c r="P472" s="140" t="str">
        <f t="shared" si="14"/>
        <v/>
      </c>
      <c r="Q472" s="136" t="s">
        <v>1283</v>
      </c>
      <c r="R472" s="136" t="s">
        <v>1282</v>
      </c>
      <c r="S472" s="136" t="s">
        <v>980</v>
      </c>
      <c r="T472" s="136" t="s">
        <v>980</v>
      </c>
      <c r="U472" s="136" t="s">
        <v>987</v>
      </c>
      <c r="V472" s="136" t="s">
        <v>980</v>
      </c>
      <c r="W472" s="136" t="s">
        <v>980</v>
      </c>
      <c r="X472" s="136" t="s">
        <v>980</v>
      </c>
      <c r="Y472" s="136" t="s">
        <v>980</v>
      </c>
      <c r="Z472" s="136" t="s">
        <v>988</v>
      </c>
      <c r="AA472" s="136" t="s">
        <v>980</v>
      </c>
      <c r="AB472" s="137"/>
      <c r="AC472" s="136" t="s">
        <v>980</v>
      </c>
      <c r="AD472" s="136" t="s">
        <v>980</v>
      </c>
      <c r="AE472" s="136" t="s">
        <v>980</v>
      </c>
      <c r="AF472" s="138">
        <v>0</v>
      </c>
    </row>
    <row r="473" spans="1:32" x14ac:dyDescent="0.25">
      <c r="A473" s="135" t="s">
        <v>980</v>
      </c>
      <c r="B473" s="136" t="s">
        <v>1021</v>
      </c>
      <c r="C473" s="136" t="s">
        <v>448</v>
      </c>
      <c r="D473" s="137">
        <v>44134</v>
      </c>
      <c r="E473" s="137">
        <v>44134</v>
      </c>
      <c r="F473" s="137">
        <v>44137</v>
      </c>
      <c r="G473" s="136" t="s">
        <v>981</v>
      </c>
      <c r="H473" s="136" t="s">
        <v>982</v>
      </c>
      <c r="I473" s="138">
        <v>-7486.01</v>
      </c>
      <c r="J473" s="136" t="s">
        <v>983</v>
      </c>
      <c r="K473" s="136" t="s">
        <v>984</v>
      </c>
      <c r="L473" s="138">
        <v>-628450.54</v>
      </c>
      <c r="M473" s="138">
        <v>-7486.01</v>
      </c>
      <c r="N473" s="139">
        <f t="shared" si="15"/>
        <v>7486.01</v>
      </c>
      <c r="O473" s="140" t="str">
        <f>IF(M473="","",IF(M473&lt;0,-M473&amp;"_"&amp;COUNTIF(M$2:M473,M473),M473&amp;"_"&amp;COUNTIF(M$2:M473,M473)))</f>
        <v>7486.01_1</v>
      </c>
      <c r="P473" s="140" t="str">
        <f t="shared" si="14"/>
        <v/>
      </c>
      <c r="Q473" s="136" t="s">
        <v>1283</v>
      </c>
      <c r="R473" s="136" t="s">
        <v>1282</v>
      </c>
      <c r="S473" s="136" t="s">
        <v>980</v>
      </c>
      <c r="T473" s="136" t="s">
        <v>980</v>
      </c>
      <c r="U473" s="136" t="s">
        <v>987</v>
      </c>
      <c r="V473" s="136" t="s">
        <v>980</v>
      </c>
      <c r="W473" s="136" t="s">
        <v>980</v>
      </c>
      <c r="X473" s="136" t="s">
        <v>980</v>
      </c>
      <c r="Y473" s="136" t="s">
        <v>980</v>
      </c>
      <c r="Z473" s="136" t="s">
        <v>988</v>
      </c>
      <c r="AA473" s="136" t="s">
        <v>980</v>
      </c>
      <c r="AB473" s="137"/>
      <c r="AC473" s="136" t="s">
        <v>980</v>
      </c>
      <c r="AD473" s="136" t="s">
        <v>980</v>
      </c>
      <c r="AE473" s="136" t="s">
        <v>980</v>
      </c>
      <c r="AF473" s="138">
        <v>0</v>
      </c>
    </row>
    <row r="474" spans="1:32" x14ac:dyDescent="0.25">
      <c r="A474" s="135" t="s">
        <v>980</v>
      </c>
      <c r="B474" s="136" t="s">
        <v>182</v>
      </c>
      <c r="C474" s="136" t="s">
        <v>452</v>
      </c>
      <c r="D474" s="137">
        <v>44137</v>
      </c>
      <c r="E474" s="137">
        <v>44137</v>
      </c>
      <c r="F474" s="137">
        <v>44139</v>
      </c>
      <c r="G474" s="136" t="s">
        <v>981</v>
      </c>
      <c r="H474" s="136" t="s">
        <v>982</v>
      </c>
      <c r="I474" s="138">
        <v>-18135.45</v>
      </c>
      <c r="J474" s="136" t="s">
        <v>983</v>
      </c>
      <c r="K474" s="136" t="s">
        <v>984</v>
      </c>
      <c r="L474" s="138">
        <v>-1522471.03</v>
      </c>
      <c r="M474" s="138">
        <v>-18135.45</v>
      </c>
      <c r="N474" s="139">
        <f t="shared" si="15"/>
        <v>18135.45</v>
      </c>
      <c r="O474" s="140" t="str">
        <f>IF(M474="","",IF(M474&lt;0,-M474&amp;"_"&amp;COUNTIF(M$2:M474,M474),M474&amp;"_"&amp;COUNTIF(M$2:M474,M474)))</f>
        <v>18135.45_1</v>
      </c>
      <c r="P474" s="140" t="str">
        <f t="shared" si="14"/>
        <v/>
      </c>
      <c r="Q474" s="136" t="s">
        <v>1284</v>
      </c>
      <c r="R474" s="136" t="s">
        <v>1285</v>
      </c>
      <c r="S474" s="136" t="s">
        <v>980</v>
      </c>
      <c r="T474" s="136" t="s">
        <v>980</v>
      </c>
      <c r="U474" s="136" t="s">
        <v>987</v>
      </c>
      <c r="V474" s="136" t="s">
        <v>980</v>
      </c>
      <c r="W474" s="136" t="s">
        <v>980</v>
      </c>
      <c r="X474" s="136" t="s">
        <v>980</v>
      </c>
      <c r="Y474" s="136" t="s">
        <v>980</v>
      </c>
      <c r="Z474" s="136" t="s">
        <v>988</v>
      </c>
      <c r="AA474" s="136" t="s">
        <v>980</v>
      </c>
      <c r="AB474" s="137"/>
      <c r="AC474" s="136" t="s">
        <v>980</v>
      </c>
      <c r="AD474" s="136" t="s">
        <v>980</v>
      </c>
      <c r="AE474" s="136" t="s">
        <v>980</v>
      </c>
      <c r="AF474" s="138">
        <v>0</v>
      </c>
    </row>
    <row r="475" spans="1:32" x14ac:dyDescent="0.25">
      <c r="A475" s="135" t="s">
        <v>980</v>
      </c>
      <c r="B475" s="136" t="s">
        <v>182</v>
      </c>
      <c r="C475" s="136" t="s">
        <v>209</v>
      </c>
      <c r="D475" s="137">
        <v>44137</v>
      </c>
      <c r="E475" s="137">
        <v>44137</v>
      </c>
      <c r="F475" s="137">
        <v>44139</v>
      </c>
      <c r="G475" s="136" t="s">
        <v>981</v>
      </c>
      <c r="H475" s="136" t="s">
        <v>982</v>
      </c>
      <c r="I475" s="138">
        <v>-30002.54</v>
      </c>
      <c r="J475" s="136" t="s">
        <v>983</v>
      </c>
      <c r="K475" s="136" t="s">
        <v>984</v>
      </c>
      <c r="L475" s="138">
        <v>-2518713.2200000002</v>
      </c>
      <c r="M475" s="138">
        <v>-30002.54</v>
      </c>
      <c r="N475" s="139">
        <f t="shared" si="15"/>
        <v>30002.54</v>
      </c>
      <c r="O475" s="140" t="str">
        <f>IF(M475="","",IF(M475&lt;0,-M475&amp;"_"&amp;COUNTIF(M$2:M475,M475),M475&amp;"_"&amp;COUNTIF(M$2:M475,M475)))</f>
        <v>30002.54_1</v>
      </c>
      <c r="P475" s="140" t="str">
        <f t="shared" si="14"/>
        <v/>
      </c>
      <c r="Q475" s="136" t="s">
        <v>1286</v>
      </c>
      <c r="R475" s="136" t="s">
        <v>1285</v>
      </c>
      <c r="S475" s="136" t="s">
        <v>980</v>
      </c>
      <c r="T475" s="136" t="s">
        <v>980</v>
      </c>
      <c r="U475" s="136" t="s">
        <v>987</v>
      </c>
      <c r="V475" s="136" t="s">
        <v>980</v>
      </c>
      <c r="W475" s="136" t="s">
        <v>980</v>
      </c>
      <c r="X475" s="136" t="s">
        <v>980</v>
      </c>
      <c r="Y475" s="136" t="s">
        <v>980</v>
      </c>
      <c r="Z475" s="136" t="s">
        <v>988</v>
      </c>
      <c r="AA475" s="136" t="s">
        <v>980</v>
      </c>
      <c r="AB475" s="137"/>
      <c r="AC475" s="136" t="s">
        <v>980</v>
      </c>
      <c r="AD475" s="136" t="s">
        <v>980</v>
      </c>
      <c r="AE475" s="136" t="s">
        <v>980</v>
      </c>
      <c r="AF475" s="138">
        <v>0</v>
      </c>
    </row>
    <row r="476" spans="1:32" x14ac:dyDescent="0.25">
      <c r="A476" s="135" t="s">
        <v>980</v>
      </c>
      <c r="B476" s="136" t="s">
        <v>182</v>
      </c>
      <c r="C476" s="136" t="s">
        <v>209</v>
      </c>
      <c r="D476" s="137">
        <v>44137</v>
      </c>
      <c r="E476" s="137">
        <v>44137</v>
      </c>
      <c r="F476" s="137">
        <v>44139</v>
      </c>
      <c r="G476" s="136" t="s">
        <v>981</v>
      </c>
      <c r="H476" s="136" t="s">
        <v>982</v>
      </c>
      <c r="I476" s="138">
        <v>-8854.43</v>
      </c>
      <c r="J476" s="136" t="s">
        <v>983</v>
      </c>
      <c r="K476" s="136" t="s">
        <v>984</v>
      </c>
      <c r="L476" s="138">
        <v>-743329.4</v>
      </c>
      <c r="M476" s="138">
        <v>-8854.43</v>
      </c>
      <c r="N476" s="139">
        <f t="shared" si="15"/>
        <v>8854.43</v>
      </c>
      <c r="O476" s="140" t="str">
        <f>IF(M476="","",IF(M476&lt;0,-M476&amp;"_"&amp;COUNTIF(M$2:M476,M476),M476&amp;"_"&amp;COUNTIF(M$2:M476,M476)))</f>
        <v>8854.43_1</v>
      </c>
      <c r="P476" s="140" t="str">
        <f t="shared" si="14"/>
        <v/>
      </c>
      <c r="Q476" s="136" t="s">
        <v>1286</v>
      </c>
      <c r="R476" s="136" t="s">
        <v>1285</v>
      </c>
      <c r="S476" s="136" t="s">
        <v>980</v>
      </c>
      <c r="T476" s="136" t="s">
        <v>980</v>
      </c>
      <c r="U476" s="136" t="s">
        <v>987</v>
      </c>
      <c r="V476" s="136" t="s">
        <v>980</v>
      </c>
      <c r="W476" s="136" t="s">
        <v>980</v>
      </c>
      <c r="X476" s="136" t="s">
        <v>980</v>
      </c>
      <c r="Y476" s="136" t="s">
        <v>980</v>
      </c>
      <c r="Z476" s="136" t="s">
        <v>988</v>
      </c>
      <c r="AA476" s="136" t="s">
        <v>980</v>
      </c>
      <c r="AB476" s="137"/>
      <c r="AC476" s="136" t="s">
        <v>980</v>
      </c>
      <c r="AD476" s="136" t="s">
        <v>980</v>
      </c>
      <c r="AE476" s="136" t="s">
        <v>980</v>
      </c>
      <c r="AF476" s="138">
        <v>0</v>
      </c>
    </row>
    <row r="477" spans="1:32" x14ac:dyDescent="0.25">
      <c r="A477" s="135" t="s">
        <v>980</v>
      </c>
      <c r="B477" s="136" t="s">
        <v>182</v>
      </c>
      <c r="C477" s="136" t="s">
        <v>209</v>
      </c>
      <c r="D477" s="137">
        <v>44137</v>
      </c>
      <c r="E477" s="137">
        <v>44137</v>
      </c>
      <c r="F477" s="137">
        <v>44139</v>
      </c>
      <c r="G477" s="136" t="s">
        <v>981</v>
      </c>
      <c r="H477" s="136" t="s">
        <v>982</v>
      </c>
      <c r="I477" s="138">
        <v>-90265.44</v>
      </c>
      <c r="J477" s="136" t="s">
        <v>983</v>
      </c>
      <c r="K477" s="136" t="s">
        <v>984</v>
      </c>
      <c r="L477" s="138">
        <v>-7577783.7000000002</v>
      </c>
      <c r="M477" s="138">
        <v>-90265.44</v>
      </c>
      <c r="N477" s="139">
        <f t="shared" si="15"/>
        <v>90265.44</v>
      </c>
      <c r="O477" s="140" t="str">
        <f>IF(M477="","",IF(M477&lt;0,-M477&amp;"_"&amp;COUNTIF(M$2:M477,M477),M477&amp;"_"&amp;COUNTIF(M$2:M477,M477)))</f>
        <v>90265.44_1</v>
      </c>
      <c r="P477" s="140" t="str">
        <f t="shared" si="14"/>
        <v/>
      </c>
      <c r="Q477" s="136" t="s">
        <v>1286</v>
      </c>
      <c r="R477" s="136" t="s">
        <v>1285</v>
      </c>
      <c r="S477" s="136" t="s">
        <v>980</v>
      </c>
      <c r="T477" s="136" t="s">
        <v>980</v>
      </c>
      <c r="U477" s="136" t="s">
        <v>987</v>
      </c>
      <c r="V477" s="136" t="s">
        <v>980</v>
      </c>
      <c r="W477" s="136" t="s">
        <v>980</v>
      </c>
      <c r="X477" s="136" t="s">
        <v>980</v>
      </c>
      <c r="Y477" s="136" t="s">
        <v>980</v>
      </c>
      <c r="Z477" s="136" t="s">
        <v>988</v>
      </c>
      <c r="AA477" s="136" t="s">
        <v>980</v>
      </c>
      <c r="AB477" s="137"/>
      <c r="AC477" s="136" t="s">
        <v>980</v>
      </c>
      <c r="AD477" s="136" t="s">
        <v>980</v>
      </c>
      <c r="AE477" s="136" t="s">
        <v>980</v>
      </c>
      <c r="AF477" s="138">
        <v>0</v>
      </c>
    </row>
    <row r="478" spans="1:32" x14ac:dyDescent="0.25">
      <c r="A478" s="135" t="s">
        <v>980</v>
      </c>
      <c r="B478" s="136" t="s">
        <v>182</v>
      </c>
      <c r="C478" s="136" t="s">
        <v>209</v>
      </c>
      <c r="D478" s="137">
        <v>44137</v>
      </c>
      <c r="E478" s="137">
        <v>44137</v>
      </c>
      <c r="F478" s="137">
        <v>44139</v>
      </c>
      <c r="G478" s="136" t="s">
        <v>981</v>
      </c>
      <c r="H478" s="136" t="s">
        <v>982</v>
      </c>
      <c r="I478" s="138">
        <v>-18362.73</v>
      </c>
      <c r="J478" s="136" t="s">
        <v>983</v>
      </c>
      <c r="K478" s="136" t="s">
        <v>984</v>
      </c>
      <c r="L478" s="138">
        <v>-1541551.18</v>
      </c>
      <c r="M478" s="138">
        <v>-18362.73</v>
      </c>
      <c r="N478" s="139">
        <f t="shared" si="15"/>
        <v>18362.73</v>
      </c>
      <c r="O478" s="140" t="str">
        <f>IF(M478="","",IF(M478&lt;0,-M478&amp;"_"&amp;COUNTIF(M$2:M478,M478),M478&amp;"_"&amp;COUNTIF(M$2:M478,M478)))</f>
        <v>18362.73_1</v>
      </c>
      <c r="P478" s="140" t="str">
        <f t="shared" si="14"/>
        <v/>
      </c>
      <c r="Q478" s="136" t="s">
        <v>1286</v>
      </c>
      <c r="R478" s="136" t="s">
        <v>1285</v>
      </c>
      <c r="S478" s="136" t="s">
        <v>980</v>
      </c>
      <c r="T478" s="136" t="s">
        <v>980</v>
      </c>
      <c r="U478" s="136" t="s">
        <v>987</v>
      </c>
      <c r="V478" s="136" t="s">
        <v>980</v>
      </c>
      <c r="W478" s="136" t="s">
        <v>980</v>
      </c>
      <c r="X478" s="136" t="s">
        <v>980</v>
      </c>
      <c r="Y478" s="136" t="s">
        <v>980</v>
      </c>
      <c r="Z478" s="136" t="s">
        <v>988</v>
      </c>
      <c r="AA478" s="136" t="s">
        <v>980</v>
      </c>
      <c r="AB478" s="137"/>
      <c r="AC478" s="136" t="s">
        <v>980</v>
      </c>
      <c r="AD478" s="136" t="s">
        <v>980</v>
      </c>
      <c r="AE478" s="136" t="s">
        <v>980</v>
      </c>
      <c r="AF478" s="138">
        <v>0</v>
      </c>
    </row>
    <row r="479" spans="1:32" x14ac:dyDescent="0.25">
      <c r="A479" s="135" t="s">
        <v>980</v>
      </c>
      <c r="B479" s="136" t="s">
        <v>182</v>
      </c>
      <c r="C479" s="136" t="s">
        <v>465</v>
      </c>
      <c r="D479" s="137">
        <v>44137</v>
      </c>
      <c r="E479" s="137">
        <v>44137</v>
      </c>
      <c r="F479" s="137">
        <v>44149</v>
      </c>
      <c r="G479" s="136" t="s">
        <v>981</v>
      </c>
      <c r="H479" s="136" t="s">
        <v>982</v>
      </c>
      <c r="I479" s="138">
        <v>-497.85</v>
      </c>
      <c r="J479" s="136" t="s">
        <v>1006</v>
      </c>
      <c r="K479" s="136" t="s">
        <v>984</v>
      </c>
      <c r="L479" s="138">
        <v>-41794.5</v>
      </c>
      <c r="M479" s="138">
        <v>-497.85</v>
      </c>
      <c r="N479" s="139">
        <f t="shared" si="15"/>
        <v>497.85</v>
      </c>
      <c r="O479" s="140" t="str">
        <f>IF(M479="","",IF(M479&lt;0,-M479&amp;"_"&amp;COUNTIF(M$2:M479,M479),M479&amp;"_"&amp;COUNTIF(M$2:M479,M479)))</f>
        <v>497.85_1</v>
      </c>
      <c r="P479" s="140" t="str">
        <f t="shared" si="14"/>
        <v/>
      </c>
      <c r="Q479" s="136" t="s">
        <v>1287</v>
      </c>
      <c r="R479" s="136" t="s">
        <v>1285</v>
      </c>
      <c r="S479" s="136" t="s">
        <v>980</v>
      </c>
      <c r="T479" s="136" t="s">
        <v>980</v>
      </c>
      <c r="U479" s="136" t="s">
        <v>987</v>
      </c>
      <c r="V479" s="136" t="s">
        <v>980</v>
      </c>
      <c r="W479" s="136" t="s">
        <v>980</v>
      </c>
      <c r="X479" s="136" t="s">
        <v>980</v>
      </c>
      <c r="Y479" s="136" t="s">
        <v>980</v>
      </c>
      <c r="Z479" s="136" t="s">
        <v>988</v>
      </c>
      <c r="AA479" s="136" t="s">
        <v>980</v>
      </c>
      <c r="AB479" s="137"/>
      <c r="AC479" s="136" t="s">
        <v>980</v>
      </c>
      <c r="AD479" s="136" t="s">
        <v>980</v>
      </c>
      <c r="AE479" s="136" t="s">
        <v>980</v>
      </c>
      <c r="AF479" s="138">
        <v>0</v>
      </c>
    </row>
    <row r="480" spans="1:32" x14ac:dyDescent="0.25">
      <c r="A480" s="135" t="s">
        <v>980</v>
      </c>
      <c r="B480" s="136" t="s">
        <v>182</v>
      </c>
      <c r="C480" s="136" t="s">
        <v>465</v>
      </c>
      <c r="D480" s="137">
        <v>44137</v>
      </c>
      <c r="E480" s="137">
        <v>44137</v>
      </c>
      <c r="F480" s="137">
        <v>44149</v>
      </c>
      <c r="G480" s="136" t="s">
        <v>981</v>
      </c>
      <c r="H480" s="136" t="s">
        <v>982</v>
      </c>
      <c r="I480" s="138">
        <v>-151.13999999999999</v>
      </c>
      <c r="J480" s="136" t="s">
        <v>1006</v>
      </c>
      <c r="K480" s="136" t="s">
        <v>984</v>
      </c>
      <c r="L480" s="138">
        <v>-12688.2</v>
      </c>
      <c r="M480" s="138">
        <v>-151.13999999999999</v>
      </c>
      <c r="N480" s="139">
        <f t="shared" si="15"/>
        <v>151.13999999999999</v>
      </c>
      <c r="O480" s="140" t="str">
        <f>IF(M480="","",IF(M480&lt;0,-M480&amp;"_"&amp;COUNTIF(M$2:M480,M480),M480&amp;"_"&amp;COUNTIF(M$2:M480,M480)))</f>
        <v>151.14_1</v>
      </c>
      <c r="P480" s="140" t="str">
        <f t="shared" si="14"/>
        <v/>
      </c>
      <c r="Q480" s="136" t="s">
        <v>1287</v>
      </c>
      <c r="R480" s="136" t="s">
        <v>1285</v>
      </c>
      <c r="S480" s="136" t="s">
        <v>980</v>
      </c>
      <c r="T480" s="136" t="s">
        <v>980</v>
      </c>
      <c r="U480" s="136" t="s">
        <v>987</v>
      </c>
      <c r="V480" s="136" t="s">
        <v>980</v>
      </c>
      <c r="W480" s="136" t="s">
        <v>980</v>
      </c>
      <c r="X480" s="136" t="s">
        <v>980</v>
      </c>
      <c r="Y480" s="136" t="s">
        <v>980</v>
      </c>
      <c r="Z480" s="136" t="s">
        <v>988</v>
      </c>
      <c r="AA480" s="136" t="s">
        <v>980</v>
      </c>
      <c r="AB480" s="137"/>
      <c r="AC480" s="136" t="s">
        <v>980</v>
      </c>
      <c r="AD480" s="136" t="s">
        <v>980</v>
      </c>
      <c r="AE480" s="136" t="s">
        <v>980</v>
      </c>
      <c r="AF480" s="138">
        <v>0</v>
      </c>
    </row>
    <row r="481" spans="1:32" x14ac:dyDescent="0.25">
      <c r="A481" s="135" t="s">
        <v>980</v>
      </c>
      <c r="B481" s="136" t="s">
        <v>182</v>
      </c>
      <c r="C481" s="136" t="s">
        <v>465</v>
      </c>
      <c r="D481" s="137">
        <v>44137</v>
      </c>
      <c r="E481" s="137">
        <v>44137</v>
      </c>
      <c r="F481" s="137">
        <v>44149</v>
      </c>
      <c r="G481" s="136" t="s">
        <v>981</v>
      </c>
      <c r="H481" s="136" t="s">
        <v>982</v>
      </c>
      <c r="I481" s="138">
        <v>-1514.99</v>
      </c>
      <c r="J481" s="136" t="s">
        <v>1034</v>
      </c>
      <c r="K481" s="136" t="s">
        <v>984</v>
      </c>
      <c r="L481" s="138">
        <v>-127183.42</v>
      </c>
      <c r="M481" s="138">
        <v>-1514.99</v>
      </c>
      <c r="N481" s="139">
        <f t="shared" si="15"/>
        <v>1514.99</v>
      </c>
      <c r="O481" s="140" t="str">
        <f>IF(M481="","",IF(M481&lt;0,-M481&amp;"_"&amp;COUNTIF(M$2:M481,M481),M481&amp;"_"&amp;COUNTIF(M$2:M481,M481)))</f>
        <v>1514.99_1</v>
      </c>
      <c r="P481" s="140" t="str">
        <f t="shared" si="14"/>
        <v/>
      </c>
      <c r="Q481" s="136" t="s">
        <v>1287</v>
      </c>
      <c r="R481" s="136" t="s">
        <v>1285</v>
      </c>
      <c r="S481" s="136" t="s">
        <v>980</v>
      </c>
      <c r="T481" s="136" t="s">
        <v>980</v>
      </c>
      <c r="U481" s="136" t="s">
        <v>987</v>
      </c>
      <c r="V481" s="136" t="s">
        <v>980</v>
      </c>
      <c r="W481" s="136" t="s">
        <v>980</v>
      </c>
      <c r="X481" s="136" t="s">
        <v>980</v>
      </c>
      <c r="Y481" s="136" t="s">
        <v>980</v>
      </c>
      <c r="Z481" s="136" t="s">
        <v>988</v>
      </c>
      <c r="AA481" s="136" t="s">
        <v>980</v>
      </c>
      <c r="AB481" s="137"/>
      <c r="AC481" s="136" t="s">
        <v>980</v>
      </c>
      <c r="AD481" s="136" t="s">
        <v>980</v>
      </c>
      <c r="AE481" s="136" t="s">
        <v>980</v>
      </c>
      <c r="AF481" s="138">
        <v>0</v>
      </c>
    </row>
    <row r="482" spans="1:32" x14ac:dyDescent="0.25">
      <c r="A482" s="135" t="s">
        <v>980</v>
      </c>
      <c r="B482" s="136" t="s">
        <v>182</v>
      </c>
      <c r="C482" s="136" t="s">
        <v>465</v>
      </c>
      <c r="D482" s="137">
        <v>44137</v>
      </c>
      <c r="E482" s="137">
        <v>44137</v>
      </c>
      <c r="F482" s="137">
        <v>44149</v>
      </c>
      <c r="G482" s="136" t="s">
        <v>981</v>
      </c>
      <c r="H482" s="136" t="s">
        <v>982</v>
      </c>
      <c r="I482" s="138">
        <v>-308.32</v>
      </c>
      <c r="J482" s="136" t="s">
        <v>1029</v>
      </c>
      <c r="K482" s="136" t="s">
        <v>984</v>
      </c>
      <c r="L482" s="138">
        <v>-25883.47</v>
      </c>
      <c r="M482" s="138">
        <v>-308.32</v>
      </c>
      <c r="N482" s="139">
        <f t="shared" si="15"/>
        <v>308.32</v>
      </c>
      <c r="O482" s="140" t="str">
        <f>IF(M482="","",IF(M482&lt;0,-M482&amp;"_"&amp;COUNTIF(M$2:M482,M482),M482&amp;"_"&amp;COUNTIF(M$2:M482,M482)))</f>
        <v>308.32_1</v>
      </c>
      <c r="P482" s="140" t="str">
        <f t="shared" si="14"/>
        <v/>
      </c>
      <c r="Q482" s="136" t="s">
        <v>1287</v>
      </c>
      <c r="R482" s="136" t="s">
        <v>1285</v>
      </c>
      <c r="S482" s="136" t="s">
        <v>980</v>
      </c>
      <c r="T482" s="136" t="s">
        <v>980</v>
      </c>
      <c r="U482" s="136" t="s">
        <v>987</v>
      </c>
      <c r="V482" s="136" t="s">
        <v>980</v>
      </c>
      <c r="W482" s="136" t="s">
        <v>980</v>
      </c>
      <c r="X482" s="136" t="s">
        <v>980</v>
      </c>
      <c r="Y482" s="136" t="s">
        <v>980</v>
      </c>
      <c r="Z482" s="136" t="s">
        <v>988</v>
      </c>
      <c r="AA482" s="136" t="s">
        <v>980</v>
      </c>
      <c r="AB482" s="137"/>
      <c r="AC482" s="136" t="s">
        <v>980</v>
      </c>
      <c r="AD482" s="136" t="s">
        <v>980</v>
      </c>
      <c r="AE482" s="136" t="s">
        <v>980</v>
      </c>
      <c r="AF482" s="138">
        <v>0</v>
      </c>
    </row>
    <row r="483" spans="1:32" x14ac:dyDescent="0.25">
      <c r="A483" s="135" t="s">
        <v>980</v>
      </c>
      <c r="B483" s="136" t="s">
        <v>182</v>
      </c>
      <c r="C483" s="136" t="s">
        <v>468</v>
      </c>
      <c r="D483" s="137">
        <v>44137</v>
      </c>
      <c r="E483" s="137">
        <v>44137</v>
      </c>
      <c r="F483" s="137">
        <v>44149</v>
      </c>
      <c r="G483" s="136" t="s">
        <v>981</v>
      </c>
      <c r="H483" s="136" t="s">
        <v>982</v>
      </c>
      <c r="I483" s="138">
        <v>-1457.35</v>
      </c>
      <c r="J483" s="136" t="s">
        <v>983</v>
      </c>
      <c r="K483" s="136" t="s">
        <v>984</v>
      </c>
      <c r="L483" s="138">
        <v>-122344.53</v>
      </c>
      <c r="M483" s="138">
        <v>-1457.35</v>
      </c>
      <c r="N483" s="139">
        <f t="shared" si="15"/>
        <v>1457.35</v>
      </c>
      <c r="O483" s="140" t="str">
        <f>IF(M483="","",IF(M483&lt;0,-M483&amp;"_"&amp;COUNTIF(M$2:M483,M483),M483&amp;"_"&amp;COUNTIF(M$2:M483,M483)))</f>
        <v>1457.35_1</v>
      </c>
      <c r="P483" s="140" t="str">
        <f t="shared" si="14"/>
        <v/>
      </c>
      <c r="Q483" s="136" t="s">
        <v>1288</v>
      </c>
      <c r="R483" s="136" t="s">
        <v>1285</v>
      </c>
      <c r="S483" s="136" t="s">
        <v>980</v>
      </c>
      <c r="T483" s="136" t="s">
        <v>980</v>
      </c>
      <c r="U483" s="136" t="s">
        <v>987</v>
      </c>
      <c r="V483" s="136" t="s">
        <v>980</v>
      </c>
      <c r="W483" s="136" t="s">
        <v>980</v>
      </c>
      <c r="X483" s="136" t="s">
        <v>980</v>
      </c>
      <c r="Y483" s="136" t="s">
        <v>980</v>
      </c>
      <c r="Z483" s="136" t="s">
        <v>988</v>
      </c>
      <c r="AA483" s="136" t="s">
        <v>980</v>
      </c>
      <c r="AB483" s="137"/>
      <c r="AC483" s="136" t="s">
        <v>980</v>
      </c>
      <c r="AD483" s="136" t="s">
        <v>980</v>
      </c>
      <c r="AE483" s="136" t="s">
        <v>980</v>
      </c>
      <c r="AF483" s="138">
        <v>0</v>
      </c>
    </row>
    <row r="484" spans="1:32" x14ac:dyDescent="0.25">
      <c r="A484" s="135" t="s">
        <v>980</v>
      </c>
      <c r="B484" s="136" t="s">
        <v>182</v>
      </c>
      <c r="C484" s="136" t="s">
        <v>468</v>
      </c>
      <c r="D484" s="137">
        <v>44137</v>
      </c>
      <c r="E484" s="137">
        <v>44137</v>
      </c>
      <c r="F484" s="137">
        <v>44149</v>
      </c>
      <c r="G484" s="136" t="s">
        <v>981</v>
      </c>
      <c r="H484" s="136" t="s">
        <v>982</v>
      </c>
      <c r="I484" s="138">
        <v>-486.49</v>
      </c>
      <c r="J484" s="136" t="s">
        <v>1034</v>
      </c>
      <c r="K484" s="136" t="s">
        <v>984</v>
      </c>
      <c r="L484" s="138">
        <v>-40840.839999999997</v>
      </c>
      <c r="M484" s="138">
        <v>-486.49</v>
      </c>
      <c r="N484" s="139">
        <f t="shared" si="15"/>
        <v>486.49</v>
      </c>
      <c r="O484" s="140" t="str">
        <f>IF(M484="","",IF(M484&lt;0,-M484&amp;"_"&amp;COUNTIF(M$2:M484,M484),M484&amp;"_"&amp;COUNTIF(M$2:M484,M484)))</f>
        <v>486.49_1</v>
      </c>
      <c r="P484" s="140" t="str">
        <f t="shared" si="14"/>
        <v/>
      </c>
      <c r="Q484" s="136" t="s">
        <v>1288</v>
      </c>
      <c r="R484" s="136" t="s">
        <v>1285</v>
      </c>
      <c r="S484" s="136" t="s">
        <v>980</v>
      </c>
      <c r="T484" s="136" t="s">
        <v>980</v>
      </c>
      <c r="U484" s="136" t="s">
        <v>987</v>
      </c>
      <c r="V484" s="136" t="s">
        <v>980</v>
      </c>
      <c r="W484" s="136" t="s">
        <v>980</v>
      </c>
      <c r="X484" s="136" t="s">
        <v>980</v>
      </c>
      <c r="Y484" s="136" t="s">
        <v>980</v>
      </c>
      <c r="Z484" s="136" t="s">
        <v>988</v>
      </c>
      <c r="AA484" s="136" t="s">
        <v>980</v>
      </c>
      <c r="AB484" s="137"/>
      <c r="AC484" s="136" t="s">
        <v>980</v>
      </c>
      <c r="AD484" s="136" t="s">
        <v>980</v>
      </c>
      <c r="AE484" s="136" t="s">
        <v>980</v>
      </c>
      <c r="AF484" s="138">
        <v>0</v>
      </c>
    </row>
    <row r="485" spans="1:32" x14ac:dyDescent="0.25">
      <c r="A485" s="135" t="s">
        <v>980</v>
      </c>
      <c r="B485" s="136" t="s">
        <v>182</v>
      </c>
      <c r="C485" s="136" t="s">
        <v>469</v>
      </c>
      <c r="D485" s="137">
        <v>44137</v>
      </c>
      <c r="E485" s="137">
        <v>44137</v>
      </c>
      <c r="F485" s="137">
        <v>44149</v>
      </c>
      <c r="G485" s="136" t="s">
        <v>981</v>
      </c>
      <c r="H485" s="136" t="s">
        <v>982</v>
      </c>
      <c r="I485" s="138">
        <v>-18949.259999999998</v>
      </c>
      <c r="J485" s="136" t="s">
        <v>983</v>
      </c>
      <c r="K485" s="136" t="s">
        <v>984</v>
      </c>
      <c r="L485" s="138">
        <v>-1590790.38</v>
      </c>
      <c r="M485" s="138">
        <v>-18949.259999999998</v>
      </c>
      <c r="N485" s="139">
        <f t="shared" si="15"/>
        <v>18949.259999999998</v>
      </c>
      <c r="O485" s="140" t="str">
        <f>IF(M485="","",IF(M485&lt;0,-M485&amp;"_"&amp;COUNTIF(M$2:M485,M485),M485&amp;"_"&amp;COUNTIF(M$2:M485,M485)))</f>
        <v>18949.26_1</v>
      </c>
      <c r="P485" s="140" t="str">
        <f t="shared" si="14"/>
        <v/>
      </c>
      <c r="Q485" s="136" t="s">
        <v>1289</v>
      </c>
      <c r="R485" s="136" t="s">
        <v>1285</v>
      </c>
      <c r="S485" s="136" t="s">
        <v>980</v>
      </c>
      <c r="T485" s="136" t="s">
        <v>980</v>
      </c>
      <c r="U485" s="136" t="s">
        <v>987</v>
      </c>
      <c r="V485" s="136" t="s">
        <v>980</v>
      </c>
      <c r="W485" s="136" t="s">
        <v>980</v>
      </c>
      <c r="X485" s="136" t="s">
        <v>980</v>
      </c>
      <c r="Y485" s="136" t="s">
        <v>980</v>
      </c>
      <c r="Z485" s="136" t="s">
        <v>988</v>
      </c>
      <c r="AA485" s="136" t="s">
        <v>980</v>
      </c>
      <c r="AB485" s="137"/>
      <c r="AC485" s="136" t="s">
        <v>980</v>
      </c>
      <c r="AD485" s="136" t="s">
        <v>980</v>
      </c>
      <c r="AE485" s="136" t="s">
        <v>980</v>
      </c>
      <c r="AF485" s="138">
        <v>0</v>
      </c>
    </row>
    <row r="486" spans="1:32" x14ac:dyDescent="0.25">
      <c r="A486" s="135" t="s">
        <v>980</v>
      </c>
      <c r="B486" s="136" t="s">
        <v>182</v>
      </c>
      <c r="C486" s="136" t="s">
        <v>459</v>
      </c>
      <c r="D486" s="137">
        <v>44139</v>
      </c>
      <c r="E486" s="137">
        <v>44139</v>
      </c>
      <c r="F486" s="137">
        <v>44140</v>
      </c>
      <c r="G486" s="136" t="s">
        <v>981</v>
      </c>
      <c r="H486" s="136" t="s">
        <v>982</v>
      </c>
      <c r="I486" s="138">
        <v>-2402.44</v>
      </c>
      <c r="J486" s="136" t="s">
        <v>983</v>
      </c>
      <c r="K486" s="136" t="s">
        <v>984</v>
      </c>
      <c r="L486" s="138">
        <v>-201684.84</v>
      </c>
      <c r="M486" s="138">
        <v>-2402.44</v>
      </c>
      <c r="N486" s="139">
        <f t="shared" si="15"/>
        <v>2402.44</v>
      </c>
      <c r="O486" s="140" t="str">
        <f>IF(M486="","",IF(M486&lt;0,-M486&amp;"_"&amp;COUNTIF(M$2:M486,M486),M486&amp;"_"&amp;COUNTIF(M$2:M486,M486)))</f>
        <v>2402.44_1</v>
      </c>
      <c r="P486" s="140" t="str">
        <f t="shared" si="14"/>
        <v/>
      </c>
      <c r="Q486" s="136" t="s">
        <v>1290</v>
      </c>
      <c r="R486" s="136" t="s">
        <v>1291</v>
      </c>
      <c r="S486" s="136" t="s">
        <v>980</v>
      </c>
      <c r="T486" s="136" t="s">
        <v>980</v>
      </c>
      <c r="U486" s="136" t="s">
        <v>987</v>
      </c>
      <c r="V486" s="136" t="s">
        <v>980</v>
      </c>
      <c r="W486" s="136" t="s">
        <v>980</v>
      </c>
      <c r="X486" s="136" t="s">
        <v>980</v>
      </c>
      <c r="Y486" s="136" t="s">
        <v>980</v>
      </c>
      <c r="Z486" s="136" t="s">
        <v>988</v>
      </c>
      <c r="AA486" s="136" t="s">
        <v>980</v>
      </c>
      <c r="AB486" s="137"/>
      <c r="AC486" s="136" t="s">
        <v>980</v>
      </c>
      <c r="AD486" s="136" t="s">
        <v>980</v>
      </c>
      <c r="AE486" s="136" t="s">
        <v>980</v>
      </c>
      <c r="AF486" s="138">
        <v>0</v>
      </c>
    </row>
    <row r="487" spans="1:32" x14ac:dyDescent="0.25">
      <c r="A487" s="135" t="s">
        <v>980</v>
      </c>
      <c r="B487" s="136" t="s">
        <v>182</v>
      </c>
      <c r="C487" s="136" t="s">
        <v>459</v>
      </c>
      <c r="D487" s="137">
        <v>44139</v>
      </c>
      <c r="E487" s="137">
        <v>44139</v>
      </c>
      <c r="F487" s="137">
        <v>44140</v>
      </c>
      <c r="G487" s="136" t="s">
        <v>981</v>
      </c>
      <c r="H487" s="136" t="s">
        <v>982</v>
      </c>
      <c r="I487" s="138">
        <v>-373.03</v>
      </c>
      <c r="J487" s="136" t="s">
        <v>983</v>
      </c>
      <c r="K487" s="136" t="s">
        <v>984</v>
      </c>
      <c r="L487" s="138">
        <v>-31315.87</v>
      </c>
      <c r="M487" s="138">
        <v>-373.03</v>
      </c>
      <c r="N487" s="139">
        <f t="shared" si="15"/>
        <v>373.03</v>
      </c>
      <c r="O487" s="140" t="str">
        <f>IF(M487="","",IF(M487&lt;0,-M487&amp;"_"&amp;COUNTIF(M$2:M487,M487),M487&amp;"_"&amp;COUNTIF(M$2:M487,M487)))</f>
        <v>373.03_1</v>
      </c>
      <c r="P487" s="140" t="str">
        <f t="shared" si="14"/>
        <v/>
      </c>
      <c r="Q487" s="136" t="s">
        <v>1290</v>
      </c>
      <c r="R487" s="136" t="s">
        <v>1291</v>
      </c>
      <c r="S487" s="136" t="s">
        <v>980</v>
      </c>
      <c r="T487" s="136" t="s">
        <v>980</v>
      </c>
      <c r="U487" s="136" t="s">
        <v>987</v>
      </c>
      <c r="V487" s="136" t="s">
        <v>980</v>
      </c>
      <c r="W487" s="136" t="s">
        <v>980</v>
      </c>
      <c r="X487" s="136" t="s">
        <v>980</v>
      </c>
      <c r="Y487" s="136" t="s">
        <v>980</v>
      </c>
      <c r="Z487" s="136" t="s">
        <v>988</v>
      </c>
      <c r="AA487" s="136" t="s">
        <v>980</v>
      </c>
      <c r="AB487" s="137"/>
      <c r="AC487" s="136" t="s">
        <v>980</v>
      </c>
      <c r="AD487" s="136" t="s">
        <v>980</v>
      </c>
      <c r="AE487" s="136" t="s">
        <v>980</v>
      </c>
      <c r="AF487" s="138">
        <v>0</v>
      </c>
    </row>
    <row r="488" spans="1:32" x14ac:dyDescent="0.25">
      <c r="A488" s="135" t="s">
        <v>980</v>
      </c>
      <c r="B488" s="136" t="s">
        <v>182</v>
      </c>
      <c r="C488" s="136" t="s">
        <v>459</v>
      </c>
      <c r="D488" s="137">
        <v>44139</v>
      </c>
      <c r="E488" s="137">
        <v>44139</v>
      </c>
      <c r="F488" s="137">
        <v>44140</v>
      </c>
      <c r="G488" s="136" t="s">
        <v>981</v>
      </c>
      <c r="H488" s="136" t="s">
        <v>982</v>
      </c>
      <c r="I488" s="138">
        <v>-761.56</v>
      </c>
      <c r="J488" s="136" t="s">
        <v>983</v>
      </c>
      <c r="K488" s="136" t="s">
        <v>984</v>
      </c>
      <c r="L488" s="138">
        <v>-63932.959999999999</v>
      </c>
      <c r="M488" s="138">
        <v>-761.56</v>
      </c>
      <c r="N488" s="139">
        <f t="shared" si="15"/>
        <v>761.56</v>
      </c>
      <c r="O488" s="140" t="str">
        <f>IF(M488="","",IF(M488&lt;0,-M488&amp;"_"&amp;COUNTIF(M$2:M488,M488),M488&amp;"_"&amp;COUNTIF(M$2:M488,M488)))</f>
        <v>761.56_1</v>
      </c>
      <c r="P488" s="140" t="str">
        <f t="shared" si="14"/>
        <v/>
      </c>
      <c r="Q488" s="136" t="s">
        <v>1290</v>
      </c>
      <c r="R488" s="136" t="s">
        <v>1291</v>
      </c>
      <c r="S488" s="136" t="s">
        <v>980</v>
      </c>
      <c r="T488" s="136" t="s">
        <v>980</v>
      </c>
      <c r="U488" s="136" t="s">
        <v>987</v>
      </c>
      <c r="V488" s="136" t="s">
        <v>980</v>
      </c>
      <c r="W488" s="136" t="s">
        <v>980</v>
      </c>
      <c r="X488" s="136" t="s">
        <v>980</v>
      </c>
      <c r="Y488" s="136" t="s">
        <v>980</v>
      </c>
      <c r="Z488" s="136" t="s">
        <v>988</v>
      </c>
      <c r="AA488" s="136" t="s">
        <v>980</v>
      </c>
      <c r="AB488" s="137"/>
      <c r="AC488" s="136" t="s">
        <v>980</v>
      </c>
      <c r="AD488" s="136" t="s">
        <v>980</v>
      </c>
      <c r="AE488" s="136" t="s">
        <v>980</v>
      </c>
      <c r="AF488" s="138">
        <v>0</v>
      </c>
    </row>
    <row r="489" spans="1:32" x14ac:dyDescent="0.25">
      <c r="A489" s="135" t="s">
        <v>980</v>
      </c>
      <c r="B489" s="136" t="s">
        <v>182</v>
      </c>
      <c r="C489" s="136" t="s">
        <v>459</v>
      </c>
      <c r="D489" s="137">
        <v>44139</v>
      </c>
      <c r="E489" s="137">
        <v>44139</v>
      </c>
      <c r="F489" s="137">
        <v>44140</v>
      </c>
      <c r="G489" s="136" t="s">
        <v>981</v>
      </c>
      <c r="H489" s="136" t="s">
        <v>982</v>
      </c>
      <c r="I489" s="138">
        <v>-141.96</v>
      </c>
      <c r="J489" s="136" t="s">
        <v>999</v>
      </c>
      <c r="K489" s="136" t="s">
        <v>984</v>
      </c>
      <c r="L489" s="138">
        <v>-11917.54</v>
      </c>
      <c r="M489" s="138">
        <v>-141.96</v>
      </c>
      <c r="N489" s="139">
        <f t="shared" si="15"/>
        <v>141.96</v>
      </c>
      <c r="O489" s="140" t="str">
        <f>IF(M489="","",IF(M489&lt;0,-M489&amp;"_"&amp;COUNTIF(M$2:M489,M489),M489&amp;"_"&amp;COUNTIF(M$2:M489,M489)))</f>
        <v>141.96_1</v>
      </c>
      <c r="P489" s="140" t="str">
        <f t="shared" si="14"/>
        <v/>
      </c>
      <c r="Q489" s="136" t="s">
        <v>1290</v>
      </c>
      <c r="R489" s="136" t="s">
        <v>1291</v>
      </c>
      <c r="S489" s="136" t="s">
        <v>980</v>
      </c>
      <c r="T489" s="136" t="s">
        <v>980</v>
      </c>
      <c r="U489" s="136" t="s">
        <v>987</v>
      </c>
      <c r="V489" s="136" t="s">
        <v>980</v>
      </c>
      <c r="W489" s="136" t="s">
        <v>980</v>
      </c>
      <c r="X489" s="136" t="s">
        <v>980</v>
      </c>
      <c r="Y489" s="136" t="s">
        <v>980</v>
      </c>
      <c r="Z489" s="136" t="s">
        <v>988</v>
      </c>
      <c r="AA489" s="136" t="s">
        <v>980</v>
      </c>
      <c r="AB489" s="137"/>
      <c r="AC489" s="136" t="s">
        <v>980</v>
      </c>
      <c r="AD489" s="136" t="s">
        <v>980</v>
      </c>
      <c r="AE489" s="136" t="s">
        <v>980</v>
      </c>
      <c r="AF489" s="138">
        <v>0</v>
      </c>
    </row>
    <row r="490" spans="1:32" x14ac:dyDescent="0.25">
      <c r="A490" s="135" t="s">
        <v>980</v>
      </c>
      <c r="B490" s="136" t="s">
        <v>182</v>
      </c>
      <c r="C490" s="136" t="s">
        <v>461</v>
      </c>
      <c r="D490" s="137">
        <v>44139</v>
      </c>
      <c r="E490" s="137">
        <v>44139</v>
      </c>
      <c r="F490" s="137">
        <v>44143</v>
      </c>
      <c r="G490" s="136" t="s">
        <v>981</v>
      </c>
      <c r="H490" s="136" t="s">
        <v>982</v>
      </c>
      <c r="I490" s="138">
        <v>-503.57</v>
      </c>
      <c r="J490" s="136" t="s">
        <v>983</v>
      </c>
      <c r="K490" s="136" t="s">
        <v>984</v>
      </c>
      <c r="L490" s="138">
        <v>-42274.7</v>
      </c>
      <c r="M490" s="138">
        <v>-503.57</v>
      </c>
      <c r="N490" s="139">
        <f t="shared" si="15"/>
        <v>503.57</v>
      </c>
      <c r="O490" s="140" t="str">
        <f>IF(M490="","",IF(M490&lt;0,-M490&amp;"_"&amp;COUNTIF(M$2:M490,M490),M490&amp;"_"&amp;COUNTIF(M$2:M490,M490)))</f>
        <v>503.57_1</v>
      </c>
      <c r="P490" s="140" t="str">
        <f t="shared" si="14"/>
        <v/>
      </c>
      <c r="Q490" s="136" t="s">
        <v>1292</v>
      </c>
      <c r="R490" s="136" t="s">
        <v>1291</v>
      </c>
      <c r="S490" s="136" t="s">
        <v>980</v>
      </c>
      <c r="T490" s="136" t="s">
        <v>980</v>
      </c>
      <c r="U490" s="136" t="s">
        <v>987</v>
      </c>
      <c r="V490" s="136" t="s">
        <v>980</v>
      </c>
      <c r="W490" s="136" t="s">
        <v>980</v>
      </c>
      <c r="X490" s="136" t="s">
        <v>980</v>
      </c>
      <c r="Y490" s="136" t="s">
        <v>980</v>
      </c>
      <c r="Z490" s="136" t="s">
        <v>988</v>
      </c>
      <c r="AA490" s="136" t="s">
        <v>980</v>
      </c>
      <c r="AB490" s="137"/>
      <c r="AC490" s="136" t="s">
        <v>980</v>
      </c>
      <c r="AD490" s="136" t="s">
        <v>980</v>
      </c>
      <c r="AE490" s="136" t="s">
        <v>980</v>
      </c>
      <c r="AF490" s="138">
        <v>0</v>
      </c>
    </row>
    <row r="491" spans="1:32" x14ac:dyDescent="0.25">
      <c r="A491" s="135" t="s">
        <v>980</v>
      </c>
      <c r="B491" s="136" t="s">
        <v>182</v>
      </c>
      <c r="C491" s="136" t="s">
        <v>461</v>
      </c>
      <c r="D491" s="137">
        <v>44139</v>
      </c>
      <c r="E491" s="137">
        <v>44139</v>
      </c>
      <c r="F491" s="137">
        <v>44143</v>
      </c>
      <c r="G491" s="136" t="s">
        <v>981</v>
      </c>
      <c r="H491" s="136" t="s">
        <v>982</v>
      </c>
      <c r="I491" s="138">
        <v>-113.36</v>
      </c>
      <c r="J491" s="136" t="s">
        <v>1006</v>
      </c>
      <c r="K491" s="136" t="s">
        <v>984</v>
      </c>
      <c r="L491" s="138">
        <v>-9516.57</v>
      </c>
      <c r="M491" s="138">
        <v>-113.36</v>
      </c>
      <c r="N491" s="139">
        <f t="shared" si="15"/>
        <v>113.36</v>
      </c>
      <c r="O491" s="140" t="str">
        <f>IF(M491="","",IF(M491&lt;0,-M491&amp;"_"&amp;COUNTIF(M$2:M491,M491),M491&amp;"_"&amp;COUNTIF(M$2:M491,M491)))</f>
        <v>113.36_1</v>
      </c>
      <c r="P491" s="140" t="str">
        <f t="shared" si="14"/>
        <v/>
      </c>
      <c r="Q491" s="136" t="s">
        <v>1292</v>
      </c>
      <c r="R491" s="136" t="s">
        <v>1291</v>
      </c>
      <c r="S491" s="136" t="s">
        <v>980</v>
      </c>
      <c r="T491" s="136" t="s">
        <v>980</v>
      </c>
      <c r="U491" s="136" t="s">
        <v>987</v>
      </c>
      <c r="V491" s="136" t="s">
        <v>980</v>
      </c>
      <c r="W491" s="136" t="s">
        <v>980</v>
      </c>
      <c r="X491" s="136" t="s">
        <v>980</v>
      </c>
      <c r="Y491" s="136" t="s">
        <v>980</v>
      </c>
      <c r="Z491" s="136" t="s">
        <v>988</v>
      </c>
      <c r="AA491" s="136" t="s">
        <v>980</v>
      </c>
      <c r="AB491" s="137"/>
      <c r="AC491" s="136" t="s">
        <v>980</v>
      </c>
      <c r="AD491" s="136" t="s">
        <v>980</v>
      </c>
      <c r="AE491" s="136" t="s">
        <v>980</v>
      </c>
      <c r="AF491" s="138">
        <v>0</v>
      </c>
    </row>
    <row r="492" spans="1:32" x14ac:dyDescent="0.25">
      <c r="A492" s="135" t="s">
        <v>980</v>
      </c>
      <c r="B492" s="136" t="s">
        <v>182</v>
      </c>
      <c r="C492" s="136" t="s">
        <v>461</v>
      </c>
      <c r="D492" s="137">
        <v>44139</v>
      </c>
      <c r="E492" s="137">
        <v>44139</v>
      </c>
      <c r="F492" s="137">
        <v>44143</v>
      </c>
      <c r="G492" s="136" t="s">
        <v>981</v>
      </c>
      <c r="H492" s="136" t="s">
        <v>982</v>
      </c>
      <c r="I492" s="138">
        <v>-1471.85</v>
      </c>
      <c r="J492" s="136" t="s">
        <v>983</v>
      </c>
      <c r="K492" s="136" t="s">
        <v>984</v>
      </c>
      <c r="L492" s="138">
        <v>-123561.81</v>
      </c>
      <c r="M492" s="138">
        <v>-1471.85</v>
      </c>
      <c r="N492" s="139">
        <f t="shared" si="15"/>
        <v>1471.85</v>
      </c>
      <c r="O492" s="140" t="str">
        <f>IF(M492="","",IF(M492&lt;0,-M492&amp;"_"&amp;COUNTIF(M$2:M492,M492),M492&amp;"_"&amp;COUNTIF(M$2:M492,M492)))</f>
        <v>1471.85_1</v>
      </c>
      <c r="P492" s="140" t="str">
        <f t="shared" si="14"/>
        <v/>
      </c>
      <c r="Q492" s="136" t="s">
        <v>1292</v>
      </c>
      <c r="R492" s="136" t="s">
        <v>1291</v>
      </c>
      <c r="S492" s="136" t="s">
        <v>980</v>
      </c>
      <c r="T492" s="136" t="s">
        <v>980</v>
      </c>
      <c r="U492" s="136" t="s">
        <v>987</v>
      </c>
      <c r="V492" s="136" t="s">
        <v>980</v>
      </c>
      <c r="W492" s="136" t="s">
        <v>980</v>
      </c>
      <c r="X492" s="136" t="s">
        <v>980</v>
      </c>
      <c r="Y492" s="136" t="s">
        <v>980</v>
      </c>
      <c r="Z492" s="136" t="s">
        <v>988</v>
      </c>
      <c r="AA492" s="136" t="s">
        <v>980</v>
      </c>
      <c r="AB492" s="137"/>
      <c r="AC492" s="136" t="s">
        <v>980</v>
      </c>
      <c r="AD492" s="136" t="s">
        <v>980</v>
      </c>
      <c r="AE492" s="136" t="s">
        <v>980</v>
      </c>
      <c r="AF492" s="138">
        <v>0</v>
      </c>
    </row>
    <row r="493" spans="1:32" x14ac:dyDescent="0.25">
      <c r="A493" s="135" t="s">
        <v>980</v>
      </c>
      <c r="B493" s="136" t="s">
        <v>182</v>
      </c>
      <c r="C493" s="136" t="s">
        <v>461</v>
      </c>
      <c r="D493" s="137">
        <v>44139</v>
      </c>
      <c r="E493" s="137">
        <v>44139</v>
      </c>
      <c r="F493" s="137">
        <v>44143</v>
      </c>
      <c r="G493" s="136" t="s">
        <v>981</v>
      </c>
      <c r="H493" s="136" t="s">
        <v>982</v>
      </c>
      <c r="I493" s="138">
        <v>-269.37</v>
      </c>
      <c r="J493" s="136" t="s">
        <v>999</v>
      </c>
      <c r="K493" s="136" t="s">
        <v>984</v>
      </c>
      <c r="L493" s="138">
        <v>-22613.61</v>
      </c>
      <c r="M493" s="138">
        <v>-269.37</v>
      </c>
      <c r="N493" s="139">
        <f t="shared" si="15"/>
        <v>269.37</v>
      </c>
      <c r="O493" s="140" t="str">
        <f>IF(M493="","",IF(M493&lt;0,-M493&amp;"_"&amp;COUNTIF(M$2:M493,M493),M493&amp;"_"&amp;COUNTIF(M$2:M493,M493)))</f>
        <v>269.37_1</v>
      </c>
      <c r="P493" s="140" t="str">
        <f t="shared" si="14"/>
        <v/>
      </c>
      <c r="Q493" s="136" t="s">
        <v>1292</v>
      </c>
      <c r="R493" s="136" t="s">
        <v>1291</v>
      </c>
      <c r="S493" s="136" t="s">
        <v>980</v>
      </c>
      <c r="T493" s="136" t="s">
        <v>980</v>
      </c>
      <c r="U493" s="136" t="s">
        <v>987</v>
      </c>
      <c r="V493" s="136" t="s">
        <v>980</v>
      </c>
      <c r="W493" s="136" t="s">
        <v>980</v>
      </c>
      <c r="X493" s="136" t="s">
        <v>980</v>
      </c>
      <c r="Y493" s="136" t="s">
        <v>980</v>
      </c>
      <c r="Z493" s="136" t="s">
        <v>988</v>
      </c>
      <c r="AA493" s="136" t="s">
        <v>980</v>
      </c>
      <c r="AB493" s="137"/>
      <c r="AC493" s="136" t="s">
        <v>980</v>
      </c>
      <c r="AD493" s="136" t="s">
        <v>980</v>
      </c>
      <c r="AE493" s="136" t="s">
        <v>980</v>
      </c>
      <c r="AF493" s="138">
        <v>0</v>
      </c>
    </row>
    <row r="494" spans="1:32" x14ac:dyDescent="0.25">
      <c r="A494" s="135" t="s">
        <v>980</v>
      </c>
      <c r="B494" s="136" t="s">
        <v>182</v>
      </c>
      <c r="C494" s="136" t="s">
        <v>210</v>
      </c>
      <c r="D494" s="137">
        <v>44139</v>
      </c>
      <c r="E494" s="137">
        <v>44139</v>
      </c>
      <c r="F494" s="137">
        <v>44143</v>
      </c>
      <c r="G494" s="136" t="s">
        <v>981</v>
      </c>
      <c r="H494" s="136" t="s">
        <v>982</v>
      </c>
      <c r="I494" s="138">
        <v>-51776.28</v>
      </c>
      <c r="J494" s="136" t="s">
        <v>983</v>
      </c>
      <c r="K494" s="136" t="s">
        <v>984</v>
      </c>
      <c r="L494" s="138">
        <v>-4346618.71</v>
      </c>
      <c r="M494" s="138">
        <v>-51776.28</v>
      </c>
      <c r="N494" s="139">
        <f t="shared" si="15"/>
        <v>51776.28</v>
      </c>
      <c r="O494" s="140" t="str">
        <f>IF(M494="","",IF(M494&lt;0,-M494&amp;"_"&amp;COUNTIF(M$2:M494,M494),M494&amp;"_"&amp;COUNTIF(M$2:M494,M494)))</f>
        <v>51776.28_1</v>
      </c>
      <c r="P494" s="140" t="str">
        <f t="shared" si="14"/>
        <v/>
      </c>
      <c r="Q494" s="136" t="s">
        <v>1293</v>
      </c>
      <c r="R494" s="136" t="s">
        <v>1291</v>
      </c>
      <c r="S494" s="136" t="s">
        <v>980</v>
      </c>
      <c r="T494" s="136" t="s">
        <v>980</v>
      </c>
      <c r="U494" s="136" t="s">
        <v>987</v>
      </c>
      <c r="V494" s="136" t="s">
        <v>980</v>
      </c>
      <c r="W494" s="136" t="s">
        <v>980</v>
      </c>
      <c r="X494" s="136" t="s">
        <v>980</v>
      </c>
      <c r="Y494" s="136" t="s">
        <v>980</v>
      </c>
      <c r="Z494" s="136" t="s">
        <v>988</v>
      </c>
      <c r="AA494" s="136" t="s">
        <v>980</v>
      </c>
      <c r="AB494" s="137"/>
      <c r="AC494" s="136" t="s">
        <v>980</v>
      </c>
      <c r="AD494" s="136" t="s">
        <v>980</v>
      </c>
      <c r="AE494" s="136" t="s">
        <v>980</v>
      </c>
      <c r="AF494" s="138">
        <v>0</v>
      </c>
    </row>
    <row r="495" spans="1:32" x14ac:dyDescent="0.25">
      <c r="A495" s="135" t="s">
        <v>980</v>
      </c>
      <c r="B495" s="136" t="s">
        <v>182</v>
      </c>
      <c r="C495" s="136" t="s">
        <v>210</v>
      </c>
      <c r="D495" s="137">
        <v>44139</v>
      </c>
      <c r="E495" s="137">
        <v>44139</v>
      </c>
      <c r="F495" s="137">
        <v>44143</v>
      </c>
      <c r="G495" s="136" t="s">
        <v>981</v>
      </c>
      <c r="H495" s="136" t="s">
        <v>982</v>
      </c>
      <c r="I495" s="138">
        <v>-23313.72</v>
      </c>
      <c r="J495" s="136" t="s">
        <v>983</v>
      </c>
      <c r="K495" s="136" t="s">
        <v>984</v>
      </c>
      <c r="L495" s="138">
        <v>-1957186.79</v>
      </c>
      <c r="M495" s="138">
        <v>-23313.72</v>
      </c>
      <c r="N495" s="139">
        <f t="shared" si="15"/>
        <v>23313.72</v>
      </c>
      <c r="O495" s="140" t="str">
        <f>IF(M495="","",IF(M495&lt;0,-M495&amp;"_"&amp;COUNTIF(M$2:M495,M495),M495&amp;"_"&amp;COUNTIF(M$2:M495,M495)))</f>
        <v>23313.72_1</v>
      </c>
      <c r="P495" s="140" t="str">
        <f t="shared" si="14"/>
        <v/>
      </c>
      <c r="Q495" s="136" t="s">
        <v>1293</v>
      </c>
      <c r="R495" s="136" t="s">
        <v>1291</v>
      </c>
      <c r="S495" s="136" t="s">
        <v>980</v>
      </c>
      <c r="T495" s="136" t="s">
        <v>980</v>
      </c>
      <c r="U495" s="136" t="s">
        <v>987</v>
      </c>
      <c r="V495" s="136" t="s">
        <v>980</v>
      </c>
      <c r="W495" s="136" t="s">
        <v>980</v>
      </c>
      <c r="X495" s="136" t="s">
        <v>980</v>
      </c>
      <c r="Y495" s="136" t="s">
        <v>980</v>
      </c>
      <c r="Z495" s="136" t="s">
        <v>988</v>
      </c>
      <c r="AA495" s="136" t="s">
        <v>980</v>
      </c>
      <c r="AB495" s="137"/>
      <c r="AC495" s="136" t="s">
        <v>980</v>
      </c>
      <c r="AD495" s="136" t="s">
        <v>980</v>
      </c>
      <c r="AE495" s="136" t="s">
        <v>980</v>
      </c>
      <c r="AF495" s="138">
        <v>0</v>
      </c>
    </row>
    <row r="496" spans="1:32" x14ac:dyDescent="0.25">
      <c r="A496" s="135" t="s">
        <v>980</v>
      </c>
      <c r="B496" s="136" t="s">
        <v>182</v>
      </c>
      <c r="C496" s="136" t="s">
        <v>210</v>
      </c>
      <c r="D496" s="137">
        <v>44139</v>
      </c>
      <c r="E496" s="137">
        <v>44139</v>
      </c>
      <c r="F496" s="137">
        <v>44143</v>
      </c>
      <c r="G496" s="136" t="s">
        <v>981</v>
      </c>
      <c r="H496" s="136" t="s">
        <v>982</v>
      </c>
      <c r="I496" s="138">
        <v>-112850.56</v>
      </c>
      <c r="J496" s="136" t="s">
        <v>983</v>
      </c>
      <c r="K496" s="136" t="s">
        <v>984</v>
      </c>
      <c r="L496" s="138">
        <v>-9473804.5099999998</v>
      </c>
      <c r="M496" s="138">
        <v>-112850.56</v>
      </c>
      <c r="N496" s="139">
        <f t="shared" si="15"/>
        <v>112850.56</v>
      </c>
      <c r="O496" s="140" t="str">
        <f>IF(M496="","",IF(M496&lt;0,-M496&amp;"_"&amp;COUNTIF(M$2:M496,M496),M496&amp;"_"&amp;COUNTIF(M$2:M496,M496)))</f>
        <v>112850.56_1</v>
      </c>
      <c r="P496" s="140" t="str">
        <f t="shared" si="14"/>
        <v/>
      </c>
      <c r="Q496" s="136" t="s">
        <v>1293</v>
      </c>
      <c r="R496" s="136" t="s">
        <v>1291</v>
      </c>
      <c r="S496" s="136" t="s">
        <v>980</v>
      </c>
      <c r="T496" s="136" t="s">
        <v>980</v>
      </c>
      <c r="U496" s="136" t="s">
        <v>987</v>
      </c>
      <c r="V496" s="136" t="s">
        <v>980</v>
      </c>
      <c r="W496" s="136" t="s">
        <v>980</v>
      </c>
      <c r="X496" s="136" t="s">
        <v>980</v>
      </c>
      <c r="Y496" s="136" t="s">
        <v>980</v>
      </c>
      <c r="Z496" s="136" t="s">
        <v>988</v>
      </c>
      <c r="AA496" s="136" t="s">
        <v>980</v>
      </c>
      <c r="AB496" s="137"/>
      <c r="AC496" s="136" t="s">
        <v>980</v>
      </c>
      <c r="AD496" s="136" t="s">
        <v>980</v>
      </c>
      <c r="AE496" s="136" t="s">
        <v>980</v>
      </c>
      <c r="AF496" s="138">
        <v>0</v>
      </c>
    </row>
    <row r="497" spans="1:32" x14ac:dyDescent="0.25">
      <c r="A497" s="135" t="s">
        <v>980</v>
      </c>
      <c r="B497" s="136" t="s">
        <v>182</v>
      </c>
      <c r="C497" s="136" t="s">
        <v>210</v>
      </c>
      <c r="D497" s="137">
        <v>44139</v>
      </c>
      <c r="E497" s="137">
        <v>44139</v>
      </c>
      <c r="F497" s="137">
        <v>44143</v>
      </c>
      <c r="G497" s="136" t="s">
        <v>981</v>
      </c>
      <c r="H497" s="136" t="s">
        <v>982</v>
      </c>
      <c r="I497" s="138">
        <v>-20024.47</v>
      </c>
      <c r="J497" s="136" t="s">
        <v>983</v>
      </c>
      <c r="K497" s="136" t="s">
        <v>984</v>
      </c>
      <c r="L497" s="138">
        <v>-1681054.26</v>
      </c>
      <c r="M497" s="138">
        <v>-20024.47</v>
      </c>
      <c r="N497" s="139">
        <f t="shared" si="15"/>
        <v>20024.47</v>
      </c>
      <c r="O497" s="140" t="str">
        <f>IF(M497="","",IF(M497&lt;0,-M497&amp;"_"&amp;COUNTIF(M$2:M497,M497),M497&amp;"_"&amp;COUNTIF(M$2:M497,M497)))</f>
        <v>20024.47_1</v>
      </c>
      <c r="P497" s="140" t="str">
        <f t="shared" si="14"/>
        <v/>
      </c>
      <c r="Q497" s="136" t="s">
        <v>1293</v>
      </c>
      <c r="R497" s="136" t="s">
        <v>1291</v>
      </c>
      <c r="S497" s="136" t="s">
        <v>980</v>
      </c>
      <c r="T497" s="136" t="s">
        <v>980</v>
      </c>
      <c r="U497" s="136" t="s">
        <v>987</v>
      </c>
      <c r="V497" s="136" t="s">
        <v>980</v>
      </c>
      <c r="W497" s="136" t="s">
        <v>980</v>
      </c>
      <c r="X497" s="136" t="s">
        <v>980</v>
      </c>
      <c r="Y497" s="136" t="s">
        <v>980</v>
      </c>
      <c r="Z497" s="136" t="s">
        <v>988</v>
      </c>
      <c r="AA497" s="136" t="s">
        <v>980</v>
      </c>
      <c r="AB497" s="137"/>
      <c r="AC497" s="136" t="s">
        <v>980</v>
      </c>
      <c r="AD497" s="136" t="s">
        <v>980</v>
      </c>
      <c r="AE497" s="136" t="s">
        <v>980</v>
      </c>
      <c r="AF497" s="138">
        <v>0</v>
      </c>
    </row>
    <row r="498" spans="1:32" x14ac:dyDescent="0.25">
      <c r="A498" s="135" t="s">
        <v>980</v>
      </c>
      <c r="B498" s="136" t="s">
        <v>182</v>
      </c>
      <c r="C498" s="136" t="s">
        <v>210</v>
      </c>
      <c r="D498" s="137">
        <v>44139</v>
      </c>
      <c r="E498" s="137">
        <v>44139</v>
      </c>
      <c r="F498" s="137">
        <v>44143</v>
      </c>
      <c r="G498" s="136" t="s">
        <v>981</v>
      </c>
      <c r="H498" s="136" t="s">
        <v>982</v>
      </c>
      <c r="I498" s="138">
        <v>-20740.34</v>
      </c>
      <c r="J498" s="136" t="s">
        <v>983</v>
      </c>
      <c r="K498" s="136" t="s">
        <v>984</v>
      </c>
      <c r="L498" s="138">
        <v>-1741151.54</v>
      </c>
      <c r="M498" s="138">
        <v>-20740.34</v>
      </c>
      <c r="N498" s="139">
        <f t="shared" si="15"/>
        <v>20740.34</v>
      </c>
      <c r="O498" s="140" t="str">
        <f>IF(M498="","",IF(M498&lt;0,-M498&amp;"_"&amp;COUNTIF(M$2:M498,M498),M498&amp;"_"&amp;COUNTIF(M$2:M498,M498)))</f>
        <v>20740.34_1</v>
      </c>
      <c r="P498" s="140" t="str">
        <f t="shared" si="14"/>
        <v/>
      </c>
      <c r="Q498" s="136" t="s">
        <v>1293</v>
      </c>
      <c r="R498" s="136" t="s">
        <v>1291</v>
      </c>
      <c r="S498" s="136" t="s">
        <v>980</v>
      </c>
      <c r="T498" s="136" t="s">
        <v>980</v>
      </c>
      <c r="U498" s="136" t="s">
        <v>987</v>
      </c>
      <c r="V498" s="136" t="s">
        <v>980</v>
      </c>
      <c r="W498" s="136" t="s">
        <v>980</v>
      </c>
      <c r="X498" s="136" t="s">
        <v>980</v>
      </c>
      <c r="Y498" s="136" t="s">
        <v>980</v>
      </c>
      <c r="Z498" s="136" t="s">
        <v>988</v>
      </c>
      <c r="AA498" s="136" t="s">
        <v>980</v>
      </c>
      <c r="AB498" s="137"/>
      <c r="AC498" s="136" t="s">
        <v>980</v>
      </c>
      <c r="AD498" s="136" t="s">
        <v>980</v>
      </c>
      <c r="AE498" s="136" t="s">
        <v>980</v>
      </c>
      <c r="AF498" s="138">
        <v>0</v>
      </c>
    </row>
    <row r="499" spans="1:32" x14ac:dyDescent="0.25">
      <c r="A499" s="135" t="s">
        <v>980</v>
      </c>
      <c r="B499" s="136" t="s">
        <v>182</v>
      </c>
      <c r="C499" s="136" t="s">
        <v>473</v>
      </c>
      <c r="D499" s="137">
        <v>44139</v>
      </c>
      <c r="E499" s="137">
        <v>44139</v>
      </c>
      <c r="F499" s="137">
        <v>44146</v>
      </c>
      <c r="G499" s="136" t="s">
        <v>981</v>
      </c>
      <c r="H499" s="136" t="s">
        <v>982</v>
      </c>
      <c r="I499" s="138">
        <v>-3618.72</v>
      </c>
      <c r="J499" s="136" t="s">
        <v>983</v>
      </c>
      <c r="K499" s="136" t="s">
        <v>984</v>
      </c>
      <c r="L499" s="138">
        <v>-303791.53999999998</v>
      </c>
      <c r="M499" s="138">
        <v>-3618.72</v>
      </c>
      <c r="N499" s="139">
        <f t="shared" si="15"/>
        <v>3618.72</v>
      </c>
      <c r="O499" s="140" t="str">
        <f>IF(M499="","",IF(M499&lt;0,-M499&amp;"_"&amp;COUNTIF(M$2:M499,M499),M499&amp;"_"&amp;COUNTIF(M$2:M499,M499)))</f>
        <v>3618.72_1</v>
      </c>
      <c r="P499" s="140" t="str">
        <f t="shared" si="14"/>
        <v/>
      </c>
      <c r="Q499" s="136" t="s">
        <v>1294</v>
      </c>
      <c r="R499" s="136" t="s">
        <v>1291</v>
      </c>
      <c r="S499" s="136" t="s">
        <v>980</v>
      </c>
      <c r="T499" s="136" t="s">
        <v>980</v>
      </c>
      <c r="U499" s="136" t="s">
        <v>987</v>
      </c>
      <c r="V499" s="136" t="s">
        <v>980</v>
      </c>
      <c r="W499" s="136" t="s">
        <v>980</v>
      </c>
      <c r="X499" s="136" t="s">
        <v>980</v>
      </c>
      <c r="Y499" s="136" t="s">
        <v>980</v>
      </c>
      <c r="Z499" s="136" t="s">
        <v>988</v>
      </c>
      <c r="AA499" s="136" t="s">
        <v>980</v>
      </c>
      <c r="AB499" s="137"/>
      <c r="AC499" s="136" t="s">
        <v>980</v>
      </c>
      <c r="AD499" s="136" t="s">
        <v>980</v>
      </c>
      <c r="AE499" s="136" t="s">
        <v>980</v>
      </c>
      <c r="AF499" s="138">
        <v>0</v>
      </c>
    </row>
    <row r="500" spans="1:32" x14ac:dyDescent="0.25">
      <c r="A500" s="135" t="s">
        <v>980</v>
      </c>
      <c r="B500" s="136" t="s">
        <v>182</v>
      </c>
      <c r="C500" s="136" t="s">
        <v>473</v>
      </c>
      <c r="D500" s="137">
        <v>44139</v>
      </c>
      <c r="E500" s="137">
        <v>44139</v>
      </c>
      <c r="F500" s="137">
        <v>44146</v>
      </c>
      <c r="G500" s="136" t="s">
        <v>981</v>
      </c>
      <c r="H500" s="136" t="s">
        <v>982</v>
      </c>
      <c r="I500" s="138">
        <v>-3936.43</v>
      </c>
      <c r="J500" s="136" t="s">
        <v>983</v>
      </c>
      <c r="K500" s="136" t="s">
        <v>984</v>
      </c>
      <c r="L500" s="138">
        <v>-330463.3</v>
      </c>
      <c r="M500" s="138">
        <v>-3936.43</v>
      </c>
      <c r="N500" s="139">
        <f t="shared" si="15"/>
        <v>3936.43</v>
      </c>
      <c r="O500" s="140" t="str">
        <f>IF(M500="","",IF(M500&lt;0,-M500&amp;"_"&amp;COUNTIF(M$2:M500,M500),M500&amp;"_"&amp;COUNTIF(M$2:M500,M500)))</f>
        <v>3936.43_1</v>
      </c>
      <c r="P500" s="140" t="str">
        <f t="shared" si="14"/>
        <v/>
      </c>
      <c r="Q500" s="136" t="s">
        <v>1294</v>
      </c>
      <c r="R500" s="136" t="s">
        <v>1291</v>
      </c>
      <c r="S500" s="136" t="s">
        <v>980</v>
      </c>
      <c r="T500" s="136" t="s">
        <v>980</v>
      </c>
      <c r="U500" s="136" t="s">
        <v>987</v>
      </c>
      <c r="V500" s="136" t="s">
        <v>980</v>
      </c>
      <c r="W500" s="136" t="s">
        <v>980</v>
      </c>
      <c r="X500" s="136" t="s">
        <v>980</v>
      </c>
      <c r="Y500" s="136" t="s">
        <v>980</v>
      </c>
      <c r="Z500" s="136" t="s">
        <v>988</v>
      </c>
      <c r="AA500" s="136" t="s">
        <v>980</v>
      </c>
      <c r="AB500" s="137"/>
      <c r="AC500" s="136" t="s">
        <v>980</v>
      </c>
      <c r="AD500" s="136" t="s">
        <v>980</v>
      </c>
      <c r="AE500" s="136" t="s">
        <v>980</v>
      </c>
      <c r="AF500" s="138">
        <v>0</v>
      </c>
    </row>
    <row r="501" spans="1:32" x14ac:dyDescent="0.25">
      <c r="A501" s="135" t="s">
        <v>980</v>
      </c>
      <c r="B501" s="136" t="s">
        <v>182</v>
      </c>
      <c r="C501" s="136" t="s">
        <v>466</v>
      </c>
      <c r="D501" s="137">
        <v>44139</v>
      </c>
      <c r="E501" s="137">
        <v>44139</v>
      </c>
      <c r="F501" s="137">
        <v>44149</v>
      </c>
      <c r="G501" s="136" t="s">
        <v>981</v>
      </c>
      <c r="H501" s="136" t="s">
        <v>982</v>
      </c>
      <c r="I501" s="138">
        <v>-1457.36</v>
      </c>
      <c r="J501" s="136" t="s">
        <v>983</v>
      </c>
      <c r="K501" s="136" t="s">
        <v>984</v>
      </c>
      <c r="L501" s="138">
        <v>-122345.37</v>
      </c>
      <c r="M501" s="138">
        <v>-1457.36</v>
      </c>
      <c r="N501" s="139">
        <f t="shared" si="15"/>
        <v>1457.36</v>
      </c>
      <c r="O501" s="140" t="str">
        <f>IF(M501="","",IF(M501&lt;0,-M501&amp;"_"&amp;COUNTIF(M$2:M501,M501),M501&amp;"_"&amp;COUNTIF(M$2:M501,M501)))</f>
        <v>1457.36_1</v>
      </c>
      <c r="P501" s="140" t="str">
        <f t="shared" si="14"/>
        <v/>
      </c>
      <c r="Q501" s="136" t="s">
        <v>1295</v>
      </c>
      <c r="R501" s="136" t="s">
        <v>1291</v>
      </c>
      <c r="S501" s="136" t="s">
        <v>980</v>
      </c>
      <c r="T501" s="136" t="s">
        <v>980</v>
      </c>
      <c r="U501" s="136" t="s">
        <v>987</v>
      </c>
      <c r="V501" s="136" t="s">
        <v>980</v>
      </c>
      <c r="W501" s="136" t="s">
        <v>980</v>
      </c>
      <c r="X501" s="136" t="s">
        <v>980</v>
      </c>
      <c r="Y501" s="136" t="s">
        <v>980</v>
      </c>
      <c r="Z501" s="136" t="s">
        <v>988</v>
      </c>
      <c r="AA501" s="136" t="s">
        <v>980</v>
      </c>
      <c r="AB501" s="137"/>
      <c r="AC501" s="136" t="s">
        <v>980</v>
      </c>
      <c r="AD501" s="136" t="s">
        <v>980</v>
      </c>
      <c r="AE501" s="136" t="s">
        <v>980</v>
      </c>
      <c r="AF501" s="138">
        <v>0</v>
      </c>
    </row>
    <row r="502" spans="1:32" x14ac:dyDescent="0.25">
      <c r="A502" s="135" t="s">
        <v>980</v>
      </c>
      <c r="B502" s="136" t="s">
        <v>182</v>
      </c>
      <c r="C502" s="136" t="s">
        <v>466</v>
      </c>
      <c r="D502" s="137">
        <v>44139</v>
      </c>
      <c r="E502" s="137">
        <v>44139</v>
      </c>
      <c r="F502" s="137">
        <v>44149</v>
      </c>
      <c r="G502" s="136" t="s">
        <v>981</v>
      </c>
      <c r="H502" s="136" t="s">
        <v>982</v>
      </c>
      <c r="I502" s="138">
        <v>-304.06</v>
      </c>
      <c r="J502" s="136" t="s">
        <v>1034</v>
      </c>
      <c r="K502" s="136" t="s">
        <v>984</v>
      </c>
      <c r="L502" s="138">
        <v>-25525.84</v>
      </c>
      <c r="M502" s="138">
        <v>-304.06</v>
      </c>
      <c r="N502" s="139">
        <f t="shared" si="15"/>
        <v>304.06</v>
      </c>
      <c r="O502" s="140" t="str">
        <f>IF(M502="","",IF(M502&lt;0,-M502&amp;"_"&amp;COUNTIF(M$2:M502,M502),M502&amp;"_"&amp;COUNTIF(M$2:M502,M502)))</f>
        <v>304.06_1</v>
      </c>
      <c r="P502" s="140" t="str">
        <f t="shared" si="14"/>
        <v/>
      </c>
      <c r="Q502" s="136" t="s">
        <v>1295</v>
      </c>
      <c r="R502" s="136" t="s">
        <v>1291</v>
      </c>
      <c r="S502" s="136" t="s">
        <v>980</v>
      </c>
      <c r="T502" s="136" t="s">
        <v>980</v>
      </c>
      <c r="U502" s="136" t="s">
        <v>987</v>
      </c>
      <c r="V502" s="136" t="s">
        <v>980</v>
      </c>
      <c r="W502" s="136" t="s">
        <v>980</v>
      </c>
      <c r="X502" s="136" t="s">
        <v>980</v>
      </c>
      <c r="Y502" s="136" t="s">
        <v>980</v>
      </c>
      <c r="Z502" s="136" t="s">
        <v>988</v>
      </c>
      <c r="AA502" s="136" t="s">
        <v>980</v>
      </c>
      <c r="AB502" s="137"/>
      <c r="AC502" s="136" t="s">
        <v>980</v>
      </c>
      <c r="AD502" s="136" t="s">
        <v>980</v>
      </c>
      <c r="AE502" s="136" t="s">
        <v>980</v>
      </c>
      <c r="AF502" s="138">
        <v>0</v>
      </c>
    </row>
    <row r="503" spans="1:32" x14ac:dyDescent="0.25">
      <c r="A503" s="135" t="s">
        <v>980</v>
      </c>
      <c r="B503" s="136" t="s">
        <v>182</v>
      </c>
      <c r="C503" s="136" t="s">
        <v>462</v>
      </c>
      <c r="D503" s="137">
        <v>44140</v>
      </c>
      <c r="E503" s="137">
        <v>44140</v>
      </c>
      <c r="F503" s="137">
        <v>44146</v>
      </c>
      <c r="G503" s="136" t="s">
        <v>981</v>
      </c>
      <c r="H503" s="136" t="s">
        <v>982</v>
      </c>
      <c r="I503" s="138">
        <v>-26671.35</v>
      </c>
      <c r="J503" s="136" t="s">
        <v>983</v>
      </c>
      <c r="K503" s="136" t="s">
        <v>984</v>
      </c>
      <c r="L503" s="138">
        <v>-2239059.84</v>
      </c>
      <c r="M503" s="138">
        <v>-26671.35</v>
      </c>
      <c r="N503" s="139">
        <f t="shared" si="15"/>
        <v>26671.35</v>
      </c>
      <c r="O503" s="140" t="str">
        <f>IF(M503="","",IF(M503&lt;0,-M503&amp;"_"&amp;COUNTIF(M$2:M503,M503),M503&amp;"_"&amp;COUNTIF(M$2:M503,M503)))</f>
        <v>26671.35_1</v>
      </c>
      <c r="P503" s="140" t="str">
        <f t="shared" si="14"/>
        <v/>
      </c>
      <c r="Q503" s="136" t="s">
        <v>1296</v>
      </c>
      <c r="R503" s="136" t="s">
        <v>1297</v>
      </c>
      <c r="S503" s="136" t="s">
        <v>980</v>
      </c>
      <c r="T503" s="136" t="s">
        <v>980</v>
      </c>
      <c r="U503" s="136" t="s">
        <v>987</v>
      </c>
      <c r="V503" s="136" t="s">
        <v>980</v>
      </c>
      <c r="W503" s="136" t="s">
        <v>980</v>
      </c>
      <c r="X503" s="136" t="s">
        <v>980</v>
      </c>
      <c r="Y503" s="136" t="s">
        <v>980</v>
      </c>
      <c r="Z503" s="136" t="s">
        <v>988</v>
      </c>
      <c r="AA503" s="136" t="s">
        <v>980</v>
      </c>
      <c r="AB503" s="137"/>
      <c r="AC503" s="136" t="s">
        <v>980</v>
      </c>
      <c r="AD503" s="136" t="s">
        <v>980</v>
      </c>
      <c r="AE503" s="136" t="s">
        <v>980</v>
      </c>
      <c r="AF503" s="138">
        <v>0</v>
      </c>
    </row>
    <row r="504" spans="1:32" x14ac:dyDescent="0.25">
      <c r="A504" s="135" t="s">
        <v>980</v>
      </c>
      <c r="B504" s="136" t="s">
        <v>182</v>
      </c>
      <c r="C504" s="136" t="s">
        <v>462</v>
      </c>
      <c r="D504" s="137">
        <v>44140</v>
      </c>
      <c r="E504" s="137">
        <v>44140</v>
      </c>
      <c r="F504" s="137">
        <v>44146</v>
      </c>
      <c r="G504" s="136" t="s">
        <v>981</v>
      </c>
      <c r="H504" s="136" t="s">
        <v>982</v>
      </c>
      <c r="I504" s="138">
        <v>-31460.74</v>
      </c>
      <c r="J504" s="136" t="s">
        <v>983</v>
      </c>
      <c r="K504" s="136" t="s">
        <v>984</v>
      </c>
      <c r="L504" s="138">
        <v>-2641129.12</v>
      </c>
      <c r="M504" s="138">
        <v>-31460.74</v>
      </c>
      <c r="N504" s="139">
        <f t="shared" si="15"/>
        <v>31460.74</v>
      </c>
      <c r="O504" s="140" t="str">
        <f>IF(M504="","",IF(M504&lt;0,-M504&amp;"_"&amp;COUNTIF(M$2:M504,M504),M504&amp;"_"&amp;COUNTIF(M$2:M504,M504)))</f>
        <v>31460.74_1</v>
      </c>
      <c r="P504" s="140" t="str">
        <f t="shared" si="14"/>
        <v/>
      </c>
      <c r="Q504" s="136" t="s">
        <v>1296</v>
      </c>
      <c r="R504" s="136" t="s">
        <v>1297</v>
      </c>
      <c r="S504" s="136" t="s">
        <v>980</v>
      </c>
      <c r="T504" s="136" t="s">
        <v>980</v>
      </c>
      <c r="U504" s="136" t="s">
        <v>987</v>
      </c>
      <c r="V504" s="136" t="s">
        <v>980</v>
      </c>
      <c r="W504" s="136" t="s">
        <v>980</v>
      </c>
      <c r="X504" s="136" t="s">
        <v>980</v>
      </c>
      <c r="Y504" s="136" t="s">
        <v>980</v>
      </c>
      <c r="Z504" s="136" t="s">
        <v>988</v>
      </c>
      <c r="AA504" s="136" t="s">
        <v>980</v>
      </c>
      <c r="AB504" s="137"/>
      <c r="AC504" s="136" t="s">
        <v>980</v>
      </c>
      <c r="AD504" s="136" t="s">
        <v>980</v>
      </c>
      <c r="AE504" s="136" t="s">
        <v>980</v>
      </c>
      <c r="AF504" s="138">
        <v>0</v>
      </c>
    </row>
    <row r="505" spans="1:32" x14ac:dyDescent="0.25">
      <c r="A505" s="135" t="s">
        <v>980</v>
      </c>
      <c r="B505" s="136" t="s">
        <v>182</v>
      </c>
      <c r="C505" s="136" t="s">
        <v>474</v>
      </c>
      <c r="D505" s="137">
        <v>44140</v>
      </c>
      <c r="E505" s="137">
        <v>44140</v>
      </c>
      <c r="F505" s="137">
        <v>44146</v>
      </c>
      <c r="G505" s="136" t="s">
        <v>981</v>
      </c>
      <c r="H505" s="136" t="s">
        <v>982</v>
      </c>
      <c r="I505" s="138">
        <v>-20045.57</v>
      </c>
      <c r="J505" s="136" t="s">
        <v>983</v>
      </c>
      <c r="K505" s="136" t="s">
        <v>984</v>
      </c>
      <c r="L505" s="138">
        <v>-1682825.6</v>
      </c>
      <c r="M505" s="138">
        <v>-20045.57</v>
      </c>
      <c r="N505" s="139">
        <f t="shared" si="15"/>
        <v>20045.57</v>
      </c>
      <c r="O505" s="140" t="str">
        <f>IF(M505="","",IF(M505&lt;0,-M505&amp;"_"&amp;COUNTIF(M$2:M505,M505),M505&amp;"_"&amp;COUNTIF(M$2:M505,M505)))</f>
        <v>20045.57_1</v>
      </c>
      <c r="P505" s="140" t="str">
        <f t="shared" si="14"/>
        <v/>
      </c>
      <c r="Q505" s="136" t="s">
        <v>1298</v>
      </c>
      <c r="R505" s="136" t="s">
        <v>1297</v>
      </c>
      <c r="S505" s="136" t="s">
        <v>980</v>
      </c>
      <c r="T505" s="136" t="s">
        <v>980</v>
      </c>
      <c r="U505" s="136" t="s">
        <v>987</v>
      </c>
      <c r="V505" s="136" t="s">
        <v>980</v>
      </c>
      <c r="W505" s="136" t="s">
        <v>980</v>
      </c>
      <c r="X505" s="136" t="s">
        <v>980</v>
      </c>
      <c r="Y505" s="136" t="s">
        <v>980</v>
      </c>
      <c r="Z505" s="136" t="s">
        <v>988</v>
      </c>
      <c r="AA505" s="136" t="s">
        <v>980</v>
      </c>
      <c r="AB505" s="137"/>
      <c r="AC505" s="136" t="s">
        <v>980</v>
      </c>
      <c r="AD505" s="136" t="s">
        <v>980</v>
      </c>
      <c r="AE505" s="136" t="s">
        <v>980</v>
      </c>
      <c r="AF505" s="138">
        <v>0</v>
      </c>
    </row>
    <row r="506" spans="1:32" x14ac:dyDescent="0.25">
      <c r="A506" s="135" t="s">
        <v>980</v>
      </c>
      <c r="B506" s="136" t="s">
        <v>182</v>
      </c>
      <c r="C506" s="136" t="s">
        <v>474</v>
      </c>
      <c r="D506" s="137">
        <v>44140</v>
      </c>
      <c r="E506" s="137">
        <v>44140</v>
      </c>
      <c r="F506" s="137">
        <v>44146</v>
      </c>
      <c r="G506" s="136" t="s">
        <v>981</v>
      </c>
      <c r="H506" s="136" t="s">
        <v>982</v>
      </c>
      <c r="I506" s="138">
        <v>-5655.24</v>
      </c>
      <c r="J506" s="136" t="s">
        <v>983</v>
      </c>
      <c r="K506" s="136" t="s">
        <v>984</v>
      </c>
      <c r="L506" s="138">
        <v>-474757.4</v>
      </c>
      <c r="M506" s="138">
        <v>-5655.24</v>
      </c>
      <c r="N506" s="139">
        <f t="shared" si="15"/>
        <v>5655.24</v>
      </c>
      <c r="O506" s="140" t="str">
        <f>IF(M506="","",IF(M506&lt;0,-M506&amp;"_"&amp;COUNTIF(M$2:M506,M506),M506&amp;"_"&amp;COUNTIF(M$2:M506,M506)))</f>
        <v>5655.24_1</v>
      </c>
      <c r="P506" s="140" t="str">
        <f t="shared" si="14"/>
        <v/>
      </c>
      <c r="Q506" s="136" t="s">
        <v>1298</v>
      </c>
      <c r="R506" s="136" t="s">
        <v>1297</v>
      </c>
      <c r="S506" s="136" t="s">
        <v>980</v>
      </c>
      <c r="T506" s="136" t="s">
        <v>980</v>
      </c>
      <c r="U506" s="136" t="s">
        <v>987</v>
      </c>
      <c r="V506" s="136" t="s">
        <v>980</v>
      </c>
      <c r="W506" s="136" t="s">
        <v>980</v>
      </c>
      <c r="X506" s="136" t="s">
        <v>980</v>
      </c>
      <c r="Y506" s="136" t="s">
        <v>980</v>
      </c>
      <c r="Z506" s="136" t="s">
        <v>988</v>
      </c>
      <c r="AA506" s="136" t="s">
        <v>980</v>
      </c>
      <c r="AB506" s="137"/>
      <c r="AC506" s="136" t="s">
        <v>980</v>
      </c>
      <c r="AD506" s="136" t="s">
        <v>980</v>
      </c>
      <c r="AE506" s="136" t="s">
        <v>980</v>
      </c>
      <c r="AF506" s="138">
        <v>0</v>
      </c>
    </row>
    <row r="507" spans="1:32" x14ac:dyDescent="0.25">
      <c r="A507" s="135" t="s">
        <v>980</v>
      </c>
      <c r="B507" s="136" t="s">
        <v>182</v>
      </c>
      <c r="C507" s="136" t="s">
        <v>474</v>
      </c>
      <c r="D507" s="137">
        <v>44140</v>
      </c>
      <c r="E507" s="137">
        <v>44140</v>
      </c>
      <c r="F507" s="137">
        <v>44146</v>
      </c>
      <c r="G507" s="136" t="s">
        <v>981</v>
      </c>
      <c r="H507" s="136" t="s">
        <v>982</v>
      </c>
      <c r="I507" s="138">
        <v>-60340.55</v>
      </c>
      <c r="J507" s="136" t="s">
        <v>983</v>
      </c>
      <c r="K507" s="136" t="s">
        <v>984</v>
      </c>
      <c r="L507" s="138">
        <v>-5065589.17</v>
      </c>
      <c r="M507" s="138">
        <v>-60340.55</v>
      </c>
      <c r="N507" s="139">
        <f t="shared" si="15"/>
        <v>60340.55</v>
      </c>
      <c r="O507" s="140" t="str">
        <f>IF(M507="","",IF(M507&lt;0,-M507&amp;"_"&amp;COUNTIF(M$2:M507,M507),M507&amp;"_"&amp;COUNTIF(M$2:M507,M507)))</f>
        <v>60340.55_1</v>
      </c>
      <c r="P507" s="140" t="str">
        <f t="shared" si="14"/>
        <v/>
      </c>
      <c r="Q507" s="136" t="s">
        <v>1298</v>
      </c>
      <c r="R507" s="136" t="s">
        <v>1297</v>
      </c>
      <c r="S507" s="136" t="s">
        <v>980</v>
      </c>
      <c r="T507" s="136" t="s">
        <v>980</v>
      </c>
      <c r="U507" s="136" t="s">
        <v>987</v>
      </c>
      <c r="V507" s="136" t="s">
        <v>980</v>
      </c>
      <c r="W507" s="136" t="s">
        <v>980</v>
      </c>
      <c r="X507" s="136" t="s">
        <v>980</v>
      </c>
      <c r="Y507" s="136" t="s">
        <v>980</v>
      </c>
      <c r="Z507" s="136" t="s">
        <v>988</v>
      </c>
      <c r="AA507" s="136" t="s">
        <v>980</v>
      </c>
      <c r="AB507" s="137"/>
      <c r="AC507" s="136" t="s">
        <v>980</v>
      </c>
      <c r="AD507" s="136" t="s">
        <v>980</v>
      </c>
      <c r="AE507" s="136" t="s">
        <v>980</v>
      </c>
      <c r="AF507" s="138">
        <v>0</v>
      </c>
    </row>
    <row r="508" spans="1:32" x14ac:dyDescent="0.25">
      <c r="A508" s="135" t="s">
        <v>980</v>
      </c>
      <c r="B508" s="136" t="s">
        <v>182</v>
      </c>
      <c r="C508" s="136" t="s">
        <v>474</v>
      </c>
      <c r="D508" s="137">
        <v>44140</v>
      </c>
      <c r="E508" s="137">
        <v>44140</v>
      </c>
      <c r="F508" s="137">
        <v>44146</v>
      </c>
      <c r="G508" s="136" t="s">
        <v>981</v>
      </c>
      <c r="H508" s="136" t="s">
        <v>982</v>
      </c>
      <c r="I508" s="138">
        <v>-11923.62</v>
      </c>
      <c r="J508" s="136" t="s">
        <v>983</v>
      </c>
      <c r="K508" s="136" t="s">
        <v>984</v>
      </c>
      <c r="L508" s="138">
        <v>-1000987.9</v>
      </c>
      <c r="M508" s="138">
        <v>-11923.62</v>
      </c>
      <c r="N508" s="139">
        <f t="shared" si="15"/>
        <v>11923.62</v>
      </c>
      <c r="O508" s="140" t="str">
        <f>IF(M508="","",IF(M508&lt;0,-M508&amp;"_"&amp;COUNTIF(M$2:M508,M508),M508&amp;"_"&amp;COUNTIF(M$2:M508,M508)))</f>
        <v>11923.62_1</v>
      </c>
      <c r="P508" s="140" t="str">
        <f t="shared" si="14"/>
        <v/>
      </c>
      <c r="Q508" s="136" t="s">
        <v>1298</v>
      </c>
      <c r="R508" s="136" t="s">
        <v>1297</v>
      </c>
      <c r="S508" s="136" t="s">
        <v>980</v>
      </c>
      <c r="T508" s="136" t="s">
        <v>980</v>
      </c>
      <c r="U508" s="136" t="s">
        <v>987</v>
      </c>
      <c r="V508" s="136" t="s">
        <v>980</v>
      </c>
      <c r="W508" s="136" t="s">
        <v>980</v>
      </c>
      <c r="X508" s="136" t="s">
        <v>980</v>
      </c>
      <c r="Y508" s="136" t="s">
        <v>980</v>
      </c>
      <c r="Z508" s="136" t="s">
        <v>988</v>
      </c>
      <c r="AA508" s="136" t="s">
        <v>980</v>
      </c>
      <c r="AB508" s="137"/>
      <c r="AC508" s="136" t="s">
        <v>980</v>
      </c>
      <c r="AD508" s="136" t="s">
        <v>980</v>
      </c>
      <c r="AE508" s="136" t="s">
        <v>980</v>
      </c>
      <c r="AF508" s="138">
        <v>0</v>
      </c>
    </row>
    <row r="509" spans="1:32" x14ac:dyDescent="0.25">
      <c r="A509" s="135" t="s">
        <v>980</v>
      </c>
      <c r="B509" s="136" t="s">
        <v>182</v>
      </c>
      <c r="C509" s="136" t="s">
        <v>464</v>
      </c>
      <c r="D509" s="137">
        <v>44140</v>
      </c>
      <c r="E509" s="137">
        <v>44140</v>
      </c>
      <c r="F509" s="137">
        <v>44146</v>
      </c>
      <c r="G509" s="136" t="s">
        <v>981</v>
      </c>
      <c r="H509" s="136" t="s">
        <v>982</v>
      </c>
      <c r="I509" s="138">
        <v>-934.28</v>
      </c>
      <c r="J509" s="136" t="s">
        <v>983</v>
      </c>
      <c r="K509" s="136" t="s">
        <v>984</v>
      </c>
      <c r="L509" s="138">
        <v>-78432.81</v>
      </c>
      <c r="M509" s="138">
        <v>-934.28</v>
      </c>
      <c r="N509" s="139">
        <f t="shared" si="15"/>
        <v>934.28</v>
      </c>
      <c r="O509" s="140" t="str">
        <f>IF(M509="","",IF(M509&lt;0,-M509&amp;"_"&amp;COUNTIF(M$2:M509,M509),M509&amp;"_"&amp;COUNTIF(M$2:M509,M509)))</f>
        <v>934.28_1</v>
      </c>
      <c r="P509" s="140" t="str">
        <f t="shared" si="14"/>
        <v/>
      </c>
      <c r="Q509" s="136" t="s">
        <v>1299</v>
      </c>
      <c r="R509" s="136" t="s">
        <v>1297</v>
      </c>
      <c r="S509" s="136" t="s">
        <v>980</v>
      </c>
      <c r="T509" s="136" t="s">
        <v>980</v>
      </c>
      <c r="U509" s="136" t="s">
        <v>987</v>
      </c>
      <c r="V509" s="136" t="s">
        <v>980</v>
      </c>
      <c r="W509" s="136" t="s">
        <v>980</v>
      </c>
      <c r="X509" s="136" t="s">
        <v>980</v>
      </c>
      <c r="Y509" s="136" t="s">
        <v>980</v>
      </c>
      <c r="Z509" s="136" t="s">
        <v>988</v>
      </c>
      <c r="AA509" s="136" t="s">
        <v>980</v>
      </c>
      <c r="AB509" s="137"/>
      <c r="AC509" s="136" t="s">
        <v>980</v>
      </c>
      <c r="AD509" s="136" t="s">
        <v>980</v>
      </c>
      <c r="AE509" s="136" t="s">
        <v>980</v>
      </c>
      <c r="AF509" s="138">
        <v>0</v>
      </c>
    </row>
    <row r="510" spans="1:32" x14ac:dyDescent="0.25">
      <c r="A510" s="135" t="s">
        <v>980</v>
      </c>
      <c r="B510" s="136" t="s">
        <v>182</v>
      </c>
      <c r="C510" s="136" t="s">
        <v>464</v>
      </c>
      <c r="D510" s="137">
        <v>44140</v>
      </c>
      <c r="E510" s="137">
        <v>44140</v>
      </c>
      <c r="F510" s="137">
        <v>44146</v>
      </c>
      <c r="G510" s="136" t="s">
        <v>981</v>
      </c>
      <c r="H510" s="136" t="s">
        <v>982</v>
      </c>
      <c r="I510" s="138">
        <v>-190.39</v>
      </c>
      <c r="J510" s="136" t="s">
        <v>983</v>
      </c>
      <c r="K510" s="136" t="s">
        <v>984</v>
      </c>
      <c r="L510" s="138">
        <v>-15983.24</v>
      </c>
      <c r="M510" s="138">
        <v>-190.39</v>
      </c>
      <c r="N510" s="139">
        <f t="shared" si="15"/>
        <v>190.39</v>
      </c>
      <c r="O510" s="140" t="str">
        <f>IF(M510="","",IF(M510&lt;0,-M510&amp;"_"&amp;COUNTIF(M$2:M510,M510),M510&amp;"_"&amp;COUNTIF(M$2:M510,M510)))</f>
        <v>190.39_1</v>
      </c>
      <c r="P510" s="140" t="str">
        <f t="shared" si="14"/>
        <v/>
      </c>
      <c r="Q510" s="136" t="s">
        <v>1299</v>
      </c>
      <c r="R510" s="136" t="s">
        <v>1297</v>
      </c>
      <c r="S510" s="136" t="s">
        <v>980</v>
      </c>
      <c r="T510" s="136" t="s">
        <v>980</v>
      </c>
      <c r="U510" s="136" t="s">
        <v>987</v>
      </c>
      <c r="V510" s="136" t="s">
        <v>980</v>
      </c>
      <c r="W510" s="136" t="s">
        <v>980</v>
      </c>
      <c r="X510" s="136" t="s">
        <v>980</v>
      </c>
      <c r="Y510" s="136" t="s">
        <v>980</v>
      </c>
      <c r="Z510" s="136" t="s">
        <v>988</v>
      </c>
      <c r="AA510" s="136" t="s">
        <v>980</v>
      </c>
      <c r="AB510" s="137"/>
      <c r="AC510" s="136" t="s">
        <v>980</v>
      </c>
      <c r="AD510" s="136" t="s">
        <v>980</v>
      </c>
      <c r="AE510" s="136" t="s">
        <v>980</v>
      </c>
      <c r="AF510" s="138">
        <v>0</v>
      </c>
    </row>
    <row r="511" spans="1:32" x14ac:dyDescent="0.25">
      <c r="A511" s="135" t="s">
        <v>980</v>
      </c>
      <c r="B511" s="136" t="s">
        <v>182</v>
      </c>
      <c r="C511" s="136" t="s">
        <v>467</v>
      </c>
      <c r="D511" s="137">
        <v>44140</v>
      </c>
      <c r="E511" s="137">
        <v>44140</v>
      </c>
      <c r="F511" s="137">
        <v>44149</v>
      </c>
      <c r="G511" s="136" t="s">
        <v>981</v>
      </c>
      <c r="H511" s="136" t="s">
        <v>982</v>
      </c>
      <c r="I511" s="138">
        <v>-269.88</v>
      </c>
      <c r="J511" s="136" t="s">
        <v>1034</v>
      </c>
      <c r="K511" s="136" t="s">
        <v>984</v>
      </c>
      <c r="L511" s="138">
        <v>-22656.43</v>
      </c>
      <c r="M511" s="138">
        <v>-269.88</v>
      </c>
      <c r="N511" s="139">
        <f t="shared" si="15"/>
        <v>269.88</v>
      </c>
      <c r="O511" s="140" t="str">
        <f>IF(M511="","",IF(M511&lt;0,-M511&amp;"_"&amp;COUNTIF(M$2:M511,M511),M511&amp;"_"&amp;COUNTIF(M$2:M511,M511)))</f>
        <v>269.88_1</v>
      </c>
      <c r="P511" s="140" t="str">
        <f t="shared" si="14"/>
        <v/>
      </c>
      <c r="Q511" s="136" t="s">
        <v>1300</v>
      </c>
      <c r="R511" s="136" t="s">
        <v>1297</v>
      </c>
      <c r="S511" s="136" t="s">
        <v>980</v>
      </c>
      <c r="T511" s="136" t="s">
        <v>980</v>
      </c>
      <c r="U511" s="136" t="s">
        <v>987</v>
      </c>
      <c r="V511" s="136" t="s">
        <v>980</v>
      </c>
      <c r="W511" s="136" t="s">
        <v>980</v>
      </c>
      <c r="X511" s="136" t="s">
        <v>980</v>
      </c>
      <c r="Y511" s="136" t="s">
        <v>980</v>
      </c>
      <c r="Z511" s="136" t="s">
        <v>988</v>
      </c>
      <c r="AA511" s="136" t="s">
        <v>980</v>
      </c>
      <c r="AB511" s="137"/>
      <c r="AC511" s="136" t="s">
        <v>980</v>
      </c>
      <c r="AD511" s="136" t="s">
        <v>980</v>
      </c>
      <c r="AE511" s="136" t="s">
        <v>980</v>
      </c>
      <c r="AF511" s="138">
        <v>0</v>
      </c>
    </row>
    <row r="512" spans="1:32" x14ac:dyDescent="0.25">
      <c r="A512" s="135" t="s">
        <v>980</v>
      </c>
      <c r="B512" s="136" t="s">
        <v>182</v>
      </c>
      <c r="C512" s="136" t="s">
        <v>211</v>
      </c>
      <c r="D512" s="137">
        <v>44140</v>
      </c>
      <c r="E512" s="137">
        <v>44140</v>
      </c>
      <c r="F512" s="137">
        <v>44149</v>
      </c>
      <c r="G512" s="136" t="s">
        <v>981</v>
      </c>
      <c r="H512" s="136" t="s">
        <v>982</v>
      </c>
      <c r="I512" s="138">
        <v>-917.59</v>
      </c>
      <c r="J512" s="136" t="s">
        <v>983</v>
      </c>
      <c r="K512" s="136" t="s">
        <v>984</v>
      </c>
      <c r="L512" s="138">
        <v>-77031.679999999993</v>
      </c>
      <c r="M512" s="138">
        <v>-917.59</v>
      </c>
      <c r="N512" s="139">
        <f t="shared" si="15"/>
        <v>917.59</v>
      </c>
      <c r="O512" s="140" t="str">
        <f>IF(M512="","",IF(M512&lt;0,-M512&amp;"_"&amp;COUNTIF(M$2:M512,M512),M512&amp;"_"&amp;COUNTIF(M$2:M512,M512)))</f>
        <v>917.59_1</v>
      </c>
      <c r="P512" s="140" t="str">
        <f t="shared" si="14"/>
        <v/>
      </c>
      <c r="Q512" s="136" t="s">
        <v>1301</v>
      </c>
      <c r="R512" s="136" t="s">
        <v>1297</v>
      </c>
      <c r="S512" s="136" t="s">
        <v>980</v>
      </c>
      <c r="T512" s="136" t="s">
        <v>980</v>
      </c>
      <c r="U512" s="136" t="s">
        <v>987</v>
      </c>
      <c r="V512" s="136" t="s">
        <v>980</v>
      </c>
      <c r="W512" s="136" t="s">
        <v>980</v>
      </c>
      <c r="X512" s="136" t="s">
        <v>980</v>
      </c>
      <c r="Y512" s="136" t="s">
        <v>980</v>
      </c>
      <c r="Z512" s="136" t="s">
        <v>988</v>
      </c>
      <c r="AA512" s="136" t="s">
        <v>980</v>
      </c>
      <c r="AB512" s="137"/>
      <c r="AC512" s="136" t="s">
        <v>980</v>
      </c>
      <c r="AD512" s="136" t="s">
        <v>980</v>
      </c>
      <c r="AE512" s="136" t="s">
        <v>980</v>
      </c>
      <c r="AF512" s="138">
        <v>0</v>
      </c>
    </row>
    <row r="513" spans="1:32" x14ac:dyDescent="0.25">
      <c r="A513" s="135" t="s">
        <v>980</v>
      </c>
      <c r="B513" s="136" t="s">
        <v>182</v>
      </c>
      <c r="C513" s="136" t="s">
        <v>211</v>
      </c>
      <c r="D513" s="137">
        <v>44140</v>
      </c>
      <c r="E513" s="137">
        <v>44140</v>
      </c>
      <c r="F513" s="137">
        <v>44149</v>
      </c>
      <c r="G513" s="136" t="s">
        <v>981</v>
      </c>
      <c r="H513" s="136" t="s">
        <v>982</v>
      </c>
      <c r="I513" s="138">
        <v>-121.62</v>
      </c>
      <c r="J513" s="136" t="s">
        <v>1034</v>
      </c>
      <c r="K513" s="136" t="s">
        <v>984</v>
      </c>
      <c r="L513" s="138">
        <v>-10210</v>
      </c>
      <c r="M513" s="138">
        <v>-121.62</v>
      </c>
      <c r="N513" s="139">
        <f t="shared" si="15"/>
        <v>121.62</v>
      </c>
      <c r="O513" s="140" t="str">
        <f>IF(M513="","",IF(M513&lt;0,-M513&amp;"_"&amp;COUNTIF(M$2:M513,M513),M513&amp;"_"&amp;COUNTIF(M$2:M513,M513)))</f>
        <v>121.62_1</v>
      </c>
      <c r="P513" s="140" t="str">
        <f t="shared" si="14"/>
        <v/>
      </c>
      <c r="Q513" s="136" t="s">
        <v>1301</v>
      </c>
      <c r="R513" s="136" t="s">
        <v>1297</v>
      </c>
      <c r="S513" s="136" t="s">
        <v>980</v>
      </c>
      <c r="T513" s="136" t="s">
        <v>980</v>
      </c>
      <c r="U513" s="136" t="s">
        <v>987</v>
      </c>
      <c r="V513" s="136" t="s">
        <v>980</v>
      </c>
      <c r="W513" s="136" t="s">
        <v>980</v>
      </c>
      <c r="X513" s="136" t="s">
        <v>980</v>
      </c>
      <c r="Y513" s="136" t="s">
        <v>980</v>
      </c>
      <c r="Z513" s="136" t="s">
        <v>988</v>
      </c>
      <c r="AA513" s="136" t="s">
        <v>980</v>
      </c>
      <c r="AB513" s="137"/>
      <c r="AC513" s="136" t="s">
        <v>980</v>
      </c>
      <c r="AD513" s="136" t="s">
        <v>980</v>
      </c>
      <c r="AE513" s="136" t="s">
        <v>980</v>
      </c>
      <c r="AF513" s="138">
        <v>0</v>
      </c>
    </row>
    <row r="514" spans="1:32" x14ac:dyDescent="0.25">
      <c r="A514" s="135" t="s">
        <v>980</v>
      </c>
      <c r="B514" s="136" t="s">
        <v>182</v>
      </c>
      <c r="C514" s="136" t="s">
        <v>211</v>
      </c>
      <c r="D514" s="137">
        <v>44140</v>
      </c>
      <c r="E514" s="137">
        <v>44140</v>
      </c>
      <c r="F514" s="137">
        <v>44149</v>
      </c>
      <c r="G514" s="136" t="s">
        <v>981</v>
      </c>
      <c r="H514" s="136" t="s">
        <v>982</v>
      </c>
      <c r="I514" s="138">
        <v>-61</v>
      </c>
      <c r="J514" s="136" t="s">
        <v>983</v>
      </c>
      <c r="K514" s="136" t="s">
        <v>984</v>
      </c>
      <c r="L514" s="138">
        <v>-5120.95</v>
      </c>
      <c r="M514" s="138">
        <v>-61</v>
      </c>
      <c r="N514" s="139">
        <f t="shared" si="15"/>
        <v>61</v>
      </c>
      <c r="O514" s="140" t="str">
        <f>IF(M514="","",IF(M514&lt;0,-M514&amp;"_"&amp;COUNTIF(M$2:M514,M514),M514&amp;"_"&amp;COUNTIF(M$2:M514,M514)))</f>
        <v>61_1</v>
      </c>
      <c r="P514" s="140" t="str">
        <f t="shared" ref="P514:P577" si="16">IF(COUNTIF(O:O,O514)=2,"x","")</f>
        <v/>
      </c>
      <c r="Q514" s="136" t="s">
        <v>1301</v>
      </c>
      <c r="R514" s="136" t="s">
        <v>1297</v>
      </c>
      <c r="S514" s="136" t="s">
        <v>980</v>
      </c>
      <c r="T514" s="136" t="s">
        <v>980</v>
      </c>
      <c r="U514" s="136" t="s">
        <v>987</v>
      </c>
      <c r="V514" s="136" t="s">
        <v>980</v>
      </c>
      <c r="W514" s="136" t="s">
        <v>980</v>
      </c>
      <c r="X514" s="136" t="s">
        <v>980</v>
      </c>
      <c r="Y514" s="136" t="s">
        <v>980</v>
      </c>
      <c r="Z514" s="136" t="s">
        <v>988</v>
      </c>
      <c r="AA514" s="136" t="s">
        <v>980</v>
      </c>
      <c r="AB514" s="137"/>
      <c r="AC514" s="136" t="s">
        <v>980</v>
      </c>
      <c r="AD514" s="136" t="s">
        <v>980</v>
      </c>
      <c r="AE514" s="136" t="s">
        <v>980</v>
      </c>
      <c r="AF514" s="138">
        <v>0</v>
      </c>
    </row>
    <row r="515" spans="1:32" x14ac:dyDescent="0.25">
      <c r="A515" s="135" t="s">
        <v>980</v>
      </c>
      <c r="B515" s="136" t="s">
        <v>182</v>
      </c>
      <c r="C515" s="136" t="s">
        <v>470</v>
      </c>
      <c r="D515" s="137">
        <v>44140</v>
      </c>
      <c r="E515" s="137">
        <v>44140</v>
      </c>
      <c r="F515" s="137">
        <v>44149</v>
      </c>
      <c r="G515" s="136" t="s">
        <v>981</v>
      </c>
      <c r="H515" s="136" t="s">
        <v>982</v>
      </c>
      <c r="I515" s="138">
        <v>-2945.17</v>
      </c>
      <c r="J515" s="136" t="s">
        <v>983</v>
      </c>
      <c r="K515" s="136" t="s">
        <v>984</v>
      </c>
      <c r="L515" s="138">
        <v>-247247.03</v>
      </c>
      <c r="M515" s="138">
        <v>-2945.17</v>
      </c>
      <c r="N515" s="139">
        <f t="shared" ref="N515:N578" si="17">M515*-1</f>
        <v>2945.17</v>
      </c>
      <c r="O515" s="140" t="str">
        <f>IF(M515="","",IF(M515&lt;0,-M515&amp;"_"&amp;COUNTIF(M$2:M515,M515),M515&amp;"_"&amp;COUNTIF(M$2:M515,M515)))</f>
        <v>2945.17_1</v>
      </c>
      <c r="P515" s="140" t="str">
        <f t="shared" si="16"/>
        <v/>
      </c>
      <c r="Q515" s="136" t="s">
        <v>1302</v>
      </c>
      <c r="R515" s="136" t="s">
        <v>1297</v>
      </c>
      <c r="S515" s="136" t="s">
        <v>980</v>
      </c>
      <c r="T515" s="136" t="s">
        <v>980</v>
      </c>
      <c r="U515" s="136" t="s">
        <v>987</v>
      </c>
      <c r="V515" s="136" t="s">
        <v>980</v>
      </c>
      <c r="W515" s="136" t="s">
        <v>980</v>
      </c>
      <c r="X515" s="136" t="s">
        <v>980</v>
      </c>
      <c r="Y515" s="136" t="s">
        <v>980</v>
      </c>
      <c r="Z515" s="136" t="s">
        <v>988</v>
      </c>
      <c r="AA515" s="136" t="s">
        <v>980</v>
      </c>
      <c r="AB515" s="137"/>
      <c r="AC515" s="136" t="s">
        <v>980</v>
      </c>
      <c r="AD515" s="136" t="s">
        <v>980</v>
      </c>
      <c r="AE515" s="136" t="s">
        <v>980</v>
      </c>
      <c r="AF515" s="138">
        <v>0</v>
      </c>
    </row>
    <row r="516" spans="1:32" x14ac:dyDescent="0.25">
      <c r="A516" s="135" t="s">
        <v>980</v>
      </c>
      <c r="B516" s="136" t="s">
        <v>182</v>
      </c>
      <c r="C516" s="136" t="s">
        <v>470</v>
      </c>
      <c r="D516" s="137">
        <v>44140</v>
      </c>
      <c r="E516" s="137">
        <v>44140</v>
      </c>
      <c r="F516" s="137">
        <v>44149</v>
      </c>
      <c r="G516" s="136" t="s">
        <v>981</v>
      </c>
      <c r="H516" s="136" t="s">
        <v>982</v>
      </c>
      <c r="I516" s="138">
        <v>-3955.71</v>
      </c>
      <c r="J516" s="136" t="s">
        <v>983</v>
      </c>
      <c r="K516" s="136" t="s">
        <v>984</v>
      </c>
      <c r="L516" s="138">
        <v>-332081.84999999998</v>
      </c>
      <c r="M516" s="138">
        <v>-3955.71</v>
      </c>
      <c r="N516" s="139">
        <f t="shared" si="17"/>
        <v>3955.71</v>
      </c>
      <c r="O516" s="140" t="str">
        <f>IF(M516="","",IF(M516&lt;0,-M516&amp;"_"&amp;COUNTIF(M$2:M516,M516),M516&amp;"_"&amp;COUNTIF(M$2:M516,M516)))</f>
        <v>3955.71_1</v>
      </c>
      <c r="P516" s="140" t="str">
        <f t="shared" si="16"/>
        <v/>
      </c>
      <c r="Q516" s="136" t="s">
        <v>1302</v>
      </c>
      <c r="R516" s="136" t="s">
        <v>1297</v>
      </c>
      <c r="S516" s="136" t="s">
        <v>980</v>
      </c>
      <c r="T516" s="136" t="s">
        <v>980</v>
      </c>
      <c r="U516" s="136" t="s">
        <v>987</v>
      </c>
      <c r="V516" s="136" t="s">
        <v>980</v>
      </c>
      <c r="W516" s="136" t="s">
        <v>980</v>
      </c>
      <c r="X516" s="136" t="s">
        <v>980</v>
      </c>
      <c r="Y516" s="136" t="s">
        <v>980</v>
      </c>
      <c r="Z516" s="136" t="s">
        <v>988</v>
      </c>
      <c r="AA516" s="136" t="s">
        <v>980</v>
      </c>
      <c r="AB516" s="137"/>
      <c r="AC516" s="136" t="s">
        <v>980</v>
      </c>
      <c r="AD516" s="136" t="s">
        <v>980</v>
      </c>
      <c r="AE516" s="136" t="s">
        <v>980</v>
      </c>
      <c r="AF516" s="138">
        <v>0</v>
      </c>
    </row>
    <row r="517" spans="1:32" x14ac:dyDescent="0.25">
      <c r="A517" s="135" t="s">
        <v>980</v>
      </c>
      <c r="B517" s="136" t="s">
        <v>182</v>
      </c>
      <c r="C517" s="136" t="s">
        <v>475</v>
      </c>
      <c r="D517" s="137">
        <v>44141</v>
      </c>
      <c r="E517" s="137">
        <v>44141</v>
      </c>
      <c r="F517" s="137">
        <v>44150</v>
      </c>
      <c r="G517" s="136" t="s">
        <v>981</v>
      </c>
      <c r="H517" s="136" t="s">
        <v>982</v>
      </c>
      <c r="I517" s="138">
        <v>-19786.259999999998</v>
      </c>
      <c r="J517" s="136" t="s">
        <v>983</v>
      </c>
      <c r="K517" s="136" t="s">
        <v>984</v>
      </c>
      <c r="L517" s="138">
        <v>-1661056.54</v>
      </c>
      <c r="M517" s="138">
        <v>-19786.259999999998</v>
      </c>
      <c r="N517" s="139">
        <f t="shared" si="17"/>
        <v>19786.259999999998</v>
      </c>
      <c r="O517" s="140" t="str">
        <f>IF(M517="","",IF(M517&lt;0,-M517&amp;"_"&amp;COUNTIF(M$2:M517,M517),M517&amp;"_"&amp;COUNTIF(M$2:M517,M517)))</f>
        <v>19786.26_1</v>
      </c>
      <c r="P517" s="140" t="str">
        <f t="shared" si="16"/>
        <v/>
      </c>
      <c r="Q517" s="136" t="s">
        <v>1303</v>
      </c>
      <c r="R517" s="136" t="s">
        <v>1304</v>
      </c>
      <c r="S517" s="136" t="s">
        <v>980</v>
      </c>
      <c r="T517" s="136" t="s">
        <v>980</v>
      </c>
      <c r="U517" s="136" t="s">
        <v>987</v>
      </c>
      <c r="V517" s="136" t="s">
        <v>980</v>
      </c>
      <c r="W517" s="136" t="s">
        <v>980</v>
      </c>
      <c r="X517" s="136" t="s">
        <v>980</v>
      </c>
      <c r="Y517" s="136" t="s">
        <v>980</v>
      </c>
      <c r="Z517" s="136" t="s">
        <v>988</v>
      </c>
      <c r="AA517" s="136" t="s">
        <v>980</v>
      </c>
      <c r="AB517" s="137"/>
      <c r="AC517" s="136" t="s">
        <v>980</v>
      </c>
      <c r="AD517" s="136" t="s">
        <v>980</v>
      </c>
      <c r="AE517" s="136" t="s">
        <v>980</v>
      </c>
      <c r="AF517" s="138">
        <v>0</v>
      </c>
    </row>
    <row r="518" spans="1:32" x14ac:dyDescent="0.25">
      <c r="A518" s="135" t="s">
        <v>980</v>
      </c>
      <c r="B518" s="136" t="s">
        <v>182</v>
      </c>
      <c r="C518" s="136" t="s">
        <v>475</v>
      </c>
      <c r="D518" s="137">
        <v>44141</v>
      </c>
      <c r="E518" s="137">
        <v>44141</v>
      </c>
      <c r="F518" s="137">
        <v>44150</v>
      </c>
      <c r="G518" s="136" t="s">
        <v>981</v>
      </c>
      <c r="H518" s="136" t="s">
        <v>982</v>
      </c>
      <c r="I518" s="138">
        <v>-8636.9500000000007</v>
      </c>
      <c r="J518" s="136" t="s">
        <v>983</v>
      </c>
      <c r="K518" s="136" t="s">
        <v>984</v>
      </c>
      <c r="L518" s="138">
        <v>-725071.95</v>
      </c>
      <c r="M518" s="138">
        <v>-8636.9500000000007</v>
      </c>
      <c r="N518" s="139">
        <f t="shared" si="17"/>
        <v>8636.9500000000007</v>
      </c>
      <c r="O518" s="140" t="str">
        <f>IF(M518="","",IF(M518&lt;0,-M518&amp;"_"&amp;COUNTIF(M$2:M518,M518),M518&amp;"_"&amp;COUNTIF(M$2:M518,M518)))</f>
        <v>8636.95_1</v>
      </c>
      <c r="P518" s="140" t="str">
        <f t="shared" si="16"/>
        <v/>
      </c>
      <c r="Q518" s="136" t="s">
        <v>1303</v>
      </c>
      <c r="R518" s="136" t="s">
        <v>1304</v>
      </c>
      <c r="S518" s="136" t="s">
        <v>980</v>
      </c>
      <c r="T518" s="136" t="s">
        <v>980</v>
      </c>
      <c r="U518" s="136" t="s">
        <v>987</v>
      </c>
      <c r="V518" s="136" t="s">
        <v>980</v>
      </c>
      <c r="W518" s="136" t="s">
        <v>980</v>
      </c>
      <c r="X518" s="136" t="s">
        <v>980</v>
      </c>
      <c r="Y518" s="136" t="s">
        <v>980</v>
      </c>
      <c r="Z518" s="136" t="s">
        <v>988</v>
      </c>
      <c r="AA518" s="136" t="s">
        <v>980</v>
      </c>
      <c r="AB518" s="137"/>
      <c r="AC518" s="136" t="s">
        <v>980</v>
      </c>
      <c r="AD518" s="136" t="s">
        <v>980</v>
      </c>
      <c r="AE518" s="136" t="s">
        <v>980</v>
      </c>
      <c r="AF518" s="138">
        <v>0</v>
      </c>
    </row>
    <row r="519" spans="1:32" x14ac:dyDescent="0.25">
      <c r="A519" s="135" t="s">
        <v>980</v>
      </c>
      <c r="B519" s="136" t="s">
        <v>182</v>
      </c>
      <c r="C519" s="136" t="s">
        <v>475</v>
      </c>
      <c r="D519" s="137">
        <v>44141</v>
      </c>
      <c r="E519" s="137">
        <v>44141</v>
      </c>
      <c r="F519" s="137">
        <v>44150</v>
      </c>
      <c r="G519" s="136" t="s">
        <v>981</v>
      </c>
      <c r="H519" s="136" t="s">
        <v>982</v>
      </c>
      <c r="I519" s="138">
        <v>-15923.94</v>
      </c>
      <c r="J519" s="136" t="s">
        <v>983</v>
      </c>
      <c r="K519" s="136" t="s">
        <v>984</v>
      </c>
      <c r="L519" s="138">
        <v>-1336814.76</v>
      </c>
      <c r="M519" s="138">
        <v>-15923.94</v>
      </c>
      <c r="N519" s="139">
        <f t="shared" si="17"/>
        <v>15923.94</v>
      </c>
      <c r="O519" s="140" t="str">
        <f>IF(M519="","",IF(M519&lt;0,-M519&amp;"_"&amp;COUNTIF(M$2:M519,M519),M519&amp;"_"&amp;COUNTIF(M$2:M519,M519)))</f>
        <v>15923.94_1</v>
      </c>
      <c r="P519" s="140" t="str">
        <f t="shared" si="16"/>
        <v/>
      </c>
      <c r="Q519" s="136" t="s">
        <v>1303</v>
      </c>
      <c r="R519" s="136" t="s">
        <v>1304</v>
      </c>
      <c r="S519" s="136" t="s">
        <v>980</v>
      </c>
      <c r="T519" s="136" t="s">
        <v>980</v>
      </c>
      <c r="U519" s="136" t="s">
        <v>987</v>
      </c>
      <c r="V519" s="136" t="s">
        <v>980</v>
      </c>
      <c r="W519" s="136" t="s">
        <v>980</v>
      </c>
      <c r="X519" s="136" t="s">
        <v>980</v>
      </c>
      <c r="Y519" s="136" t="s">
        <v>980</v>
      </c>
      <c r="Z519" s="136" t="s">
        <v>988</v>
      </c>
      <c r="AA519" s="136" t="s">
        <v>980</v>
      </c>
      <c r="AB519" s="137"/>
      <c r="AC519" s="136" t="s">
        <v>980</v>
      </c>
      <c r="AD519" s="136" t="s">
        <v>980</v>
      </c>
      <c r="AE519" s="136" t="s">
        <v>980</v>
      </c>
      <c r="AF519" s="138">
        <v>0</v>
      </c>
    </row>
    <row r="520" spans="1:32" x14ac:dyDescent="0.25">
      <c r="A520" s="135" t="s">
        <v>980</v>
      </c>
      <c r="B520" s="136" t="s">
        <v>182</v>
      </c>
      <c r="C520" s="136" t="s">
        <v>475</v>
      </c>
      <c r="D520" s="137">
        <v>44141</v>
      </c>
      <c r="E520" s="137">
        <v>44141</v>
      </c>
      <c r="F520" s="137">
        <v>44150</v>
      </c>
      <c r="G520" s="136" t="s">
        <v>981</v>
      </c>
      <c r="H520" s="136" t="s">
        <v>982</v>
      </c>
      <c r="I520" s="138">
        <v>-6803.34</v>
      </c>
      <c r="J520" s="136" t="s">
        <v>983</v>
      </c>
      <c r="K520" s="136" t="s">
        <v>984</v>
      </c>
      <c r="L520" s="138">
        <v>-571140.39</v>
      </c>
      <c r="M520" s="138">
        <v>-6803.34</v>
      </c>
      <c r="N520" s="139">
        <f t="shared" si="17"/>
        <v>6803.34</v>
      </c>
      <c r="O520" s="140" t="str">
        <f>IF(M520="","",IF(M520&lt;0,-M520&amp;"_"&amp;COUNTIF(M$2:M520,M520),M520&amp;"_"&amp;COUNTIF(M$2:M520,M520)))</f>
        <v>6803.34_1</v>
      </c>
      <c r="P520" s="140" t="str">
        <f t="shared" si="16"/>
        <v/>
      </c>
      <c r="Q520" s="136" t="s">
        <v>1303</v>
      </c>
      <c r="R520" s="136" t="s">
        <v>1304</v>
      </c>
      <c r="S520" s="136" t="s">
        <v>980</v>
      </c>
      <c r="T520" s="136" t="s">
        <v>980</v>
      </c>
      <c r="U520" s="136" t="s">
        <v>987</v>
      </c>
      <c r="V520" s="136" t="s">
        <v>980</v>
      </c>
      <c r="W520" s="136" t="s">
        <v>980</v>
      </c>
      <c r="X520" s="136" t="s">
        <v>980</v>
      </c>
      <c r="Y520" s="136" t="s">
        <v>980</v>
      </c>
      <c r="Z520" s="136" t="s">
        <v>988</v>
      </c>
      <c r="AA520" s="136" t="s">
        <v>980</v>
      </c>
      <c r="AB520" s="137"/>
      <c r="AC520" s="136" t="s">
        <v>980</v>
      </c>
      <c r="AD520" s="136" t="s">
        <v>980</v>
      </c>
      <c r="AE520" s="136" t="s">
        <v>980</v>
      </c>
      <c r="AF520" s="138">
        <v>0</v>
      </c>
    </row>
    <row r="521" spans="1:32" x14ac:dyDescent="0.25">
      <c r="A521" s="135" t="s">
        <v>980</v>
      </c>
      <c r="B521" s="136" t="s">
        <v>182</v>
      </c>
      <c r="C521" s="136" t="s">
        <v>475</v>
      </c>
      <c r="D521" s="137">
        <v>44141</v>
      </c>
      <c r="E521" s="137">
        <v>44141</v>
      </c>
      <c r="F521" s="137">
        <v>44150</v>
      </c>
      <c r="G521" s="136" t="s">
        <v>981</v>
      </c>
      <c r="H521" s="136" t="s">
        <v>982</v>
      </c>
      <c r="I521" s="138">
        <v>-19762.740000000002</v>
      </c>
      <c r="J521" s="136" t="s">
        <v>983</v>
      </c>
      <c r="K521" s="136" t="s">
        <v>984</v>
      </c>
      <c r="L521" s="138">
        <v>-1659082.02</v>
      </c>
      <c r="M521" s="138">
        <v>-19762.740000000002</v>
      </c>
      <c r="N521" s="139">
        <f t="shared" si="17"/>
        <v>19762.740000000002</v>
      </c>
      <c r="O521" s="140" t="str">
        <f>IF(M521="","",IF(M521&lt;0,-M521&amp;"_"&amp;COUNTIF(M$2:M521,M521),M521&amp;"_"&amp;COUNTIF(M$2:M521,M521)))</f>
        <v>19762.74_1</v>
      </c>
      <c r="P521" s="140" t="str">
        <f t="shared" si="16"/>
        <v/>
      </c>
      <c r="Q521" s="136" t="s">
        <v>1303</v>
      </c>
      <c r="R521" s="136" t="s">
        <v>1304</v>
      </c>
      <c r="S521" s="136" t="s">
        <v>980</v>
      </c>
      <c r="T521" s="136" t="s">
        <v>980</v>
      </c>
      <c r="U521" s="136" t="s">
        <v>987</v>
      </c>
      <c r="V521" s="136" t="s">
        <v>980</v>
      </c>
      <c r="W521" s="136" t="s">
        <v>980</v>
      </c>
      <c r="X521" s="136" t="s">
        <v>980</v>
      </c>
      <c r="Y521" s="136" t="s">
        <v>980</v>
      </c>
      <c r="Z521" s="136" t="s">
        <v>988</v>
      </c>
      <c r="AA521" s="136" t="s">
        <v>980</v>
      </c>
      <c r="AB521" s="137"/>
      <c r="AC521" s="136" t="s">
        <v>980</v>
      </c>
      <c r="AD521" s="136" t="s">
        <v>980</v>
      </c>
      <c r="AE521" s="136" t="s">
        <v>980</v>
      </c>
      <c r="AF521" s="138">
        <v>0</v>
      </c>
    </row>
    <row r="522" spans="1:32" x14ac:dyDescent="0.25">
      <c r="A522" s="135" t="s">
        <v>980</v>
      </c>
      <c r="B522" s="136" t="s">
        <v>182</v>
      </c>
      <c r="C522" s="136" t="s">
        <v>475</v>
      </c>
      <c r="D522" s="137">
        <v>44141</v>
      </c>
      <c r="E522" s="137">
        <v>44141</v>
      </c>
      <c r="F522" s="137">
        <v>44150</v>
      </c>
      <c r="G522" s="136" t="s">
        <v>981</v>
      </c>
      <c r="H522" s="136" t="s">
        <v>982</v>
      </c>
      <c r="I522" s="138">
        <v>-8539.57</v>
      </c>
      <c r="J522" s="136" t="s">
        <v>983</v>
      </c>
      <c r="K522" s="136" t="s">
        <v>984</v>
      </c>
      <c r="L522" s="138">
        <v>-716896.9</v>
      </c>
      <c r="M522" s="138">
        <v>-8539.57</v>
      </c>
      <c r="N522" s="139">
        <f t="shared" si="17"/>
        <v>8539.57</v>
      </c>
      <c r="O522" s="140" t="str">
        <f>IF(M522="","",IF(M522&lt;0,-M522&amp;"_"&amp;COUNTIF(M$2:M522,M522),M522&amp;"_"&amp;COUNTIF(M$2:M522,M522)))</f>
        <v>8539.57_1</v>
      </c>
      <c r="P522" s="140" t="str">
        <f t="shared" si="16"/>
        <v/>
      </c>
      <c r="Q522" s="136" t="s">
        <v>1303</v>
      </c>
      <c r="R522" s="136" t="s">
        <v>1304</v>
      </c>
      <c r="S522" s="136" t="s">
        <v>980</v>
      </c>
      <c r="T522" s="136" t="s">
        <v>980</v>
      </c>
      <c r="U522" s="136" t="s">
        <v>987</v>
      </c>
      <c r="V522" s="136" t="s">
        <v>980</v>
      </c>
      <c r="W522" s="136" t="s">
        <v>980</v>
      </c>
      <c r="X522" s="136" t="s">
        <v>980</v>
      </c>
      <c r="Y522" s="136" t="s">
        <v>980</v>
      </c>
      <c r="Z522" s="136" t="s">
        <v>988</v>
      </c>
      <c r="AA522" s="136" t="s">
        <v>980</v>
      </c>
      <c r="AB522" s="137"/>
      <c r="AC522" s="136" t="s">
        <v>980</v>
      </c>
      <c r="AD522" s="136" t="s">
        <v>980</v>
      </c>
      <c r="AE522" s="136" t="s">
        <v>980</v>
      </c>
      <c r="AF522" s="138">
        <v>0</v>
      </c>
    </row>
    <row r="523" spans="1:32" x14ac:dyDescent="0.25">
      <c r="A523" s="135" t="s">
        <v>980</v>
      </c>
      <c r="B523" s="136" t="s">
        <v>182</v>
      </c>
      <c r="C523" s="136" t="s">
        <v>475</v>
      </c>
      <c r="D523" s="137">
        <v>44141</v>
      </c>
      <c r="E523" s="137">
        <v>44141</v>
      </c>
      <c r="F523" s="137">
        <v>44150</v>
      </c>
      <c r="G523" s="136" t="s">
        <v>981</v>
      </c>
      <c r="H523" s="136" t="s">
        <v>982</v>
      </c>
      <c r="I523" s="138">
        <v>-11671.03</v>
      </c>
      <c r="J523" s="136" t="s">
        <v>983</v>
      </c>
      <c r="K523" s="136" t="s">
        <v>984</v>
      </c>
      <c r="L523" s="138">
        <v>-979782.97</v>
      </c>
      <c r="M523" s="138">
        <v>-11671.03</v>
      </c>
      <c r="N523" s="139">
        <f t="shared" si="17"/>
        <v>11671.03</v>
      </c>
      <c r="O523" s="140" t="str">
        <f>IF(M523="","",IF(M523&lt;0,-M523&amp;"_"&amp;COUNTIF(M$2:M523,M523),M523&amp;"_"&amp;COUNTIF(M$2:M523,M523)))</f>
        <v>11671.03_1</v>
      </c>
      <c r="P523" s="140" t="str">
        <f t="shared" si="16"/>
        <v/>
      </c>
      <c r="Q523" s="136" t="s">
        <v>1303</v>
      </c>
      <c r="R523" s="136" t="s">
        <v>1304</v>
      </c>
      <c r="S523" s="136" t="s">
        <v>980</v>
      </c>
      <c r="T523" s="136" t="s">
        <v>980</v>
      </c>
      <c r="U523" s="136" t="s">
        <v>987</v>
      </c>
      <c r="V523" s="136" t="s">
        <v>980</v>
      </c>
      <c r="W523" s="136" t="s">
        <v>980</v>
      </c>
      <c r="X523" s="136" t="s">
        <v>980</v>
      </c>
      <c r="Y523" s="136" t="s">
        <v>980</v>
      </c>
      <c r="Z523" s="136" t="s">
        <v>988</v>
      </c>
      <c r="AA523" s="136" t="s">
        <v>980</v>
      </c>
      <c r="AB523" s="137"/>
      <c r="AC523" s="136" t="s">
        <v>980</v>
      </c>
      <c r="AD523" s="136" t="s">
        <v>980</v>
      </c>
      <c r="AE523" s="136" t="s">
        <v>980</v>
      </c>
      <c r="AF523" s="138">
        <v>0</v>
      </c>
    </row>
    <row r="524" spans="1:32" x14ac:dyDescent="0.25">
      <c r="A524" s="135" t="s">
        <v>980</v>
      </c>
      <c r="B524" s="136" t="s">
        <v>182</v>
      </c>
      <c r="C524" s="136" t="s">
        <v>475</v>
      </c>
      <c r="D524" s="137">
        <v>44141</v>
      </c>
      <c r="E524" s="137">
        <v>44141</v>
      </c>
      <c r="F524" s="137">
        <v>44150</v>
      </c>
      <c r="G524" s="136" t="s">
        <v>981</v>
      </c>
      <c r="H524" s="136" t="s">
        <v>982</v>
      </c>
      <c r="I524" s="138">
        <v>-4890.04</v>
      </c>
      <c r="J524" s="136" t="s">
        <v>983</v>
      </c>
      <c r="K524" s="136" t="s">
        <v>984</v>
      </c>
      <c r="L524" s="138">
        <v>-410518.86</v>
      </c>
      <c r="M524" s="138">
        <v>-4890.04</v>
      </c>
      <c r="N524" s="139">
        <f t="shared" si="17"/>
        <v>4890.04</v>
      </c>
      <c r="O524" s="140" t="str">
        <f>IF(M524="","",IF(M524&lt;0,-M524&amp;"_"&amp;COUNTIF(M$2:M524,M524),M524&amp;"_"&amp;COUNTIF(M$2:M524,M524)))</f>
        <v>4890.04_1</v>
      </c>
      <c r="P524" s="140" t="str">
        <f t="shared" si="16"/>
        <v/>
      </c>
      <c r="Q524" s="136" t="s">
        <v>1303</v>
      </c>
      <c r="R524" s="136" t="s">
        <v>1304</v>
      </c>
      <c r="S524" s="136" t="s">
        <v>980</v>
      </c>
      <c r="T524" s="136" t="s">
        <v>980</v>
      </c>
      <c r="U524" s="136" t="s">
        <v>987</v>
      </c>
      <c r="V524" s="136" t="s">
        <v>980</v>
      </c>
      <c r="W524" s="136" t="s">
        <v>980</v>
      </c>
      <c r="X524" s="136" t="s">
        <v>980</v>
      </c>
      <c r="Y524" s="136" t="s">
        <v>980</v>
      </c>
      <c r="Z524" s="136" t="s">
        <v>988</v>
      </c>
      <c r="AA524" s="136" t="s">
        <v>980</v>
      </c>
      <c r="AB524" s="137"/>
      <c r="AC524" s="136" t="s">
        <v>980</v>
      </c>
      <c r="AD524" s="136" t="s">
        <v>980</v>
      </c>
      <c r="AE524" s="136" t="s">
        <v>980</v>
      </c>
      <c r="AF524" s="138">
        <v>0</v>
      </c>
    </row>
    <row r="525" spans="1:32" x14ac:dyDescent="0.25">
      <c r="A525" s="135" t="s">
        <v>980</v>
      </c>
      <c r="B525" s="136" t="s">
        <v>182</v>
      </c>
      <c r="C525" s="136" t="s">
        <v>475</v>
      </c>
      <c r="D525" s="137">
        <v>44141</v>
      </c>
      <c r="E525" s="137">
        <v>44141</v>
      </c>
      <c r="F525" s="137">
        <v>44150</v>
      </c>
      <c r="G525" s="136" t="s">
        <v>981</v>
      </c>
      <c r="H525" s="136" t="s">
        <v>982</v>
      </c>
      <c r="I525" s="138">
        <v>-9215.33</v>
      </c>
      <c r="J525" s="136" t="s">
        <v>983</v>
      </c>
      <c r="K525" s="136" t="s">
        <v>984</v>
      </c>
      <c r="L525" s="138">
        <v>-773626.95</v>
      </c>
      <c r="M525" s="138">
        <v>-9215.33</v>
      </c>
      <c r="N525" s="139">
        <f t="shared" si="17"/>
        <v>9215.33</v>
      </c>
      <c r="O525" s="140" t="str">
        <f>IF(M525="","",IF(M525&lt;0,-M525&amp;"_"&amp;COUNTIF(M$2:M525,M525),M525&amp;"_"&amp;COUNTIF(M$2:M525,M525)))</f>
        <v>9215.33_1</v>
      </c>
      <c r="P525" s="140" t="str">
        <f t="shared" si="16"/>
        <v/>
      </c>
      <c r="Q525" s="136" t="s">
        <v>1303</v>
      </c>
      <c r="R525" s="136" t="s">
        <v>1304</v>
      </c>
      <c r="S525" s="136" t="s">
        <v>980</v>
      </c>
      <c r="T525" s="136" t="s">
        <v>980</v>
      </c>
      <c r="U525" s="136" t="s">
        <v>987</v>
      </c>
      <c r="V525" s="136" t="s">
        <v>980</v>
      </c>
      <c r="W525" s="136" t="s">
        <v>980</v>
      </c>
      <c r="X525" s="136" t="s">
        <v>980</v>
      </c>
      <c r="Y525" s="136" t="s">
        <v>980</v>
      </c>
      <c r="Z525" s="136" t="s">
        <v>988</v>
      </c>
      <c r="AA525" s="136" t="s">
        <v>980</v>
      </c>
      <c r="AB525" s="137"/>
      <c r="AC525" s="136" t="s">
        <v>980</v>
      </c>
      <c r="AD525" s="136" t="s">
        <v>980</v>
      </c>
      <c r="AE525" s="136" t="s">
        <v>980</v>
      </c>
      <c r="AF525" s="138">
        <v>0</v>
      </c>
    </row>
    <row r="526" spans="1:32" x14ac:dyDescent="0.25">
      <c r="A526" s="135" t="s">
        <v>980</v>
      </c>
      <c r="B526" s="136" t="s">
        <v>182</v>
      </c>
      <c r="C526" s="136" t="s">
        <v>475</v>
      </c>
      <c r="D526" s="137">
        <v>44141</v>
      </c>
      <c r="E526" s="137">
        <v>44141</v>
      </c>
      <c r="F526" s="137">
        <v>44150</v>
      </c>
      <c r="G526" s="136" t="s">
        <v>981</v>
      </c>
      <c r="H526" s="136" t="s">
        <v>982</v>
      </c>
      <c r="I526" s="138">
        <v>-3900.54</v>
      </c>
      <c r="J526" s="136" t="s">
        <v>983</v>
      </c>
      <c r="K526" s="136" t="s">
        <v>984</v>
      </c>
      <c r="L526" s="138">
        <v>-327450.33</v>
      </c>
      <c r="M526" s="138">
        <v>-3900.54</v>
      </c>
      <c r="N526" s="139">
        <f t="shared" si="17"/>
        <v>3900.54</v>
      </c>
      <c r="O526" s="140" t="str">
        <f>IF(M526="","",IF(M526&lt;0,-M526&amp;"_"&amp;COUNTIF(M$2:M526,M526),M526&amp;"_"&amp;COUNTIF(M$2:M526,M526)))</f>
        <v>3900.54_1</v>
      </c>
      <c r="P526" s="140" t="str">
        <f t="shared" si="16"/>
        <v/>
      </c>
      <c r="Q526" s="136" t="s">
        <v>1303</v>
      </c>
      <c r="R526" s="136" t="s">
        <v>1304</v>
      </c>
      <c r="S526" s="136" t="s">
        <v>980</v>
      </c>
      <c r="T526" s="136" t="s">
        <v>980</v>
      </c>
      <c r="U526" s="136" t="s">
        <v>987</v>
      </c>
      <c r="V526" s="136" t="s">
        <v>980</v>
      </c>
      <c r="W526" s="136" t="s">
        <v>980</v>
      </c>
      <c r="X526" s="136" t="s">
        <v>980</v>
      </c>
      <c r="Y526" s="136" t="s">
        <v>980</v>
      </c>
      <c r="Z526" s="136" t="s">
        <v>988</v>
      </c>
      <c r="AA526" s="136" t="s">
        <v>980</v>
      </c>
      <c r="AB526" s="137"/>
      <c r="AC526" s="136" t="s">
        <v>980</v>
      </c>
      <c r="AD526" s="136" t="s">
        <v>980</v>
      </c>
      <c r="AE526" s="136" t="s">
        <v>980</v>
      </c>
      <c r="AF526" s="138">
        <v>0</v>
      </c>
    </row>
    <row r="527" spans="1:32" x14ac:dyDescent="0.25">
      <c r="A527" s="135" t="s">
        <v>980</v>
      </c>
      <c r="B527" s="136" t="s">
        <v>182</v>
      </c>
      <c r="C527" s="136" t="s">
        <v>475</v>
      </c>
      <c r="D527" s="137">
        <v>44141</v>
      </c>
      <c r="E527" s="137">
        <v>44141</v>
      </c>
      <c r="F527" s="137">
        <v>44150</v>
      </c>
      <c r="G527" s="136" t="s">
        <v>981</v>
      </c>
      <c r="H527" s="136" t="s">
        <v>982</v>
      </c>
      <c r="I527" s="138">
        <v>-11808.24</v>
      </c>
      <c r="J527" s="136" t="s">
        <v>983</v>
      </c>
      <c r="K527" s="136" t="s">
        <v>984</v>
      </c>
      <c r="L527" s="138">
        <v>-991301.75</v>
      </c>
      <c r="M527" s="138">
        <v>-11808.24</v>
      </c>
      <c r="N527" s="139">
        <f t="shared" si="17"/>
        <v>11808.24</v>
      </c>
      <c r="O527" s="140" t="str">
        <f>IF(M527="","",IF(M527&lt;0,-M527&amp;"_"&amp;COUNTIF(M$2:M527,M527),M527&amp;"_"&amp;COUNTIF(M$2:M527,M527)))</f>
        <v>11808.24_1</v>
      </c>
      <c r="P527" s="140" t="str">
        <f t="shared" si="16"/>
        <v/>
      </c>
      <c r="Q527" s="136" t="s">
        <v>1303</v>
      </c>
      <c r="R527" s="136" t="s">
        <v>1304</v>
      </c>
      <c r="S527" s="136" t="s">
        <v>980</v>
      </c>
      <c r="T527" s="136" t="s">
        <v>980</v>
      </c>
      <c r="U527" s="136" t="s">
        <v>987</v>
      </c>
      <c r="V527" s="136" t="s">
        <v>980</v>
      </c>
      <c r="W527" s="136" t="s">
        <v>980</v>
      </c>
      <c r="X527" s="136" t="s">
        <v>980</v>
      </c>
      <c r="Y527" s="136" t="s">
        <v>980</v>
      </c>
      <c r="Z527" s="136" t="s">
        <v>988</v>
      </c>
      <c r="AA527" s="136" t="s">
        <v>980</v>
      </c>
      <c r="AB527" s="137"/>
      <c r="AC527" s="136" t="s">
        <v>980</v>
      </c>
      <c r="AD527" s="136" t="s">
        <v>980</v>
      </c>
      <c r="AE527" s="136" t="s">
        <v>980</v>
      </c>
      <c r="AF527" s="138">
        <v>0</v>
      </c>
    </row>
    <row r="528" spans="1:32" x14ac:dyDescent="0.25">
      <c r="A528" s="135" t="s">
        <v>980</v>
      </c>
      <c r="B528" s="136" t="s">
        <v>182</v>
      </c>
      <c r="C528" s="136" t="s">
        <v>475</v>
      </c>
      <c r="D528" s="137">
        <v>44141</v>
      </c>
      <c r="E528" s="137">
        <v>44141</v>
      </c>
      <c r="F528" s="137">
        <v>44150</v>
      </c>
      <c r="G528" s="136" t="s">
        <v>981</v>
      </c>
      <c r="H528" s="136" t="s">
        <v>982</v>
      </c>
      <c r="I528" s="138">
        <v>-4928.1400000000003</v>
      </c>
      <c r="J528" s="136" t="s">
        <v>983</v>
      </c>
      <c r="K528" s="136" t="s">
        <v>984</v>
      </c>
      <c r="L528" s="138">
        <v>-413717.35</v>
      </c>
      <c r="M528" s="138">
        <v>-4928.1400000000003</v>
      </c>
      <c r="N528" s="139">
        <f t="shared" si="17"/>
        <v>4928.1400000000003</v>
      </c>
      <c r="O528" s="140" t="str">
        <f>IF(M528="","",IF(M528&lt;0,-M528&amp;"_"&amp;COUNTIF(M$2:M528,M528),M528&amp;"_"&amp;COUNTIF(M$2:M528,M528)))</f>
        <v>4928.14_1</v>
      </c>
      <c r="P528" s="140" t="str">
        <f t="shared" si="16"/>
        <v/>
      </c>
      <c r="Q528" s="136" t="s">
        <v>1303</v>
      </c>
      <c r="R528" s="136" t="s">
        <v>1304</v>
      </c>
      <c r="S528" s="136" t="s">
        <v>980</v>
      </c>
      <c r="T528" s="136" t="s">
        <v>980</v>
      </c>
      <c r="U528" s="136" t="s">
        <v>987</v>
      </c>
      <c r="V528" s="136" t="s">
        <v>980</v>
      </c>
      <c r="W528" s="136" t="s">
        <v>980</v>
      </c>
      <c r="X528" s="136" t="s">
        <v>980</v>
      </c>
      <c r="Y528" s="136" t="s">
        <v>980</v>
      </c>
      <c r="Z528" s="136" t="s">
        <v>988</v>
      </c>
      <c r="AA528" s="136" t="s">
        <v>980</v>
      </c>
      <c r="AB528" s="137"/>
      <c r="AC528" s="136" t="s">
        <v>980</v>
      </c>
      <c r="AD528" s="136" t="s">
        <v>980</v>
      </c>
      <c r="AE528" s="136" t="s">
        <v>980</v>
      </c>
      <c r="AF528" s="138">
        <v>0</v>
      </c>
    </row>
    <row r="529" spans="1:32" x14ac:dyDescent="0.25">
      <c r="A529" s="135" t="s">
        <v>980</v>
      </c>
      <c r="B529" s="136" t="s">
        <v>182</v>
      </c>
      <c r="C529" s="136" t="s">
        <v>463</v>
      </c>
      <c r="D529" s="137">
        <v>44143</v>
      </c>
      <c r="E529" s="137">
        <v>44143</v>
      </c>
      <c r="F529" s="137">
        <v>44146</v>
      </c>
      <c r="G529" s="136" t="s">
        <v>981</v>
      </c>
      <c r="H529" s="136" t="s">
        <v>982</v>
      </c>
      <c r="I529" s="138">
        <v>-1917.85</v>
      </c>
      <c r="J529" s="136" t="s">
        <v>983</v>
      </c>
      <c r="K529" s="136" t="s">
        <v>984</v>
      </c>
      <c r="L529" s="138">
        <v>-161003.51</v>
      </c>
      <c r="M529" s="138">
        <v>-1917.85</v>
      </c>
      <c r="N529" s="139">
        <f t="shared" si="17"/>
        <v>1917.85</v>
      </c>
      <c r="O529" s="140" t="str">
        <f>IF(M529="","",IF(M529&lt;0,-M529&amp;"_"&amp;COUNTIF(M$2:M529,M529),M529&amp;"_"&amp;COUNTIF(M$2:M529,M529)))</f>
        <v>1917.85_1</v>
      </c>
      <c r="P529" s="140" t="str">
        <f t="shared" si="16"/>
        <v/>
      </c>
      <c r="Q529" s="136" t="s">
        <v>1305</v>
      </c>
      <c r="R529" s="136" t="s">
        <v>1306</v>
      </c>
      <c r="S529" s="136" t="s">
        <v>980</v>
      </c>
      <c r="T529" s="136" t="s">
        <v>980</v>
      </c>
      <c r="U529" s="136" t="s">
        <v>987</v>
      </c>
      <c r="V529" s="136" t="s">
        <v>980</v>
      </c>
      <c r="W529" s="136" t="s">
        <v>980</v>
      </c>
      <c r="X529" s="136" t="s">
        <v>980</v>
      </c>
      <c r="Y529" s="136" t="s">
        <v>980</v>
      </c>
      <c r="Z529" s="136" t="s">
        <v>988</v>
      </c>
      <c r="AA529" s="136" t="s">
        <v>980</v>
      </c>
      <c r="AB529" s="137"/>
      <c r="AC529" s="136" t="s">
        <v>980</v>
      </c>
      <c r="AD529" s="136" t="s">
        <v>980</v>
      </c>
      <c r="AE529" s="136" t="s">
        <v>980</v>
      </c>
      <c r="AF529" s="138">
        <v>0</v>
      </c>
    </row>
    <row r="530" spans="1:32" x14ac:dyDescent="0.25">
      <c r="A530" s="135" t="s">
        <v>980</v>
      </c>
      <c r="B530" s="136" t="s">
        <v>182</v>
      </c>
      <c r="C530" s="136" t="s">
        <v>471</v>
      </c>
      <c r="D530" s="137">
        <v>44143</v>
      </c>
      <c r="E530" s="137">
        <v>44143</v>
      </c>
      <c r="F530" s="137">
        <v>44149</v>
      </c>
      <c r="G530" s="136" t="s">
        <v>981</v>
      </c>
      <c r="H530" s="136" t="s">
        <v>982</v>
      </c>
      <c r="I530" s="138">
        <v>-3814.29</v>
      </c>
      <c r="J530" s="136" t="s">
        <v>983</v>
      </c>
      <c r="K530" s="136" t="s">
        <v>984</v>
      </c>
      <c r="L530" s="138">
        <v>-320209.65000000002</v>
      </c>
      <c r="M530" s="138">
        <v>-3814.29</v>
      </c>
      <c r="N530" s="139">
        <f t="shared" si="17"/>
        <v>3814.29</v>
      </c>
      <c r="O530" s="140" t="str">
        <f>IF(M530="","",IF(M530&lt;0,-M530&amp;"_"&amp;COUNTIF(M$2:M530,M530),M530&amp;"_"&amp;COUNTIF(M$2:M530,M530)))</f>
        <v>3814.29_1</v>
      </c>
      <c r="P530" s="140" t="str">
        <f t="shared" si="16"/>
        <v/>
      </c>
      <c r="Q530" s="136" t="s">
        <v>1307</v>
      </c>
      <c r="R530" s="136" t="s">
        <v>1306</v>
      </c>
      <c r="S530" s="136" t="s">
        <v>980</v>
      </c>
      <c r="T530" s="136" t="s">
        <v>980</v>
      </c>
      <c r="U530" s="136" t="s">
        <v>987</v>
      </c>
      <c r="V530" s="136" t="s">
        <v>980</v>
      </c>
      <c r="W530" s="136" t="s">
        <v>980</v>
      </c>
      <c r="X530" s="136" t="s">
        <v>980</v>
      </c>
      <c r="Y530" s="136" t="s">
        <v>980</v>
      </c>
      <c r="Z530" s="136" t="s">
        <v>988</v>
      </c>
      <c r="AA530" s="136" t="s">
        <v>980</v>
      </c>
      <c r="AB530" s="137"/>
      <c r="AC530" s="136" t="s">
        <v>980</v>
      </c>
      <c r="AD530" s="136" t="s">
        <v>980</v>
      </c>
      <c r="AE530" s="136" t="s">
        <v>980</v>
      </c>
      <c r="AF530" s="138">
        <v>0</v>
      </c>
    </row>
    <row r="531" spans="1:32" x14ac:dyDescent="0.25">
      <c r="A531" s="135" t="s">
        <v>980</v>
      </c>
      <c r="B531" s="136" t="s">
        <v>182</v>
      </c>
      <c r="C531" s="136" t="s">
        <v>471</v>
      </c>
      <c r="D531" s="137">
        <v>44143</v>
      </c>
      <c r="E531" s="137">
        <v>44143</v>
      </c>
      <c r="F531" s="137">
        <v>44149</v>
      </c>
      <c r="G531" s="136" t="s">
        <v>981</v>
      </c>
      <c r="H531" s="136" t="s">
        <v>982</v>
      </c>
      <c r="I531" s="138">
        <v>-2931.16</v>
      </c>
      <c r="J531" s="136" t="s">
        <v>983</v>
      </c>
      <c r="K531" s="136" t="s">
        <v>984</v>
      </c>
      <c r="L531" s="138">
        <v>-246070.88</v>
      </c>
      <c r="M531" s="138">
        <v>-2931.16</v>
      </c>
      <c r="N531" s="139">
        <f t="shared" si="17"/>
        <v>2931.16</v>
      </c>
      <c r="O531" s="140" t="str">
        <f>IF(M531="","",IF(M531&lt;0,-M531&amp;"_"&amp;COUNTIF(M$2:M531,M531),M531&amp;"_"&amp;COUNTIF(M$2:M531,M531)))</f>
        <v>2931.16_1</v>
      </c>
      <c r="P531" s="140" t="str">
        <f t="shared" si="16"/>
        <v/>
      </c>
      <c r="Q531" s="136" t="s">
        <v>1307</v>
      </c>
      <c r="R531" s="136" t="s">
        <v>1306</v>
      </c>
      <c r="S531" s="136" t="s">
        <v>980</v>
      </c>
      <c r="T531" s="136" t="s">
        <v>980</v>
      </c>
      <c r="U531" s="136" t="s">
        <v>987</v>
      </c>
      <c r="V531" s="136" t="s">
        <v>980</v>
      </c>
      <c r="W531" s="136" t="s">
        <v>980</v>
      </c>
      <c r="X531" s="136" t="s">
        <v>980</v>
      </c>
      <c r="Y531" s="136" t="s">
        <v>980</v>
      </c>
      <c r="Z531" s="136" t="s">
        <v>988</v>
      </c>
      <c r="AA531" s="136" t="s">
        <v>980</v>
      </c>
      <c r="AB531" s="137"/>
      <c r="AC531" s="136" t="s">
        <v>980</v>
      </c>
      <c r="AD531" s="136" t="s">
        <v>980</v>
      </c>
      <c r="AE531" s="136" t="s">
        <v>980</v>
      </c>
      <c r="AF531" s="138">
        <v>0</v>
      </c>
    </row>
    <row r="532" spans="1:32" x14ac:dyDescent="0.25">
      <c r="A532" s="135" t="s">
        <v>980</v>
      </c>
      <c r="B532" s="136" t="s">
        <v>182</v>
      </c>
      <c r="C532" s="136" t="s">
        <v>212</v>
      </c>
      <c r="D532" s="137">
        <v>44143</v>
      </c>
      <c r="E532" s="137">
        <v>44143</v>
      </c>
      <c r="F532" s="137">
        <v>44149</v>
      </c>
      <c r="G532" s="136" t="s">
        <v>981</v>
      </c>
      <c r="H532" s="136" t="s">
        <v>982</v>
      </c>
      <c r="I532" s="138">
        <v>-80921.7</v>
      </c>
      <c r="J532" s="136" t="s">
        <v>983</v>
      </c>
      <c r="K532" s="136" t="s">
        <v>984</v>
      </c>
      <c r="L532" s="138">
        <v>-6793376.71</v>
      </c>
      <c r="M532" s="138">
        <v>-80921.7</v>
      </c>
      <c r="N532" s="139">
        <f t="shared" si="17"/>
        <v>80921.7</v>
      </c>
      <c r="O532" s="140" t="str">
        <f>IF(M532="","",IF(M532&lt;0,-M532&amp;"_"&amp;COUNTIF(M$2:M532,M532),M532&amp;"_"&amp;COUNTIF(M$2:M532,M532)))</f>
        <v>80921.7_1</v>
      </c>
      <c r="P532" s="140" t="str">
        <f t="shared" si="16"/>
        <v/>
      </c>
      <c r="Q532" s="136" t="s">
        <v>1308</v>
      </c>
      <c r="R532" s="136" t="s">
        <v>1306</v>
      </c>
      <c r="S532" s="136" t="s">
        <v>980</v>
      </c>
      <c r="T532" s="136" t="s">
        <v>980</v>
      </c>
      <c r="U532" s="136" t="s">
        <v>987</v>
      </c>
      <c r="V532" s="136" t="s">
        <v>980</v>
      </c>
      <c r="W532" s="136" t="s">
        <v>980</v>
      </c>
      <c r="X532" s="136" t="s">
        <v>980</v>
      </c>
      <c r="Y532" s="136" t="s">
        <v>980</v>
      </c>
      <c r="Z532" s="136" t="s">
        <v>988</v>
      </c>
      <c r="AA532" s="136" t="s">
        <v>980</v>
      </c>
      <c r="AB532" s="137"/>
      <c r="AC532" s="136" t="s">
        <v>980</v>
      </c>
      <c r="AD532" s="136" t="s">
        <v>980</v>
      </c>
      <c r="AE532" s="136" t="s">
        <v>980</v>
      </c>
      <c r="AF532" s="138">
        <v>0</v>
      </c>
    </row>
    <row r="533" spans="1:32" x14ac:dyDescent="0.25">
      <c r="A533" s="135" t="s">
        <v>980</v>
      </c>
      <c r="B533" s="136" t="s">
        <v>182</v>
      </c>
      <c r="C533" s="136" t="s">
        <v>212</v>
      </c>
      <c r="D533" s="137">
        <v>44143</v>
      </c>
      <c r="E533" s="137">
        <v>44143</v>
      </c>
      <c r="F533" s="137">
        <v>44149</v>
      </c>
      <c r="G533" s="136" t="s">
        <v>981</v>
      </c>
      <c r="H533" s="136" t="s">
        <v>982</v>
      </c>
      <c r="I533" s="138">
        <v>-13549.89</v>
      </c>
      <c r="J533" s="136" t="s">
        <v>983</v>
      </c>
      <c r="K533" s="136" t="s">
        <v>984</v>
      </c>
      <c r="L533" s="138">
        <v>-1137513.27</v>
      </c>
      <c r="M533" s="138">
        <v>-13549.89</v>
      </c>
      <c r="N533" s="139">
        <f t="shared" si="17"/>
        <v>13549.89</v>
      </c>
      <c r="O533" s="140" t="str">
        <f>IF(M533="","",IF(M533&lt;0,-M533&amp;"_"&amp;COUNTIF(M$2:M533,M533),M533&amp;"_"&amp;COUNTIF(M$2:M533,M533)))</f>
        <v>13549.89_1</v>
      </c>
      <c r="P533" s="140" t="str">
        <f t="shared" si="16"/>
        <v/>
      </c>
      <c r="Q533" s="136" t="s">
        <v>1308</v>
      </c>
      <c r="R533" s="136" t="s">
        <v>1306</v>
      </c>
      <c r="S533" s="136" t="s">
        <v>980</v>
      </c>
      <c r="T533" s="136" t="s">
        <v>980</v>
      </c>
      <c r="U533" s="136" t="s">
        <v>987</v>
      </c>
      <c r="V533" s="136" t="s">
        <v>980</v>
      </c>
      <c r="W533" s="136" t="s">
        <v>980</v>
      </c>
      <c r="X533" s="136" t="s">
        <v>980</v>
      </c>
      <c r="Y533" s="136" t="s">
        <v>980</v>
      </c>
      <c r="Z533" s="136" t="s">
        <v>988</v>
      </c>
      <c r="AA533" s="136" t="s">
        <v>980</v>
      </c>
      <c r="AB533" s="137"/>
      <c r="AC533" s="136" t="s">
        <v>980</v>
      </c>
      <c r="AD533" s="136" t="s">
        <v>980</v>
      </c>
      <c r="AE533" s="136" t="s">
        <v>980</v>
      </c>
      <c r="AF533" s="138">
        <v>0</v>
      </c>
    </row>
    <row r="534" spans="1:32" x14ac:dyDescent="0.25">
      <c r="A534" s="135" t="s">
        <v>980</v>
      </c>
      <c r="B534" s="136" t="s">
        <v>182</v>
      </c>
      <c r="C534" s="136" t="s">
        <v>472</v>
      </c>
      <c r="D534" s="137">
        <v>44144</v>
      </c>
      <c r="E534" s="137">
        <v>44144</v>
      </c>
      <c r="F534" s="137">
        <v>44149</v>
      </c>
      <c r="G534" s="136" t="s">
        <v>981</v>
      </c>
      <c r="H534" s="136" t="s">
        <v>982</v>
      </c>
      <c r="I534" s="138">
        <v>-945.51</v>
      </c>
      <c r="J534" s="136" t="s">
        <v>983</v>
      </c>
      <c r="K534" s="136" t="s">
        <v>984</v>
      </c>
      <c r="L534" s="138">
        <v>-79375.56</v>
      </c>
      <c r="M534" s="138">
        <v>-945.51</v>
      </c>
      <c r="N534" s="139">
        <f t="shared" si="17"/>
        <v>945.51</v>
      </c>
      <c r="O534" s="140" t="str">
        <f>IF(M534="","",IF(M534&lt;0,-M534&amp;"_"&amp;COUNTIF(M$2:M534,M534),M534&amp;"_"&amp;COUNTIF(M$2:M534,M534)))</f>
        <v>945.51_1</v>
      </c>
      <c r="P534" s="140" t="str">
        <f t="shared" si="16"/>
        <v/>
      </c>
      <c r="Q534" s="136" t="s">
        <v>1309</v>
      </c>
      <c r="R534" s="136" t="s">
        <v>1310</v>
      </c>
      <c r="S534" s="136" t="s">
        <v>980</v>
      </c>
      <c r="T534" s="136" t="s">
        <v>980</v>
      </c>
      <c r="U534" s="136" t="s">
        <v>987</v>
      </c>
      <c r="V534" s="136" t="s">
        <v>980</v>
      </c>
      <c r="W534" s="136" t="s">
        <v>980</v>
      </c>
      <c r="X534" s="136" t="s">
        <v>980</v>
      </c>
      <c r="Y534" s="136" t="s">
        <v>980</v>
      </c>
      <c r="Z534" s="136" t="s">
        <v>988</v>
      </c>
      <c r="AA534" s="136" t="s">
        <v>980</v>
      </c>
      <c r="AB534" s="137"/>
      <c r="AC534" s="136" t="s">
        <v>980</v>
      </c>
      <c r="AD534" s="136" t="s">
        <v>980</v>
      </c>
      <c r="AE534" s="136" t="s">
        <v>980</v>
      </c>
      <c r="AF534" s="138">
        <v>0</v>
      </c>
    </row>
    <row r="535" spans="1:32" x14ac:dyDescent="0.25">
      <c r="A535" s="135" t="s">
        <v>980</v>
      </c>
      <c r="B535" s="136" t="s">
        <v>182</v>
      </c>
      <c r="C535" s="136" t="s">
        <v>213</v>
      </c>
      <c r="D535" s="137">
        <v>44144</v>
      </c>
      <c r="E535" s="137">
        <v>44144</v>
      </c>
      <c r="F535" s="137">
        <v>44150</v>
      </c>
      <c r="G535" s="136" t="s">
        <v>981</v>
      </c>
      <c r="H535" s="136" t="s">
        <v>982</v>
      </c>
      <c r="I535" s="138">
        <v>-26397.43</v>
      </c>
      <c r="J535" s="136" t="s">
        <v>983</v>
      </c>
      <c r="K535" s="136" t="s">
        <v>984</v>
      </c>
      <c r="L535" s="138">
        <v>-2216064.23</v>
      </c>
      <c r="M535" s="138">
        <v>-26397.43</v>
      </c>
      <c r="N535" s="139">
        <f t="shared" si="17"/>
        <v>26397.43</v>
      </c>
      <c r="O535" s="140" t="str">
        <f>IF(M535="","",IF(M535&lt;0,-M535&amp;"_"&amp;COUNTIF(M$2:M535,M535),M535&amp;"_"&amp;COUNTIF(M$2:M535,M535)))</f>
        <v>26397.43_1</v>
      </c>
      <c r="P535" s="140" t="str">
        <f t="shared" si="16"/>
        <v/>
      </c>
      <c r="Q535" s="136" t="s">
        <v>1311</v>
      </c>
      <c r="R535" s="136" t="s">
        <v>1310</v>
      </c>
      <c r="S535" s="136" t="s">
        <v>980</v>
      </c>
      <c r="T535" s="136" t="s">
        <v>980</v>
      </c>
      <c r="U535" s="136" t="s">
        <v>987</v>
      </c>
      <c r="V535" s="136" t="s">
        <v>980</v>
      </c>
      <c r="W535" s="136" t="s">
        <v>980</v>
      </c>
      <c r="X535" s="136" t="s">
        <v>980</v>
      </c>
      <c r="Y535" s="136" t="s">
        <v>980</v>
      </c>
      <c r="Z535" s="136" t="s">
        <v>988</v>
      </c>
      <c r="AA535" s="136" t="s">
        <v>980</v>
      </c>
      <c r="AB535" s="137"/>
      <c r="AC535" s="136" t="s">
        <v>980</v>
      </c>
      <c r="AD535" s="136" t="s">
        <v>980</v>
      </c>
      <c r="AE535" s="136" t="s">
        <v>980</v>
      </c>
      <c r="AF535" s="138">
        <v>0</v>
      </c>
    </row>
    <row r="536" spans="1:32" x14ac:dyDescent="0.25">
      <c r="A536" s="135" t="s">
        <v>980</v>
      </c>
      <c r="B536" s="136" t="s">
        <v>182</v>
      </c>
      <c r="C536" s="136" t="s">
        <v>213</v>
      </c>
      <c r="D536" s="137">
        <v>44144</v>
      </c>
      <c r="E536" s="137">
        <v>44144</v>
      </c>
      <c r="F536" s="137">
        <v>44150</v>
      </c>
      <c r="G536" s="136" t="s">
        <v>981</v>
      </c>
      <c r="H536" s="136" t="s">
        <v>982</v>
      </c>
      <c r="I536" s="138">
        <v>-8816.64</v>
      </c>
      <c r="J536" s="136" t="s">
        <v>983</v>
      </c>
      <c r="K536" s="136" t="s">
        <v>984</v>
      </c>
      <c r="L536" s="138">
        <v>-740156.93</v>
      </c>
      <c r="M536" s="138">
        <v>-8816.64</v>
      </c>
      <c r="N536" s="139">
        <f t="shared" si="17"/>
        <v>8816.64</v>
      </c>
      <c r="O536" s="140" t="str">
        <f>IF(M536="","",IF(M536&lt;0,-M536&amp;"_"&amp;COUNTIF(M$2:M536,M536),M536&amp;"_"&amp;COUNTIF(M$2:M536,M536)))</f>
        <v>8816.64_1</v>
      </c>
      <c r="P536" s="140" t="str">
        <f t="shared" si="16"/>
        <v/>
      </c>
      <c r="Q536" s="136" t="s">
        <v>1311</v>
      </c>
      <c r="R536" s="136" t="s">
        <v>1310</v>
      </c>
      <c r="S536" s="136" t="s">
        <v>980</v>
      </c>
      <c r="T536" s="136" t="s">
        <v>980</v>
      </c>
      <c r="U536" s="136" t="s">
        <v>987</v>
      </c>
      <c r="V536" s="136" t="s">
        <v>980</v>
      </c>
      <c r="W536" s="136" t="s">
        <v>980</v>
      </c>
      <c r="X536" s="136" t="s">
        <v>980</v>
      </c>
      <c r="Y536" s="136" t="s">
        <v>980</v>
      </c>
      <c r="Z536" s="136" t="s">
        <v>988</v>
      </c>
      <c r="AA536" s="136" t="s">
        <v>980</v>
      </c>
      <c r="AB536" s="137"/>
      <c r="AC536" s="136" t="s">
        <v>980</v>
      </c>
      <c r="AD536" s="136" t="s">
        <v>980</v>
      </c>
      <c r="AE536" s="136" t="s">
        <v>980</v>
      </c>
      <c r="AF536" s="138">
        <v>0</v>
      </c>
    </row>
    <row r="537" spans="1:32" x14ac:dyDescent="0.25">
      <c r="A537" s="135" t="s">
        <v>980</v>
      </c>
      <c r="B537" s="136" t="s">
        <v>182</v>
      </c>
      <c r="C537" s="136" t="s">
        <v>213</v>
      </c>
      <c r="D537" s="137">
        <v>44144</v>
      </c>
      <c r="E537" s="137">
        <v>44144</v>
      </c>
      <c r="F537" s="137">
        <v>44150</v>
      </c>
      <c r="G537" s="136" t="s">
        <v>981</v>
      </c>
      <c r="H537" s="136" t="s">
        <v>982</v>
      </c>
      <c r="I537" s="138">
        <v>-81841.460000000006</v>
      </c>
      <c r="J537" s="136" t="s">
        <v>983</v>
      </c>
      <c r="K537" s="136" t="s">
        <v>984</v>
      </c>
      <c r="L537" s="138">
        <v>-6870590.5800000001</v>
      </c>
      <c r="M537" s="138">
        <v>-81841.460000000006</v>
      </c>
      <c r="N537" s="139">
        <f t="shared" si="17"/>
        <v>81841.460000000006</v>
      </c>
      <c r="O537" s="140" t="str">
        <f>IF(M537="","",IF(M537&lt;0,-M537&amp;"_"&amp;COUNTIF(M$2:M537,M537),M537&amp;"_"&amp;COUNTIF(M$2:M537,M537)))</f>
        <v>81841.46_1</v>
      </c>
      <c r="P537" s="140" t="str">
        <f t="shared" si="16"/>
        <v/>
      </c>
      <c r="Q537" s="136" t="s">
        <v>1311</v>
      </c>
      <c r="R537" s="136" t="s">
        <v>1310</v>
      </c>
      <c r="S537" s="136" t="s">
        <v>980</v>
      </c>
      <c r="T537" s="136" t="s">
        <v>980</v>
      </c>
      <c r="U537" s="136" t="s">
        <v>987</v>
      </c>
      <c r="V537" s="136" t="s">
        <v>980</v>
      </c>
      <c r="W537" s="136" t="s">
        <v>980</v>
      </c>
      <c r="X537" s="136" t="s">
        <v>980</v>
      </c>
      <c r="Y537" s="136" t="s">
        <v>980</v>
      </c>
      <c r="Z537" s="136" t="s">
        <v>988</v>
      </c>
      <c r="AA537" s="136" t="s">
        <v>980</v>
      </c>
      <c r="AB537" s="137"/>
      <c r="AC537" s="136" t="s">
        <v>980</v>
      </c>
      <c r="AD537" s="136" t="s">
        <v>980</v>
      </c>
      <c r="AE537" s="136" t="s">
        <v>980</v>
      </c>
      <c r="AF537" s="138">
        <v>0</v>
      </c>
    </row>
    <row r="538" spans="1:32" x14ac:dyDescent="0.25">
      <c r="A538" s="135" t="s">
        <v>980</v>
      </c>
      <c r="B538" s="136" t="s">
        <v>182</v>
      </c>
      <c r="C538" s="136" t="s">
        <v>213</v>
      </c>
      <c r="D538" s="137">
        <v>44144</v>
      </c>
      <c r="E538" s="137">
        <v>44144</v>
      </c>
      <c r="F538" s="137">
        <v>44150</v>
      </c>
      <c r="G538" s="136" t="s">
        <v>981</v>
      </c>
      <c r="H538" s="136" t="s">
        <v>982</v>
      </c>
      <c r="I538" s="138">
        <v>-16951.580000000002</v>
      </c>
      <c r="J538" s="136" t="s">
        <v>983</v>
      </c>
      <c r="K538" s="136" t="s">
        <v>984</v>
      </c>
      <c r="L538" s="138">
        <v>-1423085.14</v>
      </c>
      <c r="M538" s="138">
        <v>-16951.580000000002</v>
      </c>
      <c r="N538" s="139">
        <f t="shared" si="17"/>
        <v>16951.580000000002</v>
      </c>
      <c r="O538" s="140" t="str">
        <f>IF(M538="","",IF(M538&lt;0,-M538&amp;"_"&amp;COUNTIF(M$2:M538,M538),M538&amp;"_"&amp;COUNTIF(M$2:M538,M538)))</f>
        <v>16951.58_1</v>
      </c>
      <c r="P538" s="140" t="str">
        <f t="shared" si="16"/>
        <v/>
      </c>
      <c r="Q538" s="136" t="s">
        <v>1311</v>
      </c>
      <c r="R538" s="136" t="s">
        <v>1310</v>
      </c>
      <c r="S538" s="136" t="s">
        <v>980</v>
      </c>
      <c r="T538" s="136" t="s">
        <v>980</v>
      </c>
      <c r="U538" s="136" t="s">
        <v>987</v>
      </c>
      <c r="V538" s="136" t="s">
        <v>980</v>
      </c>
      <c r="W538" s="136" t="s">
        <v>980</v>
      </c>
      <c r="X538" s="136" t="s">
        <v>980</v>
      </c>
      <c r="Y538" s="136" t="s">
        <v>980</v>
      </c>
      <c r="Z538" s="136" t="s">
        <v>988</v>
      </c>
      <c r="AA538" s="136" t="s">
        <v>980</v>
      </c>
      <c r="AB538" s="137"/>
      <c r="AC538" s="136" t="s">
        <v>980</v>
      </c>
      <c r="AD538" s="136" t="s">
        <v>980</v>
      </c>
      <c r="AE538" s="136" t="s">
        <v>980</v>
      </c>
      <c r="AF538" s="138">
        <v>0</v>
      </c>
    </row>
    <row r="539" spans="1:32" x14ac:dyDescent="0.25">
      <c r="A539" s="135" t="s">
        <v>980</v>
      </c>
      <c r="B539" s="136" t="s">
        <v>182</v>
      </c>
      <c r="C539" s="136" t="s">
        <v>479</v>
      </c>
      <c r="D539" s="137">
        <v>44145</v>
      </c>
      <c r="E539" s="137">
        <v>44145</v>
      </c>
      <c r="F539" s="137">
        <v>44150</v>
      </c>
      <c r="G539" s="136" t="s">
        <v>981</v>
      </c>
      <c r="H539" s="136" t="s">
        <v>982</v>
      </c>
      <c r="I539" s="138">
        <v>-16560.63</v>
      </c>
      <c r="J539" s="136" t="s">
        <v>983</v>
      </c>
      <c r="K539" s="136" t="s">
        <v>984</v>
      </c>
      <c r="L539" s="138">
        <v>-1390264.88</v>
      </c>
      <c r="M539" s="138">
        <v>-16560.63</v>
      </c>
      <c r="N539" s="139">
        <f t="shared" si="17"/>
        <v>16560.63</v>
      </c>
      <c r="O539" s="140" t="str">
        <f>IF(M539="","",IF(M539&lt;0,-M539&amp;"_"&amp;COUNTIF(M$2:M539,M539),M539&amp;"_"&amp;COUNTIF(M$2:M539,M539)))</f>
        <v>16560.63_1</v>
      </c>
      <c r="P539" s="140" t="str">
        <f t="shared" si="16"/>
        <v/>
      </c>
      <c r="Q539" s="136" t="s">
        <v>1312</v>
      </c>
      <c r="R539" s="136" t="s">
        <v>1313</v>
      </c>
      <c r="S539" s="136" t="s">
        <v>980</v>
      </c>
      <c r="T539" s="136" t="s">
        <v>980</v>
      </c>
      <c r="U539" s="136" t="s">
        <v>987</v>
      </c>
      <c r="V539" s="136" t="s">
        <v>980</v>
      </c>
      <c r="W539" s="136" t="s">
        <v>980</v>
      </c>
      <c r="X539" s="136" t="s">
        <v>980</v>
      </c>
      <c r="Y539" s="136" t="s">
        <v>980</v>
      </c>
      <c r="Z539" s="136" t="s">
        <v>988</v>
      </c>
      <c r="AA539" s="136" t="s">
        <v>980</v>
      </c>
      <c r="AB539" s="137"/>
      <c r="AC539" s="136" t="s">
        <v>980</v>
      </c>
      <c r="AD539" s="136" t="s">
        <v>980</v>
      </c>
      <c r="AE539" s="136" t="s">
        <v>980</v>
      </c>
      <c r="AF539" s="138">
        <v>0</v>
      </c>
    </row>
    <row r="540" spans="1:32" x14ac:dyDescent="0.25">
      <c r="A540" s="135" t="s">
        <v>980</v>
      </c>
      <c r="B540" s="136" t="s">
        <v>182</v>
      </c>
      <c r="C540" s="136" t="s">
        <v>479</v>
      </c>
      <c r="D540" s="137">
        <v>44145</v>
      </c>
      <c r="E540" s="137">
        <v>44145</v>
      </c>
      <c r="F540" s="137">
        <v>44150</v>
      </c>
      <c r="G540" s="136" t="s">
        <v>981</v>
      </c>
      <c r="H540" s="136" t="s">
        <v>982</v>
      </c>
      <c r="I540" s="138">
        <v>-5781.2</v>
      </c>
      <c r="J540" s="136" t="s">
        <v>983</v>
      </c>
      <c r="K540" s="136" t="s">
        <v>984</v>
      </c>
      <c r="L540" s="138">
        <v>-485331.74</v>
      </c>
      <c r="M540" s="138">
        <v>-5781.2</v>
      </c>
      <c r="N540" s="139">
        <f t="shared" si="17"/>
        <v>5781.2</v>
      </c>
      <c r="O540" s="140" t="str">
        <f>IF(M540="","",IF(M540&lt;0,-M540&amp;"_"&amp;COUNTIF(M$2:M540,M540),M540&amp;"_"&amp;COUNTIF(M$2:M540,M540)))</f>
        <v>5781.2_1</v>
      </c>
      <c r="P540" s="140" t="str">
        <f t="shared" si="16"/>
        <v/>
      </c>
      <c r="Q540" s="136" t="s">
        <v>1312</v>
      </c>
      <c r="R540" s="136" t="s">
        <v>1313</v>
      </c>
      <c r="S540" s="136" t="s">
        <v>980</v>
      </c>
      <c r="T540" s="136" t="s">
        <v>980</v>
      </c>
      <c r="U540" s="136" t="s">
        <v>987</v>
      </c>
      <c r="V540" s="136" t="s">
        <v>980</v>
      </c>
      <c r="W540" s="136" t="s">
        <v>980</v>
      </c>
      <c r="X540" s="136" t="s">
        <v>980</v>
      </c>
      <c r="Y540" s="136" t="s">
        <v>980</v>
      </c>
      <c r="Z540" s="136" t="s">
        <v>988</v>
      </c>
      <c r="AA540" s="136" t="s">
        <v>980</v>
      </c>
      <c r="AB540" s="137"/>
      <c r="AC540" s="136" t="s">
        <v>980</v>
      </c>
      <c r="AD540" s="136" t="s">
        <v>980</v>
      </c>
      <c r="AE540" s="136" t="s">
        <v>980</v>
      </c>
      <c r="AF540" s="138">
        <v>0</v>
      </c>
    </row>
    <row r="541" spans="1:32" x14ac:dyDescent="0.25">
      <c r="A541" s="135" t="s">
        <v>980</v>
      </c>
      <c r="B541" s="136" t="s">
        <v>182</v>
      </c>
      <c r="C541" s="136" t="s">
        <v>479</v>
      </c>
      <c r="D541" s="137">
        <v>44145</v>
      </c>
      <c r="E541" s="137">
        <v>44145</v>
      </c>
      <c r="F541" s="137">
        <v>44150</v>
      </c>
      <c r="G541" s="136" t="s">
        <v>981</v>
      </c>
      <c r="H541" s="136" t="s">
        <v>982</v>
      </c>
      <c r="I541" s="138">
        <v>-51708.92</v>
      </c>
      <c r="J541" s="136" t="s">
        <v>983</v>
      </c>
      <c r="K541" s="136" t="s">
        <v>984</v>
      </c>
      <c r="L541" s="138">
        <v>-4340963.84</v>
      </c>
      <c r="M541" s="138">
        <v>-51708.92</v>
      </c>
      <c r="N541" s="139">
        <f t="shared" si="17"/>
        <v>51708.92</v>
      </c>
      <c r="O541" s="140" t="str">
        <f>IF(M541="","",IF(M541&lt;0,-M541&amp;"_"&amp;COUNTIF(M$2:M541,M541),M541&amp;"_"&amp;COUNTIF(M$2:M541,M541)))</f>
        <v>51708.92_1</v>
      </c>
      <c r="P541" s="140" t="str">
        <f t="shared" si="16"/>
        <v/>
      </c>
      <c r="Q541" s="136" t="s">
        <v>1312</v>
      </c>
      <c r="R541" s="136" t="s">
        <v>1313</v>
      </c>
      <c r="S541" s="136" t="s">
        <v>980</v>
      </c>
      <c r="T541" s="136" t="s">
        <v>980</v>
      </c>
      <c r="U541" s="136" t="s">
        <v>987</v>
      </c>
      <c r="V541" s="136" t="s">
        <v>980</v>
      </c>
      <c r="W541" s="136" t="s">
        <v>980</v>
      </c>
      <c r="X541" s="136" t="s">
        <v>980</v>
      </c>
      <c r="Y541" s="136" t="s">
        <v>980</v>
      </c>
      <c r="Z541" s="136" t="s">
        <v>988</v>
      </c>
      <c r="AA541" s="136" t="s">
        <v>980</v>
      </c>
      <c r="AB541" s="137"/>
      <c r="AC541" s="136" t="s">
        <v>980</v>
      </c>
      <c r="AD541" s="136" t="s">
        <v>980</v>
      </c>
      <c r="AE541" s="136" t="s">
        <v>980</v>
      </c>
      <c r="AF541" s="138">
        <v>0</v>
      </c>
    </row>
    <row r="542" spans="1:32" x14ac:dyDescent="0.25">
      <c r="A542" s="135" t="s">
        <v>980</v>
      </c>
      <c r="B542" s="136" t="s">
        <v>182</v>
      </c>
      <c r="C542" s="136" t="s">
        <v>479</v>
      </c>
      <c r="D542" s="137">
        <v>44145</v>
      </c>
      <c r="E542" s="137">
        <v>44145</v>
      </c>
      <c r="F542" s="137">
        <v>44150</v>
      </c>
      <c r="G542" s="136" t="s">
        <v>981</v>
      </c>
      <c r="H542" s="136" t="s">
        <v>982</v>
      </c>
      <c r="I542" s="138">
        <v>-10939.37</v>
      </c>
      <c r="J542" s="136" t="s">
        <v>983</v>
      </c>
      <c r="K542" s="136" t="s">
        <v>984</v>
      </c>
      <c r="L542" s="138">
        <v>-918360.11</v>
      </c>
      <c r="M542" s="138">
        <v>-10939.37</v>
      </c>
      <c r="N542" s="139">
        <f t="shared" si="17"/>
        <v>10939.37</v>
      </c>
      <c r="O542" s="140" t="str">
        <f>IF(M542="","",IF(M542&lt;0,-M542&amp;"_"&amp;COUNTIF(M$2:M542,M542),M542&amp;"_"&amp;COUNTIF(M$2:M542,M542)))</f>
        <v>10939.37_1</v>
      </c>
      <c r="P542" s="140" t="str">
        <f t="shared" si="16"/>
        <v/>
      </c>
      <c r="Q542" s="136" t="s">
        <v>1312</v>
      </c>
      <c r="R542" s="136" t="s">
        <v>1313</v>
      </c>
      <c r="S542" s="136" t="s">
        <v>980</v>
      </c>
      <c r="T542" s="136" t="s">
        <v>980</v>
      </c>
      <c r="U542" s="136" t="s">
        <v>987</v>
      </c>
      <c r="V542" s="136" t="s">
        <v>980</v>
      </c>
      <c r="W542" s="136" t="s">
        <v>980</v>
      </c>
      <c r="X542" s="136" t="s">
        <v>980</v>
      </c>
      <c r="Y542" s="136" t="s">
        <v>980</v>
      </c>
      <c r="Z542" s="136" t="s">
        <v>988</v>
      </c>
      <c r="AA542" s="136" t="s">
        <v>980</v>
      </c>
      <c r="AB542" s="137"/>
      <c r="AC542" s="136" t="s">
        <v>980</v>
      </c>
      <c r="AD542" s="136" t="s">
        <v>980</v>
      </c>
      <c r="AE542" s="136" t="s">
        <v>980</v>
      </c>
      <c r="AF542" s="138">
        <v>0</v>
      </c>
    </row>
    <row r="543" spans="1:32" x14ac:dyDescent="0.25">
      <c r="A543" s="135" t="s">
        <v>980</v>
      </c>
      <c r="B543" s="136" t="s">
        <v>182</v>
      </c>
      <c r="C543" s="136" t="s">
        <v>476</v>
      </c>
      <c r="D543" s="137">
        <v>44146</v>
      </c>
      <c r="E543" s="137">
        <v>44146</v>
      </c>
      <c r="F543" s="137">
        <v>44150</v>
      </c>
      <c r="G543" s="136" t="s">
        <v>981</v>
      </c>
      <c r="H543" s="136" t="s">
        <v>982</v>
      </c>
      <c r="I543" s="138">
        <v>-4423.8599999999997</v>
      </c>
      <c r="J543" s="136" t="s">
        <v>983</v>
      </c>
      <c r="K543" s="136" t="s">
        <v>984</v>
      </c>
      <c r="L543" s="138">
        <v>-371383.05</v>
      </c>
      <c r="M543" s="138">
        <v>-4423.8599999999997</v>
      </c>
      <c r="N543" s="139">
        <f t="shared" si="17"/>
        <v>4423.8599999999997</v>
      </c>
      <c r="O543" s="140" t="str">
        <f>IF(M543="","",IF(M543&lt;0,-M543&amp;"_"&amp;COUNTIF(M$2:M543,M543),M543&amp;"_"&amp;COUNTIF(M$2:M543,M543)))</f>
        <v>4423.86_1</v>
      </c>
      <c r="P543" s="140" t="str">
        <f t="shared" si="16"/>
        <v/>
      </c>
      <c r="Q543" s="136" t="s">
        <v>1314</v>
      </c>
      <c r="R543" s="136" t="s">
        <v>1315</v>
      </c>
      <c r="S543" s="136" t="s">
        <v>980</v>
      </c>
      <c r="T543" s="136" t="s">
        <v>980</v>
      </c>
      <c r="U543" s="136" t="s">
        <v>987</v>
      </c>
      <c r="V543" s="136" t="s">
        <v>980</v>
      </c>
      <c r="W543" s="136" t="s">
        <v>980</v>
      </c>
      <c r="X543" s="136" t="s">
        <v>980</v>
      </c>
      <c r="Y543" s="136" t="s">
        <v>980</v>
      </c>
      <c r="Z543" s="136" t="s">
        <v>988</v>
      </c>
      <c r="AA543" s="136" t="s">
        <v>980</v>
      </c>
      <c r="AB543" s="137"/>
      <c r="AC543" s="136" t="s">
        <v>980</v>
      </c>
      <c r="AD543" s="136" t="s">
        <v>980</v>
      </c>
      <c r="AE543" s="136" t="s">
        <v>980</v>
      </c>
      <c r="AF543" s="138">
        <v>0</v>
      </c>
    </row>
    <row r="544" spans="1:32" x14ac:dyDescent="0.25">
      <c r="A544" s="135" t="s">
        <v>980</v>
      </c>
      <c r="B544" s="136" t="s">
        <v>182</v>
      </c>
      <c r="C544" s="136" t="s">
        <v>476</v>
      </c>
      <c r="D544" s="137">
        <v>44146</v>
      </c>
      <c r="E544" s="137">
        <v>44146</v>
      </c>
      <c r="F544" s="137">
        <v>44150</v>
      </c>
      <c r="G544" s="136" t="s">
        <v>981</v>
      </c>
      <c r="H544" s="136" t="s">
        <v>982</v>
      </c>
      <c r="I544" s="138">
        <v>-9293.7999999999993</v>
      </c>
      <c r="J544" s="136" t="s">
        <v>983</v>
      </c>
      <c r="K544" s="136" t="s">
        <v>984</v>
      </c>
      <c r="L544" s="138">
        <v>-780214.51</v>
      </c>
      <c r="M544" s="138">
        <v>-9293.7999999999993</v>
      </c>
      <c r="N544" s="139">
        <f t="shared" si="17"/>
        <v>9293.7999999999993</v>
      </c>
      <c r="O544" s="140" t="str">
        <f>IF(M544="","",IF(M544&lt;0,-M544&amp;"_"&amp;COUNTIF(M$2:M544,M544),M544&amp;"_"&amp;COUNTIF(M$2:M544,M544)))</f>
        <v>9293.8_1</v>
      </c>
      <c r="P544" s="140" t="str">
        <f t="shared" si="16"/>
        <v/>
      </c>
      <c r="Q544" s="136" t="s">
        <v>1314</v>
      </c>
      <c r="R544" s="136" t="s">
        <v>1315</v>
      </c>
      <c r="S544" s="136" t="s">
        <v>980</v>
      </c>
      <c r="T544" s="136" t="s">
        <v>980</v>
      </c>
      <c r="U544" s="136" t="s">
        <v>987</v>
      </c>
      <c r="V544" s="136" t="s">
        <v>980</v>
      </c>
      <c r="W544" s="136" t="s">
        <v>980</v>
      </c>
      <c r="X544" s="136" t="s">
        <v>980</v>
      </c>
      <c r="Y544" s="136" t="s">
        <v>980</v>
      </c>
      <c r="Z544" s="136" t="s">
        <v>988</v>
      </c>
      <c r="AA544" s="136" t="s">
        <v>980</v>
      </c>
      <c r="AB544" s="137"/>
      <c r="AC544" s="136" t="s">
        <v>980</v>
      </c>
      <c r="AD544" s="136" t="s">
        <v>980</v>
      </c>
      <c r="AE544" s="136" t="s">
        <v>980</v>
      </c>
      <c r="AF544" s="138">
        <v>0</v>
      </c>
    </row>
    <row r="545" spans="1:32" x14ac:dyDescent="0.25">
      <c r="A545" s="135" t="s">
        <v>980</v>
      </c>
      <c r="B545" s="136" t="s">
        <v>182</v>
      </c>
      <c r="C545" s="136" t="s">
        <v>477</v>
      </c>
      <c r="D545" s="137">
        <v>44146</v>
      </c>
      <c r="E545" s="137">
        <v>44146</v>
      </c>
      <c r="F545" s="137">
        <v>44150</v>
      </c>
      <c r="G545" s="136" t="s">
        <v>981</v>
      </c>
      <c r="H545" s="136" t="s">
        <v>982</v>
      </c>
      <c r="I545" s="138">
        <v>-2617.63</v>
      </c>
      <c r="J545" s="136" t="s">
        <v>983</v>
      </c>
      <c r="K545" s="136" t="s">
        <v>984</v>
      </c>
      <c r="L545" s="138">
        <v>-219750.03</v>
      </c>
      <c r="M545" s="138">
        <v>-2617.63</v>
      </c>
      <c r="N545" s="139">
        <f t="shared" si="17"/>
        <v>2617.63</v>
      </c>
      <c r="O545" s="140" t="str">
        <f>IF(M545="","",IF(M545&lt;0,-M545&amp;"_"&amp;COUNTIF(M$2:M545,M545),M545&amp;"_"&amp;COUNTIF(M$2:M545,M545)))</f>
        <v>2617.63_1</v>
      </c>
      <c r="P545" s="140" t="str">
        <f t="shared" si="16"/>
        <v/>
      </c>
      <c r="Q545" s="136" t="s">
        <v>1316</v>
      </c>
      <c r="R545" s="136" t="s">
        <v>1315</v>
      </c>
      <c r="S545" s="136" t="s">
        <v>980</v>
      </c>
      <c r="T545" s="136" t="s">
        <v>980</v>
      </c>
      <c r="U545" s="136" t="s">
        <v>987</v>
      </c>
      <c r="V545" s="136" t="s">
        <v>980</v>
      </c>
      <c r="W545" s="136" t="s">
        <v>980</v>
      </c>
      <c r="X545" s="136" t="s">
        <v>980</v>
      </c>
      <c r="Y545" s="136" t="s">
        <v>980</v>
      </c>
      <c r="Z545" s="136" t="s">
        <v>988</v>
      </c>
      <c r="AA545" s="136" t="s">
        <v>980</v>
      </c>
      <c r="AB545" s="137"/>
      <c r="AC545" s="136" t="s">
        <v>980</v>
      </c>
      <c r="AD545" s="136" t="s">
        <v>980</v>
      </c>
      <c r="AE545" s="136" t="s">
        <v>980</v>
      </c>
      <c r="AF545" s="138">
        <v>0</v>
      </c>
    </row>
    <row r="546" spans="1:32" x14ac:dyDescent="0.25">
      <c r="A546" s="135" t="s">
        <v>980</v>
      </c>
      <c r="B546" s="136" t="s">
        <v>182</v>
      </c>
      <c r="C546" s="136" t="s">
        <v>477</v>
      </c>
      <c r="D546" s="137">
        <v>44146</v>
      </c>
      <c r="E546" s="137">
        <v>44146</v>
      </c>
      <c r="F546" s="137">
        <v>44150</v>
      </c>
      <c r="G546" s="136" t="s">
        <v>981</v>
      </c>
      <c r="H546" s="136" t="s">
        <v>982</v>
      </c>
      <c r="I546" s="138">
        <v>-3119.89</v>
      </c>
      <c r="J546" s="136" t="s">
        <v>983</v>
      </c>
      <c r="K546" s="136" t="s">
        <v>984</v>
      </c>
      <c r="L546" s="138">
        <v>-261914.77</v>
      </c>
      <c r="M546" s="138">
        <v>-3119.89</v>
      </c>
      <c r="N546" s="139">
        <f t="shared" si="17"/>
        <v>3119.89</v>
      </c>
      <c r="O546" s="140" t="str">
        <f>IF(M546="","",IF(M546&lt;0,-M546&amp;"_"&amp;COUNTIF(M$2:M546,M546),M546&amp;"_"&amp;COUNTIF(M$2:M546,M546)))</f>
        <v>3119.89_1</v>
      </c>
      <c r="P546" s="140" t="str">
        <f t="shared" si="16"/>
        <v/>
      </c>
      <c r="Q546" s="136" t="s">
        <v>1316</v>
      </c>
      <c r="R546" s="136" t="s">
        <v>1315</v>
      </c>
      <c r="S546" s="136" t="s">
        <v>980</v>
      </c>
      <c r="T546" s="136" t="s">
        <v>980</v>
      </c>
      <c r="U546" s="136" t="s">
        <v>987</v>
      </c>
      <c r="V546" s="136" t="s">
        <v>980</v>
      </c>
      <c r="W546" s="136" t="s">
        <v>980</v>
      </c>
      <c r="X546" s="136" t="s">
        <v>980</v>
      </c>
      <c r="Y546" s="136" t="s">
        <v>980</v>
      </c>
      <c r="Z546" s="136" t="s">
        <v>988</v>
      </c>
      <c r="AA546" s="136" t="s">
        <v>980</v>
      </c>
      <c r="AB546" s="137"/>
      <c r="AC546" s="136" t="s">
        <v>980</v>
      </c>
      <c r="AD546" s="136" t="s">
        <v>980</v>
      </c>
      <c r="AE546" s="136" t="s">
        <v>980</v>
      </c>
      <c r="AF546" s="138">
        <v>0</v>
      </c>
    </row>
    <row r="547" spans="1:32" x14ac:dyDescent="0.25">
      <c r="A547" s="135" t="s">
        <v>980</v>
      </c>
      <c r="B547" s="136" t="s">
        <v>182</v>
      </c>
      <c r="C547" s="136" t="s">
        <v>480</v>
      </c>
      <c r="D547" s="137">
        <v>44146</v>
      </c>
      <c r="E547" s="137">
        <v>44146</v>
      </c>
      <c r="F547" s="137">
        <v>44150</v>
      </c>
      <c r="G547" s="136" t="s">
        <v>981</v>
      </c>
      <c r="H547" s="136" t="s">
        <v>982</v>
      </c>
      <c r="I547" s="138">
        <v>-1384.66</v>
      </c>
      <c r="J547" s="136" t="s">
        <v>983</v>
      </c>
      <c r="K547" s="136" t="s">
        <v>984</v>
      </c>
      <c r="L547" s="138">
        <v>-116242.21</v>
      </c>
      <c r="M547" s="138">
        <v>-1384.66</v>
      </c>
      <c r="N547" s="139">
        <f t="shared" si="17"/>
        <v>1384.66</v>
      </c>
      <c r="O547" s="140" t="str">
        <f>IF(M547="","",IF(M547&lt;0,-M547&amp;"_"&amp;COUNTIF(M$2:M547,M547),M547&amp;"_"&amp;COUNTIF(M$2:M547,M547)))</f>
        <v>1384.66_1</v>
      </c>
      <c r="P547" s="140" t="str">
        <f t="shared" si="16"/>
        <v/>
      </c>
      <c r="Q547" s="136" t="s">
        <v>1317</v>
      </c>
      <c r="R547" s="136" t="s">
        <v>1315</v>
      </c>
      <c r="S547" s="136" t="s">
        <v>980</v>
      </c>
      <c r="T547" s="136" t="s">
        <v>980</v>
      </c>
      <c r="U547" s="136" t="s">
        <v>987</v>
      </c>
      <c r="V547" s="136" t="s">
        <v>980</v>
      </c>
      <c r="W547" s="136" t="s">
        <v>980</v>
      </c>
      <c r="X547" s="136" t="s">
        <v>980</v>
      </c>
      <c r="Y547" s="136" t="s">
        <v>980</v>
      </c>
      <c r="Z547" s="136" t="s">
        <v>988</v>
      </c>
      <c r="AA547" s="136" t="s">
        <v>980</v>
      </c>
      <c r="AB547" s="137"/>
      <c r="AC547" s="136" t="s">
        <v>980</v>
      </c>
      <c r="AD547" s="136" t="s">
        <v>980</v>
      </c>
      <c r="AE547" s="136" t="s">
        <v>980</v>
      </c>
      <c r="AF547" s="138">
        <v>0</v>
      </c>
    </row>
    <row r="548" spans="1:32" x14ac:dyDescent="0.25">
      <c r="A548" s="135" t="s">
        <v>980</v>
      </c>
      <c r="B548" s="136" t="s">
        <v>182</v>
      </c>
      <c r="C548" s="136" t="s">
        <v>478</v>
      </c>
      <c r="D548" s="137">
        <v>44146</v>
      </c>
      <c r="E548" s="137">
        <v>44146</v>
      </c>
      <c r="F548" s="137">
        <v>44150</v>
      </c>
      <c r="G548" s="136" t="s">
        <v>981</v>
      </c>
      <c r="H548" s="136" t="s">
        <v>982</v>
      </c>
      <c r="I548" s="138">
        <v>-6709.89</v>
      </c>
      <c r="J548" s="136" t="s">
        <v>983</v>
      </c>
      <c r="K548" s="136" t="s">
        <v>984</v>
      </c>
      <c r="L548" s="138">
        <v>-563295.27</v>
      </c>
      <c r="M548" s="138">
        <v>-6709.89</v>
      </c>
      <c r="N548" s="139">
        <f t="shared" si="17"/>
        <v>6709.89</v>
      </c>
      <c r="O548" s="140" t="str">
        <f>IF(M548="","",IF(M548&lt;0,-M548&amp;"_"&amp;COUNTIF(M$2:M548,M548),M548&amp;"_"&amp;COUNTIF(M$2:M548,M548)))</f>
        <v>6709.89_1</v>
      </c>
      <c r="P548" s="140" t="str">
        <f t="shared" si="16"/>
        <v/>
      </c>
      <c r="Q548" s="136" t="s">
        <v>1318</v>
      </c>
      <c r="R548" s="136" t="s">
        <v>1315</v>
      </c>
      <c r="S548" s="136" t="s">
        <v>980</v>
      </c>
      <c r="T548" s="136" t="s">
        <v>980</v>
      </c>
      <c r="U548" s="136" t="s">
        <v>987</v>
      </c>
      <c r="V548" s="136" t="s">
        <v>980</v>
      </c>
      <c r="W548" s="136" t="s">
        <v>980</v>
      </c>
      <c r="X548" s="136" t="s">
        <v>980</v>
      </c>
      <c r="Y548" s="136" t="s">
        <v>980</v>
      </c>
      <c r="Z548" s="136" t="s">
        <v>988</v>
      </c>
      <c r="AA548" s="136" t="s">
        <v>980</v>
      </c>
      <c r="AB548" s="137"/>
      <c r="AC548" s="136" t="s">
        <v>980</v>
      </c>
      <c r="AD548" s="136" t="s">
        <v>980</v>
      </c>
      <c r="AE548" s="136" t="s">
        <v>980</v>
      </c>
      <c r="AF548" s="138">
        <v>0</v>
      </c>
    </row>
    <row r="549" spans="1:32" x14ac:dyDescent="0.25">
      <c r="A549" s="135" t="s">
        <v>980</v>
      </c>
      <c r="B549" s="136" t="s">
        <v>182</v>
      </c>
      <c r="C549" s="136" t="s">
        <v>482</v>
      </c>
      <c r="D549" s="137">
        <v>44146</v>
      </c>
      <c r="E549" s="137">
        <v>44146</v>
      </c>
      <c r="F549" s="137">
        <v>44150</v>
      </c>
      <c r="G549" s="136" t="s">
        <v>981</v>
      </c>
      <c r="H549" s="136" t="s">
        <v>982</v>
      </c>
      <c r="I549" s="138">
        <v>-1473.31</v>
      </c>
      <c r="J549" s="136" t="s">
        <v>983</v>
      </c>
      <c r="K549" s="136" t="s">
        <v>984</v>
      </c>
      <c r="L549" s="138">
        <v>-123684.37</v>
      </c>
      <c r="M549" s="138">
        <v>-1473.31</v>
      </c>
      <c r="N549" s="139">
        <f t="shared" si="17"/>
        <v>1473.31</v>
      </c>
      <c r="O549" s="140" t="str">
        <f>IF(M549="","",IF(M549&lt;0,-M549&amp;"_"&amp;COUNTIF(M$2:M549,M549),M549&amp;"_"&amp;COUNTIF(M$2:M549,M549)))</f>
        <v>1473.31_1</v>
      </c>
      <c r="P549" s="140" t="str">
        <f t="shared" si="16"/>
        <v/>
      </c>
      <c r="Q549" s="136" t="s">
        <v>1319</v>
      </c>
      <c r="R549" s="136" t="s">
        <v>1315</v>
      </c>
      <c r="S549" s="136" t="s">
        <v>980</v>
      </c>
      <c r="T549" s="136" t="s">
        <v>980</v>
      </c>
      <c r="U549" s="136" t="s">
        <v>987</v>
      </c>
      <c r="V549" s="136" t="s">
        <v>980</v>
      </c>
      <c r="W549" s="136" t="s">
        <v>980</v>
      </c>
      <c r="X549" s="136" t="s">
        <v>980</v>
      </c>
      <c r="Y549" s="136" t="s">
        <v>980</v>
      </c>
      <c r="Z549" s="136" t="s">
        <v>988</v>
      </c>
      <c r="AA549" s="136" t="s">
        <v>980</v>
      </c>
      <c r="AB549" s="137"/>
      <c r="AC549" s="136" t="s">
        <v>980</v>
      </c>
      <c r="AD549" s="136" t="s">
        <v>980</v>
      </c>
      <c r="AE549" s="136" t="s">
        <v>980</v>
      </c>
      <c r="AF549" s="138">
        <v>0</v>
      </c>
    </row>
    <row r="550" spans="1:32" x14ac:dyDescent="0.25">
      <c r="A550" s="135" t="s">
        <v>980</v>
      </c>
      <c r="B550" s="136" t="s">
        <v>182</v>
      </c>
      <c r="C550" s="136" t="s">
        <v>481</v>
      </c>
      <c r="D550" s="137">
        <v>44147</v>
      </c>
      <c r="E550" s="137">
        <v>44147</v>
      </c>
      <c r="F550" s="137">
        <v>44150</v>
      </c>
      <c r="G550" s="136" t="s">
        <v>981</v>
      </c>
      <c r="H550" s="136" t="s">
        <v>982</v>
      </c>
      <c r="I550" s="138">
        <v>-39852.699999999997</v>
      </c>
      <c r="J550" s="136" t="s">
        <v>983</v>
      </c>
      <c r="K550" s="136" t="s">
        <v>984</v>
      </c>
      <c r="L550" s="138">
        <v>-3345634.17</v>
      </c>
      <c r="M550" s="138">
        <v>-39852.699999999997</v>
      </c>
      <c r="N550" s="139">
        <f t="shared" si="17"/>
        <v>39852.699999999997</v>
      </c>
      <c r="O550" s="140" t="str">
        <f>IF(M550="","",IF(M550&lt;0,-M550&amp;"_"&amp;COUNTIF(M$2:M550,M550),M550&amp;"_"&amp;COUNTIF(M$2:M550,M550)))</f>
        <v>39852.7_1</v>
      </c>
      <c r="P550" s="140" t="str">
        <f t="shared" si="16"/>
        <v/>
      </c>
      <c r="Q550" s="136" t="s">
        <v>1320</v>
      </c>
      <c r="R550" s="136" t="s">
        <v>1321</v>
      </c>
      <c r="S550" s="136" t="s">
        <v>980</v>
      </c>
      <c r="T550" s="136" t="s">
        <v>980</v>
      </c>
      <c r="U550" s="136" t="s">
        <v>987</v>
      </c>
      <c r="V550" s="136" t="s">
        <v>980</v>
      </c>
      <c r="W550" s="136" t="s">
        <v>980</v>
      </c>
      <c r="X550" s="136" t="s">
        <v>980</v>
      </c>
      <c r="Y550" s="136" t="s">
        <v>980</v>
      </c>
      <c r="Z550" s="136" t="s">
        <v>988</v>
      </c>
      <c r="AA550" s="136" t="s">
        <v>980</v>
      </c>
      <c r="AB550" s="137"/>
      <c r="AC550" s="136" t="s">
        <v>980</v>
      </c>
      <c r="AD550" s="136" t="s">
        <v>980</v>
      </c>
      <c r="AE550" s="136" t="s">
        <v>980</v>
      </c>
      <c r="AF550" s="138">
        <v>0</v>
      </c>
    </row>
    <row r="551" spans="1:32" x14ac:dyDescent="0.25">
      <c r="A551" s="135" t="s">
        <v>980</v>
      </c>
      <c r="B551" s="136" t="s">
        <v>182</v>
      </c>
      <c r="C551" s="136" t="s">
        <v>214</v>
      </c>
      <c r="D551" s="137">
        <v>44147</v>
      </c>
      <c r="E551" s="137">
        <v>44147</v>
      </c>
      <c r="F551" s="137">
        <v>44150</v>
      </c>
      <c r="G551" s="136" t="s">
        <v>981</v>
      </c>
      <c r="H551" s="136" t="s">
        <v>982</v>
      </c>
      <c r="I551" s="138">
        <v>-66245.56</v>
      </c>
      <c r="J551" s="136" t="s">
        <v>983</v>
      </c>
      <c r="K551" s="136" t="s">
        <v>984</v>
      </c>
      <c r="L551" s="138">
        <v>-5561314.7599999998</v>
      </c>
      <c r="M551" s="138">
        <v>-66245.56</v>
      </c>
      <c r="N551" s="139">
        <f t="shared" si="17"/>
        <v>66245.56</v>
      </c>
      <c r="O551" s="140" t="str">
        <f>IF(M551="","",IF(M551&lt;0,-M551&amp;"_"&amp;COUNTIF(M$2:M551,M551),M551&amp;"_"&amp;COUNTIF(M$2:M551,M551)))</f>
        <v>66245.56_1</v>
      </c>
      <c r="P551" s="140" t="str">
        <f t="shared" si="16"/>
        <v/>
      </c>
      <c r="Q551" s="136" t="s">
        <v>1322</v>
      </c>
      <c r="R551" s="136" t="s">
        <v>1321</v>
      </c>
      <c r="S551" s="136" t="s">
        <v>980</v>
      </c>
      <c r="T551" s="136" t="s">
        <v>980</v>
      </c>
      <c r="U551" s="136" t="s">
        <v>987</v>
      </c>
      <c r="V551" s="136" t="s">
        <v>980</v>
      </c>
      <c r="W551" s="136" t="s">
        <v>980</v>
      </c>
      <c r="X551" s="136" t="s">
        <v>980</v>
      </c>
      <c r="Y551" s="136" t="s">
        <v>980</v>
      </c>
      <c r="Z551" s="136" t="s">
        <v>988</v>
      </c>
      <c r="AA551" s="136" t="s">
        <v>980</v>
      </c>
      <c r="AB551" s="137"/>
      <c r="AC551" s="136" t="s">
        <v>980</v>
      </c>
      <c r="AD551" s="136" t="s">
        <v>980</v>
      </c>
      <c r="AE551" s="136" t="s">
        <v>980</v>
      </c>
      <c r="AF551" s="138">
        <v>0</v>
      </c>
    </row>
    <row r="552" spans="1:32" x14ac:dyDescent="0.25">
      <c r="A552" s="135" t="s">
        <v>980</v>
      </c>
      <c r="B552" s="136" t="s">
        <v>182</v>
      </c>
      <c r="C552" s="136" t="s">
        <v>483</v>
      </c>
      <c r="D552" s="137">
        <v>44147</v>
      </c>
      <c r="E552" s="137">
        <v>44147</v>
      </c>
      <c r="F552" s="137">
        <v>44152</v>
      </c>
      <c r="G552" s="136" t="s">
        <v>981</v>
      </c>
      <c r="H552" s="136" t="s">
        <v>982</v>
      </c>
      <c r="I552" s="138">
        <v>-2868.07</v>
      </c>
      <c r="J552" s="136" t="s">
        <v>983</v>
      </c>
      <c r="K552" s="136" t="s">
        <v>984</v>
      </c>
      <c r="L552" s="138">
        <v>-240774.48</v>
      </c>
      <c r="M552" s="138">
        <v>-2868.07</v>
      </c>
      <c r="N552" s="139">
        <f t="shared" si="17"/>
        <v>2868.07</v>
      </c>
      <c r="O552" s="140" t="str">
        <f>IF(M552="","",IF(M552&lt;0,-M552&amp;"_"&amp;COUNTIF(M$2:M552,M552),M552&amp;"_"&amp;COUNTIF(M$2:M552,M552)))</f>
        <v>2868.07_1</v>
      </c>
      <c r="P552" s="140" t="str">
        <f t="shared" si="16"/>
        <v/>
      </c>
      <c r="Q552" s="136" t="s">
        <v>1323</v>
      </c>
      <c r="R552" s="136" t="s">
        <v>1321</v>
      </c>
      <c r="S552" s="136" t="s">
        <v>980</v>
      </c>
      <c r="T552" s="136" t="s">
        <v>980</v>
      </c>
      <c r="U552" s="136" t="s">
        <v>987</v>
      </c>
      <c r="V552" s="136" t="s">
        <v>980</v>
      </c>
      <c r="W552" s="136" t="s">
        <v>980</v>
      </c>
      <c r="X552" s="136" t="s">
        <v>980</v>
      </c>
      <c r="Y552" s="136" t="s">
        <v>980</v>
      </c>
      <c r="Z552" s="136" t="s">
        <v>988</v>
      </c>
      <c r="AA552" s="136" t="s">
        <v>980</v>
      </c>
      <c r="AB552" s="137"/>
      <c r="AC552" s="136" t="s">
        <v>980</v>
      </c>
      <c r="AD552" s="136" t="s">
        <v>980</v>
      </c>
      <c r="AE552" s="136" t="s">
        <v>980</v>
      </c>
      <c r="AF552" s="138">
        <v>0</v>
      </c>
    </row>
    <row r="553" spans="1:32" x14ac:dyDescent="0.25">
      <c r="A553" s="135" t="s">
        <v>980</v>
      </c>
      <c r="B553" s="136" t="s">
        <v>182</v>
      </c>
      <c r="C553" s="136" t="s">
        <v>484</v>
      </c>
      <c r="D553" s="137">
        <v>44148</v>
      </c>
      <c r="E553" s="137">
        <v>44148</v>
      </c>
      <c r="F553" s="137">
        <v>44154</v>
      </c>
      <c r="G553" s="136" t="s">
        <v>981</v>
      </c>
      <c r="H553" s="136" t="s">
        <v>982</v>
      </c>
      <c r="I553" s="138">
        <v>-19692.169999999998</v>
      </c>
      <c r="J553" s="136" t="s">
        <v>983</v>
      </c>
      <c r="K553" s="136" t="s">
        <v>984</v>
      </c>
      <c r="L553" s="138">
        <v>-1653157.68</v>
      </c>
      <c r="M553" s="138">
        <v>-19692.169999999998</v>
      </c>
      <c r="N553" s="139">
        <f t="shared" si="17"/>
        <v>19692.169999999998</v>
      </c>
      <c r="O553" s="140" t="str">
        <f>IF(M553="","",IF(M553&lt;0,-M553&amp;"_"&amp;COUNTIF(M$2:M553,M553),M553&amp;"_"&amp;COUNTIF(M$2:M553,M553)))</f>
        <v>19692.17_1</v>
      </c>
      <c r="P553" s="140" t="str">
        <f t="shared" si="16"/>
        <v/>
      </c>
      <c r="Q553" s="136" t="s">
        <v>1324</v>
      </c>
      <c r="R553" s="136" t="s">
        <v>1325</v>
      </c>
      <c r="S553" s="136" t="s">
        <v>980</v>
      </c>
      <c r="T553" s="136" t="s">
        <v>980</v>
      </c>
      <c r="U553" s="136" t="s">
        <v>987</v>
      </c>
      <c r="V553" s="136" t="s">
        <v>980</v>
      </c>
      <c r="W553" s="136" t="s">
        <v>980</v>
      </c>
      <c r="X553" s="136" t="s">
        <v>980</v>
      </c>
      <c r="Y553" s="136" t="s">
        <v>980</v>
      </c>
      <c r="Z553" s="136" t="s">
        <v>988</v>
      </c>
      <c r="AA553" s="136" t="s">
        <v>980</v>
      </c>
      <c r="AB553" s="137"/>
      <c r="AC553" s="136" t="s">
        <v>980</v>
      </c>
      <c r="AD553" s="136" t="s">
        <v>980</v>
      </c>
      <c r="AE553" s="136" t="s">
        <v>980</v>
      </c>
      <c r="AF553" s="138">
        <v>0</v>
      </c>
    </row>
    <row r="554" spans="1:32" x14ac:dyDescent="0.25">
      <c r="A554" s="135" t="s">
        <v>980</v>
      </c>
      <c r="B554" s="136" t="s">
        <v>182</v>
      </c>
      <c r="C554" s="136" t="s">
        <v>484</v>
      </c>
      <c r="D554" s="137">
        <v>44148</v>
      </c>
      <c r="E554" s="137">
        <v>44148</v>
      </c>
      <c r="F554" s="137">
        <v>44154</v>
      </c>
      <c r="G554" s="136" t="s">
        <v>981</v>
      </c>
      <c r="H554" s="136" t="s">
        <v>982</v>
      </c>
      <c r="I554" s="138">
        <v>-8514.17</v>
      </c>
      <c r="J554" s="136" t="s">
        <v>983</v>
      </c>
      <c r="K554" s="136" t="s">
        <v>984</v>
      </c>
      <c r="L554" s="138">
        <v>-714764.57</v>
      </c>
      <c r="M554" s="138">
        <v>-8514.17</v>
      </c>
      <c r="N554" s="139">
        <f t="shared" si="17"/>
        <v>8514.17</v>
      </c>
      <c r="O554" s="140" t="str">
        <f>IF(M554="","",IF(M554&lt;0,-M554&amp;"_"&amp;COUNTIF(M$2:M554,M554),M554&amp;"_"&amp;COUNTIF(M$2:M554,M554)))</f>
        <v>8514.17_1</v>
      </c>
      <c r="P554" s="140" t="str">
        <f t="shared" si="16"/>
        <v/>
      </c>
      <c r="Q554" s="136" t="s">
        <v>1324</v>
      </c>
      <c r="R554" s="136" t="s">
        <v>1325</v>
      </c>
      <c r="S554" s="136" t="s">
        <v>980</v>
      </c>
      <c r="T554" s="136" t="s">
        <v>980</v>
      </c>
      <c r="U554" s="136" t="s">
        <v>987</v>
      </c>
      <c r="V554" s="136" t="s">
        <v>980</v>
      </c>
      <c r="W554" s="136" t="s">
        <v>980</v>
      </c>
      <c r="X554" s="136" t="s">
        <v>980</v>
      </c>
      <c r="Y554" s="136" t="s">
        <v>980</v>
      </c>
      <c r="Z554" s="136" t="s">
        <v>988</v>
      </c>
      <c r="AA554" s="136" t="s">
        <v>980</v>
      </c>
      <c r="AB554" s="137"/>
      <c r="AC554" s="136" t="s">
        <v>980</v>
      </c>
      <c r="AD554" s="136" t="s">
        <v>980</v>
      </c>
      <c r="AE554" s="136" t="s">
        <v>980</v>
      </c>
      <c r="AF554" s="138">
        <v>0</v>
      </c>
    </row>
    <row r="555" spans="1:32" x14ac:dyDescent="0.25">
      <c r="A555" s="135" t="s">
        <v>980</v>
      </c>
      <c r="B555" s="136" t="s">
        <v>182</v>
      </c>
      <c r="C555" s="136" t="s">
        <v>484</v>
      </c>
      <c r="D555" s="137">
        <v>44148</v>
      </c>
      <c r="E555" s="137">
        <v>44148</v>
      </c>
      <c r="F555" s="137">
        <v>44154</v>
      </c>
      <c r="G555" s="136" t="s">
        <v>981</v>
      </c>
      <c r="H555" s="136" t="s">
        <v>982</v>
      </c>
      <c r="I555" s="138">
        <v>-19692.169999999998</v>
      </c>
      <c r="J555" s="136" t="s">
        <v>983</v>
      </c>
      <c r="K555" s="136" t="s">
        <v>984</v>
      </c>
      <c r="L555" s="138">
        <v>-1653157.67</v>
      </c>
      <c r="M555" s="138">
        <v>-19692.169999999998</v>
      </c>
      <c r="N555" s="139">
        <f t="shared" si="17"/>
        <v>19692.169999999998</v>
      </c>
      <c r="O555" s="140" t="str">
        <f>IF(M555="","",IF(M555&lt;0,-M555&amp;"_"&amp;COUNTIF(M$2:M555,M555),M555&amp;"_"&amp;COUNTIF(M$2:M555,M555)))</f>
        <v>19692.17_2</v>
      </c>
      <c r="P555" s="140" t="str">
        <f t="shared" si="16"/>
        <v/>
      </c>
      <c r="Q555" s="136" t="s">
        <v>1324</v>
      </c>
      <c r="R555" s="136" t="s">
        <v>1325</v>
      </c>
      <c r="S555" s="136" t="s">
        <v>980</v>
      </c>
      <c r="T555" s="136" t="s">
        <v>980</v>
      </c>
      <c r="U555" s="136" t="s">
        <v>987</v>
      </c>
      <c r="V555" s="136" t="s">
        <v>980</v>
      </c>
      <c r="W555" s="136" t="s">
        <v>980</v>
      </c>
      <c r="X555" s="136" t="s">
        <v>980</v>
      </c>
      <c r="Y555" s="136" t="s">
        <v>980</v>
      </c>
      <c r="Z555" s="136" t="s">
        <v>988</v>
      </c>
      <c r="AA555" s="136" t="s">
        <v>980</v>
      </c>
      <c r="AB555" s="137"/>
      <c r="AC555" s="136" t="s">
        <v>980</v>
      </c>
      <c r="AD555" s="136" t="s">
        <v>980</v>
      </c>
      <c r="AE555" s="136" t="s">
        <v>980</v>
      </c>
      <c r="AF555" s="138">
        <v>0</v>
      </c>
    </row>
    <row r="556" spans="1:32" x14ac:dyDescent="0.25">
      <c r="A556" s="135" t="s">
        <v>980</v>
      </c>
      <c r="B556" s="136" t="s">
        <v>182</v>
      </c>
      <c r="C556" s="136" t="s">
        <v>484</v>
      </c>
      <c r="D556" s="137">
        <v>44148</v>
      </c>
      <c r="E556" s="137">
        <v>44148</v>
      </c>
      <c r="F556" s="137">
        <v>44154</v>
      </c>
      <c r="G556" s="136" t="s">
        <v>981</v>
      </c>
      <c r="H556" s="136" t="s">
        <v>982</v>
      </c>
      <c r="I556" s="138">
        <v>-8514.17</v>
      </c>
      <c r="J556" s="136" t="s">
        <v>983</v>
      </c>
      <c r="K556" s="136" t="s">
        <v>984</v>
      </c>
      <c r="L556" s="138">
        <v>-714764.57</v>
      </c>
      <c r="M556" s="138">
        <v>-8514.17</v>
      </c>
      <c r="N556" s="139">
        <f t="shared" si="17"/>
        <v>8514.17</v>
      </c>
      <c r="O556" s="140" t="str">
        <f>IF(M556="","",IF(M556&lt;0,-M556&amp;"_"&amp;COUNTIF(M$2:M556,M556),M556&amp;"_"&amp;COUNTIF(M$2:M556,M556)))</f>
        <v>8514.17_2</v>
      </c>
      <c r="P556" s="140" t="str">
        <f t="shared" si="16"/>
        <v/>
      </c>
      <c r="Q556" s="136" t="s">
        <v>1324</v>
      </c>
      <c r="R556" s="136" t="s">
        <v>1325</v>
      </c>
      <c r="S556" s="136" t="s">
        <v>980</v>
      </c>
      <c r="T556" s="136" t="s">
        <v>980</v>
      </c>
      <c r="U556" s="136" t="s">
        <v>987</v>
      </c>
      <c r="V556" s="136" t="s">
        <v>980</v>
      </c>
      <c r="W556" s="136" t="s">
        <v>980</v>
      </c>
      <c r="X556" s="136" t="s">
        <v>980</v>
      </c>
      <c r="Y556" s="136" t="s">
        <v>980</v>
      </c>
      <c r="Z556" s="136" t="s">
        <v>988</v>
      </c>
      <c r="AA556" s="136" t="s">
        <v>980</v>
      </c>
      <c r="AB556" s="137"/>
      <c r="AC556" s="136" t="s">
        <v>980</v>
      </c>
      <c r="AD556" s="136" t="s">
        <v>980</v>
      </c>
      <c r="AE556" s="136" t="s">
        <v>980</v>
      </c>
      <c r="AF556" s="138">
        <v>0</v>
      </c>
    </row>
    <row r="557" spans="1:32" x14ac:dyDescent="0.25">
      <c r="A557" s="135" t="s">
        <v>980</v>
      </c>
      <c r="B557" s="136" t="s">
        <v>182</v>
      </c>
      <c r="C557" s="136" t="s">
        <v>484</v>
      </c>
      <c r="D557" s="137">
        <v>44148</v>
      </c>
      <c r="E557" s="137">
        <v>44148</v>
      </c>
      <c r="F557" s="137">
        <v>44154</v>
      </c>
      <c r="G557" s="136" t="s">
        <v>981</v>
      </c>
      <c r="H557" s="136" t="s">
        <v>982</v>
      </c>
      <c r="I557" s="138">
        <v>-15667</v>
      </c>
      <c r="J557" s="136" t="s">
        <v>983</v>
      </c>
      <c r="K557" s="136" t="s">
        <v>984</v>
      </c>
      <c r="L557" s="138">
        <v>-1315244.6499999999</v>
      </c>
      <c r="M557" s="138">
        <v>-15667</v>
      </c>
      <c r="N557" s="139">
        <f t="shared" si="17"/>
        <v>15667</v>
      </c>
      <c r="O557" s="140" t="str">
        <f>IF(M557="","",IF(M557&lt;0,-M557&amp;"_"&amp;COUNTIF(M$2:M557,M557),M557&amp;"_"&amp;COUNTIF(M$2:M557,M557)))</f>
        <v>15667_1</v>
      </c>
      <c r="P557" s="140" t="str">
        <f t="shared" si="16"/>
        <v/>
      </c>
      <c r="Q557" s="136" t="s">
        <v>1324</v>
      </c>
      <c r="R557" s="136" t="s">
        <v>1325</v>
      </c>
      <c r="S557" s="136" t="s">
        <v>980</v>
      </c>
      <c r="T557" s="136" t="s">
        <v>980</v>
      </c>
      <c r="U557" s="136" t="s">
        <v>987</v>
      </c>
      <c r="V557" s="136" t="s">
        <v>980</v>
      </c>
      <c r="W557" s="136" t="s">
        <v>980</v>
      </c>
      <c r="X557" s="136" t="s">
        <v>980</v>
      </c>
      <c r="Y557" s="136" t="s">
        <v>980</v>
      </c>
      <c r="Z557" s="136" t="s">
        <v>988</v>
      </c>
      <c r="AA557" s="136" t="s">
        <v>980</v>
      </c>
      <c r="AB557" s="137"/>
      <c r="AC557" s="136" t="s">
        <v>980</v>
      </c>
      <c r="AD557" s="136" t="s">
        <v>980</v>
      </c>
      <c r="AE557" s="136" t="s">
        <v>980</v>
      </c>
      <c r="AF557" s="138">
        <v>0</v>
      </c>
    </row>
    <row r="558" spans="1:32" x14ac:dyDescent="0.25">
      <c r="A558" s="135" t="s">
        <v>980</v>
      </c>
      <c r="B558" s="136" t="s">
        <v>182</v>
      </c>
      <c r="C558" s="136" t="s">
        <v>484</v>
      </c>
      <c r="D558" s="137">
        <v>44148</v>
      </c>
      <c r="E558" s="137">
        <v>44148</v>
      </c>
      <c r="F558" s="137">
        <v>44154</v>
      </c>
      <c r="G558" s="136" t="s">
        <v>981</v>
      </c>
      <c r="H558" s="136" t="s">
        <v>982</v>
      </c>
      <c r="I558" s="138">
        <v>-6696.2</v>
      </c>
      <c r="J558" s="136" t="s">
        <v>983</v>
      </c>
      <c r="K558" s="136" t="s">
        <v>984</v>
      </c>
      <c r="L558" s="138">
        <v>-562145.99</v>
      </c>
      <c r="M558" s="138">
        <v>-6696.2</v>
      </c>
      <c r="N558" s="139">
        <f t="shared" si="17"/>
        <v>6696.2</v>
      </c>
      <c r="O558" s="140" t="str">
        <f>IF(M558="","",IF(M558&lt;0,-M558&amp;"_"&amp;COUNTIF(M$2:M558,M558),M558&amp;"_"&amp;COUNTIF(M$2:M558,M558)))</f>
        <v>6696.2_1</v>
      </c>
      <c r="P558" s="140" t="str">
        <f t="shared" si="16"/>
        <v/>
      </c>
      <c r="Q558" s="136" t="s">
        <v>1324</v>
      </c>
      <c r="R558" s="136" t="s">
        <v>1325</v>
      </c>
      <c r="S558" s="136" t="s">
        <v>980</v>
      </c>
      <c r="T558" s="136" t="s">
        <v>980</v>
      </c>
      <c r="U558" s="136" t="s">
        <v>987</v>
      </c>
      <c r="V558" s="136" t="s">
        <v>980</v>
      </c>
      <c r="W558" s="136" t="s">
        <v>980</v>
      </c>
      <c r="X558" s="136" t="s">
        <v>980</v>
      </c>
      <c r="Y558" s="136" t="s">
        <v>980</v>
      </c>
      <c r="Z558" s="136" t="s">
        <v>988</v>
      </c>
      <c r="AA558" s="136" t="s">
        <v>980</v>
      </c>
      <c r="AB558" s="137"/>
      <c r="AC558" s="136" t="s">
        <v>980</v>
      </c>
      <c r="AD558" s="136" t="s">
        <v>980</v>
      </c>
      <c r="AE558" s="136" t="s">
        <v>980</v>
      </c>
      <c r="AF558" s="138">
        <v>0</v>
      </c>
    </row>
    <row r="559" spans="1:32" x14ac:dyDescent="0.25">
      <c r="A559" s="135" t="s">
        <v>980</v>
      </c>
      <c r="B559" s="136" t="s">
        <v>182</v>
      </c>
      <c r="C559" s="136" t="s">
        <v>215</v>
      </c>
      <c r="D559" s="137">
        <v>44148</v>
      </c>
      <c r="E559" s="137">
        <v>44148</v>
      </c>
      <c r="F559" s="137">
        <v>44156</v>
      </c>
      <c r="G559" s="136" t="s">
        <v>981</v>
      </c>
      <c r="H559" s="136" t="s">
        <v>982</v>
      </c>
      <c r="I559" s="138">
        <v>-15833.07</v>
      </c>
      <c r="J559" s="136" t="s">
        <v>983</v>
      </c>
      <c r="K559" s="136" t="s">
        <v>984</v>
      </c>
      <c r="L559" s="138">
        <v>-1329186.22</v>
      </c>
      <c r="M559" s="138">
        <v>-15833.07</v>
      </c>
      <c r="N559" s="139">
        <f t="shared" si="17"/>
        <v>15833.07</v>
      </c>
      <c r="O559" s="140" t="str">
        <f>IF(M559="","",IF(M559&lt;0,-M559&amp;"_"&amp;COUNTIF(M$2:M559,M559),M559&amp;"_"&amp;COUNTIF(M$2:M559,M559)))</f>
        <v>15833.07_1</v>
      </c>
      <c r="P559" s="140" t="str">
        <f t="shared" si="16"/>
        <v/>
      </c>
      <c r="Q559" s="136" t="s">
        <v>1326</v>
      </c>
      <c r="R559" s="136" t="s">
        <v>1325</v>
      </c>
      <c r="S559" s="136" t="s">
        <v>980</v>
      </c>
      <c r="T559" s="136" t="s">
        <v>980</v>
      </c>
      <c r="U559" s="136" t="s">
        <v>987</v>
      </c>
      <c r="V559" s="136" t="s">
        <v>980</v>
      </c>
      <c r="W559" s="136" t="s">
        <v>980</v>
      </c>
      <c r="X559" s="136" t="s">
        <v>980</v>
      </c>
      <c r="Y559" s="136" t="s">
        <v>980</v>
      </c>
      <c r="Z559" s="136" t="s">
        <v>988</v>
      </c>
      <c r="AA559" s="136" t="s">
        <v>980</v>
      </c>
      <c r="AB559" s="137"/>
      <c r="AC559" s="136" t="s">
        <v>980</v>
      </c>
      <c r="AD559" s="136" t="s">
        <v>980</v>
      </c>
      <c r="AE559" s="136" t="s">
        <v>980</v>
      </c>
      <c r="AF559" s="138">
        <v>0</v>
      </c>
    </row>
    <row r="560" spans="1:32" x14ac:dyDescent="0.25">
      <c r="A560" s="135" t="s">
        <v>980</v>
      </c>
      <c r="B560" s="136" t="s">
        <v>182</v>
      </c>
      <c r="C560" s="136" t="s">
        <v>215</v>
      </c>
      <c r="D560" s="137">
        <v>44148</v>
      </c>
      <c r="E560" s="137">
        <v>44148</v>
      </c>
      <c r="F560" s="137">
        <v>44156</v>
      </c>
      <c r="G560" s="136" t="s">
        <v>981</v>
      </c>
      <c r="H560" s="136" t="s">
        <v>982</v>
      </c>
      <c r="I560" s="138">
        <v>-6773.21</v>
      </c>
      <c r="J560" s="136" t="s">
        <v>983</v>
      </c>
      <c r="K560" s="136" t="s">
        <v>984</v>
      </c>
      <c r="L560" s="138">
        <v>-568610.98</v>
      </c>
      <c r="M560" s="138">
        <v>-6773.21</v>
      </c>
      <c r="N560" s="139">
        <f t="shared" si="17"/>
        <v>6773.21</v>
      </c>
      <c r="O560" s="140" t="str">
        <f>IF(M560="","",IF(M560&lt;0,-M560&amp;"_"&amp;COUNTIF(M$2:M560,M560),M560&amp;"_"&amp;COUNTIF(M$2:M560,M560)))</f>
        <v>6773.21_1</v>
      </c>
      <c r="P560" s="140" t="str">
        <f t="shared" si="16"/>
        <v/>
      </c>
      <c r="Q560" s="136" t="s">
        <v>1326</v>
      </c>
      <c r="R560" s="136" t="s">
        <v>1325</v>
      </c>
      <c r="S560" s="136" t="s">
        <v>980</v>
      </c>
      <c r="T560" s="136" t="s">
        <v>980</v>
      </c>
      <c r="U560" s="136" t="s">
        <v>987</v>
      </c>
      <c r="V560" s="136" t="s">
        <v>980</v>
      </c>
      <c r="W560" s="136" t="s">
        <v>980</v>
      </c>
      <c r="X560" s="136" t="s">
        <v>980</v>
      </c>
      <c r="Y560" s="136" t="s">
        <v>980</v>
      </c>
      <c r="Z560" s="136" t="s">
        <v>988</v>
      </c>
      <c r="AA560" s="136" t="s">
        <v>980</v>
      </c>
      <c r="AB560" s="137"/>
      <c r="AC560" s="136" t="s">
        <v>980</v>
      </c>
      <c r="AD560" s="136" t="s">
        <v>980</v>
      </c>
      <c r="AE560" s="136" t="s">
        <v>980</v>
      </c>
      <c r="AF560" s="138">
        <v>0</v>
      </c>
    </row>
    <row r="561" spans="1:32" x14ac:dyDescent="0.25">
      <c r="A561" s="135" t="s">
        <v>980</v>
      </c>
      <c r="B561" s="136" t="s">
        <v>182</v>
      </c>
      <c r="C561" s="136" t="s">
        <v>215</v>
      </c>
      <c r="D561" s="137">
        <v>44148</v>
      </c>
      <c r="E561" s="137">
        <v>44148</v>
      </c>
      <c r="F561" s="137">
        <v>44156</v>
      </c>
      <c r="G561" s="136" t="s">
        <v>981</v>
      </c>
      <c r="H561" s="136" t="s">
        <v>982</v>
      </c>
      <c r="I561" s="138">
        <v>-15942.74</v>
      </c>
      <c r="J561" s="136" t="s">
        <v>983</v>
      </c>
      <c r="K561" s="136" t="s">
        <v>984</v>
      </c>
      <c r="L561" s="138">
        <v>-1338393.02</v>
      </c>
      <c r="M561" s="138">
        <v>-15942.74</v>
      </c>
      <c r="N561" s="139">
        <f t="shared" si="17"/>
        <v>15942.74</v>
      </c>
      <c r="O561" s="140" t="str">
        <f>IF(M561="","",IF(M561&lt;0,-M561&amp;"_"&amp;COUNTIF(M$2:M561,M561),M561&amp;"_"&amp;COUNTIF(M$2:M561,M561)))</f>
        <v>15942.74_1</v>
      </c>
      <c r="P561" s="140" t="str">
        <f t="shared" si="16"/>
        <v/>
      </c>
      <c r="Q561" s="136" t="s">
        <v>1326</v>
      </c>
      <c r="R561" s="136" t="s">
        <v>1325</v>
      </c>
      <c r="S561" s="136" t="s">
        <v>980</v>
      </c>
      <c r="T561" s="136" t="s">
        <v>980</v>
      </c>
      <c r="U561" s="136" t="s">
        <v>987</v>
      </c>
      <c r="V561" s="136" t="s">
        <v>980</v>
      </c>
      <c r="W561" s="136" t="s">
        <v>980</v>
      </c>
      <c r="X561" s="136" t="s">
        <v>980</v>
      </c>
      <c r="Y561" s="136" t="s">
        <v>980</v>
      </c>
      <c r="Z561" s="136" t="s">
        <v>988</v>
      </c>
      <c r="AA561" s="136" t="s">
        <v>980</v>
      </c>
      <c r="AB561" s="137"/>
      <c r="AC561" s="136" t="s">
        <v>980</v>
      </c>
      <c r="AD561" s="136" t="s">
        <v>980</v>
      </c>
      <c r="AE561" s="136" t="s">
        <v>980</v>
      </c>
      <c r="AF561" s="138">
        <v>0</v>
      </c>
    </row>
    <row r="562" spans="1:32" x14ac:dyDescent="0.25">
      <c r="A562" s="135" t="s">
        <v>980</v>
      </c>
      <c r="B562" s="136" t="s">
        <v>182</v>
      </c>
      <c r="C562" s="136" t="s">
        <v>215</v>
      </c>
      <c r="D562" s="137">
        <v>44148</v>
      </c>
      <c r="E562" s="137">
        <v>44148</v>
      </c>
      <c r="F562" s="137">
        <v>44156</v>
      </c>
      <c r="G562" s="136" t="s">
        <v>981</v>
      </c>
      <c r="H562" s="136" t="s">
        <v>982</v>
      </c>
      <c r="I562" s="138">
        <v>-6820.08</v>
      </c>
      <c r="J562" s="136" t="s">
        <v>983</v>
      </c>
      <c r="K562" s="136" t="s">
        <v>984</v>
      </c>
      <c r="L562" s="138">
        <v>-572545.72</v>
      </c>
      <c r="M562" s="138">
        <v>-6820.08</v>
      </c>
      <c r="N562" s="139">
        <f t="shared" si="17"/>
        <v>6820.08</v>
      </c>
      <c r="O562" s="140" t="str">
        <f>IF(M562="","",IF(M562&lt;0,-M562&amp;"_"&amp;COUNTIF(M$2:M562,M562),M562&amp;"_"&amp;COUNTIF(M$2:M562,M562)))</f>
        <v>6820.08_1</v>
      </c>
      <c r="P562" s="140" t="str">
        <f t="shared" si="16"/>
        <v/>
      </c>
      <c r="Q562" s="136" t="s">
        <v>1326</v>
      </c>
      <c r="R562" s="136" t="s">
        <v>1325</v>
      </c>
      <c r="S562" s="136" t="s">
        <v>980</v>
      </c>
      <c r="T562" s="136" t="s">
        <v>980</v>
      </c>
      <c r="U562" s="136" t="s">
        <v>987</v>
      </c>
      <c r="V562" s="136" t="s">
        <v>980</v>
      </c>
      <c r="W562" s="136" t="s">
        <v>980</v>
      </c>
      <c r="X562" s="136" t="s">
        <v>980</v>
      </c>
      <c r="Y562" s="136" t="s">
        <v>980</v>
      </c>
      <c r="Z562" s="136" t="s">
        <v>988</v>
      </c>
      <c r="AA562" s="136" t="s">
        <v>980</v>
      </c>
      <c r="AB562" s="137"/>
      <c r="AC562" s="136" t="s">
        <v>980</v>
      </c>
      <c r="AD562" s="136" t="s">
        <v>980</v>
      </c>
      <c r="AE562" s="136" t="s">
        <v>980</v>
      </c>
      <c r="AF562" s="138">
        <v>0</v>
      </c>
    </row>
    <row r="563" spans="1:32" x14ac:dyDescent="0.25">
      <c r="A563" s="135" t="s">
        <v>980</v>
      </c>
      <c r="B563" s="136" t="s">
        <v>182</v>
      </c>
      <c r="C563" s="136" t="s">
        <v>215</v>
      </c>
      <c r="D563" s="137">
        <v>44148</v>
      </c>
      <c r="E563" s="137">
        <v>44148</v>
      </c>
      <c r="F563" s="137">
        <v>44156</v>
      </c>
      <c r="G563" s="136" t="s">
        <v>981</v>
      </c>
      <c r="H563" s="136" t="s">
        <v>982</v>
      </c>
      <c r="I563" s="138">
        <v>-10910.47</v>
      </c>
      <c r="J563" s="136" t="s">
        <v>983</v>
      </c>
      <c r="K563" s="136" t="s">
        <v>984</v>
      </c>
      <c r="L563" s="138">
        <v>-915933.96</v>
      </c>
      <c r="M563" s="138">
        <v>-10910.47</v>
      </c>
      <c r="N563" s="139">
        <f t="shared" si="17"/>
        <v>10910.47</v>
      </c>
      <c r="O563" s="140" t="str">
        <f>IF(M563="","",IF(M563&lt;0,-M563&amp;"_"&amp;COUNTIF(M$2:M563,M563),M563&amp;"_"&amp;COUNTIF(M$2:M563,M563)))</f>
        <v>10910.47_1</v>
      </c>
      <c r="P563" s="140" t="str">
        <f t="shared" si="16"/>
        <v/>
      </c>
      <c r="Q563" s="136" t="s">
        <v>1326</v>
      </c>
      <c r="R563" s="136" t="s">
        <v>1325</v>
      </c>
      <c r="S563" s="136" t="s">
        <v>980</v>
      </c>
      <c r="T563" s="136" t="s">
        <v>980</v>
      </c>
      <c r="U563" s="136" t="s">
        <v>987</v>
      </c>
      <c r="V563" s="136" t="s">
        <v>980</v>
      </c>
      <c r="W563" s="136" t="s">
        <v>980</v>
      </c>
      <c r="X563" s="136" t="s">
        <v>980</v>
      </c>
      <c r="Y563" s="136" t="s">
        <v>980</v>
      </c>
      <c r="Z563" s="136" t="s">
        <v>988</v>
      </c>
      <c r="AA563" s="136" t="s">
        <v>980</v>
      </c>
      <c r="AB563" s="137"/>
      <c r="AC563" s="136" t="s">
        <v>980</v>
      </c>
      <c r="AD563" s="136" t="s">
        <v>980</v>
      </c>
      <c r="AE563" s="136" t="s">
        <v>980</v>
      </c>
      <c r="AF563" s="138">
        <v>0</v>
      </c>
    </row>
    <row r="564" spans="1:32" x14ac:dyDescent="0.25">
      <c r="A564" s="135" t="s">
        <v>980</v>
      </c>
      <c r="B564" s="136" t="s">
        <v>182</v>
      </c>
      <c r="C564" s="136" t="s">
        <v>215</v>
      </c>
      <c r="D564" s="137">
        <v>44148</v>
      </c>
      <c r="E564" s="137">
        <v>44148</v>
      </c>
      <c r="F564" s="137">
        <v>44156</v>
      </c>
      <c r="G564" s="136" t="s">
        <v>981</v>
      </c>
      <c r="H564" s="136" t="s">
        <v>982</v>
      </c>
      <c r="I564" s="138">
        <v>-5056.1400000000003</v>
      </c>
      <c r="J564" s="136" t="s">
        <v>983</v>
      </c>
      <c r="K564" s="136" t="s">
        <v>984</v>
      </c>
      <c r="L564" s="138">
        <v>-424462.95</v>
      </c>
      <c r="M564" s="138">
        <v>-5056.1400000000003</v>
      </c>
      <c r="N564" s="139">
        <f t="shared" si="17"/>
        <v>5056.1400000000003</v>
      </c>
      <c r="O564" s="140" t="str">
        <f>IF(M564="","",IF(M564&lt;0,-M564&amp;"_"&amp;COUNTIF(M$2:M564,M564),M564&amp;"_"&amp;COUNTIF(M$2:M564,M564)))</f>
        <v>5056.14_1</v>
      </c>
      <c r="P564" s="140" t="str">
        <f t="shared" si="16"/>
        <v/>
      </c>
      <c r="Q564" s="136" t="s">
        <v>1326</v>
      </c>
      <c r="R564" s="136" t="s">
        <v>1325</v>
      </c>
      <c r="S564" s="136" t="s">
        <v>980</v>
      </c>
      <c r="T564" s="136" t="s">
        <v>980</v>
      </c>
      <c r="U564" s="136" t="s">
        <v>987</v>
      </c>
      <c r="V564" s="136" t="s">
        <v>980</v>
      </c>
      <c r="W564" s="136" t="s">
        <v>980</v>
      </c>
      <c r="X564" s="136" t="s">
        <v>980</v>
      </c>
      <c r="Y564" s="136" t="s">
        <v>980</v>
      </c>
      <c r="Z564" s="136" t="s">
        <v>988</v>
      </c>
      <c r="AA564" s="136" t="s">
        <v>980</v>
      </c>
      <c r="AB564" s="137"/>
      <c r="AC564" s="136" t="s">
        <v>980</v>
      </c>
      <c r="AD564" s="136" t="s">
        <v>980</v>
      </c>
      <c r="AE564" s="136" t="s">
        <v>980</v>
      </c>
      <c r="AF564" s="138">
        <v>0</v>
      </c>
    </row>
    <row r="565" spans="1:32" x14ac:dyDescent="0.25">
      <c r="A565" s="135" t="s">
        <v>980</v>
      </c>
      <c r="B565" s="136" t="s">
        <v>182</v>
      </c>
      <c r="C565" s="136" t="s">
        <v>215</v>
      </c>
      <c r="D565" s="137">
        <v>44148</v>
      </c>
      <c r="E565" s="137">
        <v>44148</v>
      </c>
      <c r="F565" s="137">
        <v>44156</v>
      </c>
      <c r="G565" s="136" t="s">
        <v>981</v>
      </c>
      <c r="H565" s="136" t="s">
        <v>982</v>
      </c>
      <c r="I565" s="138">
        <v>-9096.26</v>
      </c>
      <c r="J565" s="136" t="s">
        <v>983</v>
      </c>
      <c r="K565" s="136" t="s">
        <v>984</v>
      </c>
      <c r="L565" s="138">
        <v>-763631.03</v>
      </c>
      <c r="M565" s="138">
        <v>-9096.26</v>
      </c>
      <c r="N565" s="139">
        <f t="shared" si="17"/>
        <v>9096.26</v>
      </c>
      <c r="O565" s="140" t="str">
        <f>IF(M565="","",IF(M565&lt;0,-M565&amp;"_"&amp;COUNTIF(M$2:M565,M565),M565&amp;"_"&amp;COUNTIF(M$2:M565,M565)))</f>
        <v>9096.26_1</v>
      </c>
      <c r="P565" s="140" t="str">
        <f t="shared" si="16"/>
        <v/>
      </c>
      <c r="Q565" s="136" t="s">
        <v>1326</v>
      </c>
      <c r="R565" s="136" t="s">
        <v>1325</v>
      </c>
      <c r="S565" s="136" t="s">
        <v>980</v>
      </c>
      <c r="T565" s="136" t="s">
        <v>980</v>
      </c>
      <c r="U565" s="136" t="s">
        <v>987</v>
      </c>
      <c r="V565" s="136" t="s">
        <v>980</v>
      </c>
      <c r="W565" s="136" t="s">
        <v>980</v>
      </c>
      <c r="X565" s="136" t="s">
        <v>980</v>
      </c>
      <c r="Y565" s="136" t="s">
        <v>980</v>
      </c>
      <c r="Z565" s="136" t="s">
        <v>988</v>
      </c>
      <c r="AA565" s="136" t="s">
        <v>980</v>
      </c>
      <c r="AB565" s="137"/>
      <c r="AC565" s="136" t="s">
        <v>980</v>
      </c>
      <c r="AD565" s="136" t="s">
        <v>980</v>
      </c>
      <c r="AE565" s="136" t="s">
        <v>980</v>
      </c>
      <c r="AF565" s="138">
        <v>0</v>
      </c>
    </row>
    <row r="566" spans="1:32" x14ac:dyDescent="0.25">
      <c r="A566" s="135" t="s">
        <v>980</v>
      </c>
      <c r="B566" s="136" t="s">
        <v>182</v>
      </c>
      <c r="C566" s="136" t="s">
        <v>215</v>
      </c>
      <c r="D566" s="137">
        <v>44148</v>
      </c>
      <c r="E566" s="137">
        <v>44148</v>
      </c>
      <c r="F566" s="137">
        <v>44156</v>
      </c>
      <c r="G566" s="136" t="s">
        <v>981</v>
      </c>
      <c r="H566" s="136" t="s">
        <v>982</v>
      </c>
      <c r="I566" s="138">
        <v>-4038.88</v>
      </c>
      <c r="J566" s="136" t="s">
        <v>983</v>
      </c>
      <c r="K566" s="136" t="s">
        <v>984</v>
      </c>
      <c r="L566" s="138">
        <v>-339063.98</v>
      </c>
      <c r="M566" s="138">
        <v>-4038.88</v>
      </c>
      <c r="N566" s="139">
        <f t="shared" si="17"/>
        <v>4038.88</v>
      </c>
      <c r="O566" s="140" t="str">
        <f>IF(M566="","",IF(M566&lt;0,-M566&amp;"_"&amp;COUNTIF(M$2:M566,M566),M566&amp;"_"&amp;COUNTIF(M$2:M566,M566)))</f>
        <v>4038.88_1</v>
      </c>
      <c r="P566" s="140" t="str">
        <f t="shared" si="16"/>
        <v/>
      </c>
      <c r="Q566" s="136" t="s">
        <v>1326</v>
      </c>
      <c r="R566" s="136" t="s">
        <v>1325</v>
      </c>
      <c r="S566" s="136" t="s">
        <v>980</v>
      </c>
      <c r="T566" s="136" t="s">
        <v>980</v>
      </c>
      <c r="U566" s="136" t="s">
        <v>987</v>
      </c>
      <c r="V566" s="136" t="s">
        <v>980</v>
      </c>
      <c r="W566" s="136" t="s">
        <v>980</v>
      </c>
      <c r="X566" s="136" t="s">
        <v>980</v>
      </c>
      <c r="Y566" s="136" t="s">
        <v>980</v>
      </c>
      <c r="Z566" s="136" t="s">
        <v>988</v>
      </c>
      <c r="AA566" s="136" t="s">
        <v>980</v>
      </c>
      <c r="AB566" s="137"/>
      <c r="AC566" s="136" t="s">
        <v>980</v>
      </c>
      <c r="AD566" s="136" t="s">
        <v>980</v>
      </c>
      <c r="AE566" s="136" t="s">
        <v>980</v>
      </c>
      <c r="AF566" s="138">
        <v>0</v>
      </c>
    </row>
    <row r="567" spans="1:32" x14ac:dyDescent="0.25">
      <c r="A567" s="135" t="s">
        <v>980</v>
      </c>
      <c r="B567" s="136" t="s">
        <v>182</v>
      </c>
      <c r="C567" s="136" t="s">
        <v>215</v>
      </c>
      <c r="D567" s="137">
        <v>44148</v>
      </c>
      <c r="E567" s="137">
        <v>44148</v>
      </c>
      <c r="F567" s="137">
        <v>44156</v>
      </c>
      <c r="G567" s="136" t="s">
        <v>981</v>
      </c>
      <c r="H567" s="136" t="s">
        <v>982</v>
      </c>
      <c r="I567" s="138">
        <v>-11035.93</v>
      </c>
      <c r="J567" s="136" t="s">
        <v>983</v>
      </c>
      <c r="K567" s="136" t="s">
        <v>984</v>
      </c>
      <c r="L567" s="138">
        <v>-926466.32</v>
      </c>
      <c r="M567" s="138">
        <v>-11035.93</v>
      </c>
      <c r="N567" s="139">
        <f t="shared" si="17"/>
        <v>11035.93</v>
      </c>
      <c r="O567" s="140" t="str">
        <f>IF(M567="","",IF(M567&lt;0,-M567&amp;"_"&amp;COUNTIF(M$2:M567,M567),M567&amp;"_"&amp;COUNTIF(M$2:M567,M567)))</f>
        <v>11035.93_1</v>
      </c>
      <c r="P567" s="140" t="str">
        <f t="shared" si="16"/>
        <v/>
      </c>
      <c r="Q567" s="136" t="s">
        <v>1326</v>
      </c>
      <c r="R567" s="136" t="s">
        <v>1325</v>
      </c>
      <c r="S567" s="136" t="s">
        <v>980</v>
      </c>
      <c r="T567" s="136" t="s">
        <v>980</v>
      </c>
      <c r="U567" s="136" t="s">
        <v>987</v>
      </c>
      <c r="V567" s="136" t="s">
        <v>980</v>
      </c>
      <c r="W567" s="136" t="s">
        <v>980</v>
      </c>
      <c r="X567" s="136" t="s">
        <v>980</v>
      </c>
      <c r="Y567" s="136" t="s">
        <v>980</v>
      </c>
      <c r="Z567" s="136" t="s">
        <v>988</v>
      </c>
      <c r="AA567" s="136" t="s">
        <v>980</v>
      </c>
      <c r="AB567" s="137"/>
      <c r="AC567" s="136" t="s">
        <v>980</v>
      </c>
      <c r="AD567" s="136" t="s">
        <v>980</v>
      </c>
      <c r="AE567" s="136" t="s">
        <v>980</v>
      </c>
      <c r="AF567" s="138">
        <v>0</v>
      </c>
    </row>
    <row r="568" spans="1:32" x14ac:dyDescent="0.25">
      <c r="A568" s="135" t="s">
        <v>980</v>
      </c>
      <c r="B568" s="136" t="s">
        <v>182</v>
      </c>
      <c r="C568" s="136" t="s">
        <v>215</v>
      </c>
      <c r="D568" s="137">
        <v>44148</v>
      </c>
      <c r="E568" s="137">
        <v>44148</v>
      </c>
      <c r="F568" s="137">
        <v>44156</v>
      </c>
      <c r="G568" s="136" t="s">
        <v>981</v>
      </c>
      <c r="H568" s="136" t="s">
        <v>982</v>
      </c>
      <c r="I568" s="138">
        <v>-5082.5600000000004</v>
      </c>
      <c r="J568" s="136" t="s">
        <v>983</v>
      </c>
      <c r="K568" s="136" t="s">
        <v>984</v>
      </c>
      <c r="L568" s="138">
        <v>-426680.91</v>
      </c>
      <c r="M568" s="138">
        <v>-5082.5600000000004</v>
      </c>
      <c r="N568" s="139">
        <f t="shared" si="17"/>
        <v>5082.5600000000004</v>
      </c>
      <c r="O568" s="140" t="str">
        <f>IF(M568="","",IF(M568&lt;0,-M568&amp;"_"&amp;COUNTIF(M$2:M568,M568),M568&amp;"_"&amp;COUNTIF(M$2:M568,M568)))</f>
        <v>5082.56_1</v>
      </c>
      <c r="P568" s="140" t="str">
        <f t="shared" si="16"/>
        <v/>
      </c>
      <c r="Q568" s="136" t="s">
        <v>1326</v>
      </c>
      <c r="R568" s="136" t="s">
        <v>1325</v>
      </c>
      <c r="S568" s="136" t="s">
        <v>980</v>
      </c>
      <c r="T568" s="136" t="s">
        <v>980</v>
      </c>
      <c r="U568" s="136" t="s">
        <v>987</v>
      </c>
      <c r="V568" s="136" t="s">
        <v>980</v>
      </c>
      <c r="W568" s="136" t="s">
        <v>980</v>
      </c>
      <c r="X568" s="136" t="s">
        <v>980</v>
      </c>
      <c r="Y568" s="136" t="s">
        <v>980</v>
      </c>
      <c r="Z568" s="136" t="s">
        <v>988</v>
      </c>
      <c r="AA568" s="136" t="s">
        <v>980</v>
      </c>
      <c r="AB568" s="137"/>
      <c r="AC568" s="136" t="s">
        <v>980</v>
      </c>
      <c r="AD568" s="136" t="s">
        <v>980</v>
      </c>
      <c r="AE568" s="136" t="s">
        <v>980</v>
      </c>
      <c r="AF568" s="138">
        <v>0</v>
      </c>
    </row>
    <row r="569" spans="1:32" x14ac:dyDescent="0.25">
      <c r="A569" s="135" t="s">
        <v>980</v>
      </c>
      <c r="B569" s="136" t="s">
        <v>182</v>
      </c>
      <c r="C569" s="136" t="s">
        <v>215</v>
      </c>
      <c r="D569" s="137">
        <v>44148</v>
      </c>
      <c r="E569" s="137">
        <v>44148</v>
      </c>
      <c r="F569" s="137">
        <v>44156</v>
      </c>
      <c r="G569" s="136" t="s">
        <v>981</v>
      </c>
      <c r="H569" s="136" t="s">
        <v>982</v>
      </c>
      <c r="I569" s="138">
        <v>-4108.88</v>
      </c>
      <c r="J569" s="136" t="s">
        <v>983</v>
      </c>
      <c r="K569" s="136" t="s">
        <v>984</v>
      </c>
      <c r="L569" s="138">
        <v>-344940.48</v>
      </c>
      <c r="M569" s="138">
        <v>-4108.88</v>
      </c>
      <c r="N569" s="139">
        <f t="shared" si="17"/>
        <v>4108.88</v>
      </c>
      <c r="O569" s="140" t="str">
        <f>IF(M569="","",IF(M569&lt;0,-M569&amp;"_"&amp;COUNTIF(M$2:M569,M569),M569&amp;"_"&amp;COUNTIF(M$2:M569,M569)))</f>
        <v>4108.88_1</v>
      </c>
      <c r="P569" s="140" t="str">
        <f t="shared" si="16"/>
        <v/>
      </c>
      <c r="Q569" s="136" t="s">
        <v>1326</v>
      </c>
      <c r="R569" s="136" t="s">
        <v>1325</v>
      </c>
      <c r="S569" s="136" t="s">
        <v>980</v>
      </c>
      <c r="T569" s="136" t="s">
        <v>980</v>
      </c>
      <c r="U569" s="136" t="s">
        <v>987</v>
      </c>
      <c r="V569" s="136" t="s">
        <v>980</v>
      </c>
      <c r="W569" s="136" t="s">
        <v>980</v>
      </c>
      <c r="X569" s="136" t="s">
        <v>980</v>
      </c>
      <c r="Y569" s="136" t="s">
        <v>980</v>
      </c>
      <c r="Z569" s="136" t="s">
        <v>988</v>
      </c>
      <c r="AA569" s="136" t="s">
        <v>980</v>
      </c>
      <c r="AB569" s="137"/>
      <c r="AC569" s="136" t="s">
        <v>980</v>
      </c>
      <c r="AD569" s="136" t="s">
        <v>980</v>
      </c>
      <c r="AE569" s="136" t="s">
        <v>980</v>
      </c>
      <c r="AF569" s="138">
        <v>0</v>
      </c>
    </row>
    <row r="570" spans="1:32" x14ac:dyDescent="0.25">
      <c r="A570" s="135" t="s">
        <v>980</v>
      </c>
      <c r="B570" s="136" t="s">
        <v>182</v>
      </c>
      <c r="C570" s="136" t="s">
        <v>215</v>
      </c>
      <c r="D570" s="137">
        <v>44148</v>
      </c>
      <c r="E570" s="137">
        <v>44148</v>
      </c>
      <c r="F570" s="137">
        <v>44156</v>
      </c>
      <c r="G570" s="136" t="s">
        <v>981</v>
      </c>
      <c r="H570" s="136" t="s">
        <v>982</v>
      </c>
      <c r="I570" s="138">
        <v>-9168.33</v>
      </c>
      <c r="J570" s="136" t="s">
        <v>983</v>
      </c>
      <c r="K570" s="136" t="s">
        <v>984</v>
      </c>
      <c r="L570" s="138">
        <v>-769681.3</v>
      </c>
      <c r="M570" s="138">
        <v>-9168.33</v>
      </c>
      <c r="N570" s="139">
        <f t="shared" si="17"/>
        <v>9168.33</v>
      </c>
      <c r="O570" s="140" t="str">
        <f>IF(M570="","",IF(M570&lt;0,-M570&amp;"_"&amp;COUNTIF(M$2:M570,M570),M570&amp;"_"&amp;COUNTIF(M$2:M570,M570)))</f>
        <v>9168.33_1</v>
      </c>
      <c r="P570" s="140" t="str">
        <f t="shared" si="16"/>
        <v/>
      </c>
      <c r="Q570" s="136" t="s">
        <v>1326</v>
      </c>
      <c r="R570" s="136" t="s">
        <v>1325</v>
      </c>
      <c r="S570" s="136" t="s">
        <v>980</v>
      </c>
      <c r="T570" s="136" t="s">
        <v>980</v>
      </c>
      <c r="U570" s="136" t="s">
        <v>987</v>
      </c>
      <c r="V570" s="136" t="s">
        <v>980</v>
      </c>
      <c r="W570" s="136" t="s">
        <v>980</v>
      </c>
      <c r="X570" s="136" t="s">
        <v>980</v>
      </c>
      <c r="Y570" s="136" t="s">
        <v>980</v>
      </c>
      <c r="Z570" s="136" t="s">
        <v>988</v>
      </c>
      <c r="AA570" s="136" t="s">
        <v>980</v>
      </c>
      <c r="AB570" s="137"/>
      <c r="AC570" s="136" t="s">
        <v>980</v>
      </c>
      <c r="AD570" s="136" t="s">
        <v>980</v>
      </c>
      <c r="AE570" s="136" t="s">
        <v>980</v>
      </c>
      <c r="AF570" s="138">
        <v>0</v>
      </c>
    </row>
    <row r="571" spans="1:32" x14ac:dyDescent="0.25">
      <c r="A571" s="135" t="s">
        <v>980</v>
      </c>
      <c r="B571" s="136" t="s">
        <v>182</v>
      </c>
      <c r="C571" s="136" t="s">
        <v>215</v>
      </c>
      <c r="D571" s="137">
        <v>44148</v>
      </c>
      <c r="E571" s="137">
        <v>44148</v>
      </c>
      <c r="F571" s="137">
        <v>44156</v>
      </c>
      <c r="G571" s="136" t="s">
        <v>981</v>
      </c>
      <c r="H571" s="136" t="s">
        <v>982</v>
      </c>
      <c r="I571" s="138">
        <v>-9115.06</v>
      </c>
      <c r="J571" s="136" t="s">
        <v>983</v>
      </c>
      <c r="K571" s="136" t="s">
        <v>984</v>
      </c>
      <c r="L571" s="138">
        <v>-765209.29</v>
      </c>
      <c r="M571" s="138">
        <v>-9115.06</v>
      </c>
      <c r="N571" s="139">
        <f t="shared" si="17"/>
        <v>9115.06</v>
      </c>
      <c r="O571" s="140" t="str">
        <f>IF(M571="","",IF(M571&lt;0,-M571&amp;"_"&amp;COUNTIF(M$2:M571,M571),M571&amp;"_"&amp;COUNTIF(M$2:M571,M571)))</f>
        <v>9115.06_1</v>
      </c>
      <c r="P571" s="140" t="str">
        <f t="shared" si="16"/>
        <v/>
      </c>
      <c r="Q571" s="136" t="s">
        <v>1326</v>
      </c>
      <c r="R571" s="136" t="s">
        <v>1325</v>
      </c>
      <c r="S571" s="136" t="s">
        <v>980</v>
      </c>
      <c r="T571" s="136" t="s">
        <v>980</v>
      </c>
      <c r="U571" s="136" t="s">
        <v>987</v>
      </c>
      <c r="V571" s="136" t="s">
        <v>980</v>
      </c>
      <c r="W571" s="136" t="s">
        <v>980</v>
      </c>
      <c r="X571" s="136" t="s">
        <v>980</v>
      </c>
      <c r="Y571" s="136" t="s">
        <v>980</v>
      </c>
      <c r="Z571" s="136" t="s">
        <v>988</v>
      </c>
      <c r="AA571" s="136" t="s">
        <v>980</v>
      </c>
      <c r="AB571" s="137"/>
      <c r="AC571" s="136" t="s">
        <v>980</v>
      </c>
      <c r="AD571" s="136" t="s">
        <v>980</v>
      </c>
      <c r="AE571" s="136" t="s">
        <v>980</v>
      </c>
      <c r="AF571" s="138">
        <v>0</v>
      </c>
    </row>
    <row r="572" spans="1:32" x14ac:dyDescent="0.25">
      <c r="A572" s="135" t="s">
        <v>980</v>
      </c>
      <c r="B572" s="136" t="s">
        <v>182</v>
      </c>
      <c r="C572" s="136" t="s">
        <v>215</v>
      </c>
      <c r="D572" s="137">
        <v>44148</v>
      </c>
      <c r="E572" s="137">
        <v>44148</v>
      </c>
      <c r="F572" s="137">
        <v>44156</v>
      </c>
      <c r="G572" s="136" t="s">
        <v>981</v>
      </c>
      <c r="H572" s="136" t="s">
        <v>982</v>
      </c>
      <c r="I572" s="138">
        <v>-3910.58</v>
      </c>
      <c r="J572" s="136" t="s">
        <v>983</v>
      </c>
      <c r="K572" s="136" t="s">
        <v>984</v>
      </c>
      <c r="L572" s="138">
        <v>-328293.19</v>
      </c>
      <c r="M572" s="138">
        <v>-3910.58</v>
      </c>
      <c r="N572" s="139">
        <f t="shared" si="17"/>
        <v>3910.58</v>
      </c>
      <c r="O572" s="140" t="str">
        <f>IF(M572="","",IF(M572&lt;0,-M572&amp;"_"&amp;COUNTIF(M$2:M572,M572),M572&amp;"_"&amp;COUNTIF(M$2:M572,M572)))</f>
        <v>3910.58_1</v>
      </c>
      <c r="P572" s="140" t="str">
        <f t="shared" si="16"/>
        <v/>
      </c>
      <c r="Q572" s="136" t="s">
        <v>1326</v>
      </c>
      <c r="R572" s="136" t="s">
        <v>1325</v>
      </c>
      <c r="S572" s="136" t="s">
        <v>980</v>
      </c>
      <c r="T572" s="136" t="s">
        <v>980</v>
      </c>
      <c r="U572" s="136" t="s">
        <v>987</v>
      </c>
      <c r="V572" s="136" t="s">
        <v>980</v>
      </c>
      <c r="W572" s="136" t="s">
        <v>980</v>
      </c>
      <c r="X572" s="136" t="s">
        <v>980</v>
      </c>
      <c r="Y572" s="136" t="s">
        <v>980</v>
      </c>
      <c r="Z572" s="136" t="s">
        <v>988</v>
      </c>
      <c r="AA572" s="136" t="s">
        <v>980</v>
      </c>
      <c r="AB572" s="137"/>
      <c r="AC572" s="136" t="s">
        <v>980</v>
      </c>
      <c r="AD572" s="136" t="s">
        <v>980</v>
      </c>
      <c r="AE572" s="136" t="s">
        <v>980</v>
      </c>
      <c r="AF572" s="138">
        <v>0</v>
      </c>
    </row>
    <row r="573" spans="1:32" x14ac:dyDescent="0.25">
      <c r="A573" s="135" t="s">
        <v>980</v>
      </c>
      <c r="B573" s="136" t="s">
        <v>182</v>
      </c>
      <c r="C573" s="136" t="s">
        <v>515</v>
      </c>
      <c r="D573" s="137">
        <v>44148</v>
      </c>
      <c r="E573" s="137">
        <v>44148</v>
      </c>
      <c r="F573" s="137">
        <v>44161</v>
      </c>
      <c r="G573" s="136" t="s">
        <v>981</v>
      </c>
      <c r="H573" s="136" t="s">
        <v>982</v>
      </c>
      <c r="I573" s="138">
        <v>-1857.51</v>
      </c>
      <c r="J573" s="136" t="s">
        <v>983</v>
      </c>
      <c r="K573" s="136" t="s">
        <v>984</v>
      </c>
      <c r="L573" s="138">
        <v>-155937.97</v>
      </c>
      <c r="M573" s="138">
        <v>-1857.51</v>
      </c>
      <c r="N573" s="139">
        <f t="shared" si="17"/>
        <v>1857.51</v>
      </c>
      <c r="O573" s="140" t="str">
        <f>IF(M573="","",IF(M573&lt;0,-M573&amp;"_"&amp;COUNTIF(M$2:M573,M573),M573&amp;"_"&amp;COUNTIF(M$2:M573,M573)))</f>
        <v>1857.51_1</v>
      </c>
      <c r="P573" s="140" t="str">
        <f t="shared" si="16"/>
        <v/>
      </c>
      <c r="Q573" s="136" t="s">
        <v>1327</v>
      </c>
      <c r="R573" s="136" t="s">
        <v>1325</v>
      </c>
      <c r="S573" s="136" t="s">
        <v>980</v>
      </c>
      <c r="T573" s="136" t="s">
        <v>980</v>
      </c>
      <c r="U573" s="136" t="s">
        <v>987</v>
      </c>
      <c r="V573" s="136" t="s">
        <v>980</v>
      </c>
      <c r="W573" s="136" t="s">
        <v>980</v>
      </c>
      <c r="X573" s="136" t="s">
        <v>980</v>
      </c>
      <c r="Y573" s="136" t="s">
        <v>980</v>
      </c>
      <c r="Z573" s="136" t="s">
        <v>988</v>
      </c>
      <c r="AA573" s="136" t="s">
        <v>980</v>
      </c>
      <c r="AB573" s="137"/>
      <c r="AC573" s="136" t="s">
        <v>980</v>
      </c>
      <c r="AD573" s="136" t="s">
        <v>980</v>
      </c>
      <c r="AE573" s="136" t="s">
        <v>980</v>
      </c>
      <c r="AF573" s="138">
        <v>0</v>
      </c>
    </row>
    <row r="574" spans="1:32" x14ac:dyDescent="0.25">
      <c r="A574" s="135" t="s">
        <v>980</v>
      </c>
      <c r="B574" s="136" t="s">
        <v>182</v>
      </c>
      <c r="C574" s="136" t="s">
        <v>515</v>
      </c>
      <c r="D574" s="137">
        <v>44148</v>
      </c>
      <c r="E574" s="137">
        <v>44148</v>
      </c>
      <c r="F574" s="137">
        <v>44161</v>
      </c>
      <c r="G574" s="136" t="s">
        <v>981</v>
      </c>
      <c r="H574" s="136" t="s">
        <v>982</v>
      </c>
      <c r="I574" s="138">
        <v>-2553.67</v>
      </c>
      <c r="J574" s="136" t="s">
        <v>983</v>
      </c>
      <c r="K574" s="136" t="s">
        <v>984</v>
      </c>
      <c r="L574" s="138">
        <v>-214380.59</v>
      </c>
      <c r="M574" s="138">
        <v>-2553.67</v>
      </c>
      <c r="N574" s="139">
        <f t="shared" si="17"/>
        <v>2553.67</v>
      </c>
      <c r="O574" s="140" t="str">
        <f>IF(M574="","",IF(M574&lt;0,-M574&amp;"_"&amp;COUNTIF(M$2:M574,M574),M574&amp;"_"&amp;COUNTIF(M$2:M574,M574)))</f>
        <v>2553.67_1</v>
      </c>
      <c r="P574" s="140" t="str">
        <f t="shared" si="16"/>
        <v/>
      </c>
      <c r="Q574" s="136" t="s">
        <v>1327</v>
      </c>
      <c r="R574" s="136" t="s">
        <v>1325</v>
      </c>
      <c r="S574" s="136" t="s">
        <v>980</v>
      </c>
      <c r="T574" s="136" t="s">
        <v>980</v>
      </c>
      <c r="U574" s="136" t="s">
        <v>987</v>
      </c>
      <c r="V574" s="136" t="s">
        <v>980</v>
      </c>
      <c r="W574" s="136" t="s">
        <v>980</v>
      </c>
      <c r="X574" s="136" t="s">
        <v>980</v>
      </c>
      <c r="Y574" s="136" t="s">
        <v>980</v>
      </c>
      <c r="Z574" s="136" t="s">
        <v>988</v>
      </c>
      <c r="AA574" s="136" t="s">
        <v>980</v>
      </c>
      <c r="AB574" s="137"/>
      <c r="AC574" s="136" t="s">
        <v>980</v>
      </c>
      <c r="AD574" s="136" t="s">
        <v>980</v>
      </c>
      <c r="AE574" s="136" t="s">
        <v>980</v>
      </c>
      <c r="AF574" s="138">
        <v>0</v>
      </c>
    </row>
    <row r="575" spans="1:32" x14ac:dyDescent="0.25">
      <c r="A575" s="135" t="s">
        <v>980</v>
      </c>
      <c r="B575" s="136" t="s">
        <v>182</v>
      </c>
      <c r="C575" s="136" t="s">
        <v>485</v>
      </c>
      <c r="D575" s="137">
        <v>44150</v>
      </c>
      <c r="E575" s="137">
        <v>44150</v>
      </c>
      <c r="F575" s="137">
        <v>44159</v>
      </c>
      <c r="G575" s="136" t="s">
        <v>981</v>
      </c>
      <c r="H575" s="136" t="s">
        <v>982</v>
      </c>
      <c r="I575" s="138">
        <v>-4358.13</v>
      </c>
      <c r="J575" s="136" t="s">
        <v>983</v>
      </c>
      <c r="K575" s="136" t="s">
        <v>984</v>
      </c>
      <c r="L575" s="138">
        <v>-365865.01</v>
      </c>
      <c r="M575" s="138">
        <v>-4358.13</v>
      </c>
      <c r="N575" s="139">
        <f t="shared" si="17"/>
        <v>4358.13</v>
      </c>
      <c r="O575" s="140" t="str">
        <f>IF(M575="","",IF(M575&lt;0,-M575&amp;"_"&amp;COUNTIF(M$2:M575,M575),M575&amp;"_"&amp;COUNTIF(M$2:M575,M575)))</f>
        <v>4358.13_1</v>
      </c>
      <c r="P575" s="140" t="str">
        <f t="shared" si="16"/>
        <v/>
      </c>
      <c r="Q575" s="136" t="s">
        <v>1328</v>
      </c>
      <c r="R575" s="136" t="s">
        <v>1329</v>
      </c>
      <c r="S575" s="136" t="s">
        <v>980</v>
      </c>
      <c r="T575" s="136" t="s">
        <v>980</v>
      </c>
      <c r="U575" s="136" t="s">
        <v>987</v>
      </c>
      <c r="V575" s="136" t="s">
        <v>980</v>
      </c>
      <c r="W575" s="136" t="s">
        <v>980</v>
      </c>
      <c r="X575" s="136" t="s">
        <v>980</v>
      </c>
      <c r="Y575" s="136" t="s">
        <v>980</v>
      </c>
      <c r="Z575" s="136" t="s">
        <v>988</v>
      </c>
      <c r="AA575" s="136" t="s">
        <v>980</v>
      </c>
      <c r="AB575" s="137"/>
      <c r="AC575" s="136" t="s">
        <v>980</v>
      </c>
      <c r="AD575" s="136" t="s">
        <v>980</v>
      </c>
      <c r="AE575" s="136" t="s">
        <v>980</v>
      </c>
      <c r="AF575" s="138">
        <v>0</v>
      </c>
    </row>
    <row r="576" spans="1:32" x14ac:dyDescent="0.25">
      <c r="A576" s="135" t="s">
        <v>980</v>
      </c>
      <c r="B576" s="136" t="s">
        <v>182</v>
      </c>
      <c r="C576" s="136" t="s">
        <v>485</v>
      </c>
      <c r="D576" s="137">
        <v>44150</v>
      </c>
      <c r="E576" s="137">
        <v>44150</v>
      </c>
      <c r="F576" s="137">
        <v>44159</v>
      </c>
      <c r="G576" s="136" t="s">
        <v>981</v>
      </c>
      <c r="H576" s="136" t="s">
        <v>982</v>
      </c>
      <c r="I576" s="138">
        <v>-1277</v>
      </c>
      <c r="J576" s="136" t="s">
        <v>983</v>
      </c>
      <c r="K576" s="136" t="s">
        <v>984</v>
      </c>
      <c r="L576" s="138">
        <v>-107204.15</v>
      </c>
      <c r="M576" s="138">
        <v>-1277</v>
      </c>
      <c r="N576" s="139">
        <f t="shared" si="17"/>
        <v>1277</v>
      </c>
      <c r="O576" s="140" t="str">
        <f>IF(M576="","",IF(M576&lt;0,-M576&amp;"_"&amp;COUNTIF(M$2:M576,M576),M576&amp;"_"&amp;COUNTIF(M$2:M576,M576)))</f>
        <v>1277_1</v>
      </c>
      <c r="P576" s="140" t="str">
        <f t="shared" si="16"/>
        <v/>
      </c>
      <c r="Q576" s="136" t="s">
        <v>1328</v>
      </c>
      <c r="R576" s="136" t="s">
        <v>1329</v>
      </c>
      <c r="S576" s="136" t="s">
        <v>980</v>
      </c>
      <c r="T576" s="136" t="s">
        <v>980</v>
      </c>
      <c r="U576" s="136" t="s">
        <v>987</v>
      </c>
      <c r="V576" s="136" t="s">
        <v>980</v>
      </c>
      <c r="W576" s="136" t="s">
        <v>980</v>
      </c>
      <c r="X576" s="136" t="s">
        <v>980</v>
      </c>
      <c r="Y576" s="136" t="s">
        <v>980</v>
      </c>
      <c r="Z576" s="136" t="s">
        <v>988</v>
      </c>
      <c r="AA576" s="136" t="s">
        <v>980</v>
      </c>
      <c r="AB576" s="137"/>
      <c r="AC576" s="136" t="s">
        <v>980</v>
      </c>
      <c r="AD576" s="136" t="s">
        <v>980</v>
      </c>
      <c r="AE576" s="136" t="s">
        <v>980</v>
      </c>
      <c r="AF576" s="138">
        <v>0</v>
      </c>
    </row>
    <row r="577" spans="1:32" x14ac:dyDescent="0.25">
      <c r="A577" s="135" t="s">
        <v>980</v>
      </c>
      <c r="B577" s="136" t="s">
        <v>182</v>
      </c>
      <c r="C577" s="136" t="s">
        <v>505</v>
      </c>
      <c r="D577" s="137">
        <v>44150</v>
      </c>
      <c r="E577" s="137">
        <v>44150</v>
      </c>
      <c r="F577" s="137">
        <v>44159</v>
      </c>
      <c r="G577" s="136" t="s">
        <v>981</v>
      </c>
      <c r="H577" s="136" t="s">
        <v>982</v>
      </c>
      <c r="I577" s="138">
        <v>-2985.38</v>
      </c>
      <c r="J577" s="136" t="s">
        <v>983</v>
      </c>
      <c r="K577" s="136" t="s">
        <v>984</v>
      </c>
      <c r="L577" s="138">
        <v>-250622.64</v>
      </c>
      <c r="M577" s="138">
        <v>-2985.38</v>
      </c>
      <c r="N577" s="139">
        <f t="shared" si="17"/>
        <v>2985.38</v>
      </c>
      <c r="O577" s="140" t="str">
        <f>IF(M577="","",IF(M577&lt;0,-M577&amp;"_"&amp;COUNTIF(M$2:M577,M577),M577&amp;"_"&amp;COUNTIF(M$2:M577,M577)))</f>
        <v>2985.38_1</v>
      </c>
      <c r="P577" s="140" t="str">
        <f t="shared" si="16"/>
        <v/>
      </c>
      <c r="Q577" s="136" t="s">
        <v>1330</v>
      </c>
      <c r="R577" s="136" t="s">
        <v>1329</v>
      </c>
      <c r="S577" s="136" t="s">
        <v>980</v>
      </c>
      <c r="T577" s="136" t="s">
        <v>980</v>
      </c>
      <c r="U577" s="136" t="s">
        <v>987</v>
      </c>
      <c r="V577" s="136" t="s">
        <v>980</v>
      </c>
      <c r="W577" s="136" t="s">
        <v>980</v>
      </c>
      <c r="X577" s="136" t="s">
        <v>980</v>
      </c>
      <c r="Y577" s="136" t="s">
        <v>980</v>
      </c>
      <c r="Z577" s="136" t="s">
        <v>988</v>
      </c>
      <c r="AA577" s="136" t="s">
        <v>980</v>
      </c>
      <c r="AB577" s="137"/>
      <c r="AC577" s="136" t="s">
        <v>980</v>
      </c>
      <c r="AD577" s="136" t="s">
        <v>980</v>
      </c>
      <c r="AE577" s="136" t="s">
        <v>980</v>
      </c>
      <c r="AF577" s="138">
        <v>0</v>
      </c>
    </row>
    <row r="578" spans="1:32" x14ac:dyDescent="0.25">
      <c r="A578" s="135" t="s">
        <v>980</v>
      </c>
      <c r="B578" s="136" t="s">
        <v>182</v>
      </c>
      <c r="C578" s="136" t="s">
        <v>505</v>
      </c>
      <c r="D578" s="137">
        <v>44150</v>
      </c>
      <c r="E578" s="137">
        <v>44150</v>
      </c>
      <c r="F578" s="137">
        <v>44159</v>
      </c>
      <c r="G578" s="136" t="s">
        <v>981</v>
      </c>
      <c r="H578" s="136" t="s">
        <v>982</v>
      </c>
      <c r="I578" s="138">
        <v>-4821.8900000000003</v>
      </c>
      <c r="J578" s="136" t="s">
        <v>983</v>
      </c>
      <c r="K578" s="136" t="s">
        <v>984</v>
      </c>
      <c r="L578" s="138">
        <v>-404797.67</v>
      </c>
      <c r="M578" s="138">
        <v>-4821.8900000000003</v>
      </c>
      <c r="N578" s="139">
        <f t="shared" si="17"/>
        <v>4821.8900000000003</v>
      </c>
      <c r="O578" s="140" t="str">
        <f>IF(M578="","",IF(M578&lt;0,-M578&amp;"_"&amp;COUNTIF(M$2:M578,M578),M578&amp;"_"&amp;COUNTIF(M$2:M578,M578)))</f>
        <v>4821.89_1</v>
      </c>
      <c r="P578" s="140" t="str">
        <f t="shared" ref="P578:P641" si="18">IF(COUNTIF(O:O,O578)=2,"x","")</f>
        <v/>
      </c>
      <c r="Q578" s="136" t="s">
        <v>1330</v>
      </c>
      <c r="R578" s="136" t="s">
        <v>1329</v>
      </c>
      <c r="S578" s="136" t="s">
        <v>980</v>
      </c>
      <c r="T578" s="136" t="s">
        <v>980</v>
      </c>
      <c r="U578" s="136" t="s">
        <v>987</v>
      </c>
      <c r="V578" s="136" t="s">
        <v>980</v>
      </c>
      <c r="W578" s="136" t="s">
        <v>980</v>
      </c>
      <c r="X578" s="136" t="s">
        <v>980</v>
      </c>
      <c r="Y578" s="136" t="s">
        <v>980</v>
      </c>
      <c r="Z578" s="136" t="s">
        <v>988</v>
      </c>
      <c r="AA578" s="136" t="s">
        <v>980</v>
      </c>
      <c r="AB578" s="137"/>
      <c r="AC578" s="136" t="s">
        <v>980</v>
      </c>
      <c r="AD578" s="136" t="s">
        <v>980</v>
      </c>
      <c r="AE578" s="136" t="s">
        <v>980</v>
      </c>
      <c r="AF578" s="138">
        <v>0</v>
      </c>
    </row>
    <row r="579" spans="1:32" x14ac:dyDescent="0.25">
      <c r="A579" s="135" t="s">
        <v>980</v>
      </c>
      <c r="B579" s="136" t="s">
        <v>182</v>
      </c>
      <c r="C579" s="136" t="s">
        <v>505</v>
      </c>
      <c r="D579" s="137">
        <v>44150</v>
      </c>
      <c r="E579" s="137">
        <v>44150</v>
      </c>
      <c r="F579" s="137">
        <v>44159</v>
      </c>
      <c r="G579" s="136" t="s">
        <v>981</v>
      </c>
      <c r="H579" s="136" t="s">
        <v>982</v>
      </c>
      <c r="I579" s="138">
        <v>-2230.65</v>
      </c>
      <c r="J579" s="136" t="s">
        <v>983</v>
      </c>
      <c r="K579" s="136" t="s">
        <v>984</v>
      </c>
      <c r="L579" s="138">
        <v>-187263.07</v>
      </c>
      <c r="M579" s="138">
        <v>-2230.65</v>
      </c>
      <c r="N579" s="139">
        <f t="shared" ref="N579:N642" si="19">M579*-1</f>
        <v>2230.65</v>
      </c>
      <c r="O579" s="140" t="str">
        <f>IF(M579="","",IF(M579&lt;0,-M579&amp;"_"&amp;COUNTIF(M$2:M579,M579),M579&amp;"_"&amp;COUNTIF(M$2:M579,M579)))</f>
        <v>2230.65_1</v>
      </c>
      <c r="P579" s="140" t="str">
        <f t="shared" si="18"/>
        <v/>
      </c>
      <c r="Q579" s="136" t="s">
        <v>1330</v>
      </c>
      <c r="R579" s="136" t="s">
        <v>1329</v>
      </c>
      <c r="S579" s="136" t="s">
        <v>980</v>
      </c>
      <c r="T579" s="136" t="s">
        <v>980</v>
      </c>
      <c r="U579" s="136" t="s">
        <v>987</v>
      </c>
      <c r="V579" s="136" t="s">
        <v>980</v>
      </c>
      <c r="W579" s="136" t="s">
        <v>980</v>
      </c>
      <c r="X579" s="136" t="s">
        <v>980</v>
      </c>
      <c r="Y579" s="136" t="s">
        <v>980</v>
      </c>
      <c r="Z579" s="136" t="s">
        <v>988</v>
      </c>
      <c r="AA579" s="136" t="s">
        <v>980</v>
      </c>
      <c r="AB579" s="137"/>
      <c r="AC579" s="136" t="s">
        <v>980</v>
      </c>
      <c r="AD579" s="136" t="s">
        <v>980</v>
      </c>
      <c r="AE579" s="136" t="s">
        <v>980</v>
      </c>
      <c r="AF579" s="138">
        <v>0</v>
      </c>
    </row>
    <row r="580" spans="1:32" x14ac:dyDescent="0.25">
      <c r="A580" s="135" t="s">
        <v>980</v>
      </c>
      <c r="B580" s="136" t="s">
        <v>182</v>
      </c>
      <c r="C580" s="136" t="s">
        <v>505</v>
      </c>
      <c r="D580" s="137">
        <v>44150</v>
      </c>
      <c r="E580" s="137">
        <v>44150</v>
      </c>
      <c r="F580" s="137">
        <v>44159</v>
      </c>
      <c r="G580" s="136" t="s">
        <v>981</v>
      </c>
      <c r="H580" s="136" t="s">
        <v>982</v>
      </c>
      <c r="I580" s="138">
        <v>-1293.48</v>
      </c>
      <c r="J580" s="136" t="s">
        <v>983</v>
      </c>
      <c r="K580" s="136" t="s">
        <v>984</v>
      </c>
      <c r="L580" s="138">
        <v>-108587.65</v>
      </c>
      <c r="M580" s="138">
        <v>-1293.48</v>
      </c>
      <c r="N580" s="139">
        <f t="shared" si="19"/>
        <v>1293.48</v>
      </c>
      <c r="O580" s="140" t="str">
        <f>IF(M580="","",IF(M580&lt;0,-M580&amp;"_"&amp;COUNTIF(M$2:M580,M580),M580&amp;"_"&amp;COUNTIF(M$2:M580,M580)))</f>
        <v>1293.48_1</v>
      </c>
      <c r="P580" s="140" t="str">
        <f t="shared" si="18"/>
        <v/>
      </c>
      <c r="Q580" s="136" t="s">
        <v>1330</v>
      </c>
      <c r="R580" s="136" t="s">
        <v>1329</v>
      </c>
      <c r="S580" s="136" t="s">
        <v>980</v>
      </c>
      <c r="T580" s="136" t="s">
        <v>980</v>
      </c>
      <c r="U580" s="136" t="s">
        <v>987</v>
      </c>
      <c r="V580" s="136" t="s">
        <v>980</v>
      </c>
      <c r="W580" s="136" t="s">
        <v>980</v>
      </c>
      <c r="X580" s="136" t="s">
        <v>980</v>
      </c>
      <c r="Y580" s="136" t="s">
        <v>980</v>
      </c>
      <c r="Z580" s="136" t="s">
        <v>988</v>
      </c>
      <c r="AA580" s="136" t="s">
        <v>980</v>
      </c>
      <c r="AB580" s="137"/>
      <c r="AC580" s="136" t="s">
        <v>980</v>
      </c>
      <c r="AD580" s="136" t="s">
        <v>980</v>
      </c>
      <c r="AE580" s="136" t="s">
        <v>980</v>
      </c>
      <c r="AF580" s="138">
        <v>0</v>
      </c>
    </row>
    <row r="581" spans="1:32" x14ac:dyDescent="0.25">
      <c r="A581" s="135" t="s">
        <v>980</v>
      </c>
      <c r="B581" s="136" t="s">
        <v>182</v>
      </c>
      <c r="C581" s="136" t="s">
        <v>216</v>
      </c>
      <c r="D581" s="137">
        <v>44152</v>
      </c>
      <c r="E581" s="137">
        <v>44152</v>
      </c>
      <c r="F581" s="137">
        <v>44156</v>
      </c>
      <c r="G581" s="136" t="s">
        <v>981</v>
      </c>
      <c r="H581" s="136" t="s">
        <v>982</v>
      </c>
      <c r="I581" s="138">
        <v>-27644.91</v>
      </c>
      <c r="J581" s="136" t="s">
        <v>983</v>
      </c>
      <c r="K581" s="136" t="s">
        <v>984</v>
      </c>
      <c r="L581" s="138">
        <v>-2320790.19</v>
      </c>
      <c r="M581" s="138">
        <v>-27644.91</v>
      </c>
      <c r="N581" s="139">
        <f t="shared" si="19"/>
        <v>27644.91</v>
      </c>
      <c r="O581" s="140" t="str">
        <f>IF(M581="","",IF(M581&lt;0,-M581&amp;"_"&amp;COUNTIF(M$2:M581,M581),M581&amp;"_"&amp;COUNTIF(M$2:M581,M581)))</f>
        <v>27644.91_1</v>
      </c>
      <c r="P581" s="140" t="str">
        <f t="shared" si="18"/>
        <v/>
      </c>
      <c r="Q581" s="136" t="s">
        <v>1331</v>
      </c>
      <c r="R581" s="136" t="s">
        <v>1332</v>
      </c>
      <c r="S581" s="136" t="s">
        <v>980</v>
      </c>
      <c r="T581" s="136" t="s">
        <v>980</v>
      </c>
      <c r="U581" s="136" t="s">
        <v>987</v>
      </c>
      <c r="V581" s="136" t="s">
        <v>980</v>
      </c>
      <c r="W581" s="136" t="s">
        <v>980</v>
      </c>
      <c r="X581" s="136" t="s">
        <v>980</v>
      </c>
      <c r="Y581" s="136" t="s">
        <v>980</v>
      </c>
      <c r="Z581" s="136" t="s">
        <v>988</v>
      </c>
      <c r="AA581" s="136" t="s">
        <v>980</v>
      </c>
      <c r="AB581" s="137"/>
      <c r="AC581" s="136" t="s">
        <v>980</v>
      </c>
      <c r="AD581" s="136" t="s">
        <v>980</v>
      </c>
      <c r="AE581" s="136" t="s">
        <v>980</v>
      </c>
      <c r="AF581" s="138">
        <v>0</v>
      </c>
    </row>
    <row r="582" spans="1:32" x14ac:dyDescent="0.25">
      <c r="A582" s="135" t="s">
        <v>980</v>
      </c>
      <c r="B582" s="136" t="s">
        <v>182</v>
      </c>
      <c r="C582" s="136" t="s">
        <v>216</v>
      </c>
      <c r="D582" s="137">
        <v>44152</v>
      </c>
      <c r="E582" s="137">
        <v>44152</v>
      </c>
      <c r="F582" s="137">
        <v>44156</v>
      </c>
      <c r="G582" s="136" t="s">
        <v>981</v>
      </c>
      <c r="H582" s="136" t="s">
        <v>982</v>
      </c>
      <c r="I582" s="138">
        <v>-8023.14</v>
      </c>
      <c r="J582" s="136" t="s">
        <v>983</v>
      </c>
      <c r="K582" s="136" t="s">
        <v>984</v>
      </c>
      <c r="L582" s="138">
        <v>-673542.6</v>
      </c>
      <c r="M582" s="138">
        <v>-8023.14</v>
      </c>
      <c r="N582" s="139">
        <f t="shared" si="19"/>
        <v>8023.14</v>
      </c>
      <c r="O582" s="140" t="str">
        <f>IF(M582="","",IF(M582&lt;0,-M582&amp;"_"&amp;COUNTIF(M$2:M582,M582),M582&amp;"_"&amp;COUNTIF(M$2:M582,M582)))</f>
        <v>8023.14_1</v>
      </c>
      <c r="P582" s="140" t="str">
        <f t="shared" si="18"/>
        <v/>
      </c>
      <c r="Q582" s="136" t="s">
        <v>1331</v>
      </c>
      <c r="R582" s="136" t="s">
        <v>1332</v>
      </c>
      <c r="S582" s="136" t="s">
        <v>980</v>
      </c>
      <c r="T582" s="136" t="s">
        <v>980</v>
      </c>
      <c r="U582" s="136" t="s">
        <v>987</v>
      </c>
      <c r="V582" s="136" t="s">
        <v>980</v>
      </c>
      <c r="W582" s="136" t="s">
        <v>980</v>
      </c>
      <c r="X582" s="136" t="s">
        <v>980</v>
      </c>
      <c r="Y582" s="136" t="s">
        <v>980</v>
      </c>
      <c r="Z582" s="136" t="s">
        <v>988</v>
      </c>
      <c r="AA582" s="136" t="s">
        <v>980</v>
      </c>
      <c r="AB582" s="137"/>
      <c r="AC582" s="136" t="s">
        <v>980</v>
      </c>
      <c r="AD582" s="136" t="s">
        <v>980</v>
      </c>
      <c r="AE582" s="136" t="s">
        <v>980</v>
      </c>
      <c r="AF582" s="138">
        <v>0</v>
      </c>
    </row>
    <row r="583" spans="1:32" x14ac:dyDescent="0.25">
      <c r="A583" s="135" t="s">
        <v>980</v>
      </c>
      <c r="B583" s="136" t="s">
        <v>182</v>
      </c>
      <c r="C583" s="136" t="s">
        <v>216</v>
      </c>
      <c r="D583" s="137">
        <v>44152</v>
      </c>
      <c r="E583" s="137">
        <v>44152</v>
      </c>
      <c r="F583" s="137">
        <v>44156</v>
      </c>
      <c r="G583" s="136" t="s">
        <v>981</v>
      </c>
      <c r="H583" s="136" t="s">
        <v>982</v>
      </c>
      <c r="I583" s="138">
        <v>-83491.23</v>
      </c>
      <c r="J583" s="136" t="s">
        <v>983</v>
      </c>
      <c r="K583" s="136" t="s">
        <v>984</v>
      </c>
      <c r="L583" s="138">
        <v>-7009088.7699999996</v>
      </c>
      <c r="M583" s="138">
        <v>-83491.23</v>
      </c>
      <c r="N583" s="139">
        <f t="shared" si="19"/>
        <v>83491.23</v>
      </c>
      <c r="O583" s="140" t="str">
        <f>IF(M583="","",IF(M583&lt;0,-M583&amp;"_"&amp;COUNTIF(M$2:M583,M583),M583&amp;"_"&amp;COUNTIF(M$2:M583,M583)))</f>
        <v>83491.23_1</v>
      </c>
      <c r="P583" s="140" t="str">
        <f t="shared" si="18"/>
        <v/>
      </c>
      <c r="Q583" s="136" t="s">
        <v>1331</v>
      </c>
      <c r="R583" s="136" t="s">
        <v>1332</v>
      </c>
      <c r="S583" s="136" t="s">
        <v>980</v>
      </c>
      <c r="T583" s="136" t="s">
        <v>980</v>
      </c>
      <c r="U583" s="136" t="s">
        <v>987</v>
      </c>
      <c r="V583" s="136" t="s">
        <v>980</v>
      </c>
      <c r="W583" s="136" t="s">
        <v>980</v>
      </c>
      <c r="X583" s="136" t="s">
        <v>980</v>
      </c>
      <c r="Y583" s="136" t="s">
        <v>980</v>
      </c>
      <c r="Z583" s="136" t="s">
        <v>988</v>
      </c>
      <c r="AA583" s="136" t="s">
        <v>980</v>
      </c>
      <c r="AB583" s="137"/>
      <c r="AC583" s="136" t="s">
        <v>980</v>
      </c>
      <c r="AD583" s="136" t="s">
        <v>980</v>
      </c>
      <c r="AE583" s="136" t="s">
        <v>980</v>
      </c>
      <c r="AF583" s="138">
        <v>0</v>
      </c>
    </row>
    <row r="584" spans="1:32" x14ac:dyDescent="0.25">
      <c r="A584" s="135" t="s">
        <v>980</v>
      </c>
      <c r="B584" s="136" t="s">
        <v>182</v>
      </c>
      <c r="C584" s="136" t="s">
        <v>216</v>
      </c>
      <c r="D584" s="137">
        <v>44152</v>
      </c>
      <c r="E584" s="137">
        <v>44152</v>
      </c>
      <c r="F584" s="137">
        <v>44156</v>
      </c>
      <c r="G584" s="136" t="s">
        <v>981</v>
      </c>
      <c r="H584" s="136" t="s">
        <v>982</v>
      </c>
      <c r="I584" s="138">
        <v>-16934.39</v>
      </c>
      <c r="J584" s="136" t="s">
        <v>983</v>
      </c>
      <c r="K584" s="136" t="s">
        <v>984</v>
      </c>
      <c r="L584" s="138">
        <v>-1421642.04</v>
      </c>
      <c r="M584" s="138">
        <v>-16934.39</v>
      </c>
      <c r="N584" s="139">
        <f t="shared" si="19"/>
        <v>16934.39</v>
      </c>
      <c r="O584" s="140" t="str">
        <f>IF(M584="","",IF(M584&lt;0,-M584&amp;"_"&amp;COUNTIF(M$2:M584,M584),M584&amp;"_"&amp;COUNTIF(M$2:M584,M584)))</f>
        <v>16934.39_1</v>
      </c>
      <c r="P584" s="140" t="str">
        <f t="shared" si="18"/>
        <v/>
      </c>
      <c r="Q584" s="136" t="s">
        <v>1331</v>
      </c>
      <c r="R584" s="136" t="s">
        <v>1332</v>
      </c>
      <c r="S584" s="136" t="s">
        <v>980</v>
      </c>
      <c r="T584" s="136" t="s">
        <v>980</v>
      </c>
      <c r="U584" s="136" t="s">
        <v>987</v>
      </c>
      <c r="V584" s="136" t="s">
        <v>980</v>
      </c>
      <c r="W584" s="136" t="s">
        <v>980</v>
      </c>
      <c r="X584" s="136" t="s">
        <v>980</v>
      </c>
      <c r="Y584" s="136" t="s">
        <v>980</v>
      </c>
      <c r="Z584" s="136" t="s">
        <v>988</v>
      </c>
      <c r="AA584" s="136" t="s">
        <v>980</v>
      </c>
      <c r="AB584" s="137"/>
      <c r="AC584" s="136" t="s">
        <v>980</v>
      </c>
      <c r="AD584" s="136" t="s">
        <v>980</v>
      </c>
      <c r="AE584" s="136" t="s">
        <v>980</v>
      </c>
      <c r="AF584" s="138">
        <v>0</v>
      </c>
    </row>
    <row r="585" spans="1:32" x14ac:dyDescent="0.25">
      <c r="A585" s="135" t="s">
        <v>980</v>
      </c>
      <c r="B585" s="136" t="s">
        <v>182</v>
      </c>
      <c r="C585" s="136" t="s">
        <v>488</v>
      </c>
      <c r="D585" s="137">
        <v>44153</v>
      </c>
      <c r="E585" s="137">
        <v>44153</v>
      </c>
      <c r="F585" s="137">
        <v>44159</v>
      </c>
      <c r="G585" s="136" t="s">
        <v>981</v>
      </c>
      <c r="H585" s="136" t="s">
        <v>982</v>
      </c>
      <c r="I585" s="138">
        <v>-1364.06</v>
      </c>
      <c r="J585" s="136" t="s">
        <v>983</v>
      </c>
      <c r="K585" s="136" t="s">
        <v>984</v>
      </c>
      <c r="L585" s="138">
        <v>-114512.84</v>
      </c>
      <c r="M585" s="138">
        <v>-1364.06</v>
      </c>
      <c r="N585" s="139">
        <f t="shared" si="19"/>
        <v>1364.06</v>
      </c>
      <c r="O585" s="140" t="str">
        <f>IF(M585="","",IF(M585&lt;0,-M585&amp;"_"&amp;COUNTIF(M$2:M585,M585),M585&amp;"_"&amp;COUNTIF(M$2:M585,M585)))</f>
        <v>1364.06_1</v>
      </c>
      <c r="P585" s="140" t="str">
        <f t="shared" si="18"/>
        <v/>
      </c>
      <c r="Q585" s="136" t="s">
        <v>1333</v>
      </c>
      <c r="R585" s="136" t="s">
        <v>1334</v>
      </c>
      <c r="S585" s="136" t="s">
        <v>980</v>
      </c>
      <c r="T585" s="136" t="s">
        <v>980</v>
      </c>
      <c r="U585" s="136" t="s">
        <v>987</v>
      </c>
      <c r="V585" s="136" t="s">
        <v>980</v>
      </c>
      <c r="W585" s="136" t="s">
        <v>980</v>
      </c>
      <c r="X585" s="136" t="s">
        <v>980</v>
      </c>
      <c r="Y585" s="136" t="s">
        <v>980</v>
      </c>
      <c r="Z585" s="136" t="s">
        <v>988</v>
      </c>
      <c r="AA585" s="136" t="s">
        <v>980</v>
      </c>
      <c r="AB585" s="137"/>
      <c r="AC585" s="136" t="s">
        <v>980</v>
      </c>
      <c r="AD585" s="136" t="s">
        <v>980</v>
      </c>
      <c r="AE585" s="136" t="s">
        <v>980</v>
      </c>
      <c r="AF585" s="138">
        <v>0</v>
      </c>
    </row>
    <row r="586" spans="1:32" x14ac:dyDescent="0.25">
      <c r="A586" s="135" t="s">
        <v>980</v>
      </c>
      <c r="B586" s="136" t="s">
        <v>182</v>
      </c>
      <c r="C586" s="136" t="s">
        <v>488</v>
      </c>
      <c r="D586" s="137">
        <v>44153</v>
      </c>
      <c r="E586" s="137">
        <v>44153</v>
      </c>
      <c r="F586" s="137">
        <v>44159</v>
      </c>
      <c r="G586" s="136" t="s">
        <v>981</v>
      </c>
      <c r="H586" s="136" t="s">
        <v>982</v>
      </c>
      <c r="I586" s="138">
        <v>-41476.660000000003</v>
      </c>
      <c r="J586" s="136" t="s">
        <v>983</v>
      </c>
      <c r="K586" s="136" t="s">
        <v>984</v>
      </c>
      <c r="L586" s="138">
        <v>-3481965.61</v>
      </c>
      <c r="M586" s="138">
        <v>-41476.660000000003</v>
      </c>
      <c r="N586" s="139">
        <f t="shared" si="19"/>
        <v>41476.660000000003</v>
      </c>
      <c r="O586" s="140" t="str">
        <f>IF(M586="","",IF(M586&lt;0,-M586&amp;"_"&amp;COUNTIF(M$2:M586,M586),M586&amp;"_"&amp;COUNTIF(M$2:M586,M586)))</f>
        <v>41476.66_1</v>
      </c>
      <c r="P586" s="140" t="str">
        <f t="shared" si="18"/>
        <v/>
      </c>
      <c r="Q586" s="136" t="s">
        <v>1333</v>
      </c>
      <c r="R586" s="136" t="s">
        <v>1334</v>
      </c>
      <c r="S586" s="136" t="s">
        <v>980</v>
      </c>
      <c r="T586" s="136" t="s">
        <v>980</v>
      </c>
      <c r="U586" s="136" t="s">
        <v>987</v>
      </c>
      <c r="V586" s="136" t="s">
        <v>980</v>
      </c>
      <c r="W586" s="136" t="s">
        <v>980</v>
      </c>
      <c r="X586" s="136" t="s">
        <v>980</v>
      </c>
      <c r="Y586" s="136" t="s">
        <v>980</v>
      </c>
      <c r="Z586" s="136" t="s">
        <v>988</v>
      </c>
      <c r="AA586" s="136" t="s">
        <v>980</v>
      </c>
      <c r="AB586" s="137"/>
      <c r="AC586" s="136" t="s">
        <v>980</v>
      </c>
      <c r="AD586" s="136" t="s">
        <v>980</v>
      </c>
      <c r="AE586" s="136" t="s">
        <v>980</v>
      </c>
      <c r="AF586" s="138">
        <v>0</v>
      </c>
    </row>
    <row r="587" spans="1:32" x14ac:dyDescent="0.25">
      <c r="A587" s="135" t="s">
        <v>980</v>
      </c>
      <c r="B587" s="136" t="s">
        <v>182</v>
      </c>
      <c r="C587" s="136" t="s">
        <v>488</v>
      </c>
      <c r="D587" s="137">
        <v>44153</v>
      </c>
      <c r="E587" s="137">
        <v>44153</v>
      </c>
      <c r="F587" s="137">
        <v>44159</v>
      </c>
      <c r="G587" s="136" t="s">
        <v>981</v>
      </c>
      <c r="H587" s="136" t="s">
        <v>982</v>
      </c>
      <c r="I587" s="138">
        <v>-24738.41</v>
      </c>
      <c r="J587" s="136" t="s">
        <v>983</v>
      </c>
      <c r="K587" s="136" t="s">
        <v>984</v>
      </c>
      <c r="L587" s="138">
        <v>-2076789.52</v>
      </c>
      <c r="M587" s="138">
        <v>-24738.41</v>
      </c>
      <c r="N587" s="139">
        <f t="shared" si="19"/>
        <v>24738.41</v>
      </c>
      <c r="O587" s="140" t="str">
        <f>IF(M587="","",IF(M587&lt;0,-M587&amp;"_"&amp;COUNTIF(M$2:M587,M587),M587&amp;"_"&amp;COUNTIF(M$2:M587,M587)))</f>
        <v>24738.41_1</v>
      </c>
      <c r="P587" s="140" t="str">
        <f t="shared" si="18"/>
        <v/>
      </c>
      <c r="Q587" s="136" t="s">
        <v>1333</v>
      </c>
      <c r="R587" s="136" t="s">
        <v>1334</v>
      </c>
      <c r="S587" s="136" t="s">
        <v>980</v>
      </c>
      <c r="T587" s="136" t="s">
        <v>980</v>
      </c>
      <c r="U587" s="136" t="s">
        <v>987</v>
      </c>
      <c r="V587" s="136" t="s">
        <v>980</v>
      </c>
      <c r="W587" s="136" t="s">
        <v>980</v>
      </c>
      <c r="X587" s="136" t="s">
        <v>980</v>
      </c>
      <c r="Y587" s="136" t="s">
        <v>980</v>
      </c>
      <c r="Z587" s="136" t="s">
        <v>988</v>
      </c>
      <c r="AA587" s="136" t="s">
        <v>980</v>
      </c>
      <c r="AB587" s="137"/>
      <c r="AC587" s="136" t="s">
        <v>980</v>
      </c>
      <c r="AD587" s="136" t="s">
        <v>980</v>
      </c>
      <c r="AE587" s="136" t="s">
        <v>980</v>
      </c>
      <c r="AF587" s="138">
        <v>0</v>
      </c>
    </row>
    <row r="588" spans="1:32" x14ac:dyDescent="0.25">
      <c r="A588" s="135" t="s">
        <v>980</v>
      </c>
      <c r="B588" s="136" t="s">
        <v>182</v>
      </c>
      <c r="C588" s="136" t="s">
        <v>488</v>
      </c>
      <c r="D588" s="137">
        <v>44153</v>
      </c>
      <c r="E588" s="137">
        <v>44153</v>
      </c>
      <c r="F588" s="137">
        <v>44159</v>
      </c>
      <c r="G588" s="136" t="s">
        <v>981</v>
      </c>
      <c r="H588" s="136" t="s">
        <v>982</v>
      </c>
      <c r="I588" s="138">
        <v>-18538.77</v>
      </c>
      <c r="J588" s="136" t="s">
        <v>983</v>
      </c>
      <c r="K588" s="136" t="s">
        <v>984</v>
      </c>
      <c r="L588" s="138">
        <v>-1556329.74</v>
      </c>
      <c r="M588" s="138">
        <v>-18538.77</v>
      </c>
      <c r="N588" s="139">
        <f t="shared" si="19"/>
        <v>18538.77</v>
      </c>
      <c r="O588" s="140" t="str">
        <f>IF(M588="","",IF(M588&lt;0,-M588&amp;"_"&amp;COUNTIF(M$2:M588,M588),M588&amp;"_"&amp;COUNTIF(M$2:M588,M588)))</f>
        <v>18538.77_1</v>
      </c>
      <c r="P588" s="140" t="str">
        <f t="shared" si="18"/>
        <v/>
      </c>
      <c r="Q588" s="136" t="s">
        <v>1333</v>
      </c>
      <c r="R588" s="136" t="s">
        <v>1334</v>
      </c>
      <c r="S588" s="136" t="s">
        <v>980</v>
      </c>
      <c r="T588" s="136" t="s">
        <v>980</v>
      </c>
      <c r="U588" s="136" t="s">
        <v>987</v>
      </c>
      <c r="V588" s="136" t="s">
        <v>980</v>
      </c>
      <c r="W588" s="136" t="s">
        <v>980</v>
      </c>
      <c r="X588" s="136" t="s">
        <v>980</v>
      </c>
      <c r="Y588" s="136" t="s">
        <v>980</v>
      </c>
      <c r="Z588" s="136" t="s">
        <v>988</v>
      </c>
      <c r="AA588" s="136" t="s">
        <v>980</v>
      </c>
      <c r="AB588" s="137"/>
      <c r="AC588" s="136" t="s">
        <v>980</v>
      </c>
      <c r="AD588" s="136" t="s">
        <v>980</v>
      </c>
      <c r="AE588" s="136" t="s">
        <v>980</v>
      </c>
      <c r="AF588" s="138">
        <v>0</v>
      </c>
    </row>
    <row r="589" spans="1:32" x14ac:dyDescent="0.25">
      <c r="A589" s="135" t="s">
        <v>980</v>
      </c>
      <c r="B589" s="136" t="s">
        <v>182</v>
      </c>
      <c r="C589" s="136" t="s">
        <v>489</v>
      </c>
      <c r="D589" s="137">
        <v>44153</v>
      </c>
      <c r="E589" s="137">
        <v>44153</v>
      </c>
      <c r="F589" s="137">
        <v>44159</v>
      </c>
      <c r="G589" s="136" t="s">
        <v>981</v>
      </c>
      <c r="H589" s="136" t="s">
        <v>982</v>
      </c>
      <c r="I589" s="138">
        <v>-1364.06</v>
      </c>
      <c r="J589" s="136" t="s">
        <v>999</v>
      </c>
      <c r="K589" s="136" t="s">
        <v>984</v>
      </c>
      <c r="L589" s="138">
        <v>-114512.83</v>
      </c>
      <c r="M589" s="138">
        <v>-1364.06</v>
      </c>
      <c r="N589" s="139">
        <f t="shared" si="19"/>
        <v>1364.06</v>
      </c>
      <c r="O589" s="140" t="str">
        <f>IF(M589="","",IF(M589&lt;0,-M589&amp;"_"&amp;COUNTIF(M$2:M589,M589),M589&amp;"_"&amp;COUNTIF(M$2:M589,M589)))</f>
        <v>1364.06_2</v>
      </c>
      <c r="P589" s="140" t="str">
        <f t="shared" si="18"/>
        <v/>
      </c>
      <c r="Q589" s="136" t="s">
        <v>1335</v>
      </c>
      <c r="R589" s="136" t="s">
        <v>1334</v>
      </c>
      <c r="S589" s="136" t="s">
        <v>980</v>
      </c>
      <c r="T589" s="136" t="s">
        <v>980</v>
      </c>
      <c r="U589" s="136" t="s">
        <v>987</v>
      </c>
      <c r="V589" s="136" t="s">
        <v>980</v>
      </c>
      <c r="W589" s="136" t="s">
        <v>980</v>
      </c>
      <c r="X589" s="136" t="s">
        <v>980</v>
      </c>
      <c r="Y589" s="136" t="s">
        <v>980</v>
      </c>
      <c r="Z589" s="136" t="s">
        <v>988</v>
      </c>
      <c r="AA589" s="136" t="s">
        <v>980</v>
      </c>
      <c r="AB589" s="137"/>
      <c r="AC589" s="136" t="s">
        <v>980</v>
      </c>
      <c r="AD589" s="136" t="s">
        <v>980</v>
      </c>
      <c r="AE589" s="136" t="s">
        <v>980</v>
      </c>
      <c r="AF589" s="138">
        <v>0</v>
      </c>
    </row>
    <row r="590" spans="1:32" x14ac:dyDescent="0.25">
      <c r="A590" s="135" t="s">
        <v>980</v>
      </c>
      <c r="B590" s="136" t="s">
        <v>182</v>
      </c>
      <c r="C590" s="136" t="s">
        <v>489</v>
      </c>
      <c r="D590" s="137">
        <v>44153</v>
      </c>
      <c r="E590" s="137">
        <v>44153</v>
      </c>
      <c r="F590" s="137">
        <v>44159</v>
      </c>
      <c r="G590" s="136" t="s">
        <v>981</v>
      </c>
      <c r="H590" s="136" t="s">
        <v>982</v>
      </c>
      <c r="I590" s="138">
        <v>-5668.87</v>
      </c>
      <c r="J590" s="136" t="s">
        <v>983</v>
      </c>
      <c r="K590" s="136" t="s">
        <v>984</v>
      </c>
      <c r="L590" s="138">
        <v>-475901.64</v>
      </c>
      <c r="M590" s="138">
        <v>-5668.87</v>
      </c>
      <c r="N590" s="139">
        <f t="shared" si="19"/>
        <v>5668.87</v>
      </c>
      <c r="O590" s="140" t="str">
        <f>IF(M590="","",IF(M590&lt;0,-M590&amp;"_"&amp;COUNTIF(M$2:M590,M590),M590&amp;"_"&amp;COUNTIF(M$2:M590,M590)))</f>
        <v>5668.87_1</v>
      </c>
      <c r="P590" s="140" t="str">
        <f t="shared" si="18"/>
        <v/>
      </c>
      <c r="Q590" s="136" t="s">
        <v>1335</v>
      </c>
      <c r="R590" s="136" t="s">
        <v>1334</v>
      </c>
      <c r="S590" s="136" t="s">
        <v>980</v>
      </c>
      <c r="T590" s="136" t="s">
        <v>980</v>
      </c>
      <c r="U590" s="136" t="s">
        <v>987</v>
      </c>
      <c r="V590" s="136" t="s">
        <v>980</v>
      </c>
      <c r="W590" s="136" t="s">
        <v>980</v>
      </c>
      <c r="X590" s="136" t="s">
        <v>980</v>
      </c>
      <c r="Y590" s="136" t="s">
        <v>980</v>
      </c>
      <c r="Z590" s="136" t="s">
        <v>988</v>
      </c>
      <c r="AA590" s="136" t="s">
        <v>980</v>
      </c>
      <c r="AB590" s="137"/>
      <c r="AC590" s="136" t="s">
        <v>980</v>
      </c>
      <c r="AD590" s="136" t="s">
        <v>980</v>
      </c>
      <c r="AE590" s="136" t="s">
        <v>980</v>
      </c>
      <c r="AF590" s="138">
        <v>0</v>
      </c>
    </row>
    <row r="591" spans="1:32" x14ac:dyDescent="0.25">
      <c r="A591" s="135" t="s">
        <v>980</v>
      </c>
      <c r="B591" s="136" t="s">
        <v>182</v>
      </c>
      <c r="C591" s="136" t="s">
        <v>489</v>
      </c>
      <c r="D591" s="137">
        <v>44153</v>
      </c>
      <c r="E591" s="137">
        <v>44153</v>
      </c>
      <c r="F591" s="137">
        <v>44159</v>
      </c>
      <c r="G591" s="136" t="s">
        <v>981</v>
      </c>
      <c r="H591" s="136" t="s">
        <v>982</v>
      </c>
      <c r="I591" s="138">
        <v>-1409.22</v>
      </c>
      <c r="J591" s="136" t="s">
        <v>983</v>
      </c>
      <c r="K591" s="136" t="s">
        <v>984</v>
      </c>
      <c r="L591" s="138">
        <v>-118304.02</v>
      </c>
      <c r="M591" s="138">
        <v>-1409.22</v>
      </c>
      <c r="N591" s="139">
        <f t="shared" si="19"/>
        <v>1409.22</v>
      </c>
      <c r="O591" s="140" t="str">
        <f>IF(M591="","",IF(M591&lt;0,-M591&amp;"_"&amp;COUNTIF(M$2:M591,M591),M591&amp;"_"&amp;COUNTIF(M$2:M591,M591)))</f>
        <v>1409.22_1</v>
      </c>
      <c r="P591" s="140" t="str">
        <f t="shared" si="18"/>
        <v/>
      </c>
      <c r="Q591" s="136" t="s">
        <v>1335</v>
      </c>
      <c r="R591" s="136" t="s">
        <v>1334</v>
      </c>
      <c r="S591" s="136" t="s">
        <v>980</v>
      </c>
      <c r="T591" s="136" t="s">
        <v>980</v>
      </c>
      <c r="U591" s="136" t="s">
        <v>987</v>
      </c>
      <c r="V591" s="136" t="s">
        <v>980</v>
      </c>
      <c r="W591" s="136" t="s">
        <v>980</v>
      </c>
      <c r="X591" s="136" t="s">
        <v>980</v>
      </c>
      <c r="Y591" s="136" t="s">
        <v>980</v>
      </c>
      <c r="Z591" s="136" t="s">
        <v>988</v>
      </c>
      <c r="AA591" s="136" t="s">
        <v>980</v>
      </c>
      <c r="AB591" s="137"/>
      <c r="AC591" s="136" t="s">
        <v>980</v>
      </c>
      <c r="AD591" s="136" t="s">
        <v>980</v>
      </c>
      <c r="AE591" s="136" t="s">
        <v>980</v>
      </c>
      <c r="AF591" s="138">
        <v>0</v>
      </c>
    </row>
    <row r="592" spans="1:32" x14ac:dyDescent="0.25">
      <c r="A592" s="135" t="s">
        <v>980</v>
      </c>
      <c r="B592" s="136" t="s">
        <v>182</v>
      </c>
      <c r="C592" s="136" t="s">
        <v>491</v>
      </c>
      <c r="D592" s="137">
        <v>44153</v>
      </c>
      <c r="E592" s="137">
        <v>44153</v>
      </c>
      <c r="F592" s="137">
        <v>44159</v>
      </c>
      <c r="G592" s="136" t="s">
        <v>981</v>
      </c>
      <c r="H592" s="136" t="s">
        <v>982</v>
      </c>
      <c r="I592" s="138">
        <v>-5120.17</v>
      </c>
      <c r="J592" s="136" t="s">
        <v>983</v>
      </c>
      <c r="K592" s="136" t="s">
        <v>984</v>
      </c>
      <c r="L592" s="138">
        <v>-429838.27</v>
      </c>
      <c r="M592" s="138">
        <v>-5120.17</v>
      </c>
      <c r="N592" s="139">
        <f t="shared" si="19"/>
        <v>5120.17</v>
      </c>
      <c r="O592" s="140" t="str">
        <f>IF(M592="","",IF(M592&lt;0,-M592&amp;"_"&amp;COUNTIF(M$2:M592,M592),M592&amp;"_"&amp;COUNTIF(M$2:M592,M592)))</f>
        <v>5120.17_1</v>
      </c>
      <c r="P592" s="140" t="str">
        <f t="shared" si="18"/>
        <v/>
      </c>
      <c r="Q592" s="136" t="s">
        <v>1336</v>
      </c>
      <c r="R592" s="136" t="s">
        <v>1334</v>
      </c>
      <c r="S592" s="136" t="s">
        <v>980</v>
      </c>
      <c r="T592" s="136" t="s">
        <v>980</v>
      </c>
      <c r="U592" s="136" t="s">
        <v>987</v>
      </c>
      <c r="V592" s="136" t="s">
        <v>980</v>
      </c>
      <c r="W592" s="136" t="s">
        <v>980</v>
      </c>
      <c r="X592" s="136" t="s">
        <v>980</v>
      </c>
      <c r="Y592" s="136" t="s">
        <v>980</v>
      </c>
      <c r="Z592" s="136" t="s">
        <v>988</v>
      </c>
      <c r="AA592" s="136" t="s">
        <v>980</v>
      </c>
      <c r="AB592" s="137"/>
      <c r="AC592" s="136" t="s">
        <v>980</v>
      </c>
      <c r="AD592" s="136" t="s">
        <v>980</v>
      </c>
      <c r="AE592" s="136" t="s">
        <v>980</v>
      </c>
      <c r="AF592" s="138">
        <v>0</v>
      </c>
    </row>
    <row r="593" spans="1:32" x14ac:dyDescent="0.25">
      <c r="A593" s="135" t="s">
        <v>980</v>
      </c>
      <c r="B593" s="136" t="s">
        <v>182</v>
      </c>
      <c r="C593" s="136" t="s">
        <v>491</v>
      </c>
      <c r="D593" s="137">
        <v>44153</v>
      </c>
      <c r="E593" s="137">
        <v>44153</v>
      </c>
      <c r="F593" s="137">
        <v>44159</v>
      </c>
      <c r="G593" s="136" t="s">
        <v>981</v>
      </c>
      <c r="H593" s="136" t="s">
        <v>982</v>
      </c>
      <c r="I593" s="138">
        <v>-3156.65</v>
      </c>
      <c r="J593" s="136" t="s">
        <v>983</v>
      </c>
      <c r="K593" s="136" t="s">
        <v>984</v>
      </c>
      <c r="L593" s="138">
        <v>-265000.77</v>
      </c>
      <c r="M593" s="138">
        <v>-3156.65</v>
      </c>
      <c r="N593" s="139">
        <f t="shared" si="19"/>
        <v>3156.65</v>
      </c>
      <c r="O593" s="140" t="str">
        <f>IF(M593="","",IF(M593&lt;0,-M593&amp;"_"&amp;COUNTIF(M$2:M593,M593),M593&amp;"_"&amp;COUNTIF(M$2:M593,M593)))</f>
        <v>3156.65_1</v>
      </c>
      <c r="P593" s="140" t="str">
        <f t="shared" si="18"/>
        <v/>
      </c>
      <c r="Q593" s="136" t="s">
        <v>1336</v>
      </c>
      <c r="R593" s="136" t="s">
        <v>1334</v>
      </c>
      <c r="S593" s="136" t="s">
        <v>980</v>
      </c>
      <c r="T593" s="136" t="s">
        <v>980</v>
      </c>
      <c r="U593" s="136" t="s">
        <v>987</v>
      </c>
      <c r="V593" s="136" t="s">
        <v>980</v>
      </c>
      <c r="W593" s="136" t="s">
        <v>980</v>
      </c>
      <c r="X593" s="136" t="s">
        <v>980</v>
      </c>
      <c r="Y593" s="136" t="s">
        <v>980</v>
      </c>
      <c r="Z593" s="136" t="s">
        <v>988</v>
      </c>
      <c r="AA593" s="136" t="s">
        <v>980</v>
      </c>
      <c r="AB593" s="137"/>
      <c r="AC593" s="136" t="s">
        <v>980</v>
      </c>
      <c r="AD593" s="136" t="s">
        <v>980</v>
      </c>
      <c r="AE593" s="136" t="s">
        <v>980</v>
      </c>
      <c r="AF593" s="138">
        <v>0</v>
      </c>
    </row>
    <row r="594" spans="1:32" x14ac:dyDescent="0.25">
      <c r="A594" s="135" t="s">
        <v>980</v>
      </c>
      <c r="B594" s="136" t="s">
        <v>182</v>
      </c>
      <c r="C594" s="136" t="s">
        <v>513</v>
      </c>
      <c r="D594" s="137">
        <v>44153</v>
      </c>
      <c r="E594" s="137">
        <v>44153</v>
      </c>
      <c r="F594" s="137">
        <v>44160</v>
      </c>
      <c r="G594" s="136" t="s">
        <v>981</v>
      </c>
      <c r="H594" s="136" t="s">
        <v>982</v>
      </c>
      <c r="I594" s="138">
        <v>-3876.8</v>
      </c>
      <c r="J594" s="136" t="s">
        <v>983</v>
      </c>
      <c r="K594" s="136" t="s">
        <v>984</v>
      </c>
      <c r="L594" s="138">
        <v>-325457.36</v>
      </c>
      <c r="M594" s="138">
        <v>-3876.8</v>
      </c>
      <c r="N594" s="139">
        <f t="shared" si="19"/>
        <v>3876.8</v>
      </c>
      <c r="O594" s="140" t="str">
        <f>IF(M594="","",IF(M594&lt;0,-M594&amp;"_"&amp;COUNTIF(M$2:M594,M594),M594&amp;"_"&amp;COUNTIF(M$2:M594,M594)))</f>
        <v>3876.8_1</v>
      </c>
      <c r="P594" s="140" t="str">
        <f t="shared" si="18"/>
        <v/>
      </c>
      <c r="Q594" s="136" t="s">
        <v>1337</v>
      </c>
      <c r="R594" s="136" t="s">
        <v>1334</v>
      </c>
      <c r="S594" s="136" t="s">
        <v>980</v>
      </c>
      <c r="T594" s="136" t="s">
        <v>980</v>
      </c>
      <c r="U594" s="136" t="s">
        <v>987</v>
      </c>
      <c r="V594" s="136" t="s">
        <v>980</v>
      </c>
      <c r="W594" s="136" t="s">
        <v>980</v>
      </c>
      <c r="X594" s="136" t="s">
        <v>980</v>
      </c>
      <c r="Y594" s="136" t="s">
        <v>980</v>
      </c>
      <c r="Z594" s="136" t="s">
        <v>988</v>
      </c>
      <c r="AA594" s="136" t="s">
        <v>980</v>
      </c>
      <c r="AB594" s="137"/>
      <c r="AC594" s="136" t="s">
        <v>980</v>
      </c>
      <c r="AD594" s="136" t="s">
        <v>980</v>
      </c>
      <c r="AE594" s="136" t="s">
        <v>980</v>
      </c>
      <c r="AF594" s="138">
        <v>0</v>
      </c>
    </row>
    <row r="595" spans="1:32" x14ac:dyDescent="0.25">
      <c r="A595" s="135" t="s">
        <v>980</v>
      </c>
      <c r="B595" s="136" t="s">
        <v>182</v>
      </c>
      <c r="C595" s="136" t="s">
        <v>513</v>
      </c>
      <c r="D595" s="137">
        <v>44153</v>
      </c>
      <c r="E595" s="137">
        <v>44153</v>
      </c>
      <c r="F595" s="137">
        <v>44160</v>
      </c>
      <c r="G595" s="136" t="s">
        <v>981</v>
      </c>
      <c r="H595" s="136" t="s">
        <v>982</v>
      </c>
      <c r="I595" s="138">
        <v>-1576.62</v>
      </c>
      <c r="J595" s="136" t="s">
        <v>983</v>
      </c>
      <c r="K595" s="136" t="s">
        <v>984</v>
      </c>
      <c r="L595" s="138">
        <v>-132357.25</v>
      </c>
      <c r="M595" s="138">
        <v>-1576.62</v>
      </c>
      <c r="N595" s="139">
        <f t="shared" si="19"/>
        <v>1576.62</v>
      </c>
      <c r="O595" s="140" t="str">
        <f>IF(M595="","",IF(M595&lt;0,-M595&amp;"_"&amp;COUNTIF(M$2:M595,M595),M595&amp;"_"&amp;COUNTIF(M$2:M595,M595)))</f>
        <v>1576.62_1</v>
      </c>
      <c r="P595" s="140" t="str">
        <f t="shared" si="18"/>
        <v/>
      </c>
      <c r="Q595" s="136" t="s">
        <v>1337</v>
      </c>
      <c r="R595" s="136" t="s">
        <v>1334</v>
      </c>
      <c r="S595" s="136" t="s">
        <v>980</v>
      </c>
      <c r="T595" s="136" t="s">
        <v>980</v>
      </c>
      <c r="U595" s="136" t="s">
        <v>987</v>
      </c>
      <c r="V595" s="136" t="s">
        <v>980</v>
      </c>
      <c r="W595" s="136" t="s">
        <v>980</v>
      </c>
      <c r="X595" s="136" t="s">
        <v>980</v>
      </c>
      <c r="Y595" s="136" t="s">
        <v>980</v>
      </c>
      <c r="Z595" s="136" t="s">
        <v>988</v>
      </c>
      <c r="AA595" s="136" t="s">
        <v>980</v>
      </c>
      <c r="AB595" s="137"/>
      <c r="AC595" s="136" t="s">
        <v>980</v>
      </c>
      <c r="AD595" s="136" t="s">
        <v>980</v>
      </c>
      <c r="AE595" s="136" t="s">
        <v>980</v>
      </c>
      <c r="AF595" s="138">
        <v>0</v>
      </c>
    </row>
    <row r="596" spans="1:32" x14ac:dyDescent="0.25">
      <c r="A596" s="135" t="s">
        <v>980</v>
      </c>
      <c r="B596" s="136" t="s">
        <v>182</v>
      </c>
      <c r="C596" s="136" t="s">
        <v>513</v>
      </c>
      <c r="D596" s="137">
        <v>44153</v>
      </c>
      <c r="E596" s="137">
        <v>44153</v>
      </c>
      <c r="F596" s="137">
        <v>44160</v>
      </c>
      <c r="G596" s="136" t="s">
        <v>981</v>
      </c>
      <c r="H596" s="136" t="s">
        <v>982</v>
      </c>
      <c r="I596" s="138">
        <v>-2399.0300000000002</v>
      </c>
      <c r="J596" s="136" t="s">
        <v>983</v>
      </c>
      <c r="K596" s="136" t="s">
        <v>984</v>
      </c>
      <c r="L596" s="138">
        <v>-201398.57</v>
      </c>
      <c r="M596" s="138">
        <v>-2399.0300000000002</v>
      </c>
      <c r="N596" s="139">
        <f t="shared" si="19"/>
        <v>2399.0300000000002</v>
      </c>
      <c r="O596" s="140" t="str">
        <f>IF(M596="","",IF(M596&lt;0,-M596&amp;"_"&amp;COUNTIF(M$2:M596,M596),M596&amp;"_"&amp;COUNTIF(M$2:M596,M596)))</f>
        <v>2399.03_1</v>
      </c>
      <c r="P596" s="140" t="str">
        <f t="shared" si="18"/>
        <v/>
      </c>
      <c r="Q596" s="136" t="s">
        <v>1337</v>
      </c>
      <c r="R596" s="136" t="s">
        <v>1334</v>
      </c>
      <c r="S596" s="136" t="s">
        <v>980</v>
      </c>
      <c r="T596" s="136" t="s">
        <v>980</v>
      </c>
      <c r="U596" s="136" t="s">
        <v>987</v>
      </c>
      <c r="V596" s="136" t="s">
        <v>980</v>
      </c>
      <c r="W596" s="136" t="s">
        <v>980</v>
      </c>
      <c r="X596" s="136" t="s">
        <v>980</v>
      </c>
      <c r="Y596" s="136" t="s">
        <v>980</v>
      </c>
      <c r="Z596" s="136" t="s">
        <v>988</v>
      </c>
      <c r="AA596" s="136" t="s">
        <v>980</v>
      </c>
      <c r="AB596" s="137"/>
      <c r="AC596" s="136" t="s">
        <v>980</v>
      </c>
      <c r="AD596" s="136" t="s">
        <v>980</v>
      </c>
      <c r="AE596" s="136" t="s">
        <v>980</v>
      </c>
      <c r="AF596" s="138">
        <v>0</v>
      </c>
    </row>
    <row r="597" spans="1:32" x14ac:dyDescent="0.25">
      <c r="A597" s="135" t="s">
        <v>980</v>
      </c>
      <c r="B597" s="136" t="s">
        <v>182</v>
      </c>
      <c r="C597" s="136" t="s">
        <v>513</v>
      </c>
      <c r="D597" s="137">
        <v>44153</v>
      </c>
      <c r="E597" s="137">
        <v>44153</v>
      </c>
      <c r="F597" s="137">
        <v>44160</v>
      </c>
      <c r="G597" s="136" t="s">
        <v>981</v>
      </c>
      <c r="H597" s="136" t="s">
        <v>982</v>
      </c>
      <c r="I597" s="138">
        <v>-4712.1499999999996</v>
      </c>
      <c r="J597" s="136" t="s">
        <v>983</v>
      </c>
      <c r="K597" s="136" t="s">
        <v>984</v>
      </c>
      <c r="L597" s="138">
        <v>-395584.99</v>
      </c>
      <c r="M597" s="138">
        <v>-4712.1499999999996</v>
      </c>
      <c r="N597" s="139">
        <f t="shared" si="19"/>
        <v>4712.1499999999996</v>
      </c>
      <c r="O597" s="140" t="str">
        <f>IF(M597="","",IF(M597&lt;0,-M597&amp;"_"&amp;COUNTIF(M$2:M597,M597),M597&amp;"_"&amp;COUNTIF(M$2:M597,M597)))</f>
        <v>4712.15_1</v>
      </c>
      <c r="P597" s="140" t="str">
        <f t="shared" si="18"/>
        <v/>
      </c>
      <c r="Q597" s="136" t="s">
        <v>1337</v>
      </c>
      <c r="R597" s="136" t="s">
        <v>1334</v>
      </c>
      <c r="S597" s="136" t="s">
        <v>980</v>
      </c>
      <c r="T597" s="136" t="s">
        <v>980</v>
      </c>
      <c r="U597" s="136" t="s">
        <v>987</v>
      </c>
      <c r="V597" s="136" t="s">
        <v>980</v>
      </c>
      <c r="W597" s="136" t="s">
        <v>980</v>
      </c>
      <c r="X597" s="136" t="s">
        <v>980</v>
      </c>
      <c r="Y597" s="136" t="s">
        <v>980</v>
      </c>
      <c r="Z597" s="136" t="s">
        <v>988</v>
      </c>
      <c r="AA597" s="136" t="s">
        <v>980</v>
      </c>
      <c r="AB597" s="137"/>
      <c r="AC597" s="136" t="s">
        <v>980</v>
      </c>
      <c r="AD597" s="136" t="s">
        <v>980</v>
      </c>
      <c r="AE597" s="136" t="s">
        <v>980</v>
      </c>
      <c r="AF597" s="138">
        <v>0</v>
      </c>
    </row>
    <row r="598" spans="1:32" x14ac:dyDescent="0.25">
      <c r="A598" s="135" t="s">
        <v>980</v>
      </c>
      <c r="B598" s="136" t="s">
        <v>182</v>
      </c>
      <c r="C598" s="136" t="s">
        <v>513</v>
      </c>
      <c r="D598" s="137">
        <v>44153</v>
      </c>
      <c r="E598" s="137">
        <v>44153</v>
      </c>
      <c r="F598" s="137">
        <v>44160</v>
      </c>
      <c r="G598" s="136" t="s">
        <v>981</v>
      </c>
      <c r="H598" s="136" t="s">
        <v>982</v>
      </c>
      <c r="I598" s="138">
        <v>-4967.2700000000004</v>
      </c>
      <c r="J598" s="136" t="s">
        <v>983</v>
      </c>
      <c r="K598" s="136" t="s">
        <v>984</v>
      </c>
      <c r="L598" s="138">
        <v>-417002.32</v>
      </c>
      <c r="M598" s="138">
        <v>-4967.2700000000004</v>
      </c>
      <c r="N598" s="139">
        <f t="shared" si="19"/>
        <v>4967.2700000000004</v>
      </c>
      <c r="O598" s="140" t="str">
        <f>IF(M598="","",IF(M598&lt;0,-M598&amp;"_"&amp;COUNTIF(M$2:M598,M598),M598&amp;"_"&amp;COUNTIF(M$2:M598,M598)))</f>
        <v>4967.27_1</v>
      </c>
      <c r="P598" s="140" t="str">
        <f t="shared" si="18"/>
        <v/>
      </c>
      <c r="Q598" s="136" t="s">
        <v>1337</v>
      </c>
      <c r="R598" s="136" t="s">
        <v>1334</v>
      </c>
      <c r="S598" s="136" t="s">
        <v>980</v>
      </c>
      <c r="T598" s="136" t="s">
        <v>980</v>
      </c>
      <c r="U598" s="136" t="s">
        <v>987</v>
      </c>
      <c r="V598" s="136" t="s">
        <v>980</v>
      </c>
      <c r="W598" s="136" t="s">
        <v>980</v>
      </c>
      <c r="X598" s="136" t="s">
        <v>980</v>
      </c>
      <c r="Y598" s="136" t="s">
        <v>980</v>
      </c>
      <c r="Z598" s="136" t="s">
        <v>988</v>
      </c>
      <c r="AA598" s="136" t="s">
        <v>980</v>
      </c>
      <c r="AB598" s="137"/>
      <c r="AC598" s="136" t="s">
        <v>980</v>
      </c>
      <c r="AD598" s="136" t="s">
        <v>980</v>
      </c>
      <c r="AE598" s="136" t="s">
        <v>980</v>
      </c>
      <c r="AF598" s="138">
        <v>0</v>
      </c>
    </row>
    <row r="599" spans="1:32" x14ac:dyDescent="0.25">
      <c r="A599" s="135" t="s">
        <v>980</v>
      </c>
      <c r="B599" s="136" t="s">
        <v>182</v>
      </c>
      <c r="C599" s="136" t="s">
        <v>513</v>
      </c>
      <c r="D599" s="137">
        <v>44153</v>
      </c>
      <c r="E599" s="137">
        <v>44153</v>
      </c>
      <c r="F599" s="137">
        <v>44160</v>
      </c>
      <c r="G599" s="136" t="s">
        <v>981</v>
      </c>
      <c r="H599" s="136" t="s">
        <v>982</v>
      </c>
      <c r="I599" s="138">
        <v>-1898.91</v>
      </c>
      <c r="J599" s="136" t="s">
        <v>983</v>
      </c>
      <c r="K599" s="136" t="s">
        <v>984</v>
      </c>
      <c r="L599" s="138">
        <v>-159413.49</v>
      </c>
      <c r="M599" s="138">
        <v>-1898.91</v>
      </c>
      <c r="N599" s="139">
        <f t="shared" si="19"/>
        <v>1898.91</v>
      </c>
      <c r="O599" s="140" t="str">
        <f>IF(M599="","",IF(M599&lt;0,-M599&amp;"_"&amp;COUNTIF(M$2:M599,M599),M599&amp;"_"&amp;COUNTIF(M$2:M599,M599)))</f>
        <v>1898.91_1</v>
      </c>
      <c r="P599" s="140" t="str">
        <f t="shared" si="18"/>
        <v/>
      </c>
      <c r="Q599" s="136" t="s">
        <v>1337</v>
      </c>
      <c r="R599" s="136" t="s">
        <v>1334</v>
      </c>
      <c r="S599" s="136" t="s">
        <v>980</v>
      </c>
      <c r="T599" s="136" t="s">
        <v>980</v>
      </c>
      <c r="U599" s="136" t="s">
        <v>987</v>
      </c>
      <c r="V599" s="136" t="s">
        <v>980</v>
      </c>
      <c r="W599" s="136" t="s">
        <v>980</v>
      </c>
      <c r="X599" s="136" t="s">
        <v>980</v>
      </c>
      <c r="Y599" s="136" t="s">
        <v>980</v>
      </c>
      <c r="Z599" s="136" t="s">
        <v>988</v>
      </c>
      <c r="AA599" s="136" t="s">
        <v>980</v>
      </c>
      <c r="AB599" s="137"/>
      <c r="AC599" s="136" t="s">
        <v>980</v>
      </c>
      <c r="AD599" s="136" t="s">
        <v>980</v>
      </c>
      <c r="AE599" s="136" t="s">
        <v>980</v>
      </c>
      <c r="AF599" s="138">
        <v>0</v>
      </c>
    </row>
    <row r="600" spans="1:32" x14ac:dyDescent="0.25">
      <c r="A600" s="135" t="s">
        <v>980</v>
      </c>
      <c r="B600" s="136" t="s">
        <v>182</v>
      </c>
      <c r="C600" s="136" t="s">
        <v>486</v>
      </c>
      <c r="D600" s="137">
        <v>44154</v>
      </c>
      <c r="E600" s="137">
        <v>44154</v>
      </c>
      <c r="F600" s="137">
        <v>44159</v>
      </c>
      <c r="G600" s="136" t="s">
        <v>981</v>
      </c>
      <c r="H600" s="136" t="s">
        <v>982</v>
      </c>
      <c r="I600" s="138">
        <v>-1817.78</v>
      </c>
      <c r="J600" s="136" t="s">
        <v>983</v>
      </c>
      <c r="K600" s="136" t="s">
        <v>984</v>
      </c>
      <c r="L600" s="138">
        <v>-152602.63</v>
      </c>
      <c r="M600" s="138">
        <v>-1817.78</v>
      </c>
      <c r="N600" s="139">
        <f t="shared" si="19"/>
        <v>1817.78</v>
      </c>
      <c r="O600" s="140" t="str">
        <f>IF(M600="","",IF(M600&lt;0,-M600&amp;"_"&amp;COUNTIF(M$2:M600,M600),M600&amp;"_"&amp;COUNTIF(M$2:M600,M600)))</f>
        <v>1817.78_1</v>
      </c>
      <c r="P600" s="140" t="str">
        <f t="shared" si="18"/>
        <v/>
      </c>
      <c r="Q600" s="136" t="s">
        <v>1338</v>
      </c>
      <c r="R600" s="136" t="s">
        <v>1339</v>
      </c>
      <c r="S600" s="136" t="s">
        <v>980</v>
      </c>
      <c r="T600" s="136" t="s">
        <v>980</v>
      </c>
      <c r="U600" s="136" t="s">
        <v>987</v>
      </c>
      <c r="V600" s="136" t="s">
        <v>980</v>
      </c>
      <c r="W600" s="136" t="s">
        <v>980</v>
      </c>
      <c r="X600" s="136" t="s">
        <v>980</v>
      </c>
      <c r="Y600" s="136" t="s">
        <v>980</v>
      </c>
      <c r="Z600" s="136" t="s">
        <v>988</v>
      </c>
      <c r="AA600" s="136" t="s">
        <v>980</v>
      </c>
      <c r="AB600" s="137"/>
      <c r="AC600" s="136" t="s">
        <v>980</v>
      </c>
      <c r="AD600" s="136" t="s">
        <v>980</v>
      </c>
      <c r="AE600" s="136" t="s">
        <v>980</v>
      </c>
      <c r="AF600" s="138">
        <v>0</v>
      </c>
    </row>
    <row r="601" spans="1:32" x14ac:dyDescent="0.25">
      <c r="A601" s="135" t="s">
        <v>980</v>
      </c>
      <c r="B601" s="136" t="s">
        <v>182</v>
      </c>
      <c r="C601" s="136" t="s">
        <v>217</v>
      </c>
      <c r="D601" s="137">
        <v>44154</v>
      </c>
      <c r="E601" s="137">
        <v>44154</v>
      </c>
      <c r="F601" s="137">
        <v>44159</v>
      </c>
      <c r="G601" s="136" t="s">
        <v>981</v>
      </c>
      <c r="H601" s="136" t="s">
        <v>982</v>
      </c>
      <c r="I601" s="138">
        <v>-2824.87</v>
      </c>
      <c r="J601" s="136" t="s">
        <v>983</v>
      </c>
      <c r="K601" s="136" t="s">
        <v>984</v>
      </c>
      <c r="L601" s="138">
        <v>-237147.84</v>
      </c>
      <c r="M601" s="138">
        <v>-2824.87</v>
      </c>
      <c r="N601" s="139">
        <f t="shared" si="19"/>
        <v>2824.87</v>
      </c>
      <c r="O601" s="140" t="str">
        <f>IF(M601="","",IF(M601&lt;0,-M601&amp;"_"&amp;COUNTIF(M$2:M601,M601),M601&amp;"_"&amp;COUNTIF(M$2:M601,M601)))</f>
        <v>2824.87_1</v>
      </c>
      <c r="P601" s="140" t="str">
        <f t="shared" si="18"/>
        <v/>
      </c>
      <c r="Q601" s="136" t="s">
        <v>1340</v>
      </c>
      <c r="R601" s="136" t="s">
        <v>1339</v>
      </c>
      <c r="S601" s="136" t="s">
        <v>980</v>
      </c>
      <c r="T601" s="136" t="s">
        <v>980</v>
      </c>
      <c r="U601" s="136" t="s">
        <v>987</v>
      </c>
      <c r="V601" s="136" t="s">
        <v>980</v>
      </c>
      <c r="W601" s="136" t="s">
        <v>980</v>
      </c>
      <c r="X601" s="136" t="s">
        <v>980</v>
      </c>
      <c r="Y601" s="136" t="s">
        <v>980</v>
      </c>
      <c r="Z601" s="136" t="s">
        <v>988</v>
      </c>
      <c r="AA601" s="136" t="s">
        <v>980</v>
      </c>
      <c r="AB601" s="137"/>
      <c r="AC601" s="136" t="s">
        <v>980</v>
      </c>
      <c r="AD601" s="136" t="s">
        <v>980</v>
      </c>
      <c r="AE601" s="136" t="s">
        <v>980</v>
      </c>
      <c r="AF601" s="138">
        <v>0</v>
      </c>
    </row>
    <row r="602" spans="1:32" x14ac:dyDescent="0.25">
      <c r="A602" s="135" t="s">
        <v>980</v>
      </c>
      <c r="B602" s="136" t="s">
        <v>182</v>
      </c>
      <c r="C602" s="136" t="s">
        <v>490</v>
      </c>
      <c r="D602" s="137">
        <v>44154</v>
      </c>
      <c r="E602" s="137">
        <v>44154</v>
      </c>
      <c r="F602" s="137">
        <v>44159</v>
      </c>
      <c r="G602" s="136" t="s">
        <v>981</v>
      </c>
      <c r="H602" s="136" t="s">
        <v>982</v>
      </c>
      <c r="I602" s="138">
        <v>-1649.32</v>
      </c>
      <c r="J602" s="136" t="s">
        <v>983</v>
      </c>
      <c r="K602" s="136" t="s">
        <v>984</v>
      </c>
      <c r="L602" s="138">
        <v>-138460.41</v>
      </c>
      <c r="M602" s="138">
        <v>-1649.32</v>
      </c>
      <c r="N602" s="139">
        <f t="shared" si="19"/>
        <v>1649.32</v>
      </c>
      <c r="O602" s="140" t="str">
        <f>IF(M602="","",IF(M602&lt;0,-M602&amp;"_"&amp;COUNTIF(M$2:M602,M602),M602&amp;"_"&amp;COUNTIF(M$2:M602,M602)))</f>
        <v>1649.32_1</v>
      </c>
      <c r="P602" s="140" t="str">
        <f t="shared" si="18"/>
        <v/>
      </c>
      <c r="Q602" s="136" t="s">
        <v>1341</v>
      </c>
      <c r="R602" s="136" t="s">
        <v>1339</v>
      </c>
      <c r="S602" s="136" t="s">
        <v>980</v>
      </c>
      <c r="T602" s="136" t="s">
        <v>980</v>
      </c>
      <c r="U602" s="136" t="s">
        <v>987</v>
      </c>
      <c r="V602" s="136" t="s">
        <v>980</v>
      </c>
      <c r="W602" s="136" t="s">
        <v>980</v>
      </c>
      <c r="X602" s="136" t="s">
        <v>980</v>
      </c>
      <c r="Y602" s="136" t="s">
        <v>980</v>
      </c>
      <c r="Z602" s="136" t="s">
        <v>988</v>
      </c>
      <c r="AA602" s="136" t="s">
        <v>980</v>
      </c>
      <c r="AB602" s="137"/>
      <c r="AC602" s="136" t="s">
        <v>980</v>
      </c>
      <c r="AD602" s="136" t="s">
        <v>980</v>
      </c>
      <c r="AE602" s="136" t="s">
        <v>980</v>
      </c>
      <c r="AF602" s="138">
        <v>0</v>
      </c>
    </row>
    <row r="603" spans="1:32" x14ac:dyDescent="0.25">
      <c r="A603" s="135" t="s">
        <v>980</v>
      </c>
      <c r="B603" s="136" t="s">
        <v>182</v>
      </c>
      <c r="C603" s="136" t="s">
        <v>490</v>
      </c>
      <c r="D603" s="137">
        <v>44154</v>
      </c>
      <c r="E603" s="137">
        <v>44154</v>
      </c>
      <c r="F603" s="137">
        <v>44159</v>
      </c>
      <c r="G603" s="136" t="s">
        <v>981</v>
      </c>
      <c r="H603" s="136" t="s">
        <v>982</v>
      </c>
      <c r="I603" s="138">
        <v>-3510.3</v>
      </c>
      <c r="J603" s="136" t="s">
        <v>983</v>
      </c>
      <c r="K603" s="136" t="s">
        <v>984</v>
      </c>
      <c r="L603" s="138">
        <v>-294689.69</v>
      </c>
      <c r="M603" s="138">
        <v>-3510.3</v>
      </c>
      <c r="N603" s="139">
        <f t="shared" si="19"/>
        <v>3510.3</v>
      </c>
      <c r="O603" s="140" t="str">
        <f>IF(M603="","",IF(M603&lt;0,-M603&amp;"_"&amp;COUNTIF(M$2:M603,M603),M603&amp;"_"&amp;COUNTIF(M$2:M603,M603)))</f>
        <v>3510.3_1</v>
      </c>
      <c r="P603" s="140" t="str">
        <f t="shared" si="18"/>
        <v/>
      </c>
      <c r="Q603" s="136" t="s">
        <v>1341</v>
      </c>
      <c r="R603" s="136" t="s">
        <v>1339</v>
      </c>
      <c r="S603" s="136" t="s">
        <v>980</v>
      </c>
      <c r="T603" s="136" t="s">
        <v>980</v>
      </c>
      <c r="U603" s="136" t="s">
        <v>987</v>
      </c>
      <c r="V603" s="136" t="s">
        <v>980</v>
      </c>
      <c r="W603" s="136" t="s">
        <v>980</v>
      </c>
      <c r="X603" s="136" t="s">
        <v>980</v>
      </c>
      <c r="Y603" s="136" t="s">
        <v>980</v>
      </c>
      <c r="Z603" s="136" t="s">
        <v>988</v>
      </c>
      <c r="AA603" s="136" t="s">
        <v>980</v>
      </c>
      <c r="AB603" s="137"/>
      <c r="AC603" s="136" t="s">
        <v>980</v>
      </c>
      <c r="AD603" s="136" t="s">
        <v>980</v>
      </c>
      <c r="AE603" s="136" t="s">
        <v>980</v>
      </c>
      <c r="AF603" s="138">
        <v>0</v>
      </c>
    </row>
    <row r="604" spans="1:32" x14ac:dyDescent="0.25">
      <c r="A604" s="135" t="s">
        <v>980</v>
      </c>
      <c r="B604" s="136" t="s">
        <v>182</v>
      </c>
      <c r="C604" s="136" t="s">
        <v>490</v>
      </c>
      <c r="D604" s="137">
        <v>44154</v>
      </c>
      <c r="E604" s="137">
        <v>44154</v>
      </c>
      <c r="F604" s="137">
        <v>44159</v>
      </c>
      <c r="G604" s="136" t="s">
        <v>981</v>
      </c>
      <c r="H604" s="136" t="s">
        <v>982</v>
      </c>
      <c r="I604" s="138">
        <v>-1236.6600000000001</v>
      </c>
      <c r="J604" s="136" t="s">
        <v>983</v>
      </c>
      <c r="K604" s="136" t="s">
        <v>984</v>
      </c>
      <c r="L604" s="138">
        <v>-103817.61</v>
      </c>
      <c r="M604" s="138">
        <v>-1236.6600000000001</v>
      </c>
      <c r="N604" s="139">
        <f t="shared" si="19"/>
        <v>1236.6600000000001</v>
      </c>
      <c r="O604" s="140" t="str">
        <f>IF(M604="","",IF(M604&lt;0,-M604&amp;"_"&amp;COUNTIF(M$2:M604,M604),M604&amp;"_"&amp;COUNTIF(M$2:M604,M604)))</f>
        <v>1236.66_1</v>
      </c>
      <c r="P604" s="140" t="str">
        <f t="shared" si="18"/>
        <v/>
      </c>
      <c r="Q604" s="136" t="s">
        <v>1341</v>
      </c>
      <c r="R604" s="136" t="s">
        <v>1339</v>
      </c>
      <c r="S604" s="136" t="s">
        <v>980</v>
      </c>
      <c r="T604" s="136" t="s">
        <v>980</v>
      </c>
      <c r="U604" s="136" t="s">
        <v>987</v>
      </c>
      <c r="V604" s="136" t="s">
        <v>980</v>
      </c>
      <c r="W604" s="136" t="s">
        <v>980</v>
      </c>
      <c r="X604" s="136" t="s">
        <v>980</v>
      </c>
      <c r="Y604" s="136" t="s">
        <v>980</v>
      </c>
      <c r="Z604" s="136" t="s">
        <v>988</v>
      </c>
      <c r="AA604" s="136" t="s">
        <v>980</v>
      </c>
      <c r="AB604" s="137"/>
      <c r="AC604" s="136" t="s">
        <v>980</v>
      </c>
      <c r="AD604" s="136" t="s">
        <v>980</v>
      </c>
      <c r="AE604" s="136" t="s">
        <v>980</v>
      </c>
      <c r="AF604" s="138">
        <v>0</v>
      </c>
    </row>
    <row r="605" spans="1:32" x14ac:dyDescent="0.25">
      <c r="A605" s="135" t="s">
        <v>980</v>
      </c>
      <c r="B605" s="136" t="s">
        <v>182</v>
      </c>
      <c r="C605" s="136" t="s">
        <v>490</v>
      </c>
      <c r="D605" s="137">
        <v>44154</v>
      </c>
      <c r="E605" s="137">
        <v>44154</v>
      </c>
      <c r="F605" s="137">
        <v>44159</v>
      </c>
      <c r="G605" s="136" t="s">
        <v>981</v>
      </c>
      <c r="H605" s="136" t="s">
        <v>982</v>
      </c>
      <c r="I605" s="138">
        <v>-2876.51</v>
      </c>
      <c r="J605" s="136" t="s">
        <v>983</v>
      </c>
      <c r="K605" s="136" t="s">
        <v>984</v>
      </c>
      <c r="L605" s="138">
        <v>-241483.01</v>
      </c>
      <c r="M605" s="138">
        <v>-2876.51</v>
      </c>
      <c r="N605" s="139">
        <f t="shared" si="19"/>
        <v>2876.51</v>
      </c>
      <c r="O605" s="140" t="str">
        <f>IF(M605="","",IF(M605&lt;0,-M605&amp;"_"&amp;COUNTIF(M$2:M605,M605),M605&amp;"_"&amp;COUNTIF(M$2:M605,M605)))</f>
        <v>2876.51_1</v>
      </c>
      <c r="P605" s="140" t="str">
        <f t="shared" si="18"/>
        <v/>
      </c>
      <c r="Q605" s="136" t="s">
        <v>1341</v>
      </c>
      <c r="R605" s="136" t="s">
        <v>1339</v>
      </c>
      <c r="S605" s="136" t="s">
        <v>980</v>
      </c>
      <c r="T605" s="136" t="s">
        <v>980</v>
      </c>
      <c r="U605" s="136" t="s">
        <v>987</v>
      </c>
      <c r="V605" s="136" t="s">
        <v>980</v>
      </c>
      <c r="W605" s="136" t="s">
        <v>980</v>
      </c>
      <c r="X605" s="136" t="s">
        <v>980</v>
      </c>
      <c r="Y605" s="136" t="s">
        <v>980</v>
      </c>
      <c r="Z605" s="136" t="s">
        <v>988</v>
      </c>
      <c r="AA605" s="136" t="s">
        <v>980</v>
      </c>
      <c r="AB605" s="137"/>
      <c r="AC605" s="136" t="s">
        <v>980</v>
      </c>
      <c r="AD605" s="136" t="s">
        <v>980</v>
      </c>
      <c r="AE605" s="136" t="s">
        <v>980</v>
      </c>
      <c r="AF605" s="138">
        <v>0</v>
      </c>
    </row>
    <row r="606" spans="1:32" x14ac:dyDescent="0.25">
      <c r="A606" s="135" t="s">
        <v>980</v>
      </c>
      <c r="B606" s="136" t="s">
        <v>182</v>
      </c>
      <c r="C606" s="136" t="s">
        <v>490</v>
      </c>
      <c r="D606" s="137">
        <v>44154</v>
      </c>
      <c r="E606" s="137">
        <v>44154</v>
      </c>
      <c r="F606" s="137">
        <v>44159</v>
      </c>
      <c r="G606" s="136" t="s">
        <v>981</v>
      </c>
      <c r="H606" s="136" t="s">
        <v>982</v>
      </c>
      <c r="I606" s="138">
        <v>-2574.4699999999998</v>
      </c>
      <c r="J606" s="136" t="s">
        <v>983</v>
      </c>
      <c r="K606" s="136" t="s">
        <v>984</v>
      </c>
      <c r="L606" s="138">
        <v>-216126.76</v>
      </c>
      <c r="M606" s="138">
        <v>-2574.4699999999998</v>
      </c>
      <c r="N606" s="139">
        <f t="shared" si="19"/>
        <v>2574.4699999999998</v>
      </c>
      <c r="O606" s="140" t="str">
        <f>IF(M606="","",IF(M606&lt;0,-M606&amp;"_"&amp;COUNTIF(M$2:M606,M606),M606&amp;"_"&amp;COUNTIF(M$2:M606,M606)))</f>
        <v>2574.47_1</v>
      </c>
      <c r="P606" s="140" t="str">
        <f t="shared" si="18"/>
        <v/>
      </c>
      <c r="Q606" s="136" t="s">
        <v>1341</v>
      </c>
      <c r="R606" s="136" t="s">
        <v>1339</v>
      </c>
      <c r="S606" s="136" t="s">
        <v>980</v>
      </c>
      <c r="T606" s="136" t="s">
        <v>980</v>
      </c>
      <c r="U606" s="136" t="s">
        <v>987</v>
      </c>
      <c r="V606" s="136" t="s">
        <v>980</v>
      </c>
      <c r="W606" s="136" t="s">
        <v>980</v>
      </c>
      <c r="X606" s="136" t="s">
        <v>980</v>
      </c>
      <c r="Y606" s="136" t="s">
        <v>980</v>
      </c>
      <c r="Z606" s="136" t="s">
        <v>988</v>
      </c>
      <c r="AA606" s="136" t="s">
        <v>980</v>
      </c>
      <c r="AB606" s="137"/>
      <c r="AC606" s="136" t="s">
        <v>980</v>
      </c>
      <c r="AD606" s="136" t="s">
        <v>980</v>
      </c>
      <c r="AE606" s="136" t="s">
        <v>980</v>
      </c>
      <c r="AF606" s="138">
        <v>0</v>
      </c>
    </row>
    <row r="607" spans="1:32" x14ac:dyDescent="0.25">
      <c r="A607" s="135" t="s">
        <v>980</v>
      </c>
      <c r="B607" s="136" t="s">
        <v>182</v>
      </c>
      <c r="C607" s="136" t="s">
        <v>490</v>
      </c>
      <c r="D607" s="137">
        <v>44154</v>
      </c>
      <c r="E607" s="137">
        <v>44154</v>
      </c>
      <c r="F607" s="137">
        <v>44159</v>
      </c>
      <c r="G607" s="136" t="s">
        <v>981</v>
      </c>
      <c r="H607" s="136" t="s">
        <v>982</v>
      </c>
      <c r="I607" s="138">
        <v>-3330.55</v>
      </c>
      <c r="J607" s="136" t="s">
        <v>983</v>
      </c>
      <c r="K607" s="136" t="s">
        <v>984</v>
      </c>
      <c r="L607" s="138">
        <v>-279599.67</v>
      </c>
      <c r="M607" s="138">
        <v>-3330.55</v>
      </c>
      <c r="N607" s="139">
        <f t="shared" si="19"/>
        <v>3330.55</v>
      </c>
      <c r="O607" s="140" t="str">
        <f>IF(M607="","",IF(M607&lt;0,-M607&amp;"_"&amp;COUNTIF(M$2:M607,M607),M607&amp;"_"&amp;COUNTIF(M$2:M607,M607)))</f>
        <v>3330.55_1</v>
      </c>
      <c r="P607" s="140" t="str">
        <f t="shared" si="18"/>
        <v/>
      </c>
      <c r="Q607" s="136" t="s">
        <v>1341</v>
      </c>
      <c r="R607" s="136" t="s">
        <v>1339</v>
      </c>
      <c r="S607" s="136" t="s">
        <v>980</v>
      </c>
      <c r="T607" s="136" t="s">
        <v>980</v>
      </c>
      <c r="U607" s="136" t="s">
        <v>987</v>
      </c>
      <c r="V607" s="136" t="s">
        <v>980</v>
      </c>
      <c r="W607" s="136" t="s">
        <v>980</v>
      </c>
      <c r="X607" s="136" t="s">
        <v>980</v>
      </c>
      <c r="Y607" s="136" t="s">
        <v>980</v>
      </c>
      <c r="Z607" s="136" t="s">
        <v>988</v>
      </c>
      <c r="AA607" s="136" t="s">
        <v>980</v>
      </c>
      <c r="AB607" s="137"/>
      <c r="AC607" s="136" t="s">
        <v>980</v>
      </c>
      <c r="AD607" s="136" t="s">
        <v>980</v>
      </c>
      <c r="AE607" s="136" t="s">
        <v>980</v>
      </c>
      <c r="AF607" s="138">
        <v>0</v>
      </c>
    </row>
    <row r="608" spans="1:32" x14ac:dyDescent="0.25">
      <c r="A608" s="135" t="s">
        <v>980</v>
      </c>
      <c r="B608" s="136" t="s">
        <v>182</v>
      </c>
      <c r="C608" s="136" t="s">
        <v>492</v>
      </c>
      <c r="D608" s="137">
        <v>44154</v>
      </c>
      <c r="E608" s="137">
        <v>44154</v>
      </c>
      <c r="F608" s="137">
        <v>44159</v>
      </c>
      <c r="G608" s="136" t="s">
        <v>981</v>
      </c>
      <c r="H608" s="136" t="s">
        <v>982</v>
      </c>
      <c r="I608" s="138">
        <v>-6438.58</v>
      </c>
      <c r="J608" s="136" t="s">
        <v>983</v>
      </c>
      <c r="K608" s="136" t="s">
        <v>984</v>
      </c>
      <c r="L608" s="138">
        <v>-540518.79</v>
      </c>
      <c r="M608" s="138">
        <v>-6438.58</v>
      </c>
      <c r="N608" s="139">
        <f t="shared" si="19"/>
        <v>6438.58</v>
      </c>
      <c r="O608" s="140" t="str">
        <f>IF(M608="","",IF(M608&lt;0,-M608&amp;"_"&amp;COUNTIF(M$2:M608,M608),M608&amp;"_"&amp;COUNTIF(M$2:M608,M608)))</f>
        <v>6438.58_1</v>
      </c>
      <c r="P608" s="140" t="str">
        <f t="shared" si="18"/>
        <v/>
      </c>
      <c r="Q608" s="136" t="s">
        <v>1342</v>
      </c>
      <c r="R608" s="136" t="s">
        <v>1339</v>
      </c>
      <c r="S608" s="136" t="s">
        <v>980</v>
      </c>
      <c r="T608" s="136" t="s">
        <v>980</v>
      </c>
      <c r="U608" s="136" t="s">
        <v>987</v>
      </c>
      <c r="V608" s="136" t="s">
        <v>980</v>
      </c>
      <c r="W608" s="136" t="s">
        <v>980</v>
      </c>
      <c r="X608" s="136" t="s">
        <v>980</v>
      </c>
      <c r="Y608" s="136" t="s">
        <v>980</v>
      </c>
      <c r="Z608" s="136" t="s">
        <v>988</v>
      </c>
      <c r="AA608" s="136" t="s">
        <v>980</v>
      </c>
      <c r="AB608" s="137"/>
      <c r="AC608" s="136" t="s">
        <v>980</v>
      </c>
      <c r="AD608" s="136" t="s">
        <v>980</v>
      </c>
      <c r="AE608" s="136" t="s">
        <v>980</v>
      </c>
      <c r="AF608" s="138">
        <v>0</v>
      </c>
    </row>
    <row r="609" spans="1:32" x14ac:dyDescent="0.25">
      <c r="A609" s="135" t="s">
        <v>980</v>
      </c>
      <c r="B609" s="136" t="s">
        <v>182</v>
      </c>
      <c r="C609" s="136" t="s">
        <v>492</v>
      </c>
      <c r="D609" s="137">
        <v>44154</v>
      </c>
      <c r="E609" s="137">
        <v>44154</v>
      </c>
      <c r="F609" s="137">
        <v>44159</v>
      </c>
      <c r="G609" s="136" t="s">
        <v>981</v>
      </c>
      <c r="H609" s="136" t="s">
        <v>982</v>
      </c>
      <c r="I609" s="138">
        <v>-3481.82</v>
      </c>
      <c r="J609" s="136" t="s">
        <v>983</v>
      </c>
      <c r="K609" s="136" t="s">
        <v>984</v>
      </c>
      <c r="L609" s="138">
        <v>-292298.78999999998</v>
      </c>
      <c r="M609" s="138">
        <v>-3481.82</v>
      </c>
      <c r="N609" s="139">
        <f t="shared" si="19"/>
        <v>3481.82</v>
      </c>
      <c r="O609" s="140" t="str">
        <f>IF(M609="","",IF(M609&lt;0,-M609&amp;"_"&amp;COUNTIF(M$2:M609,M609),M609&amp;"_"&amp;COUNTIF(M$2:M609,M609)))</f>
        <v>3481.82_1</v>
      </c>
      <c r="P609" s="140" t="str">
        <f t="shared" si="18"/>
        <v/>
      </c>
      <c r="Q609" s="136" t="s">
        <v>1342</v>
      </c>
      <c r="R609" s="136" t="s">
        <v>1339</v>
      </c>
      <c r="S609" s="136" t="s">
        <v>980</v>
      </c>
      <c r="T609" s="136" t="s">
        <v>980</v>
      </c>
      <c r="U609" s="136" t="s">
        <v>987</v>
      </c>
      <c r="V609" s="136" t="s">
        <v>980</v>
      </c>
      <c r="W609" s="136" t="s">
        <v>980</v>
      </c>
      <c r="X609" s="136" t="s">
        <v>980</v>
      </c>
      <c r="Y609" s="136" t="s">
        <v>980</v>
      </c>
      <c r="Z609" s="136" t="s">
        <v>988</v>
      </c>
      <c r="AA609" s="136" t="s">
        <v>980</v>
      </c>
      <c r="AB609" s="137"/>
      <c r="AC609" s="136" t="s">
        <v>980</v>
      </c>
      <c r="AD609" s="136" t="s">
        <v>980</v>
      </c>
      <c r="AE609" s="136" t="s">
        <v>980</v>
      </c>
      <c r="AF609" s="138">
        <v>0</v>
      </c>
    </row>
    <row r="610" spans="1:32" x14ac:dyDescent="0.25">
      <c r="A610" s="135" t="s">
        <v>980</v>
      </c>
      <c r="B610" s="136" t="s">
        <v>182</v>
      </c>
      <c r="C610" s="136" t="s">
        <v>492</v>
      </c>
      <c r="D610" s="137">
        <v>44154</v>
      </c>
      <c r="E610" s="137">
        <v>44154</v>
      </c>
      <c r="F610" s="137">
        <v>44159</v>
      </c>
      <c r="G610" s="136" t="s">
        <v>981</v>
      </c>
      <c r="H610" s="136" t="s">
        <v>982</v>
      </c>
      <c r="I610" s="138">
        <v>-8151.77</v>
      </c>
      <c r="J610" s="136" t="s">
        <v>983</v>
      </c>
      <c r="K610" s="136" t="s">
        <v>984</v>
      </c>
      <c r="L610" s="138">
        <v>-684341.09</v>
      </c>
      <c r="M610" s="138">
        <v>-8151.77</v>
      </c>
      <c r="N610" s="139">
        <f t="shared" si="19"/>
        <v>8151.77</v>
      </c>
      <c r="O610" s="140" t="str">
        <f>IF(M610="","",IF(M610&lt;0,-M610&amp;"_"&amp;COUNTIF(M$2:M610,M610),M610&amp;"_"&amp;COUNTIF(M$2:M610,M610)))</f>
        <v>8151.77_1</v>
      </c>
      <c r="P610" s="140" t="str">
        <f t="shared" si="18"/>
        <v/>
      </c>
      <c r="Q610" s="136" t="s">
        <v>1342</v>
      </c>
      <c r="R610" s="136" t="s">
        <v>1339</v>
      </c>
      <c r="S610" s="136" t="s">
        <v>980</v>
      </c>
      <c r="T610" s="136" t="s">
        <v>980</v>
      </c>
      <c r="U610" s="136" t="s">
        <v>987</v>
      </c>
      <c r="V610" s="136" t="s">
        <v>980</v>
      </c>
      <c r="W610" s="136" t="s">
        <v>980</v>
      </c>
      <c r="X610" s="136" t="s">
        <v>980</v>
      </c>
      <c r="Y610" s="136" t="s">
        <v>980</v>
      </c>
      <c r="Z610" s="136" t="s">
        <v>988</v>
      </c>
      <c r="AA610" s="136" t="s">
        <v>980</v>
      </c>
      <c r="AB610" s="137"/>
      <c r="AC610" s="136" t="s">
        <v>980</v>
      </c>
      <c r="AD610" s="136" t="s">
        <v>980</v>
      </c>
      <c r="AE610" s="136" t="s">
        <v>980</v>
      </c>
      <c r="AF610" s="138">
        <v>0</v>
      </c>
    </row>
    <row r="611" spans="1:32" x14ac:dyDescent="0.25">
      <c r="A611" s="135" t="s">
        <v>980</v>
      </c>
      <c r="B611" s="136" t="s">
        <v>182</v>
      </c>
      <c r="C611" s="136" t="s">
        <v>503</v>
      </c>
      <c r="D611" s="137">
        <v>44154</v>
      </c>
      <c r="E611" s="137">
        <v>44154</v>
      </c>
      <c r="F611" s="137">
        <v>44159</v>
      </c>
      <c r="G611" s="136" t="s">
        <v>981</v>
      </c>
      <c r="H611" s="136" t="s">
        <v>982</v>
      </c>
      <c r="I611" s="138">
        <v>-1192.95</v>
      </c>
      <c r="J611" s="136" t="s">
        <v>983</v>
      </c>
      <c r="K611" s="136" t="s">
        <v>984</v>
      </c>
      <c r="L611" s="138">
        <v>-100148.15</v>
      </c>
      <c r="M611" s="138">
        <v>-1192.95</v>
      </c>
      <c r="N611" s="139">
        <f t="shared" si="19"/>
        <v>1192.95</v>
      </c>
      <c r="O611" s="140" t="str">
        <f>IF(M611="","",IF(M611&lt;0,-M611&amp;"_"&amp;COUNTIF(M$2:M611,M611),M611&amp;"_"&amp;COUNTIF(M$2:M611,M611)))</f>
        <v>1192.95_1</v>
      </c>
      <c r="P611" s="140" t="str">
        <f t="shared" si="18"/>
        <v/>
      </c>
      <c r="Q611" s="136" t="s">
        <v>1343</v>
      </c>
      <c r="R611" s="136" t="s">
        <v>1339</v>
      </c>
      <c r="S611" s="136" t="s">
        <v>980</v>
      </c>
      <c r="T611" s="136" t="s">
        <v>980</v>
      </c>
      <c r="U611" s="136" t="s">
        <v>987</v>
      </c>
      <c r="V611" s="136" t="s">
        <v>980</v>
      </c>
      <c r="W611" s="136" t="s">
        <v>980</v>
      </c>
      <c r="X611" s="136" t="s">
        <v>980</v>
      </c>
      <c r="Y611" s="136" t="s">
        <v>980</v>
      </c>
      <c r="Z611" s="136" t="s">
        <v>988</v>
      </c>
      <c r="AA611" s="136" t="s">
        <v>980</v>
      </c>
      <c r="AB611" s="137"/>
      <c r="AC611" s="136" t="s">
        <v>980</v>
      </c>
      <c r="AD611" s="136" t="s">
        <v>980</v>
      </c>
      <c r="AE611" s="136" t="s">
        <v>980</v>
      </c>
      <c r="AF611" s="138">
        <v>0</v>
      </c>
    </row>
    <row r="612" spans="1:32" x14ac:dyDescent="0.25">
      <c r="A612" s="135" t="s">
        <v>980</v>
      </c>
      <c r="B612" s="136" t="s">
        <v>182</v>
      </c>
      <c r="C612" s="136" t="s">
        <v>503</v>
      </c>
      <c r="D612" s="137">
        <v>44154</v>
      </c>
      <c r="E612" s="137">
        <v>44154</v>
      </c>
      <c r="F612" s="137">
        <v>44159</v>
      </c>
      <c r="G612" s="136" t="s">
        <v>981</v>
      </c>
      <c r="H612" s="136" t="s">
        <v>982</v>
      </c>
      <c r="I612" s="138">
        <v>-1274.1500000000001</v>
      </c>
      <c r="J612" s="136" t="s">
        <v>983</v>
      </c>
      <c r="K612" s="136" t="s">
        <v>984</v>
      </c>
      <c r="L612" s="138">
        <v>-106964.89</v>
      </c>
      <c r="M612" s="138">
        <v>-1274.1500000000001</v>
      </c>
      <c r="N612" s="139">
        <f t="shared" si="19"/>
        <v>1274.1500000000001</v>
      </c>
      <c r="O612" s="140" t="str">
        <f>IF(M612="","",IF(M612&lt;0,-M612&amp;"_"&amp;COUNTIF(M$2:M612,M612),M612&amp;"_"&amp;COUNTIF(M$2:M612,M612)))</f>
        <v>1274.15_1</v>
      </c>
      <c r="P612" s="140" t="str">
        <f t="shared" si="18"/>
        <v/>
      </c>
      <c r="Q612" s="136" t="s">
        <v>1343</v>
      </c>
      <c r="R612" s="136" t="s">
        <v>1339</v>
      </c>
      <c r="S612" s="136" t="s">
        <v>980</v>
      </c>
      <c r="T612" s="136" t="s">
        <v>980</v>
      </c>
      <c r="U612" s="136" t="s">
        <v>987</v>
      </c>
      <c r="V612" s="136" t="s">
        <v>980</v>
      </c>
      <c r="W612" s="136" t="s">
        <v>980</v>
      </c>
      <c r="X612" s="136" t="s">
        <v>980</v>
      </c>
      <c r="Y612" s="136" t="s">
        <v>980</v>
      </c>
      <c r="Z612" s="136" t="s">
        <v>988</v>
      </c>
      <c r="AA612" s="136" t="s">
        <v>980</v>
      </c>
      <c r="AB612" s="137"/>
      <c r="AC612" s="136" t="s">
        <v>980</v>
      </c>
      <c r="AD612" s="136" t="s">
        <v>980</v>
      </c>
      <c r="AE612" s="136" t="s">
        <v>980</v>
      </c>
      <c r="AF612" s="138">
        <v>0</v>
      </c>
    </row>
    <row r="613" spans="1:32" x14ac:dyDescent="0.25">
      <c r="A613" s="135" t="s">
        <v>980</v>
      </c>
      <c r="B613" s="136" t="s">
        <v>182</v>
      </c>
      <c r="C613" s="136" t="s">
        <v>503</v>
      </c>
      <c r="D613" s="137">
        <v>44154</v>
      </c>
      <c r="E613" s="137">
        <v>44154</v>
      </c>
      <c r="F613" s="137">
        <v>44159</v>
      </c>
      <c r="G613" s="136" t="s">
        <v>981</v>
      </c>
      <c r="H613" s="136" t="s">
        <v>982</v>
      </c>
      <c r="I613" s="138">
        <v>-2870.01</v>
      </c>
      <c r="J613" s="136" t="s">
        <v>983</v>
      </c>
      <c r="K613" s="136" t="s">
        <v>984</v>
      </c>
      <c r="L613" s="138">
        <v>-240937.34</v>
      </c>
      <c r="M613" s="138">
        <v>-2870.01</v>
      </c>
      <c r="N613" s="139">
        <f t="shared" si="19"/>
        <v>2870.01</v>
      </c>
      <c r="O613" s="140" t="str">
        <f>IF(M613="","",IF(M613&lt;0,-M613&amp;"_"&amp;COUNTIF(M$2:M613,M613),M613&amp;"_"&amp;COUNTIF(M$2:M613,M613)))</f>
        <v>2870.01_1</v>
      </c>
      <c r="P613" s="140" t="str">
        <f t="shared" si="18"/>
        <v/>
      </c>
      <c r="Q613" s="136" t="s">
        <v>1343</v>
      </c>
      <c r="R613" s="136" t="s">
        <v>1339</v>
      </c>
      <c r="S613" s="136" t="s">
        <v>980</v>
      </c>
      <c r="T613" s="136" t="s">
        <v>980</v>
      </c>
      <c r="U613" s="136" t="s">
        <v>987</v>
      </c>
      <c r="V613" s="136" t="s">
        <v>980</v>
      </c>
      <c r="W613" s="136" t="s">
        <v>980</v>
      </c>
      <c r="X613" s="136" t="s">
        <v>980</v>
      </c>
      <c r="Y613" s="136" t="s">
        <v>980</v>
      </c>
      <c r="Z613" s="136" t="s">
        <v>988</v>
      </c>
      <c r="AA613" s="136" t="s">
        <v>980</v>
      </c>
      <c r="AB613" s="137"/>
      <c r="AC613" s="136" t="s">
        <v>980</v>
      </c>
      <c r="AD613" s="136" t="s">
        <v>980</v>
      </c>
      <c r="AE613" s="136" t="s">
        <v>980</v>
      </c>
      <c r="AF613" s="138">
        <v>0</v>
      </c>
    </row>
    <row r="614" spans="1:32" x14ac:dyDescent="0.25">
      <c r="A614" s="135" t="s">
        <v>980</v>
      </c>
      <c r="B614" s="136" t="s">
        <v>182</v>
      </c>
      <c r="C614" s="136" t="s">
        <v>504</v>
      </c>
      <c r="D614" s="137">
        <v>44154</v>
      </c>
      <c r="E614" s="137">
        <v>44154</v>
      </c>
      <c r="F614" s="137">
        <v>44159</v>
      </c>
      <c r="G614" s="136" t="s">
        <v>981</v>
      </c>
      <c r="H614" s="136" t="s">
        <v>982</v>
      </c>
      <c r="I614" s="138">
        <v>-24761.29</v>
      </c>
      <c r="J614" s="136" t="s">
        <v>983</v>
      </c>
      <c r="K614" s="136" t="s">
        <v>984</v>
      </c>
      <c r="L614" s="138">
        <v>-2078710.3</v>
      </c>
      <c r="M614" s="138">
        <v>-24761.29</v>
      </c>
      <c r="N614" s="139">
        <f t="shared" si="19"/>
        <v>24761.29</v>
      </c>
      <c r="O614" s="140" t="str">
        <f>IF(M614="","",IF(M614&lt;0,-M614&amp;"_"&amp;COUNTIF(M$2:M614,M614),M614&amp;"_"&amp;COUNTIF(M$2:M614,M614)))</f>
        <v>24761.29_1</v>
      </c>
      <c r="P614" s="140" t="str">
        <f t="shared" si="18"/>
        <v/>
      </c>
      <c r="Q614" s="136" t="s">
        <v>1344</v>
      </c>
      <c r="R614" s="136" t="s">
        <v>1339</v>
      </c>
      <c r="S614" s="136" t="s">
        <v>980</v>
      </c>
      <c r="T614" s="136" t="s">
        <v>980</v>
      </c>
      <c r="U614" s="136" t="s">
        <v>987</v>
      </c>
      <c r="V614" s="136" t="s">
        <v>980</v>
      </c>
      <c r="W614" s="136" t="s">
        <v>980</v>
      </c>
      <c r="X614" s="136" t="s">
        <v>980</v>
      </c>
      <c r="Y614" s="136" t="s">
        <v>980</v>
      </c>
      <c r="Z614" s="136" t="s">
        <v>988</v>
      </c>
      <c r="AA614" s="136" t="s">
        <v>980</v>
      </c>
      <c r="AB614" s="137"/>
      <c r="AC614" s="136" t="s">
        <v>980</v>
      </c>
      <c r="AD614" s="136" t="s">
        <v>980</v>
      </c>
      <c r="AE614" s="136" t="s">
        <v>980</v>
      </c>
      <c r="AF614" s="138">
        <v>0</v>
      </c>
    </row>
    <row r="615" spans="1:32" x14ac:dyDescent="0.25">
      <c r="A615" s="135" t="s">
        <v>980</v>
      </c>
      <c r="B615" s="136" t="s">
        <v>182</v>
      </c>
      <c r="C615" s="136" t="s">
        <v>506</v>
      </c>
      <c r="D615" s="137">
        <v>44154</v>
      </c>
      <c r="E615" s="137">
        <v>44154</v>
      </c>
      <c r="F615" s="137">
        <v>44159</v>
      </c>
      <c r="G615" s="136" t="s">
        <v>981</v>
      </c>
      <c r="H615" s="136" t="s">
        <v>982</v>
      </c>
      <c r="I615" s="138">
        <v>-5212.6899999999996</v>
      </c>
      <c r="J615" s="136" t="s">
        <v>983</v>
      </c>
      <c r="K615" s="136" t="s">
        <v>984</v>
      </c>
      <c r="L615" s="138">
        <v>-437605.32</v>
      </c>
      <c r="M615" s="138">
        <v>-5212.6899999999996</v>
      </c>
      <c r="N615" s="139">
        <f t="shared" si="19"/>
        <v>5212.6899999999996</v>
      </c>
      <c r="O615" s="140" t="str">
        <f>IF(M615="","",IF(M615&lt;0,-M615&amp;"_"&amp;COUNTIF(M$2:M615,M615),M615&amp;"_"&amp;COUNTIF(M$2:M615,M615)))</f>
        <v>5212.69_1</v>
      </c>
      <c r="P615" s="140" t="str">
        <f t="shared" si="18"/>
        <v/>
      </c>
      <c r="Q615" s="136" t="s">
        <v>1345</v>
      </c>
      <c r="R615" s="136" t="s">
        <v>1339</v>
      </c>
      <c r="S615" s="136" t="s">
        <v>980</v>
      </c>
      <c r="T615" s="136" t="s">
        <v>980</v>
      </c>
      <c r="U615" s="136" t="s">
        <v>987</v>
      </c>
      <c r="V615" s="136" t="s">
        <v>980</v>
      </c>
      <c r="W615" s="136" t="s">
        <v>980</v>
      </c>
      <c r="X615" s="136" t="s">
        <v>980</v>
      </c>
      <c r="Y615" s="136" t="s">
        <v>980</v>
      </c>
      <c r="Z615" s="136" t="s">
        <v>988</v>
      </c>
      <c r="AA615" s="136" t="s">
        <v>980</v>
      </c>
      <c r="AB615" s="137"/>
      <c r="AC615" s="136" t="s">
        <v>980</v>
      </c>
      <c r="AD615" s="136" t="s">
        <v>980</v>
      </c>
      <c r="AE615" s="136" t="s">
        <v>980</v>
      </c>
      <c r="AF615" s="138">
        <v>0</v>
      </c>
    </row>
    <row r="616" spans="1:32" x14ac:dyDescent="0.25">
      <c r="A616" s="135" t="s">
        <v>980</v>
      </c>
      <c r="B616" s="136" t="s">
        <v>182</v>
      </c>
      <c r="C616" s="136" t="s">
        <v>506</v>
      </c>
      <c r="D616" s="137">
        <v>44154</v>
      </c>
      <c r="E616" s="137">
        <v>44154</v>
      </c>
      <c r="F616" s="137">
        <v>44159</v>
      </c>
      <c r="G616" s="136" t="s">
        <v>981</v>
      </c>
      <c r="H616" s="136" t="s">
        <v>982</v>
      </c>
      <c r="I616" s="138">
        <v>-1188.67</v>
      </c>
      <c r="J616" s="136" t="s">
        <v>983</v>
      </c>
      <c r="K616" s="136" t="s">
        <v>984</v>
      </c>
      <c r="L616" s="138">
        <v>-99788.85</v>
      </c>
      <c r="M616" s="138">
        <v>-1188.67</v>
      </c>
      <c r="N616" s="139">
        <f t="shared" si="19"/>
        <v>1188.67</v>
      </c>
      <c r="O616" s="140" t="str">
        <f>IF(M616="","",IF(M616&lt;0,-M616&amp;"_"&amp;COUNTIF(M$2:M616,M616),M616&amp;"_"&amp;COUNTIF(M$2:M616,M616)))</f>
        <v>1188.67_1</v>
      </c>
      <c r="P616" s="140" t="str">
        <f t="shared" si="18"/>
        <v/>
      </c>
      <c r="Q616" s="136" t="s">
        <v>1345</v>
      </c>
      <c r="R616" s="136" t="s">
        <v>1339</v>
      </c>
      <c r="S616" s="136" t="s">
        <v>980</v>
      </c>
      <c r="T616" s="136" t="s">
        <v>980</v>
      </c>
      <c r="U616" s="136" t="s">
        <v>987</v>
      </c>
      <c r="V616" s="136" t="s">
        <v>980</v>
      </c>
      <c r="W616" s="136" t="s">
        <v>980</v>
      </c>
      <c r="X616" s="136" t="s">
        <v>980</v>
      </c>
      <c r="Y616" s="136" t="s">
        <v>980</v>
      </c>
      <c r="Z616" s="136" t="s">
        <v>988</v>
      </c>
      <c r="AA616" s="136" t="s">
        <v>980</v>
      </c>
      <c r="AB616" s="137"/>
      <c r="AC616" s="136" t="s">
        <v>980</v>
      </c>
      <c r="AD616" s="136" t="s">
        <v>980</v>
      </c>
      <c r="AE616" s="136" t="s">
        <v>980</v>
      </c>
      <c r="AF616" s="138">
        <v>0</v>
      </c>
    </row>
    <row r="617" spans="1:32" x14ac:dyDescent="0.25">
      <c r="A617" s="135" t="s">
        <v>980</v>
      </c>
      <c r="B617" s="136" t="s">
        <v>182</v>
      </c>
      <c r="C617" s="136" t="s">
        <v>506</v>
      </c>
      <c r="D617" s="137">
        <v>44154</v>
      </c>
      <c r="E617" s="137">
        <v>44154</v>
      </c>
      <c r="F617" s="137">
        <v>44159</v>
      </c>
      <c r="G617" s="136" t="s">
        <v>981</v>
      </c>
      <c r="H617" s="136" t="s">
        <v>982</v>
      </c>
      <c r="I617" s="138">
        <v>-5887.68</v>
      </c>
      <c r="J617" s="136" t="s">
        <v>983</v>
      </c>
      <c r="K617" s="136" t="s">
        <v>984</v>
      </c>
      <c r="L617" s="138">
        <v>-494270.74</v>
      </c>
      <c r="M617" s="138">
        <v>-5887.68</v>
      </c>
      <c r="N617" s="139">
        <f t="shared" si="19"/>
        <v>5887.68</v>
      </c>
      <c r="O617" s="140" t="str">
        <f>IF(M617="","",IF(M617&lt;0,-M617&amp;"_"&amp;COUNTIF(M$2:M617,M617),M617&amp;"_"&amp;COUNTIF(M$2:M617,M617)))</f>
        <v>5887.68_1</v>
      </c>
      <c r="P617" s="140" t="str">
        <f t="shared" si="18"/>
        <v/>
      </c>
      <c r="Q617" s="136" t="s">
        <v>1345</v>
      </c>
      <c r="R617" s="136" t="s">
        <v>1339</v>
      </c>
      <c r="S617" s="136" t="s">
        <v>980</v>
      </c>
      <c r="T617" s="136" t="s">
        <v>980</v>
      </c>
      <c r="U617" s="136" t="s">
        <v>987</v>
      </c>
      <c r="V617" s="136" t="s">
        <v>980</v>
      </c>
      <c r="W617" s="136" t="s">
        <v>980</v>
      </c>
      <c r="X617" s="136" t="s">
        <v>980</v>
      </c>
      <c r="Y617" s="136" t="s">
        <v>980</v>
      </c>
      <c r="Z617" s="136" t="s">
        <v>988</v>
      </c>
      <c r="AA617" s="136" t="s">
        <v>980</v>
      </c>
      <c r="AB617" s="137"/>
      <c r="AC617" s="136" t="s">
        <v>980</v>
      </c>
      <c r="AD617" s="136" t="s">
        <v>980</v>
      </c>
      <c r="AE617" s="136" t="s">
        <v>980</v>
      </c>
      <c r="AF617" s="138">
        <v>0</v>
      </c>
    </row>
    <row r="618" spans="1:32" x14ac:dyDescent="0.25">
      <c r="A618" s="135" t="s">
        <v>980</v>
      </c>
      <c r="B618" s="136" t="s">
        <v>182</v>
      </c>
      <c r="C618" s="136" t="s">
        <v>506</v>
      </c>
      <c r="D618" s="137">
        <v>44154</v>
      </c>
      <c r="E618" s="137">
        <v>44154</v>
      </c>
      <c r="F618" s="137">
        <v>44159</v>
      </c>
      <c r="G618" s="136" t="s">
        <v>981</v>
      </c>
      <c r="H618" s="136" t="s">
        <v>982</v>
      </c>
      <c r="I618" s="138">
        <v>-5557.6</v>
      </c>
      <c r="J618" s="136" t="s">
        <v>983</v>
      </c>
      <c r="K618" s="136" t="s">
        <v>984</v>
      </c>
      <c r="L618" s="138">
        <v>-466560.52</v>
      </c>
      <c r="M618" s="138">
        <v>-5557.6</v>
      </c>
      <c r="N618" s="139">
        <f t="shared" si="19"/>
        <v>5557.6</v>
      </c>
      <c r="O618" s="140" t="str">
        <f>IF(M618="","",IF(M618&lt;0,-M618&amp;"_"&amp;COUNTIF(M$2:M618,M618),M618&amp;"_"&amp;COUNTIF(M$2:M618,M618)))</f>
        <v>5557.6_1</v>
      </c>
      <c r="P618" s="140" t="str">
        <f t="shared" si="18"/>
        <v/>
      </c>
      <c r="Q618" s="136" t="s">
        <v>1345</v>
      </c>
      <c r="R618" s="136" t="s">
        <v>1339</v>
      </c>
      <c r="S618" s="136" t="s">
        <v>980</v>
      </c>
      <c r="T618" s="136" t="s">
        <v>980</v>
      </c>
      <c r="U618" s="136" t="s">
        <v>987</v>
      </c>
      <c r="V618" s="136" t="s">
        <v>980</v>
      </c>
      <c r="W618" s="136" t="s">
        <v>980</v>
      </c>
      <c r="X618" s="136" t="s">
        <v>980</v>
      </c>
      <c r="Y618" s="136" t="s">
        <v>980</v>
      </c>
      <c r="Z618" s="136" t="s">
        <v>988</v>
      </c>
      <c r="AA618" s="136" t="s">
        <v>980</v>
      </c>
      <c r="AB618" s="137"/>
      <c r="AC618" s="136" t="s">
        <v>980</v>
      </c>
      <c r="AD618" s="136" t="s">
        <v>980</v>
      </c>
      <c r="AE618" s="136" t="s">
        <v>980</v>
      </c>
      <c r="AF618" s="138">
        <v>0</v>
      </c>
    </row>
    <row r="619" spans="1:32" x14ac:dyDescent="0.25">
      <c r="A619" s="135" t="s">
        <v>980</v>
      </c>
      <c r="B619" s="136" t="s">
        <v>182</v>
      </c>
      <c r="C619" s="136" t="s">
        <v>508</v>
      </c>
      <c r="D619" s="137">
        <v>44154</v>
      </c>
      <c r="E619" s="137">
        <v>44154</v>
      </c>
      <c r="F619" s="137">
        <v>44159</v>
      </c>
      <c r="G619" s="136" t="s">
        <v>981</v>
      </c>
      <c r="H619" s="136" t="s">
        <v>982</v>
      </c>
      <c r="I619" s="138">
        <v>-6460.88</v>
      </c>
      <c r="J619" s="136" t="s">
        <v>983</v>
      </c>
      <c r="K619" s="136" t="s">
        <v>984</v>
      </c>
      <c r="L619" s="138">
        <v>-542390.88</v>
      </c>
      <c r="M619" s="138">
        <v>-6460.88</v>
      </c>
      <c r="N619" s="139">
        <f t="shared" si="19"/>
        <v>6460.88</v>
      </c>
      <c r="O619" s="140" t="str">
        <f>IF(M619="","",IF(M619&lt;0,-M619&amp;"_"&amp;COUNTIF(M$2:M619,M619),M619&amp;"_"&amp;COUNTIF(M$2:M619,M619)))</f>
        <v>6460.88_1</v>
      </c>
      <c r="P619" s="140" t="str">
        <f t="shared" si="18"/>
        <v/>
      </c>
      <c r="Q619" s="136" t="s">
        <v>1346</v>
      </c>
      <c r="R619" s="136" t="s">
        <v>1339</v>
      </c>
      <c r="S619" s="136" t="s">
        <v>980</v>
      </c>
      <c r="T619" s="136" t="s">
        <v>980</v>
      </c>
      <c r="U619" s="136" t="s">
        <v>987</v>
      </c>
      <c r="V619" s="136" t="s">
        <v>980</v>
      </c>
      <c r="W619" s="136" t="s">
        <v>980</v>
      </c>
      <c r="X619" s="136" t="s">
        <v>980</v>
      </c>
      <c r="Y619" s="136" t="s">
        <v>980</v>
      </c>
      <c r="Z619" s="136" t="s">
        <v>988</v>
      </c>
      <c r="AA619" s="136" t="s">
        <v>980</v>
      </c>
      <c r="AB619" s="137"/>
      <c r="AC619" s="136" t="s">
        <v>980</v>
      </c>
      <c r="AD619" s="136" t="s">
        <v>980</v>
      </c>
      <c r="AE619" s="136" t="s">
        <v>980</v>
      </c>
      <c r="AF619" s="138">
        <v>0</v>
      </c>
    </row>
    <row r="620" spans="1:32" x14ac:dyDescent="0.25">
      <c r="A620" s="135" t="s">
        <v>980</v>
      </c>
      <c r="B620" s="136" t="s">
        <v>182</v>
      </c>
      <c r="C620" s="136" t="s">
        <v>509</v>
      </c>
      <c r="D620" s="137">
        <v>44154</v>
      </c>
      <c r="E620" s="137">
        <v>44154</v>
      </c>
      <c r="F620" s="137">
        <v>44159</v>
      </c>
      <c r="G620" s="136" t="s">
        <v>981</v>
      </c>
      <c r="H620" s="136" t="s">
        <v>982</v>
      </c>
      <c r="I620" s="138">
        <v>-8546.34</v>
      </c>
      <c r="J620" s="136" t="s">
        <v>983</v>
      </c>
      <c r="K620" s="136" t="s">
        <v>984</v>
      </c>
      <c r="L620" s="138">
        <v>-717465.25</v>
      </c>
      <c r="M620" s="138">
        <v>-8546.34</v>
      </c>
      <c r="N620" s="139">
        <f t="shared" si="19"/>
        <v>8546.34</v>
      </c>
      <c r="O620" s="140" t="str">
        <f>IF(M620="","",IF(M620&lt;0,-M620&amp;"_"&amp;COUNTIF(M$2:M620,M620),M620&amp;"_"&amp;COUNTIF(M$2:M620,M620)))</f>
        <v>8546.34_1</v>
      </c>
      <c r="P620" s="140" t="str">
        <f t="shared" si="18"/>
        <v/>
      </c>
      <c r="Q620" s="136" t="s">
        <v>1347</v>
      </c>
      <c r="R620" s="136" t="s">
        <v>1339</v>
      </c>
      <c r="S620" s="136" t="s">
        <v>980</v>
      </c>
      <c r="T620" s="136" t="s">
        <v>980</v>
      </c>
      <c r="U620" s="136" t="s">
        <v>987</v>
      </c>
      <c r="V620" s="136" t="s">
        <v>980</v>
      </c>
      <c r="W620" s="136" t="s">
        <v>980</v>
      </c>
      <c r="X620" s="136" t="s">
        <v>980</v>
      </c>
      <c r="Y620" s="136" t="s">
        <v>980</v>
      </c>
      <c r="Z620" s="136" t="s">
        <v>988</v>
      </c>
      <c r="AA620" s="136" t="s">
        <v>980</v>
      </c>
      <c r="AB620" s="137"/>
      <c r="AC620" s="136" t="s">
        <v>980</v>
      </c>
      <c r="AD620" s="136" t="s">
        <v>980</v>
      </c>
      <c r="AE620" s="136" t="s">
        <v>980</v>
      </c>
      <c r="AF620" s="138">
        <v>0</v>
      </c>
    </row>
    <row r="621" spans="1:32" x14ac:dyDescent="0.25">
      <c r="A621" s="135" t="s">
        <v>980</v>
      </c>
      <c r="B621" s="136" t="s">
        <v>182</v>
      </c>
      <c r="C621" s="136" t="s">
        <v>509</v>
      </c>
      <c r="D621" s="137">
        <v>44154</v>
      </c>
      <c r="E621" s="137">
        <v>44154</v>
      </c>
      <c r="F621" s="137">
        <v>44159</v>
      </c>
      <c r="G621" s="136" t="s">
        <v>981</v>
      </c>
      <c r="H621" s="136" t="s">
        <v>982</v>
      </c>
      <c r="I621" s="138">
        <v>-5688.11</v>
      </c>
      <c r="J621" s="136" t="s">
        <v>983</v>
      </c>
      <c r="K621" s="136" t="s">
        <v>984</v>
      </c>
      <c r="L621" s="138">
        <v>-477516.83</v>
      </c>
      <c r="M621" s="138">
        <v>-5688.11</v>
      </c>
      <c r="N621" s="139">
        <f t="shared" si="19"/>
        <v>5688.11</v>
      </c>
      <c r="O621" s="140" t="str">
        <f>IF(M621="","",IF(M621&lt;0,-M621&amp;"_"&amp;COUNTIF(M$2:M621,M621),M621&amp;"_"&amp;COUNTIF(M$2:M621,M621)))</f>
        <v>5688.11_1</v>
      </c>
      <c r="P621" s="140" t="str">
        <f t="shared" si="18"/>
        <v/>
      </c>
      <c r="Q621" s="136" t="s">
        <v>1347</v>
      </c>
      <c r="R621" s="136" t="s">
        <v>1339</v>
      </c>
      <c r="S621" s="136" t="s">
        <v>980</v>
      </c>
      <c r="T621" s="136" t="s">
        <v>980</v>
      </c>
      <c r="U621" s="136" t="s">
        <v>987</v>
      </c>
      <c r="V621" s="136" t="s">
        <v>980</v>
      </c>
      <c r="W621" s="136" t="s">
        <v>980</v>
      </c>
      <c r="X621" s="136" t="s">
        <v>980</v>
      </c>
      <c r="Y621" s="136" t="s">
        <v>980</v>
      </c>
      <c r="Z621" s="136" t="s">
        <v>988</v>
      </c>
      <c r="AA621" s="136" t="s">
        <v>980</v>
      </c>
      <c r="AB621" s="137"/>
      <c r="AC621" s="136" t="s">
        <v>980</v>
      </c>
      <c r="AD621" s="136" t="s">
        <v>980</v>
      </c>
      <c r="AE621" s="136" t="s">
        <v>980</v>
      </c>
      <c r="AF621" s="138">
        <v>0</v>
      </c>
    </row>
    <row r="622" spans="1:32" x14ac:dyDescent="0.25">
      <c r="A622" s="135" t="s">
        <v>980</v>
      </c>
      <c r="B622" s="136" t="s">
        <v>182</v>
      </c>
      <c r="C622" s="136" t="s">
        <v>497</v>
      </c>
      <c r="D622" s="137">
        <v>44154</v>
      </c>
      <c r="E622" s="137">
        <v>44154</v>
      </c>
      <c r="F622" s="137">
        <v>44159</v>
      </c>
      <c r="G622" s="136" t="s">
        <v>981</v>
      </c>
      <c r="H622" s="136" t="s">
        <v>982</v>
      </c>
      <c r="I622" s="138">
        <v>-6350.98</v>
      </c>
      <c r="J622" s="136" t="s">
        <v>983</v>
      </c>
      <c r="K622" s="136" t="s">
        <v>984</v>
      </c>
      <c r="L622" s="138">
        <v>-533164.77</v>
      </c>
      <c r="M622" s="138">
        <v>-6350.98</v>
      </c>
      <c r="N622" s="139">
        <f t="shared" si="19"/>
        <v>6350.98</v>
      </c>
      <c r="O622" s="140" t="str">
        <f>IF(M622="","",IF(M622&lt;0,-M622&amp;"_"&amp;COUNTIF(M$2:M622,M622),M622&amp;"_"&amp;COUNTIF(M$2:M622,M622)))</f>
        <v>6350.98_1</v>
      </c>
      <c r="P622" s="140" t="str">
        <f t="shared" si="18"/>
        <v/>
      </c>
      <c r="Q622" s="136" t="s">
        <v>1348</v>
      </c>
      <c r="R622" s="136" t="s">
        <v>1339</v>
      </c>
      <c r="S622" s="136" t="s">
        <v>980</v>
      </c>
      <c r="T622" s="136" t="s">
        <v>980</v>
      </c>
      <c r="U622" s="136" t="s">
        <v>987</v>
      </c>
      <c r="V622" s="136" t="s">
        <v>980</v>
      </c>
      <c r="W622" s="136" t="s">
        <v>980</v>
      </c>
      <c r="X622" s="136" t="s">
        <v>980</v>
      </c>
      <c r="Y622" s="136" t="s">
        <v>980</v>
      </c>
      <c r="Z622" s="136" t="s">
        <v>988</v>
      </c>
      <c r="AA622" s="136" t="s">
        <v>980</v>
      </c>
      <c r="AB622" s="137"/>
      <c r="AC622" s="136" t="s">
        <v>980</v>
      </c>
      <c r="AD622" s="136" t="s">
        <v>980</v>
      </c>
      <c r="AE622" s="136" t="s">
        <v>980</v>
      </c>
      <c r="AF622" s="138">
        <v>0</v>
      </c>
    </row>
    <row r="623" spans="1:32" x14ac:dyDescent="0.25">
      <c r="A623" s="135" t="s">
        <v>980</v>
      </c>
      <c r="B623" s="136" t="s">
        <v>182</v>
      </c>
      <c r="C623" s="136" t="s">
        <v>514</v>
      </c>
      <c r="D623" s="137">
        <v>44154</v>
      </c>
      <c r="E623" s="137">
        <v>44154</v>
      </c>
      <c r="F623" s="137">
        <v>44161</v>
      </c>
      <c r="G623" s="136" t="s">
        <v>981</v>
      </c>
      <c r="H623" s="136" t="s">
        <v>982</v>
      </c>
      <c r="I623" s="138">
        <v>-354.13</v>
      </c>
      <c r="J623" s="136" t="s">
        <v>1029</v>
      </c>
      <c r="K623" s="136" t="s">
        <v>984</v>
      </c>
      <c r="L623" s="138">
        <v>-29729.22</v>
      </c>
      <c r="M623" s="138">
        <v>-354.13</v>
      </c>
      <c r="N623" s="139">
        <f t="shared" si="19"/>
        <v>354.13</v>
      </c>
      <c r="O623" s="140" t="str">
        <f>IF(M623="","",IF(M623&lt;0,-M623&amp;"_"&amp;COUNTIF(M$2:M623,M623),M623&amp;"_"&amp;COUNTIF(M$2:M623,M623)))</f>
        <v>354.13_1</v>
      </c>
      <c r="P623" s="140" t="str">
        <f t="shared" si="18"/>
        <v/>
      </c>
      <c r="Q623" s="136" t="s">
        <v>1349</v>
      </c>
      <c r="R623" s="136" t="s">
        <v>1339</v>
      </c>
      <c r="S623" s="136" t="s">
        <v>980</v>
      </c>
      <c r="T623" s="136" t="s">
        <v>980</v>
      </c>
      <c r="U623" s="136" t="s">
        <v>987</v>
      </c>
      <c r="V623" s="136" t="s">
        <v>980</v>
      </c>
      <c r="W623" s="136" t="s">
        <v>980</v>
      </c>
      <c r="X623" s="136" t="s">
        <v>980</v>
      </c>
      <c r="Y623" s="136" t="s">
        <v>980</v>
      </c>
      <c r="Z623" s="136" t="s">
        <v>988</v>
      </c>
      <c r="AA623" s="136" t="s">
        <v>980</v>
      </c>
      <c r="AB623" s="137"/>
      <c r="AC623" s="136" t="s">
        <v>980</v>
      </c>
      <c r="AD623" s="136" t="s">
        <v>980</v>
      </c>
      <c r="AE623" s="136" t="s">
        <v>980</v>
      </c>
      <c r="AF623" s="138">
        <v>0</v>
      </c>
    </row>
    <row r="624" spans="1:32" x14ac:dyDescent="0.25">
      <c r="A624" s="135" t="s">
        <v>980</v>
      </c>
      <c r="B624" s="136" t="s">
        <v>182</v>
      </c>
      <c r="C624" s="136" t="s">
        <v>514</v>
      </c>
      <c r="D624" s="137">
        <v>44154</v>
      </c>
      <c r="E624" s="137">
        <v>44154</v>
      </c>
      <c r="F624" s="137">
        <v>44161</v>
      </c>
      <c r="G624" s="136" t="s">
        <v>981</v>
      </c>
      <c r="H624" s="136" t="s">
        <v>982</v>
      </c>
      <c r="I624" s="138">
        <v>-1641.17</v>
      </c>
      <c r="J624" s="136" t="s">
        <v>983</v>
      </c>
      <c r="K624" s="136" t="s">
        <v>984</v>
      </c>
      <c r="L624" s="138">
        <v>-137776.22</v>
      </c>
      <c r="M624" s="138">
        <v>-1641.17</v>
      </c>
      <c r="N624" s="139">
        <f t="shared" si="19"/>
        <v>1641.17</v>
      </c>
      <c r="O624" s="140" t="str">
        <f>IF(M624="","",IF(M624&lt;0,-M624&amp;"_"&amp;COUNTIF(M$2:M624,M624),M624&amp;"_"&amp;COUNTIF(M$2:M624,M624)))</f>
        <v>1641.17_1</v>
      </c>
      <c r="P624" s="140" t="str">
        <f t="shared" si="18"/>
        <v/>
      </c>
      <c r="Q624" s="136" t="s">
        <v>1349</v>
      </c>
      <c r="R624" s="136" t="s">
        <v>1339</v>
      </c>
      <c r="S624" s="136" t="s">
        <v>980</v>
      </c>
      <c r="T624" s="136" t="s">
        <v>980</v>
      </c>
      <c r="U624" s="136" t="s">
        <v>987</v>
      </c>
      <c r="V624" s="136" t="s">
        <v>980</v>
      </c>
      <c r="W624" s="136" t="s">
        <v>980</v>
      </c>
      <c r="X624" s="136" t="s">
        <v>980</v>
      </c>
      <c r="Y624" s="136" t="s">
        <v>980</v>
      </c>
      <c r="Z624" s="136" t="s">
        <v>988</v>
      </c>
      <c r="AA624" s="136" t="s">
        <v>980</v>
      </c>
      <c r="AB624" s="137"/>
      <c r="AC624" s="136" t="s">
        <v>980</v>
      </c>
      <c r="AD624" s="136" t="s">
        <v>980</v>
      </c>
      <c r="AE624" s="136" t="s">
        <v>980</v>
      </c>
      <c r="AF624" s="138">
        <v>0</v>
      </c>
    </row>
    <row r="625" spans="1:32" x14ac:dyDescent="0.25">
      <c r="A625" s="135" t="s">
        <v>980</v>
      </c>
      <c r="B625" s="136" t="s">
        <v>182</v>
      </c>
      <c r="C625" s="136" t="s">
        <v>428</v>
      </c>
      <c r="D625" s="137">
        <v>44154</v>
      </c>
      <c r="E625" s="137">
        <v>44154</v>
      </c>
      <c r="F625" s="137">
        <v>44168</v>
      </c>
      <c r="G625" s="136" t="s">
        <v>981</v>
      </c>
      <c r="H625" s="136" t="s">
        <v>982</v>
      </c>
      <c r="I625" s="138">
        <v>-1743.92</v>
      </c>
      <c r="J625" s="136" t="s">
        <v>983</v>
      </c>
      <c r="K625" s="136" t="s">
        <v>984</v>
      </c>
      <c r="L625" s="138">
        <v>-146402.09</v>
      </c>
      <c r="M625" s="138">
        <v>-1743.92</v>
      </c>
      <c r="N625" s="139">
        <f t="shared" si="19"/>
        <v>1743.92</v>
      </c>
      <c r="O625" s="140" t="str">
        <f>IF(M625="","",IF(M625&lt;0,-M625&amp;"_"&amp;COUNTIF(M$2:M625,M625),M625&amp;"_"&amp;COUNTIF(M$2:M625,M625)))</f>
        <v>1743.92_1</v>
      </c>
      <c r="P625" s="140" t="str">
        <f t="shared" si="18"/>
        <v/>
      </c>
      <c r="Q625" s="136" t="s">
        <v>1350</v>
      </c>
      <c r="R625" s="136" t="s">
        <v>1339</v>
      </c>
      <c r="S625" s="136" t="s">
        <v>980</v>
      </c>
      <c r="T625" s="136" t="s">
        <v>980</v>
      </c>
      <c r="U625" s="136" t="s">
        <v>987</v>
      </c>
      <c r="V625" s="136" t="s">
        <v>980</v>
      </c>
      <c r="W625" s="136" t="s">
        <v>980</v>
      </c>
      <c r="X625" s="136" t="s">
        <v>980</v>
      </c>
      <c r="Y625" s="136" t="s">
        <v>980</v>
      </c>
      <c r="Z625" s="136" t="s">
        <v>988</v>
      </c>
      <c r="AA625" s="136" t="s">
        <v>980</v>
      </c>
      <c r="AB625" s="137"/>
      <c r="AC625" s="136" t="s">
        <v>980</v>
      </c>
      <c r="AD625" s="136" t="s">
        <v>980</v>
      </c>
      <c r="AE625" s="136" t="s">
        <v>980</v>
      </c>
      <c r="AF625" s="138">
        <v>0</v>
      </c>
    </row>
    <row r="626" spans="1:32" x14ac:dyDescent="0.25">
      <c r="A626" s="135" t="s">
        <v>980</v>
      </c>
      <c r="B626" s="136" t="s">
        <v>182</v>
      </c>
      <c r="C626" s="136" t="s">
        <v>428</v>
      </c>
      <c r="D626" s="137">
        <v>44154</v>
      </c>
      <c r="E626" s="137">
        <v>44154</v>
      </c>
      <c r="F626" s="137">
        <v>44168</v>
      </c>
      <c r="G626" s="136" t="s">
        <v>981</v>
      </c>
      <c r="H626" s="136" t="s">
        <v>982</v>
      </c>
      <c r="I626" s="138">
        <v>-15689.78</v>
      </c>
      <c r="J626" s="136" t="s">
        <v>983</v>
      </c>
      <c r="K626" s="136" t="s">
        <v>984</v>
      </c>
      <c r="L626" s="138">
        <v>-1317157.03</v>
      </c>
      <c r="M626" s="138">
        <v>-15689.78</v>
      </c>
      <c r="N626" s="139">
        <f t="shared" si="19"/>
        <v>15689.78</v>
      </c>
      <c r="O626" s="140" t="str">
        <f>IF(M626="","",IF(M626&lt;0,-M626&amp;"_"&amp;COUNTIF(M$2:M626,M626),M626&amp;"_"&amp;COUNTIF(M$2:M626,M626)))</f>
        <v>15689.78_1</v>
      </c>
      <c r="P626" s="140" t="str">
        <f t="shared" si="18"/>
        <v/>
      </c>
      <c r="Q626" s="136" t="s">
        <v>1350</v>
      </c>
      <c r="R626" s="136" t="s">
        <v>1339</v>
      </c>
      <c r="S626" s="136" t="s">
        <v>980</v>
      </c>
      <c r="T626" s="136" t="s">
        <v>980</v>
      </c>
      <c r="U626" s="136" t="s">
        <v>987</v>
      </c>
      <c r="V626" s="136" t="s">
        <v>980</v>
      </c>
      <c r="W626" s="136" t="s">
        <v>980</v>
      </c>
      <c r="X626" s="136" t="s">
        <v>980</v>
      </c>
      <c r="Y626" s="136" t="s">
        <v>980</v>
      </c>
      <c r="Z626" s="136" t="s">
        <v>988</v>
      </c>
      <c r="AA626" s="136" t="s">
        <v>980</v>
      </c>
      <c r="AB626" s="137"/>
      <c r="AC626" s="136" t="s">
        <v>980</v>
      </c>
      <c r="AD626" s="136" t="s">
        <v>980</v>
      </c>
      <c r="AE626" s="136" t="s">
        <v>980</v>
      </c>
      <c r="AF626" s="138">
        <v>0</v>
      </c>
    </row>
    <row r="627" spans="1:32" x14ac:dyDescent="0.25">
      <c r="A627" s="135" t="s">
        <v>980</v>
      </c>
      <c r="B627" s="136" t="s">
        <v>182</v>
      </c>
      <c r="C627" s="136" t="s">
        <v>428</v>
      </c>
      <c r="D627" s="137">
        <v>44154</v>
      </c>
      <c r="E627" s="137">
        <v>44154</v>
      </c>
      <c r="F627" s="137">
        <v>44168</v>
      </c>
      <c r="G627" s="136" t="s">
        <v>981</v>
      </c>
      <c r="H627" s="136" t="s">
        <v>982</v>
      </c>
      <c r="I627" s="138">
        <v>-21744.959999999999</v>
      </c>
      <c r="J627" s="136" t="s">
        <v>983</v>
      </c>
      <c r="K627" s="136" t="s">
        <v>984</v>
      </c>
      <c r="L627" s="138">
        <v>-1825489.39</v>
      </c>
      <c r="M627" s="138">
        <v>-21744.959999999999</v>
      </c>
      <c r="N627" s="139">
        <f t="shared" si="19"/>
        <v>21744.959999999999</v>
      </c>
      <c r="O627" s="140" t="str">
        <f>IF(M627="","",IF(M627&lt;0,-M627&amp;"_"&amp;COUNTIF(M$2:M627,M627),M627&amp;"_"&amp;COUNTIF(M$2:M627,M627)))</f>
        <v>21744.96_1</v>
      </c>
      <c r="P627" s="140" t="str">
        <f t="shared" si="18"/>
        <v/>
      </c>
      <c r="Q627" s="136" t="s">
        <v>1350</v>
      </c>
      <c r="R627" s="136" t="s">
        <v>1339</v>
      </c>
      <c r="S627" s="136" t="s">
        <v>980</v>
      </c>
      <c r="T627" s="136" t="s">
        <v>980</v>
      </c>
      <c r="U627" s="136" t="s">
        <v>987</v>
      </c>
      <c r="V627" s="136" t="s">
        <v>980</v>
      </c>
      <c r="W627" s="136" t="s">
        <v>980</v>
      </c>
      <c r="X627" s="136" t="s">
        <v>980</v>
      </c>
      <c r="Y627" s="136" t="s">
        <v>980</v>
      </c>
      <c r="Z627" s="136" t="s">
        <v>988</v>
      </c>
      <c r="AA627" s="136" t="s">
        <v>980</v>
      </c>
      <c r="AB627" s="137"/>
      <c r="AC627" s="136" t="s">
        <v>980</v>
      </c>
      <c r="AD627" s="136" t="s">
        <v>980</v>
      </c>
      <c r="AE627" s="136" t="s">
        <v>980</v>
      </c>
      <c r="AF627" s="138">
        <v>0</v>
      </c>
    </row>
    <row r="628" spans="1:32" x14ac:dyDescent="0.25">
      <c r="A628" s="135" t="s">
        <v>980</v>
      </c>
      <c r="B628" s="136" t="s">
        <v>182</v>
      </c>
      <c r="C628" s="136" t="s">
        <v>428</v>
      </c>
      <c r="D628" s="137">
        <v>44154</v>
      </c>
      <c r="E628" s="137">
        <v>44154</v>
      </c>
      <c r="F628" s="137">
        <v>44168</v>
      </c>
      <c r="G628" s="136" t="s">
        <v>981</v>
      </c>
      <c r="H628" s="136" t="s">
        <v>982</v>
      </c>
      <c r="I628" s="138">
        <v>-27583.58</v>
      </c>
      <c r="J628" s="136" t="s">
        <v>983</v>
      </c>
      <c r="K628" s="136" t="s">
        <v>984</v>
      </c>
      <c r="L628" s="138">
        <v>-2315641.54</v>
      </c>
      <c r="M628" s="138">
        <v>-27583.58</v>
      </c>
      <c r="N628" s="139">
        <f t="shared" si="19"/>
        <v>27583.58</v>
      </c>
      <c r="O628" s="140" t="str">
        <f>IF(M628="","",IF(M628&lt;0,-M628&amp;"_"&amp;COUNTIF(M$2:M628,M628),M628&amp;"_"&amp;COUNTIF(M$2:M628,M628)))</f>
        <v>27583.58_1</v>
      </c>
      <c r="P628" s="140" t="str">
        <f t="shared" si="18"/>
        <v/>
      </c>
      <c r="Q628" s="136" t="s">
        <v>1350</v>
      </c>
      <c r="R628" s="136" t="s">
        <v>1339</v>
      </c>
      <c r="S628" s="136" t="s">
        <v>980</v>
      </c>
      <c r="T628" s="136" t="s">
        <v>980</v>
      </c>
      <c r="U628" s="136" t="s">
        <v>987</v>
      </c>
      <c r="V628" s="136" t="s">
        <v>980</v>
      </c>
      <c r="W628" s="136" t="s">
        <v>980</v>
      </c>
      <c r="X628" s="136" t="s">
        <v>980</v>
      </c>
      <c r="Y628" s="136" t="s">
        <v>980</v>
      </c>
      <c r="Z628" s="136" t="s">
        <v>988</v>
      </c>
      <c r="AA628" s="136" t="s">
        <v>980</v>
      </c>
      <c r="AB628" s="137"/>
      <c r="AC628" s="136" t="s">
        <v>980</v>
      </c>
      <c r="AD628" s="136" t="s">
        <v>980</v>
      </c>
      <c r="AE628" s="136" t="s">
        <v>980</v>
      </c>
      <c r="AF628" s="138">
        <v>0</v>
      </c>
    </row>
    <row r="629" spans="1:32" x14ac:dyDescent="0.25">
      <c r="A629" s="135" t="s">
        <v>980</v>
      </c>
      <c r="B629" s="136" t="s">
        <v>182</v>
      </c>
      <c r="C629" s="136" t="s">
        <v>218</v>
      </c>
      <c r="D629" s="137">
        <v>44154</v>
      </c>
      <c r="E629" s="137">
        <v>44154</v>
      </c>
      <c r="F629" s="137">
        <v>44170</v>
      </c>
      <c r="G629" s="136" t="s">
        <v>981</v>
      </c>
      <c r="H629" s="136" t="s">
        <v>982</v>
      </c>
      <c r="I629" s="138">
        <v>-10094.98</v>
      </c>
      <c r="J629" s="136" t="s">
        <v>983</v>
      </c>
      <c r="K629" s="136" t="s">
        <v>984</v>
      </c>
      <c r="L629" s="138">
        <v>-847473.57</v>
      </c>
      <c r="M629" s="138">
        <v>-10094.98</v>
      </c>
      <c r="N629" s="139">
        <f t="shared" si="19"/>
        <v>10094.98</v>
      </c>
      <c r="O629" s="140" t="str">
        <f>IF(M629="","",IF(M629&lt;0,-M629&amp;"_"&amp;COUNTIF(M$2:M629,M629),M629&amp;"_"&amp;COUNTIF(M$2:M629,M629)))</f>
        <v>10094.98_1</v>
      </c>
      <c r="P629" s="140" t="str">
        <f t="shared" si="18"/>
        <v/>
      </c>
      <c r="Q629" s="136" t="s">
        <v>1351</v>
      </c>
      <c r="R629" s="136" t="s">
        <v>1339</v>
      </c>
      <c r="S629" s="136" t="s">
        <v>980</v>
      </c>
      <c r="T629" s="136" t="s">
        <v>980</v>
      </c>
      <c r="U629" s="136" t="s">
        <v>987</v>
      </c>
      <c r="V629" s="136" t="s">
        <v>980</v>
      </c>
      <c r="W629" s="136" t="s">
        <v>980</v>
      </c>
      <c r="X629" s="136" t="s">
        <v>980</v>
      </c>
      <c r="Y629" s="136" t="s">
        <v>980</v>
      </c>
      <c r="Z629" s="136" t="s">
        <v>988</v>
      </c>
      <c r="AA629" s="136" t="s">
        <v>980</v>
      </c>
      <c r="AB629" s="137"/>
      <c r="AC629" s="136" t="s">
        <v>980</v>
      </c>
      <c r="AD629" s="136" t="s">
        <v>980</v>
      </c>
      <c r="AE629" s="136" t="s">
        <v>980</v>
      </c>
      <c r="AF629" s="138">
        <v>0</v>
      </c>
    </row>
    <row r="630" spans="1:32" x14ac:dyDescent="0.25">
      <c r="A630" s="135" t="s">
        <v>980</v>
      </c>
      <c r="B630" s="136" t="s">
        <v>182</v>
      </c>
      <c r="C630" s="136" t="s">
        <v>544</v>
      </c>
      <c r="D630" s="137">
        <v>44154</v>
      </c>
      <c r="E630" s="137">
        <v>44154</v>
      </c>
      <c r="F630" s="137">
        <v>44170</v>
      </c>
      <c r="G630" s="136" t="s">
        <v>981</v>
      </c>
      <c r="H630" s="136" t="s">
        <v>982</v>
      </c>
      <c r="I630" s="138">
        <v>-8447.4</v>
      </c>
      <c r="J630" s="136" t="s">
        <v>983</v>
      </c>
      <c r="K630" s="136" t="s">
        <v>984</v>
      </c>
      <c r="L630" s="138">
        <v>-709159.23</v>
      </c>
      <c r="M630" s="138">
        <v>-8447.4</v>
      </c>
      <c r="N630" s="139">
        <f t="shared" si="19"/>
        <v>8447.4</v>
      </c>
      <c r="O630" s="140" t="str">
        <f>IF(M630="","",IF(M630&lt;0,-M630&amp;"_"&amp;COUNTIF(M$2:M630,M630),M630&amp;"_"&amp;COUNTIF(M$2:M630,M630)))</f>
        <v>8447.4_1</v>
      </c>
      <c r="P630" s="140" t="str">
        <f t="shared" si="18"/>
        <v/>
      </c>
      <c r="Q630" s="136" t="s">
        <v>1352</v>
      </c>
      <c r="R630" s="136" t="s">
        <v>1339</v>
      </c>
      <c r="S630" s="136" t="s">
        <v>980</v>
      </c>
      <c r="T630" s="136" t="s">
        <v>980</v>
      </c>
      <c r="U630" s="136" t="s">
        <v>987</v>
      </c>
      <c r="V630" s="136" t="s">
        <v>980</v>
      </c>
      <c r="W630" s="136" t="s">
        <v>980</v>
      </c>
      <c r="X630" s="136" t="s">
        <v>980</v>
      </c>
      <c r="Y630" s="136" t="s">
        <v>980</v>
      </c>
      <c r="Z630" s="136" t="s">
        <v>988</v>
      </c>
      <c r="AA630" s="136" t="s">
        <v>980</v>
      </c>
      <c r="AB630" s="137"/>
      <c r="AC630" s="136" t="s">
        <v>980</v>
      </c>
      <c r="AD630" s="136" t="s">
        <v>980</v>
      </c>
      <c r="AE630" s="136" t="s">
        <v>980</v>
      </c>
      <c r="AF630" s="138">
        <v>0</v>
      </c>
    </row>
    <row r="631" spans="1:32" x14ac:dyDescent="0.25">
      <c r="A631" s="135" t="s">
        <v>980</v>
      </c>
      <c r="B631" s="136" t="s">
        <v>182</v>
      </c>
      <c r="C631" s="136" t="s">
        <v>544</v>
      </c>
      <c r="D631" s="137">
        <v>44154</v>
      </c>
      <c r="E631" s="137">
        <v>44154</v>
      </c>
      <c r="F631" s="137">
        <v>44170</v>
      </c>
      <c r="G631" s="136" t="s">
        <v>981</v>
      </c>
      <c r="H631" s="136" t="s">
        <v>982</v>
      </c>
      <c r="I631" s="138">
        <v>-8519.6200000000008</v>
      </c>
      <c r="J631" s="136" t="s">
        <v>983</v>
      </c>
      <c r="K631" s="136" t="s">
        <v>984</v>
      </c>
      <c r="L631" s="138">
        <v>-715222.1</v>
      </c>
      <c r="M631" s="138">
        <v>-8519.6200000000008</v>
      </c>
      <c r="N631" s="139">
        <f t="shared" si="19"/>
        <v>8519.6200000000008</v>
      </c>
      <c r="O631" s="140" t="str">
        <f>IF(M631="","",IF(M631&lt;0,-M631&amp;"_"&amp;COUNTIF(M$2:M631,M631),M631&amp;"_"&amp;COUNTIF(M$2:M631,M631)))</f>
        <v>8519.62_1</v>
      </c>
      <c r="P631" s="140" t="str">
        <f t="shared" si="18"/>
        <v/>
      </c>
      <c r="Q631" s="136" t="s">
        <v>1352</v>
      </c>
      <c r="R631" s="136" t="s">
        <v>1339</v>
      </c>
      <c r="S631" s="136" t="s">
        <v>980</v>
      </c>
      <c r="T631" s="136" t="s">
        <v>980</v>
      </c>
      <c r="U631" s="136" t="s">
        <v>987</v>
      </c>
      <c r="V631" s="136" t="s">
        <v>980</v>
      </c>
      <c r="W631" s="136" t="s">
        <v>980</v>
      </c>
      <c r="X631" s="136" t="s">
        <v>980</v>
      </c>
      <c r="Y631" s="136" t="s">
        <v>980</v>
      </c>
      <c r="Z631" s="136" t="s">
        <v>988</v>
      </c>
      <c r="AA631" s="136" t="s">
        <v>980</v>
      </c>
      <c r="AB631" s="137"/>
      <c r="AC631" s="136" t="s">
        <v>980</v>
      </c>
      <c r="AD631" s="136" t="s">
        <v>980</v>
      </c>
      <c r="AE631" s="136" t="s">
        <v>980</v>
      </c>
      <c r="AF631" s="138">
        <v>0</v>
      </c>
    </row>
    <row r="632" spans="1:32" x14ac:dyDescent="0.25">
      <c r="A632" s="135" t="s">
        <v>980</v>
      </c>
      <c r="B632" s="136" t="s">
        <v>182</v>
      </c>
      <c r="C632" s="136" t="s">
        <v>545</v>
      </c>
      <c r="D632" s="137">
        <v>44154</v>
      </c>
      <c r="E632" s="137">
        <v>44154</v>
      </c>
      <c r="F632" s="137">
        <v>44170</v>
      </c>
      <c r="G632" s="136" t="s">
        <v>981</v>
      </c>
      <c r="H632" s="136" t="s">
        <v>982</v>
      </c>
      <c r="I632" s="138">
        <v>-21601.32</v>
      </c>
      <c r="J632" s="136" t="s">
        <v>983</v>
      </c>
      <c r="K632" s="136" t="s">
        <v>984</v>
      </c>
      <c r="L632" s="138">
        <v>-1813430.81</v>
      </c>
      <c r="M632" s="138">
        <v>-21601.32</v>
      </c>
      <c r="N632" s="139">
        <f t="shared" si="19"/>
        <v>21601.32</v>
      </c>
      <c r="O632" s="140" t="str">
        <f>IF(M632="","",IF(M632&lt;0,-M632&amp;"_"&amp;COUNTIF(M$2:M632,M632),M632&amp;"_"&amp;COUNTIF(M$2:M632,M632)))</f>
        <v>21601.32_1</v>
      </c>
      <c r="P632" s="140" t="str">
        <f t="shared" si="18"/>
        <v/>
      </c>
      <c r="Q632" s="136" t="s">
        <v>1353</v>
      </c>
      <c r="R632" s="136" t="s">
        <v>1339</v>
      </c>
      <c r="S632" s="136" t="s">
        <v>980</v>
      </c>
      <c r="T632" s="136" t="s">
        <v>980</v>
      </c>
      <c r="U632" s="136" t="s">
        <v>987</v>
      </c>
      <c r="V632" s="136" t="s">
        <v>980</v>
      </c>
      <c r="W632" s="136" t="s">
        <v>980</v>
      </c>
      <c r="X632" s="136" t="s">
        <v>980</v>
      </c>
      <c r="Y632" s="136" t="s">
        <v>980</v>
      </c>
      <c r="Z632" s="136" t="s">
        <v>988</v>
      </c>
      <c r="AA632" s="136" t="s">
        <v>980</v>
      </c>
      <c r="AB632" s="137"/>
      <c r="AC632" s="136" t="s">
        <v>980</v>
      </c>
      <c r="AD632" s="136" t="s">
        <v>980</v>
      </c>
      <c r="AE632" s="136" t="s">
        <v>980</v>
      </c>
      <c r="AF632" s="138">
        <v>0</v>
      </c>
    </row>
    <row r="633" spans="1:32" x14ac:dyDescent="0.25">
      <c r="A633" s="135" t="s">
        <v>980</v>
      </c>
      <c r="B633" s="136" t="s">
        <v>182</v>
      </c>
      <c r="C633" s="136" t="s">
        <v>545</v>
      </c>
      <c r="D633" s="137">
        <v>44154</v>
      </c>
      <c r="E633" s="137">
        <v>44154</v>
      </c>
      <c r="F633" s="137">
        <v>44170</v>
      </c>
      <c r="G633" s="136" t="s">
        <v>981</v>
      </c>
      <c r="H633" s="136" t="s">
        <v>982</v>
      </c>
      <c r="I633" s="138">
        <v>-566.04</v>
      </c>
      <c r="J633" s="136" t="s">
        <v>983</v>
      </c>
      <c r="K633" s="136" t="s">
        <v>984</v>
      </c>
      <c r="L633" s="138">
        <v>-47519.06</v>
      </c>
      <c r="M633" s="138">
        <v>-566.04</v>
      </c>
      <c r="N633" s="139">
        <f t="shared" si="19"/>
        <v>566.04</v>
      </c>
      <c r="O633" s="140" t="str">
        <f>IF(M633="","",IF(M633&lt;0,-M633&amp;"_"&amp;COUNTIF(M$2:M633,M633),M633&amp;"_"&amp;COUNTIF(M$2:M633,M633)))</f>
        <v>566.04_1</v>
      </c>
      <c r="P633" s="140" t="str">
        <f t="shared" si="18"/>
        <v/>
      </c>
      <c r="Q633" s="136" t="s">
        <v>1353</v>
      </c>
      <c r="R633" s="136" t="s">
        <v>1339</v>
      </c>
      <c r="S633" s="136" t="s">
        <v>980</v>
      </c>
      <c r="T633" s="136" t="s">
        <v>980</v>
      </c>
      <c r="U633" s="136" t="s">
        <v>987</v>
      </c>
      <c r="V633" s="136" t="s">
        <v>980</v>
      </c>
      <c r="W633" s="136" t="s">
        <v>980</v>
      </c>
      <c r="X633" s="136" t="s">
        <v>980</v>
      </c>
      <c r="Y633" s="136" t="s">
        <v>980</v>
      </c>
      <c r="Z633" s="136" t="s">
        <v>988</v>
      </c>
      <c r="AA633" s="136" t="s">
        <v>980</v>
      </c>
      <c r="AB633" s="137"/>
      <c r="AC633" s="136" t="s">
        <v>980</v>
      </c>
      <c r="AD633" s="136" t="s">
        <v>980</v>
      </c>
      <c r="AE633" s="136" t="s">
        <v>980</v>
      </c>
      <c r="AF633" s="138">
        <v>0</v>
      </c>
    </row>
    <row r="634" spans="1:32" x14ac:dyDescent="0.25">
      <c r="A634" s="135" t="s">
        <v>980</v>
      </c>
      <c r="B634" s="136" t="s">
        <v>182</v>
      </c>
      <c r="C634" s="136" t="s">
        <v>545</v>
      </c>
      <c r="D634" s="137">
        <v>44154</v>
      </c>
      <c r="E634" s="137">
        <v>44154</v>
      </c>
      <c r="F634" s="137">
        <v>44170</v>
      </c>
      <c r="G634" s="136" t="s">
        <v>981</v>
      </c>
      <c r="H634" s="136" t="s">
        <v>982</v>
      </c>
      <c r="I634" s="138">
        <v>-513.38</v>
      </c>
      <c r="J634" s="136" t="s">
        <v>983</v>
      </c>
      <c r="K634" s="136" t="s">
        <v>984</v>
      </c>
      <c r="L634" s="138">
        <v>-43098.25</v>
      </c>
      <c r="M634" s="138">
        <v>-513.38</v>
      </c>
      <c r="N634" s="139">
        <f t="shared" si="19"/>
        <v>513.38</v>
      </c>
      <c r="O634" s="140" t="str">
        <f>IF(M634="","",IF(M634&lt;0,-M634&amp;"_"&amp;COUNTIF(M$2:M634,M634),M634&amp;"_"&amp;COUNTIF(M$2:M634,M634)))</f>
        <v>513.38_1</v>
      </c>
      <c r="P634" s="140" t="str">
        <f t="shared" si="18"/>
        <v/>
      </c>
      <c r="Q634" s="136" t="s">
        <v>1353</v>
      </c>
      <c r="R634" s="136" t="s">
        <v>1339</v>
      </c>
      <c r="S634" s="136" t="s">
        <v>980</v>
      </c>
      <c r="T634" s="136" t="s">
        <v>980</v>
      </c>
      <c r="U634" s="136" t="s">
        <v>987</v>
      </c>
      <c r="V634" s="136" t="s">
        <v>980</v>
      </c>
      <c r="W634" s="136" t="s">
        <v>980</v>
      </c>
      <c r="X634" s="136" t="s">
        <v>980</v>
      </c>
      <c r="Y634" s="136" t="s">
        <v>980</v>
      </c>
      <c r="Z634" s="136" t="s">
        <v>988</v>
      </c>
      <c r="AA634" s="136" t="s">
        <v>980</v>
      </c>
      <c r="AB634" s="137"/>
      <c r="AC634" s="136" t="s">
        <v>980</v>
      </c>
      <c r="AD634" s="136" t="s">
        <v>980</v>
      </c>
      <c r="AE634" s="136" t="s">
        <v>980</v>
      </c>
      <c r="AF634" s="138">
        <v>0</v>
      </c>
    </row>
    <row r="635" spans="1:32" x14ac:dyDescent="0.25">
      <c r="A635" s="135" t="s">
        <v>980</v>
      </c>
      <c r="B635" s="136" t="s">
        <v>182</v>
      </c>
      <c r="C635" s="136" t="s">
        <v>487</v>
      </c>
      <c r="D635" s="137">
        <v>44155</v>
      </c>
      <c r="E635" s="137">
        <v>44155</v>
      </c>
      <c r="F635" s="137">
        <v>44159</v>
      </c>
      <c r="G635" s="136" t="s">
        <v>981</v>
      </c>
      <c r="H635" s="136" t="s">
        <v>982</v>
      </c>
      <c r="I635" s="138">
        <v>-1428.9</v>
      </c>
      <c r="J635" s="136" t="s">
        <v>983</v>
      </c>
      <c r="K635" s="136" t="s">
        <v>984</v>
      </c>
      <c r="L635" s="138">
        <v>-119956.15</v>
      </c>
      <c r="M635" s="138">
        <v>-1428.9</v>
      </c>
      <c r="N635" s="139">
        <f t="shared" si="19"/>
        <v>1428.9</v>
      </c>
      <c r="O635" s="140" t="str">
        <f>IF(M635="","",IF(M635&lt;0,-M635&amp;"_"&amp;COUNTIF(M$2:M635,M635),M635&amp;"_"&amp;COUNTIF(M$2:M635,M635)))</f>
        <v>1428.9_1</v>
      </c>
      <c r="P635" s="140" t="str">
        <f t="shared" si="18"/>
        <v/>
      </c>
      <c r="Q635" s="136" t="s">
        <v>1354</v>
      </c>
      <c r="R635" s="136" t="s">
        <v>1355</v>
      </c>
      <c r="S635" s="136" t="s">
        <v>980</v>
      </c>
      <c r="T635" s="136" t="s">
        <v>980</v>
      </c>
      <c r="U635" s="136" t="s">
        <v>987</v>
      </c>
      <c r="V635" s="136" t="s">
        <v>980</v>
      </c>
      <c r="W635" s="136" t="s">
        <v>980</v>
      </c>
      <c r="X635" s="136" t="s">
        <v>980</v>
      </c>
      <c r="Y635" s="136" t="s">
        <v>980</v>
      </c>
      <c r="Z635" s="136" t="s">
        <v>988</v>
      </c>
      <c r="AA635" s="136" t="s">
        <v>980</v>
      </c>
      <c r="AB635" s="137"/>
      <c r="AC635" s="136" t="s">
        <v>980</v>
      </c>
      <c r="AD635" s="136" t="s">
        <v>980</v>
      </c>
      <c r="AE635" s="136" t="s">
        <v>980</v>
      </c>
      <c r="AF635" s="138">
        <v>0</v>
      </c>
    </row>
    <row r="636" spans="1:32" x14ac:dyDescent="0.25">
      <c r="A636" s="135" t="s">
        <v>980</v>
      </c>
      <c r="B636" s="136" t="s">
        <v>182</v>
      </c>
      <c r="C636" s="136" t="s">
        <v>487</v>
      </c>
      <c r="D636" s="137">
        <v>44155</v>
      </c>
      <c r="E636" s="137">
        <v>44155</v>
      </c>
      <c r="F636" s="137">
        <v>44159</v>
      </c>
      <c r="G636" s="136" t="s">
        <v>981</v>
      </c>
      <c r="H636" s="136" t="s">
        <v>982</v>
      </c>
      <c r="I636" s="138">
        <v>-1130.02</v>
      </c>
      <c r="J636" s="136" t="s">
        <v>983</v>
      </c>
      <c r="K636" s="136" t="s">
        <v>984</v>
      </c>
      <c r="L636" s="138">
        <v>-94865.18</v>
      </c>
      <c r="M636" s="138">
        <v>-1130.02</v>
      </c>
      <c r="N636" s="139">
        <f t="shared" si="19"/>
        <v>1130.02</v>
      </c>
      <c r="O636" s="140" t="str">
        <f>IF(M636="","",IF(M636&lt;0,-M636&amp;"_"&amp;COUNTIF(M$2:M636,M636),M636&amp;"_"&amp;COUNTIF(M$2:M636,M636)))</f>
        <v>1130.02_1</v>
      </c>
      <c r="P636" s="140" t="str">
        <f t="shared" si="18"/>
        <v/>
      </c>
      <c r="Q636" s="136" t="s">
        <v>1354</v>
      </c>
      <c r="R636" s="136" t="s">
        <v>1355</v>
      </c>
      <c r="S636" s="136" t="s">
        <v>980</v>
      </c>
      <c r="T636" s="136" t="s">
        <v>980</v>
      </c>
      <c r="U636" s="136" t="s">
        <v>987</v>
      </c>
      <c r="V636" s="136" t="s">
        <v>980</v>
      </c>
      <c r="W636" s="136" t="s">
        <v>980</v>
      </c>
      <c r="X636" s="136" t="s">
        <v>980</v>
      </c>
      <c r="Y636" s="136" t="s">
        <v>980</v>
      </c>
      <c r="Z636" s="136" t="s">
        <v>988</v>
      </c>
      <c r="AA636" s="136" t="s">
        <v>980</v>
      </c>
      <c r="AB636" s="137"/>
      <c r="AC636" s="136" t="s">
        <v>980</v>
      </c>
      <c r="AD636" s="136" t="s">
        <v>980</v>
      </c>
      <c r="AE636" s="136" t="s">
        <v>980</v>
      </c>
      <c r="AF636" s="138">
        <v>0</v>
      </c>
    </row>
    <row r="637" spans="1:32" x14ac:dyDescent="0.25">
      <c r="A637" s="135" t="s">
        <v>980</v>
      </c>
      <c r="B637" s="136" t="s">
        <v>182</v>
      </c>
      <c r="C637" s="136" t="s">
        <v>507</v>
      </c>
      <c r="D637" s="137">
        <v>44155</v>
      </c>
      <c r="E637" s="137">
        <v>44155</v>
      </c>
      <c r="F637" s="137">
        <v>44159</v>
      </c>
      <c r="G637" s="136" t="s">
        <v>981</v>
      </c>
      <c r="H637" s="136" t="s">
        <v>982</v>
      </c>
      <c r="I637" s="138">
        <v>-5399.76</v>
      </c>
      <c r="J637" s="136" t="s">
        <v>983</v>
      </c>
      <c r="K637" s="136" t="s">
        <v>984</v>
      </c>
      <c r="L637" s="138">
        <v>-453309.86</v>
      </c>
      <c r="M637" s="138">
        <v>-5399.76</v>
      </c>
      <c r="N637" s="139">
        <f t="shared" si="19"/>
        <v>5399.76</v>
      </c>
      <c r="O637" s="140" t="str">
        <f>IF(M637="","",IF(M637&lt;0,-M637&amp;"_"&amp;COUNTIF(M$2:M637,M637),M637&amp;"_"&amp;COUNTIF(M$2:M637,M637)))</f>
        <v>5399.76_1</v>
      </c>
      <c r="P637" s="140" t="str">
        <f t="shared" si="18"/>
        <v/>
      </c>
      <c r="Q637" s="136" t="s">
        <v>1356</v>
      </c>
      <c r="R637" s="136" t="s">
        <v>1355</v>
      </c>
      <c r="S637" s="136" t="s">
        <v>980</v>
      </c>
      <c r="T637" s="136" t="s">
        <v>980</v>
      </c>
      <c r="U637" s="136" t="s">
        <v>987</v>
      </c>
      <c r="V637" s="136" t="s">
        <v>980</v>
      </c>
      <c r="W637" s="136" t="s">
        <v>980</v>
      </c>
      <c r="X637" s="136" t="s">
        <v>980</v>
      </c>
      <c r="Y637" s="136" t="s">
        <v>980</v>
      </c>
      <c r="Z637" s="136" t="s">
        <v>988</v>
      </c>
      <c r="AA637" s="136" t="s">
        <v>980</v>
      </c>
      <c r="AB637" s="137"/>
      <c r="AC637" s="136" t="s">
        <v>980</v>
      </c>
      <c r="AD637" s="136" t="s">
        <v>980</v>
      </c>
      <c r="AE637" s="136" t="s">
        <v>980</v>
      </c>
      <c r="AF637" s="138">
        <v>0</v>
      </c>
    </row>
    <row r="638" spans="1:32" x14ac:dyDescent="0.25">
      <c r="A638" s="135" t="s">
        <v>980</v>
      </c>
      <c r="B638" s="136" t="s">
        <v>182</v>
      </c>
      <c r="C638" s="136" t="s">
        <v>507</v>
      </c>
      <c r="D638" s="137">
        <v>44155</v>
      </c>
      <c r="E638" s="137">
        <v>44155</v>
      </c>
      <c r="F638" s="137">
        <v>44159</v>
      </c>
      <c r="G638" s="136" t="s">
        <v>981</v>
      </c>
      <c r="H638" s="136" t="s">
        <v>982</v>
      </c>
      <c r="I638" s="138">
        <v>-4249.38</v>
      </c>
      <c r="J638" s="136" t="s">
        <v>983</v>
      </c>
      <c r="K638" s="136" t="s">
        <v>984</v>
      </c>
      <c r="L638" s="138">
        <v>-356735.45</v>
      </c>
      <c r="M638" s="138">
        <v>-4249.38</v>
      </c>
      <c r="N638" s="139">
        <f t="shared" si="19"/>
        <v>4249.38</v>
      </c>
      <c r="O638" s="140" t="str">
        <f>IF(M638="","",IF(M638&lt;0,-M638&amp;"_"&amp;COUNTIF(M$2:M638,M638),M638&amp;"_"&amp;COUNTIF(M$2:M638,M638)))</f>
        <v>4249.38_1</v>
      </c>
      <c r="P638" s="140" t="str">
        <f t="shared" si="18"/>
        <v/>
      </c>
      <c r="Q638" s="136" t="s">
        <v>1356</v>
      </c>
      <c r="R638" s="136" t="s">
        <v>1355</v>
      </c>
      <c r="S638" s="136" t="s">
        <v>980</v>
      </c>
      <c r="T638" s="136" t="s">
        <v>980</v>
      </c>
      <c r="U638" s="136" t="s">
        <v>987</v>
      </c>
      <c r="V638" s="136" t="s">
        <v>980</v>
      </c>
      <c r="W638" s="136" t="s">
        <v>980</v>
      </c>
      <c r="X638" s="136" t="s">
        <v>980</v>
      </c>
      <c r="Y638" s="136" t="s">
        <v>980</v>
      </c>
      <c r="Z638" s="136" t="s">
        <v>988</v>
      </c>
      <c r="AA638" s="136" t="s">
        <v>980</v>
      </c>
      <c r="AB638" s="137"/>
      <c r="AC638" s="136" t="s">
        <v>980</v>
      </c>
      <c r="AD638" s="136" t="s">
        <v>980</v>
      </c>
      <c r="AE638" s="136" t="s">
        <v>980</v>
      </c>
      <c r="AF638" s="138">
        <v>0</v>
      </c>
    </row>
    <row r="639" spans="1:32" x14ac:dyDescent="0.25">
      <c r="A639" s="135" t="s">
        <v>980</v>
      </c>
      <c r="B639" s="136" t="s">
        <v>182</v>
      </c>
      <c r="C639" s="136" t="s">
        <v>507</v>
      </c>
      <c r="D639" s="137">
        <v>44155</v>
      </c>
      <c r="E639" s="137">
        <v>44155</v>
      </c>
      <c r="F639" s="137">
        <v>44159</v>
      </c>
      <c r="G639" s="136" t="s">
        <v>981</v>
      </c>
      <c r="H639" s="136" t="s">
        <v>982</v>
      </c>
      <c r="I639" s="138">
        <v>-3984.43</v>
      </c>
      <c r="J639" s="136" t="s">
        <v>983</v>
      </c>
      <c r="K639" s="136" t="s">
        <v>984</v>
      </c>
      <c r="L639" s="138">
        <v>-334492.90000000002</v>
      </c>
      <c r="M639" s="138">
        <v>-3984.43</v>
      </c>
      <c r="N639" s="139">
        <f t="shared" si="19"/>
        <v>3984.43</v>
      </c>
      <c r="O639" s="140" t="str">
        <f>IF(M639="","",IF(M639&lt;0,-M639&amp;"_"&amp;COUNTIF(M$2:M639,M639),M639&amp;"_"&amp;COUNTIF(M$2:M639,M639)))</f>
        <v>3984.43_1</v>
      </c>
      <c r="P639" s="140" t="str">
        <f t="shared" si="18"/>
        <v/>
      </c>
      <c r="Q639" s="136" t="s">
        <v>1356</v>
      </c>
      <c r="R639" s="136" t="s">
        <v>1355</v>
      </c>
      <c r="S639" s="136" t="s">
        <v>980</v>
      </c>
      <c r="T639" s="136" t="s">
        <v>980</v>
      </c>
      <c r="U639" s="136" t="s">
        <v>987</v>
      </c>
      <c r="V639" s="136" t="s">
        <v>980</v>
      </c>
      <c r="W639" s="136" t="s">
        <v>980</v>
      </c>
      <c r="X639" s="136" t="s">
        <v>980</v>
      </c>
      <c r="Y639" s="136" t="s">
        <v>980</v>
      </c>
      <c r="Z639" s="136" t="s">
        <v>988</v>
      </c>
      <c r="AA639" s="136" t="s">
        <v>980</v>
      </c>
      <c r="AB639" s="137"/>
      <c r="AC639" s="136" t="s">
        <v>980</v>
      </c>
      <c r="AD639" s="136" t="s">
        <v>980</v>
      </c>
      <c r="AE639" s="136" t="s">
        <v>980</v>
      </c>
      <c r="AF639" s="138">
        <v>0</v>
      </c>
    </row>
    <row r="640" spans="1:32" x14ac:dyDescent="0.25">
      <c r="A640" s="135" t="s">
        <v>980</v>
      </c>
      <c r="B640" s="136" t="s">
        <v>182</v>
      </c>
      <c r="C640" s="136" t="s">
        <v>507</v>
      </c>
      <c r="D640" s="137">
        <v>44155</v>
      </c>
      <c r="E640" s="137">
        <v>44155</v>
      </c>
      <c r="F640" s="137">
        <v>44159</v>
      </c>
      <c r="G640" s="136" t="s">
        <v>981</v>
      </c>
      <c r="H640" s="136" t="s">
        <v>982</v>
      </c>
      <c r="I640" s="138">
        <v>-2397.31</v>
      </c>
      <c r="J640" s="136" t="s">
        <v>983</v>
      </c>
      <c r="K640" s="136" t="s">
        <v>984</v>
      </c>
      <c r="L640" s="138">
        <v>-201254.17</v>
      </c>
      <c r="M640" s="138">
        <v>-2397.31</v>
      </c>
      <c r="N640" s="139">
        <f t="shared" si="19"/>
        <v>2397.31</v>
      </c>
      <c r="O640" s="140" t="str">
        <f>IF(M640="","",IF(M640&lt;0,-M640&amp;"_"&amp;COUNTIF(M$2:M640,M640),M640&amp;"_"&amp;COUNTIF(M$2:M640,M640)))</f>
        <v>2397.31_1</v>
      </c>
      <c r="P640" s="140" t="str">
        <f t="shared" si="18"/>
        <v/>
      </c>
      <c r="Q640" s="136" t="s">
        <v>1356</v>
      </c>
      <c r="R640" s="136" t="s">
        <v>1355</v>
      </c>
      <c r="S640" s="136" t="s">
        <v>980</v>
      </c>
      <c r="T640" s="136" t="s">
        <v>980</v>
      </c>
      <c r="U640" s="136" t="s">
        <v>987</v>
      </c>
      <c r="V640" s="136" t="s">
        <v>980</v>
      </c>
      <c r="W640" s="136" t="s">
        <v>980</v>
      </c>
      <c r="X640" s="136" t="s">
        <v>980</v>
      </c>
      <c r="Y640" s="136" t="s">
        <v>980</v>
      </c>
      <c r="Z640" s="136" t="s">
        <v>988</v>
      </c>
      <c r="AA640" s="136" t="s">
        <v>980</v>
      </c>
      <c r="AB640" s="137"/>
      <c r="AC640" s="136" t="s">
        <v>980</v>
      </c>
      <c r="AD640" s="136" t="s">
        <v>980</v>
      </c>
      <c r="AE640" s="136" t="s">
        <v>980</v>
      </c>
      <c r="AF640" s="138">
        <v>0</v>
      </c>
    </row>
    <row r="641" spans="1:32" x14ac:dyDescent="0.25">
      <c r="A641" s="135" t="s">
        <v>980</v>
      </c>
      <c r="B641" s="136" t="s">
        <v>182</v>
      </c>
      <c r="C641" s="136" t="s">
        <v>498</v>
      </c>
      <c r="D641" s="137">
        <v>44155</v>
      </c>
      <c r="E641" s="137">
        <v>44155</v>
      </c>
      <c r="F641" s="137">
        <v>44159</v>
      </c>
      <c r="G641" s="136" t="s">
        <v>981</v>
      </c>
      <c r="H641" s="136" t="s">
        <v>982</v>
      </c>
      <c r="I641" s="138">
        <v>-11256.85</v>
      </c>
      <c r="J641" s="136" t="s">
        <v>983</v>
      </c>
      <c r="K641" s="136" t="s">
        <v>984</v>
      </c>
      <c r="L641" s="138">
        <v>-945012.55</v>
      </c>
      <c r="M641" s="138">
        <v>-11256.85</v>
      </c>
      <c r="N641" s="139">
        <f t="shared" si="19"/>
        <v>11256.85</v>
      </c>
      <c r="O641" s="140" t="str">
        <f>IF(M641="","",IF(M641&lt;0,-M641&amp;"_"&amp;COUNTIF(M$2:M641,M641),M641&amp;"_"&amp;COUNTIF(M$2:M641,M641)))</f>
        <v>11256.85_1</v>
      </c>
      <c r="P641" s="140" t="str">
        <f t="shared" si="18"/>
        <v/>
      </c>
      <c r="Q641" s="136" t="s">
        <v>1357</v>
      </c>
      <c r="R641" s="136" t="s">
        <v>1355</v>
      </c>
      <c r="S641" s="136" t="s">
        <v>980</v>
      </c>
      <c r="T641" s="136" t="s">
        <v>980</v>
      </c>
      <c r="U641" s="136" t="s">
        <v>987</v>
      </c>
      <c r="V641" s="136" t="s">
        <v>980</v>
      </c>
      <c r="W641" s="136" t="s">
        <v>980</v>
      </c>
      <c r="X641" s="136" t="s">
        <v>980</v>
      </c>
      <c r="Y641" s="136" t="s">
        <v>980</v>
      </c>
      <c r="Z641" s="136" t="s">
        <v>988</v>
      </c>
      <c r="AA641" s="136" t="s">
        <v>980</v>
      </c>
      <c r="AB641" s="137"/>
      <c r="AC641" s="136" t="s">
        <v>980</v>
      </c>
      <c r="AD641" s="136" t="s">
        <v>980</v>
      </c>
      <c r="AE641" s="136" t="s">
        <v>980</v>
      </c>
      <c r="AF641" s="138">
        <v>0</v>
      </c>
    </row>
    <row r="642" spans="1:32" x14ac:dyDescent="0.25">
      <c r="A642" s="135" t="s">
        <v>980</v>
      </c>
      <c r="B642" s="136" t="s">
        <v>182</v>
      </c>
      <c r="C642" s="136" t="s">
        <v>498</v>
      </c>
      <c r="D642" s="137">
        <v>44155</v>
      </c>
      <c r="E642" s="137">
        <v>44155</v>
      </c>
      <c r="F642" s="137">
        <v>44159</v>
      </c>
      <c r="G642" s="136" t="s">
        <v>981</v>
      </c>
      <c r="H642" s="136" t="s">
        <v>982</v>
      </c>
      <c r="I642" s="138">
        <v>-4855.8999999999996</v>
      </c>
      <c r="J642" s="136" t="s">
        <v>983</v>
      </c>
      <c r="K642" s="136" t="s">
        <v>984</v>
      </c>
      <c r="L642" s="138">
        <v>-407652.81</v>
      </c>
      <c r="M642" s="138">
        <v>-4855.8999999999996</v>
      </c>
      <c r="N642" s="139">
        <f t="shared" si="19"/>
        <v>4855.8999999999996</v>
      </c>
      <c r="O642" s="140" t="str">
        <f>IF(M642="","",IF(M642&lt;0,-M642&amp;"_"&amp;COUNTIF(M$2:M642,M642),M642&amp;"_"&amp;COUNTIF(M$2:M642,M642)))</f>
        <v>4855.9_1</v>
      </c>
      <c r="P642" s="140" t="str">
        <f t="shared" ref="P642:P705" si="20">IF(COUNTIF(O:O,O642)=2,"x","")</f>
        <v/>
      </c>
      <c r="Q642" s="136" t="s">
        <v>1357</v>
      </c>
      <c r="R642" s="136" t="s">
        <v>1355</v>
      </c>
      <c r="S642" s="136" t="s">
        <v>980</v>
      </c>
      <c r="T642" s="136" t="s">
        <v>980</v>
      </c>
      <c r="U642" s="136" t="s">
        <v>987</v>
      </c>
      <c r="V642" s="136" t="s">
        <v>980</v>
      </c>
      <c r="W642" s="136" t="s">
        <v>980</v>
      </c>
      <c r="X642" s="136" t="s">
        <v>980</v>
      </c>
      <c r="Y642" s="136" t="s">
        <v>980</v>
      </c>
      <c r="Z642" s="136" t="s">
        <v>988</v>
      </c>
      <c r="AA642" s="136" t="s">
        <v>980</v>
      </c>
      <c r="AB642" s="137"/>
      <c r="AC642" s="136" t="s">
        <v>980</v>
      </c>
      <c r="AD642" s="136" t="s">
        <v>980</v>
      </c>
      <c r="AE642" s="136" t="s">
        <v>980</v>
      </c>
      <c r="AF642" s="138">
        <v>0</v>
      </c>
    </row>
    <row r="643" spans="1:32" x14ac:dyDescent="0.25">
      <c r="A643" s="135" t="s">
        <v>980</v>
      </c>
      <c r="B643" s="136" t="s">
        <v>182</v>
      </c>
      <c r="C643" s="136" t="s">
        <v>498</v>
      </c>
      <c r="D643" s="137">
        <v>44155</v>
      </c>
      <c r="E643" s="137">
        <v>44155</v>
      </c>
      <c r="F643" s="137">
        <v>44159</v>
      </c>
      <c r="G643" s="136" t="s">
        <v>981</v>
      </c>
      <c r="H643" s="136" t="s">
        <v>982</v>
      </c>
      <c r="I643" s="138">
        <v>-11488.82</v>
      </c>
      <c r="J643" s="136" t="s">
        <v>983</v>
      </c>
      <c r="K643" s="136" t="s">
        <v>984</v>
      </c>
      <c r="L643" s="138">
        <v>-964486.44</v>
      </c>
      <c r="M643" s="138">
        <v>-11488.82</v>
      </c>
      <c r="N643" s="139">
        <f t="shared" ref="N643:N706" si="21">M643*-1</f>
        <v>11488.82</v>
      </c>
      <c r="O643" s="140" t="str">
        <f>IF(M643="","",IF(M643&lt;0,-M643&amp;"_"&amp;COUNTIF(M$2:M643,M643),M643&amp;"_"&amp;COUNTIF(M$2:M643,M643)))</f>
        <v>11488.82_1</v>
      </c>
      <c r="P643" s="140" t="str">
        <f t="shared" si="20"/>
        <v/>
      </c>
      <c r="Q643" s="136" t="s">
        <v>1357</v>
      </c>
      <c r="R643" s="136" t="s">
        <v>1355</v>
      </c>
      <c r="S643" s="136" t="s">
        <v>980</v>
      </c>
      <c r="T643" s="136" t="s">
        <v>980</v>
      </c>
      <c r="U643" s="136" t="s">
        <v>987</v>
      </c>
      <c r="V643" s="136" t="s">
        <v>980</v>
      </c>
      <c r="W643" s="136" t="s">
        <v>980</v>
      </c>
      <c r="X643" s="136" t="s">
        <v>980</v>
      </c>
      <c r="Y643" s="136" t="s">
        <v>980</v>
      </c>
      <c r="Z643" s="136" t="s">
        <v>988</v>
      </c>
      <c r="AA643" s="136" t="s">
        <v>980</v>
      </c>
      <c r="AB643" s="137"/>
      <c r="AC643" s="136" t="s">
        <v>980</v>
      </c>
      <c r="AD643" s="136" t="s">
        <v>980</v>
      </c>
      <c r="AE643" s="136" t="s">
        <v>980</v>
      </c>
      <c r="AF643" s="138">
        <v>0</v>
      </c>
    </row>
    <row r="644" spans="1:32" x14ac:dyDescent="0.25">
      <c r="A644" s="135" t="s">
        <v>980</v>
      </c>
      <c r="B644" s="136" t="s">
        <v>182</v>
      </c>
      <c r="C644" s="136" t="s">
        <v>502</v>
      </c>
      <c r="D644" s="137">
        <v>44156</v>
      </c>
      <c r="E644" s="137">
        <v>44156</v>
      </c>
      <c r="F644" s="137">
        <v>44159</v>
      </c>
      <c r="G644" s="136" t="s">
        <v>981</v>
      </c>
      <c r="H644" s="136" t="s">
        <v>982</v>
      </c>
      <c r="I644" s="138">
        <v>-5713.11</v>
      </c>
      <c r="J644" s="136" t="s">
        <v>983</v>
      </c>
      <c r="K644" s="136" t="s">
        <v>984</v>
      </c>
      <c r="L644" s="138">
        <v>-479615.58</v>
      </c>
      <c r="M644" s="138">
        <v>-5713.11</v>
      </c>
      <c r="N644" s="139">
        <f t="shared" si="21"/>
        <v>5713.11</v>
      </c>
      <c r="O644" s="140" t="str">
        <f>IF(M644="","",IF(M644&lt;0,-M644&amp;"_"&amp;COUNTIF(M$2:M644,M644),M644&amp;"_"&amp;COUNTIF(M$2:M644,M644)))</f>
        <v>5713.11_1</v>
      </c>
      <c r="P644" s="140" t="str">
        <f t="shared" si="20"/>
        <v/>
      </c>
      <c r="Q644" s="136" t="s">
        <v>1358</v>
      </c>
      <c r="R644" s="136" t="s">
        <v>1359</v>
      </c>
      <c r="S644" s="136" t="s">
        <v>980</v>
      </c>
      <c r="T644" s="136" t="s">
        <v>980</v>
      </c>
      <c r="U644" s="136" t="s">
        <v>987</v>
      </c>
      <c r="V644" s="136" t="s">
        <v>980</v>
      </c>
      <c r="W644" s="136" t="s">
        <v>980</v>
      </c>
      <c r="X644" s="136" t="s">
        <v>980</v>
      </c>
      <c r="Y644" s="136" t="s">
        <v>980</v>
      </c>
      <c r="Z644" s="136" t="s">
        <v>988</v>
      </c>
      <c r="AA644" s="136" t="s">
        <v>980</v>
      </c>
      <c r="AB644" s="137"/>
      <c r="AC644" s="136" t="s">
        <v>980</v>
      </c>
      <c r="AD644" s="136" t="s">
        <v>980</v>
      </c>
      <c r="AE644" s="136" t="s">
        <v>980</v>
      </c>
      <c r="AF644" s="138">
        <v>0</v>
      </c>
    </row>
    <row r="645" spans="1:32" x14ac:dyDescent="0.25">
      <c r="A645" s="135" t="s">
        <v>980</v>
      </c>
      <c r="B645" s="136" t="s">
        <v>182</v>
      </c>
      <c r="C645" s="136" t="s">
        <v>524</v>
      </c>
      <c r="D645" s="137">
        <v>44157</v>
      </c>
      <c r="E645" s="137">
        <v>44157</v>
      </c>
      <c r="F645" s="137">
        <v>44168</v>
      </c>
      <c r="G645" s="136" t="s">
        <v>981</v>
      </c>
      <c r="H645" s="136" t="s">
        <v>982</v>
      </c>
      <c r="I645" s="138">
        <v>-4227.62</v>
      </c>
      <c r="J645" s="136" t="s">
        <v>983</v>
      </c>
      <c r="K645" s="136" t="s">
        <v>984</v>
      </c>
      <c r="L645" s="138">
        <v>-354908.7</v>
      </c>
      <c r="M645" s="138">
        <v>-4227.62</v>
      </c>
      <c r="N645" s="139">
        <f t="shared" si="21"/>
        <v>4227.62</v>
      </c>
      <c r="O645" s="140" t="str">
        <f>IF(M645="","",IF(M645&lt;0,-M645&amp;"_"&amp;COUNTIF(M$2:M645,M645),M645&amp;"_"&amp;COUNTIF(M$2:M645,M645)))</f>
        <v>4227.62_1</v>
      </c>
      <c r="P645" s="140" t="str">
        <f t="shared" si="20"/>
        <v/>
      </c>
      <c r="Q645" s="136" t="s">
        <v>1360</v>
      </c>
      <c r="R645" s="136" t="s">
        <v>1361</v>
      </c>
      <c r="S645" s="136" t="s">
        <v>980</v>
      </c>
      <c r="T645" s="136" t="s">
        <v>980</v>
      </c>
      <c r="U645" s="136" t="s">
        <v>987</v>
      </c>
      <c r="V645" s="136" t="s">
        <v>980</v>
      </c>
      <c r="W645" s="136" t="s">
        <v>980</v>
      </c>
      <c r="X645" s="136" t="s">
        <v>980</v>
      </c>
      <c r="Y645" s="136" t="s">
        <v>980</v>
      </c>
      <c r="Z645" s="136" t="s">
        <v>988</v>
      </c>
      <c r="AA645" s="136" t="s">
        <v>980</v>
      </c>
      <c r="AB645" s="137"/>
      <c r="AC645" s="136" t="s">
        <v>980</v>
      </c>
      <c r="AD645" s="136" t="s">
        <v>980</v>
      </c>
      <c r="AE645" s="136" t="s">
        <v>980</v>
      </c>
      <c r="AF645" s="138">
        <v>0</v>
      </c>
    </row>
    <row r="646" spans="1:32" x14ac:dyDescent="0.25">
      <c r="A646" s="135" t="s">
        <v>980</v>
      </c>
      <c r="B646" s="136" t="s">
        <v>182</v>
      </c>
      <c r="C646" s="136" t="s">
        <v>525</v>
      </c>
      <c r="D646" s="137">
        <v>44157</v>
      </c>
      <c r="E646" s="137">
        <v>44157</v>
      </c>
      <c r="F646" s="137">
        <v>44168</v>
      </c>
      <c r="G646" s="136" t="s">
        <v>981</v>
      </c>
      <c r="H646" s="136" t="s">
        <v>982</v>
      </c>
      <c r="I646" s="138">
        <v>-2506.79</v>
      </c>
      <c r="J646" s="136" t="s">
        <v>983</v>
      </c>
      <c r="K646" s="136" t="s">
        <v>984</v>
      </c>
      <c r="L646" s="138">
        <v>-210445.02</v>
      </c>
      <c r="M646" s="138">
        <v>-2506.79</v>
      </c>
      <c r="N646" s="139">
        <f t="shared" si="21"/>
        <v>2506.79</v>
      </c>
      <c r="O646" s="140" t="str">
        <f>IF(M646="","",IF(M646&lt;0,-M646&amp;"_"&amp;COUNTIF(M$2:M646,M646),M646&amp;"_"&amp;COUNTIF(M$2:M646,M646)))</f>
        <v>2506.79_1</v>
      </c>
      <c r="P646" s="140" t="str">
        <f t="shared" si="20"/>
        <v/>
      </c>
      <c r="Q646" s="136" t="s">
        <v>1362</v>
      </c>
      <c r="R646" s="136" t="s">
        <v>1361</v>
      </c>
      <c r="S646" s="136" t="s">
        <v>980</v>
      </c>
      <c r="T646" s="136" t="s">
        <v>980</v>
      </c>
      <c r="U646" s="136" t="s">
        <v>987</v>
      </c>
      <c r="V646" s="136" t="s">
        <v>980</v>
      </c>
      <c r="W646" s="136" t="s">
        <v>980</v>
      </c>
      <c r="X646" s="136" t="s">
        <v>980</v>
      </c>
      <c r="Y646" s="136" t="s">
        <v>980</v>
      </c>
      <c r="Z646" s="136" t="s">
        <v>988</v>
      </c>
      <c r="AA646" s="136" t="s">
        <v>980</v>
      </c>
      <c r="AB646" s="137"/>
      <c r="AC646" s="136" t="s">
        <v>980</v>
      </c>
      <c r="AD646" s="136" t="s">
        <v>980</v>
      </c>
      <c r="AE646" s="136" t="s">
        <v>980</v>
      </c>
      <c r="AF646" s="138">
        <v>0</v>
      </c>
    </row>
    <row r="647" spans="1:32" x14ac:dyDescent="0.25">
      <c r="A647" s="135" t="s">
        <v>980</v>
      </c>
      <c r="B647" s="136" t="s">
        <v>182</v>
      </c>
      <c r="C647" s="136" t="s">
        <v>519</v>
      </c>
      <c r="D647" s="137">
        <v>44158</v>
      </c>
      <c r="E647" s="137">
        <v>44158</v>
      </c>
      <c r="F647" s="137">
        <v>44163</v>
      </c>
      <c r="G647" s="136" t="s">
        <v>981</v>
      </c>
      <c r="H647" s="136" t="s">
        <v>982</v>
      </c>
      <c r="I647" s="138">
        <v>-1072.8</v>
      </c>
      <c r="J647" s="136" t="s">
        <v>983</v>
      </c>
      <c r="K647" s="136" t="s">
        <v>984</v>
      </c>
      <c r="L647" s="138">
        <v>-90061.56</v>
      </c>
      <c r="M647" s="138">
        <v>-1072.8</v>
      </c>
      <c r="N647" s="139">
        <f t="shared" si="21"/>
        <v>1072.8</v>
      </c>
      <c r="O647" s="140" t="str">
        <f>IF(M647="","",IF(M647&lt;0,-M647&amp;"_"&amp;COUNTIF(M$2:M647,M647),M647&amp;"_"&amp;COUNTIF(M$2:M647,M647)))</f>
        <v>1072.8_1</v>
      </c>
      <c r="P647" s="140" t="str">
        <f t="shared" si="20"/>
        <v/>
      </c>
      <c r="Q647" s="136" t="s">
        <v>1363</v>
      </c>
      <c r="R647" s="136" t="s">
        <v>1364</v>
      </c>
      <c r="S647" s="136" t="s">
        <v>980</v>
      </c>
      <c r="T647" s="136" t="s">
        <v>980</v>
      </c>
      <c r="U647" s="136" t="s">
        <v>987</v>
      </c>
      <c r="V647" s="136" t="s">
        <v>980</v>
      </c>
      <c r="W647" s="136" t="s">
        <v>980</v>
      </c>
      <c r="X647" s="136" t="s">
        <v>980</v>
      </c>
      <c r="Y647" s="136" t="s">
        <v>980</v>
      </c>
      <c r="Z647" s="136" t="s">
        <v>988</v>
      </c>
      <c r="AA647" s="136" t="s">
        <v>980</v>
      </c>
      <c r="AB647" s="137"/>
      <c r="AC647" s="136" t="s">
        <v>980</v>
      </c>
      <c r="AD647" s="136" t="s">
        <v>980</v>
      </c>
      <c r="AE647" s="136" t="s">
        <v>980</v>
      </c>
      <c r="AF647" s="138">
        <v>0</v>
      </c>
    </row>
    <row r="648" spans="1:32" x14ac:dyDescent="0.25">
      <c r="A648" s="135" t="s">
        <v>980</v>
      </c>
      <c r="B648" s="136" t="s">
        <v>182</v>
      </c>
      <c r="C648" s="136" t="s">
        <v>516</v>
      </c>
      <c r="D648" s="137">
        <v>44160</v>
      </c>
      <c r="E648" s="137">
        <v>44160</v>
      </c>
      <c r="F648" s="137">
        <v>44163</v>
      </c>
      <c r="G648" s="136" t="s">
        <v>981</v>
      </c>
      <c r="H648" s="136" t="s">
        <v>982</v>
      </c>
      <c r="I648" s="138">
        <v>-8205.86</v>
      </c>
      <c r="J648" s="136" t="s">
        <v>983</v>
      </c>
      <c r="K648" s="136" t="s">
        <v>984</v>
      </c>
      <c r="L648" s="138">
        <v>-688881.95</v>
      </c>
      <c r="M648" s="138">
        <v>-8205.86</v>
      </c>
      <c r="N648" s="139">
        <f t="shared" si="21"/>
        <v>8205.86</v>
      </c>
      <c r="O648" s="140" t="str">
        <f>IF(M648="","",IF(M648&lt;0,-M648&amp;"_"&amp;COUNTIF(M$2:M648,M648),M648&amp;"_"&amp;COUNTIF(M$2:M648,M648)))</f>
        <v>8205.86_1</v>
      </c>
      <c r="P648" s="140" t="str">
        <f t="shared" si="20"/>
        <v/>
      </c>
      <c r="Q648" s="136" t="s">
        <v>1365</v>
      </c>
      <c r="R648" s="136" t="s">
        <v>1366</v>
      </c>
      <c r="S648" s="136" t="s">
        <v>980</v>
      </c>
      <c r="T648" s="136" t="s">
        <v>980</v>
      </c>
      <c r="U648" s="136" t="s">
        <v>987</v>
      </c>
      <c r="V648" s="136" t="s">
        <v>980</v>
      </c>
      <c r="W648" s="136" t="s">
        <v>980</v>
      </c>
      <c r="X648" s="136" t="s">
        <v>980</v>
      </c>
      <c r="Y648" s="136" t="s">
        <v>980</v>
      </c>
      <c r="Z648" s="136" t="s">
        <v>988</v>
      </c>
      <c r="AA648" s="136" t="s">
        <v>980</v>
      </c>
      <c r="AB648" s="137"/>
      <c r="AC648" s="136" t="s">
        <v>980</v>
      </c>
      <c r="AD648" s="136" t="s">
        <v>980</v>
      </c>
      <c r="AE648" s="136" t="s">
        <v>980</v>
      </c>
      <c r="AF648" s="138">
        <v>0</v>
      </c>
    </row>
    <row r="649" spans="1:32" x14ac:dyDescent="0.25">
      <c r="A649" s="135" t="s">
        <v>980</v>
      </c>
      <c r="B649" s="136" t="s">
        <v>182</v>
      </c>
      <c r="C649" s="136" t="s">
        <v>517</v>
      </c>
      <c r="D649" s="137">
        <v>44160</v>
      </c>
      <c r="E649" s="137">
        <v>44160</v>
      </c>
      <c r="F649" s="137">
        <v>44163</v>
      </c>
      <c r="G649" s="136" t="s">
        <v>981</v>
      </c>
      <c r="H649" s="136" t="s">
        <v>982</v>
      </c>
      <c r="I649" s="138">
        <v>-1299.81</v>
      </c>
      <c r="J649" s="136" t="s">
        <v>983</v>
      </c>
      <c r="K649" s="136" t="s">
        <v>984</v>
      </c>
      <c r="L649" s="138">
        <v>-109119.05</v>
      </c>
      <c r="M649" s="138">
        <v>-1299.81</v>
      </c>
      <c r="N649" s="139">
        <f t="shared" si="21"/>
        <v>1299.81</v>
      </c>
      <c r="O649" s="140" t="str">
        <f>IF(M649="","",IF(M649&lt;0,-M649&amp;"_"&amp;COUNTIF(M$2:M649,M649),M649&amp;"_"&amp;COUNTIF(M$2:M649,M649)))</f>
        <v>1299.81_1</v>
      </c>
      <c r="P649" s="140" t="str">
        <f t="shared" si="20"/>
        <v/>
      </c>
      <c r="Q649" s="136" t="s">
        <v>1367</v>
      </c>
      <c r="R649" s="136" t="s">
        <v>1366</v>
      </c>
      <c r="S649" s="136" t="s">
        <v>980</v>
      </c>
      <c r="T649" s="136" t="s">
        <v>980</v>
      </c>
      <c r="U649" s="136" t="s">
        <v>987</v>
      </c>
      <c r="V649" s="136" t="s">
        <v>980</v>
      </c>
      <c r="W649" s="136" t="s">
        <v>980</v>
      </c>
      <c r="X649" s="136" t="s">
        <v>980</v>
      </c>
      <c r="Y649" s="136" t="s">
        <v>980</v>
      </c>
      <c r="Z649" s="136" t="s">
        <v>988</v>
      </c>
      <c r="AA649" s="136" t="s">
        <v>980</v>
      </c>
      <c r="AB649" s="137"/>
      <c r="AC649" s="136" t="s">
        <v>980</v>
      </c>
      <c r="AD649" s="136" t="s">
        <v>980</v>
      </c>
      <c r="AE649" s="136" t="s">
        <v>980</v>
      </c>
      <c r="AF649" s="138">
        <v>0</v>
      </c>
    </row>
    <row r="650" spans="1:32" x14ac:dyDescent="0.25">
      <c r="A650" s="135" t="s">
        <v>980</v>
      </c>
      <c r="B650" s="136" t="s">
        <v>182</v>
      </c>
      <c r="C650" s="136" t="s">
        <v>517</v>
      </c>
      <c r="D650" s="137">
        <v>44160</v>
      </c>
      <c r="E650" s="137">
        <v>44160</v>
      </c>
      <c r="F650" s="137">
        <v>44163</v>
      </c>
      <c r="G650" s="136" t="s">
        <v>981</v>
      </c>
      <c r="H650" s="136" t="s">
        <v>982</v>
      </c>
      <c r="I650" s="138">
        <v>-2817.15</v>
      </c>
      <c r="J650" s="136" t="s">
        <v>983</v>
      </c>
      <c r="K650" s="136" t="s">
        <v>984</v>
      </c>
      <c r="L650" s="138">
        <v>-236499.74</v>
      </c>
      <c r="M650" s="138">
        <v>-2817.15</v>
      </c>
      <c r="N650" s="139">
        <f t="shared" si="21"/>
        <v>2817.15</v>
      </c>
      <c r="O650" s="140" t="str">
        <f>IF(M650="","",IF(M650&lt;0,-M650&amp;"_"&amp;COUNTIF(M$2:M650,M650),M650&amp;"_"&amp;COUNTIF(M$2:M650,M650)))</f>
        <v>2817.15_1</v>
      </c>
      <c r="P650" s="140" t="str">
        <f t="shared" si="20"/>
        <v/>
      </c>
      <c r="Q650" s="136" t="s">
        <v>1367</v>
      </c>
      <c r="R650" s="136" t="s">
        <v>1366</v>
      </c>
      <c r="S650" s="136" t="s">
        <v>980</v>
      </c>
      <c r="T650" s="136" t="s">
        <v>980</v>
      </c>
      <c r="U650" s="136" t="s">
        <v>987</v>
      </c>
      <c r="V650" s="136" t="s">
        <v>980</v>
      </c>
      <c r="W650" s="136" t="s">
        <v>980</v>
      </c>
      <c r="X650" s="136" t="s">
        <v>980</v>
      </c>
      <c r="Y650" s="136" t="s">
        <v>980</v>
      </c>
      <c r="Z650" s="136" t="s">
        <v>988</v>
      </c>
      <c r="AA650" s="136" t="s">
        <v>980</v>
      </c>
      <c r="AB650" s="137"/>
      <c r="AC650" s="136" t="s">
        <v>980</v>
      </c>
      <c r="AD650" s="136" t="s">
        <v>980</v>
      </c>
      <c r="AE650" s="136" t="s">
        <v>980</v>
      </c>
      <c r="AF650" s="138">
        <v>0</v>
      </c>
    </row>
    <row r="651" spans="1:32" x14ac:dyDescent="0.25">
      <c r="A651" s="135" t="s">
        <v>980</v>
      </c>
      <c r="B651" s="136" t="s">
        <v>182</v>
      </c>
      <c r="C651" s="136" t="s">
        <v>518</v>
      </c>
      <c r="D651" s="137">
        <v>44160</v>
      </c>
      <c r="E651" s="137">
        <v>44160</v>
      </c>
      <c r="F651" s="137">
        <v>44163</v>
      </c>
      <c r="G651" s="136" t="s">
        <v>981</v>
      </c>
      <c r="H651" s="136" t="s">
        <v>982</v>
      </c>
      <c r="I651" s="138">
        <v>-5132.04</v>
      </c>
      <c r="J651" s="136" t="s">
        <v>983</v>
      </c>
      <c r="K651" s="136" t="s">
        <v>984</v>
      </c>
      <c r="L651" s="138">
        <v>-430834.76</v>
      </c>
      <c r="M651" s="138">
        <v>-5132.04</v>
      </c>
      <c r="N651" s="139">
        <f t="shared" si="21"/>
        <v>5132.04</v>
      </c>
      <c r="O651" s="140" t="str">
        <f>IF(M651="","",IF(M651&lt;0,-M651&amp;"_"&amp;COUNTIF(M$2:M651,M651),M651&amp;"_"&amp;COUNTIF(M$2:M651,M651)))</f>
        <v>5132.04_1</v>
      </c>
      <c r="P651" s="140" t="str">
        <f t="shared" si="20"/>
        <v/>
      </c>
      <c r="Q651" s="136" t="s">
        <v>1368</v>
      </c>
      <c r="R651" s="136" t="s">
        <v>1366</v>
      </c>
      <c r="S651" s="136" t="s">
        <v>980</v>
      </c>
      <c r="T651" s="136" t="s">
        <v>980</v>
      </c>
      <c r="U651" s="136" t="s">
        <v>987</v>
      </c>
      <c r="V651" s="136" t="s">
        <v>980</v>
      </c>
      <c r="W651" s="136" t="s">
        <v>980</v>
      </c>
      <c r="X651" s="136" t="s">
        <v>980</v>
      </c>
      <c r="Y651" s="136" t="s">
        <v>980</v>
      </c>
      <c r="Z651" s="136" t="s">
        <v>988</v>
      </c>
      <c r="AA651" s="136" t="s">
        <v>980</v>
      </c>
      <c r="AB651" s="137"/>
      <c r="AC651" s="136" t="s">
        <v>980</v>
      </c>
      <c r="AD651" s="136" t="s">
        <v>980</v>
      </c>
      <c r="AE651" s="136" t="s">
        <v>980</v>
      </c>
      <c r="AF651" s="138">
        <v>0</v>
      </c>
    </row>
    <row r="652" spans="1:32" x14ac:dyDescent="0.25">
      <c r="A652" s="135" t="s">
        <v>980</v>
      </c>
      <c r="B652" s="136" t="s">
        <v>182</v>
      </c>
      <c r="C652" s="136" t="s">
        <v>518</v>
      </c>
      <c r="D652" s="137">
        <v>44160</v>
      </c>
      <c r="E652" s="137">
        <v>44160</v>
      </c>
      <c r="F652" s="137">
        <v>44163</v>
      </c>
      <c r="G652" s="136" t="s">
        <v>981</v>
      </c>
      <c r="H652" s="136" t="s">
        <v>982</v>
      </c>
      <c r="I652" s="138">
        <v>-3739.18</v>
      </c>
      <c r="J652" s="136" t="s">
        <v>983</v>
      </c>
      <c r="K652" s="136" t="s">
        <v>984</v>
      </c>
      <c r="L652" s="138">
        <v>-313904.15999999997</v>
      </c>
      <c r="M652" s="138">
        <v>-3739.18</v>
      </c>
      <c r="N652" s="139">
        <f t="shared" si="21"/>
        <v>3739.18</v>
      </c>
      <c r="O652" s="140" t="str">
        <f>IF(M652="","",IF(M652&lt;0,-M652&amp;"_"&amp;COUNTIF(M$2:M652,M652),M652&amp;"_"&amp;COUNTIF(M$2:M652,M652)))</f>
        <v>3739.18_1</v>
      </c>
      <c r="P652" s="140" t="str">
        <f t="shared" si="20"/>
        <v/>
      </c>
      <c r="Q652" s="136" t="s">
        <v>1368</v>
      </c>
      <c r="R652" s="136" t="s">
        <v>1366</v>
      </c>
      <c r="S652" s="136" t="s">
        <v>980</v>
      </c>
      <c r="T652" s="136" t="s">
        <v>980</v>
      </c>
      <c r="U652" s="136" t="s">
        <v>987</v>
      </c>
      <c r="V652" s="136" t="s">
        <v>980</v>
      </c>
      <c r="W652" s="136" t="s">
        <v>980</v>
      </c>
      <c r="X652" s="136" t="s">
        <v>980</v>
      </c>
      <c r="Y652" s="136" t="s">
        <v>980</v>
      </c>
      <c r="Z652" s="136" t="s">
        <v>988</v>
      </c>
      <c r="AA652" s="136" t="s">
        <v>980</v>
      </c>
      <c r="AB652" s="137"/>
      <c r="AC652" s="136" t="s">
        <v>980</v>
      </c>
      <c r="AD652" s="136" t="s">
        <v>980</v>
      </c>
      <c r="AE652" s="136" t="s">
        <v>980</v>
      </c>
      <c r="AF652" s="138">
        <v>0</v>
      </c>
    </row>
    <row r="653" spans="1:32" x14ac:dyDescent="0.25">
      <c r="A653" s="135" t="s">
        <v>980</v>
      </c>
      <c r="B653" s="136" t="s">
        <v>182</v>
      </c>
      <c r="C653" s="136" t="s">
        <v>520</v>
      </c>
      <c r="D653" s="137">
        <v>44160</v>
      </c>
      <c r="E653" s="137">
        <v>44160</v>
      </c>
      <c r="F653" s="137">
        <v>44163</v>
      </c>
      <c r="G653" s="136" t="s">
        <v>981</v>
      </c>
      <c r="H653" s="136" t="s">
        <v>982</v>
      </c>
      <c r="I653" s="138">
        <v>-996.2</v>
      </c>
      <c r="J653" s="136" t="s">
        <v>983</v>
      </c>
      <c r="K653" s="136" t="s">
        <v>984</v>
      </c>
      <c r="L653" s="138">
        <v>-83630.990000000005</v>
      </c>
      <c r="M653" s="138">
        <v>-996.2</v>
      </c>
      <c r="N653" s="139">
        <f t="shared" si="21"/>
        <v>996.2</v>
      </c>
      <c r="O653" s="140" t="str">
        <f>IF(M653="","",IF(M653&lt;0,-M653&amp;"_"&amp;COUNTIF(M$2:M653,M653),M653&amp;"_"&amp;COUNTIF(M$2:M653,M653)))</f>
        <v>996.2_1</v>
      </c>
      <c r="P653" s="140" t="str">
        <f t="shared" si="20"/>
        <v/>
      </c>
      <c r="Q653" s="136" t="s">
        <v>1369</v>
      </c>
      <c r="R653" s="136" t="s">
        <v>1366</v>
      </c>
      <c r="S653" s="136" t="s">
        <v>980</v>
      </c>
      <c r="T653" s="136" t="s">
        <v>980</v>
      </c>
      <c r="U653" s="136" t="s">
        <v>987</v>
      </c>
      <c r="V653" s="136" t="s">
        <v>980</v>
      </c>
      <c r="W653" s="136" t="s">
        <v>980</v>
      </c>
      <c r="X653" s="136" t="s">
        <v>980</v>
      </c>
      <c r="Y653" s="136" t="s">
        <v>980</v>
      </c>
      <c r="Z653" s="136" t="s">
        <v>988</v>
      </c>
      <c r="AA653" s="136" t="s">
        <v>980</v>
      </c>
      <c r="AB653" s="137"/>
      <c r="AC653" s="136" t="s">
        <v>980</v>
      </c>
      <c r="AD653" s="136" t="s">
        <v>980</v>
      </c>
      <c r="AE653" s="136" t="s">
        <v>980</v>
      </c>
      <c r="AF653" s="138">
        <v>0</v>
      </c>
    </row>
    <row r="654" spans="1:32" x14ac:dyDescent="0.25">
      <c r="A654" s="135" t="s">
        <v>980</v>
      </c>
      <c r="B654" s="136" t="s">
        <v>182</v>
      </c>
      <c r="C654" s="136" t="s">
        <v>521</v>
      </c>
      <c r="D654" s="137">
        <v>44160</v>
      </c>
      <c r="E654" s="137">
        <v>44160</v>
      </c>
      <c r="F654" s="137">
        <v>44163</v>
      </c>
      <c r="G654" s="136" t="s">
        <v>981</v>
      </c>
      <c r="H654" s="136" t="s">
        <v>982</v>
      </c>
      <c r="I654" s="138">
        <v>-1285.24</v>
      </c>
      <c r="J654" s="136" t="s">
        <v>983</v>
      </c>
      <c r="K654" s="136" t="s">
        <v>984</v>
      </c>
      <c r="L654" s="138">
        <v>-107895.9</v>
      </c>
      <c r="M654" s="138">
        <v>-1285.24</v>
      </c>
      <c r="N654" s="139">
        <f t="shared" si="21"/>
        <v>1285.24</v>
      </c>
      <c r="O654" s="140" t="str">
        <f>IF(M654="","",IF(M654&lt;0,-M654&amp;"_"&amp;COUNTIF(M$2:M654,M654),M654&amp;"_"&amp;COUNTIF(M$2:M654,M654)))</f>
        <v>1285.24_1</v>
      </c>
      <c r="P654" s="140" t="str">
        <f t="shared" si="20"/>
        <v/>
      </c>
      <c r="Q654" s="136" t="s">
        <v>1370</v>
      </c>
      <c r="R654" s="136" t="s">
        <v>1366</v>
      </c>
      <c r="S654" s="136" t="s">
        <v>980</v>
      </c>
      <c r="T654" s="136" t="s">
        <v>980</v>
      </c>
      <c r="U654" s="136" t="s">
        <v>987</v>
      </c>
      <c r="V654" s="136" t="s">
        <v>980</v>
      </c>
      <c r="W654" s="136" t="s">
        <v>980</v>
      </c>
      <c r="X654" s="136" t="s">
        <v>980</v>
      </c>
      <c r="Y654" s="136" t="s">
        <v>980</v>
      </c>
      <c r="Z654" s="136" t="s">
        <v>988</v>
      </c>
      <c r="AA654" s="136" t="s">
        <v>980</v>
      </c>
      <c r="AB654" s="137"/>
      <c r="AC654" s="136" t="s">
        <v>980</v>
      </c>
      <c r="AD654" s="136" t="s">
        <v>980</v>
      </c>
      <c r="AE654" s="136" t="s">
        <v>980</v>
      </c>
      <c r="AF654" s="138">
        <v>0</v>
      </c>
    </row>
    <row r="655" spans="1:32" x14ac:dyDescent="0.25">
      <c r="A655" s="135" t="s">
        <v>980</v>
      </c>
      <c r="B655" s="136" t="s">
        <v>182</v>
      </c>
      <c r="C655" s="136" t="s">
        <v>526</v>
      </c>
      <c r="D655" s="137">
        <v>44160</v>
      </c>
      <c r="E655" s="137">
        <v>44160</v>
      </c>
      <c r="F655" s="137">
        <v>44166</v>
      </c>
      <c r="G655" s="136" t="s">
        <v>981</v>
      </c>
      <c r="H655" s="136" t="s">
        <v>982</v>
      </c>
      <c r="I655" s="138">
        <v>-26438.1</v>
      </c>
      <c r="J655" s="136" t="s">
        <v>983</v>
      </c>
      <c r="K655" s="136" t="s">
        <v>984</v>
      </c>
      <c r="L655" s="138">
        <v>-2219478.5</v>
      </c>
      <c r="M655" s="138">
        <v>-26438.1</v>
      </c>
      <c r="N655" s="139">
        <f t="shared" si="21"/>
        <v>26438.1</v>
      </c>
      <c r="O655" s="140" t="str">
        <f>IF(M655="","",IF(M655&lt;0,-M655&amp;"_"&amp;COUNTIF(M$2:M655,M655),M655&amp;"_"&amp;COUNTIF(M$2:M655,M655)))</f>
        <v>26438.1_1</v>
      </c>
      <c r="P655" s="140" t="str">
        <f t="shared" si="20"/>
        <v/>
      </c>
      <c r="Q655" s="136" t="s">
        <v>1371</v>
      </c>
      <c r="R655" s="136" t="s">
        <v>1366</v>
      </c>
      <c r="S655" s="136" t="s">
        <v>980</v>
      </c>
      <c r="T655" s="136" t="s">
        <v>980</v>
      </c>
      <c r="U655" s="136" t="s">
        <v>987</v>
      </c>
      <c r="V655" s="136" t="s">
        <v>980</v>
      </c>
      <c r="W655" s="136" t="s">
        <v>980</v>
      </c>
      <c r="X655" s="136" t="s">
        <v>980</v>
      </c>
      <c r="Y655" s="136" t="s">
        <v>980</v>
      </c>
      <c r="Z655" s="136" t="s">
        <v>988</v>
      </c>
      <c r="AA655" s="136" t="s">
        <v>980</v>
      </c>
      <c r="AB655" s="137"/>
      <c r="AC655" s="136" t="s">
        <v>980</v>
      </c>
      <c r="AD655" s="136" t="s">
        <v>980</v>
      </c>
      <c r="AE655" s="136" t="s">
        <v>980</v>
      </c>
      <c r="AF655" s="138">
        <v>0</v>
      </c>
    </row>
    <row r="656" spans="1:32" x14ac:dyDescent="0.25">
      <c r="A656" s="135" t="s">
        <v>980</v>
      </c>
      <c r="B656" s="136" t="s">
        <v>182</v>
      </c>
      <c r="C656" s="136" t="s">
        <v>526</v>
      </c>
      <c r="D656" s="137">
        <v>44160</v>
      </c>
      <c r="E656" s="137">
        <v>44160</v>
      </c>
      <c r="F656" s="137">
        <v>44166</v>
      </c>
      <c r="G656" s="136" t="s">
        <v>981</v>
      </c>
      <c r="H656" s="136" t="s">
        <v>982</v>
      </c>
      <c r="I656" s="138">
        <v>-4586.57</v>
      </c>
      <c r="J656" s="136" t="s">
        <v>983</v>
      </c>
      <c r="K656" s="136" t="s">
        <v>984</v>
      </c>
      <c r="L656" s="138">
        <v>-385042.55</v>
      </c>
      <c r="M656" s="138">
        <v>-4586.57</v>
      </c>
      <c r="N656" s="139">
        <f t="shared" si="21"/>
        <v>4586.57</v>
      </c>
      <c r="O656" s="140" t="str">
        <f>IF(M656="","",IF(M656&lt;0,-M656&amp;"_"&amp;COUNTIF(M$2:M656,M656),M656&amp;"_"&amp;COUNTIF(M$2:M656,M656)))</f>
        <v>4586.57_1</v>
      </c>
      <c r="P656" s="140" t="str">
        <f t="shared" si="20"/>
        <v/>
      </c>
      <c r="Q656" s="136" t="s">
        <v>1371</v>
      </c>
      <c r="R656" s="136" t="s">
        <v>1366</v>
      </c>
      <c r="S656" s="136" t="s">
        <v>980</v>
      </c>
      <c r="T656" s="136" t="s">
        <v>980</v>
      </c>
      <c r="U656" s="136" t="s">
        <v>987</v>
      </c>
      <c r="V656" s="136" t="s">
        <v>980</v>
      </c>
      <c r="W656" s="136" t="s">
        <v>980</v>
      </c>
      <c r="X656" s="136" t="s">
        <v>980</v>
      </c>
      <c r="Y656" s="136" t="s">
        <v>980</v>
      </c>
      <c r="Z656" s="136" t="s">
        <v>988</v>
      </c>
      <c r="AA656" s="136" t="s">
        <v>980</v>
      </c>
      <c r="AB656" s="137"/>
      <c r="AC656" s="136" t="s">
        <v>980</v>
      </c>
      <c r="AD656" s="136" t="s">
        <v>980</v>
      </c>
      <c r="AE656" s="136" t="s">
        <v>980</v>
      </c>
      <c r="AF656" s="138">
        <v>0</v>
      </c>
    </row>
    <row r="657" spans="1:32" x14ac:dyDescent="0.25">
      <c r="A657" s="135" t="s">
        <v>980</v>
      </c>
      <c r="B657" s="136" t="s">
        <v>182</v>
      </c>
      <c r="C657" s="136" t="s">
        <v>526</v>
      </c>
      <c r="D657" s="137">
        <v>44160</v>
      </c>
      <c r="E657" s="137">
        <v>44160</v>
      </c>
      <c r="F657" s="137">
        <v>44166</v>
      </c>
      <c r="G657" s="136" t="s">
        <v>981</v>
      </c>
      <c r="H657" s="136" t="s">
        <v>982</v>
      </c>
      <c r="I657" s="138">
        <v>-5762.55</v>
      </c>
      <c r="J657" s="136" t="s">
        <v>983</v>
      </c>
      <c r="K657" s="136" t="s">
        <v>984</v>
      </c>
      <c r="L657" s="138">
        <v>-483766.07</v>
      </c>
      <c r="M657" s="138">
        <v>-5762.55</v>
      </c>
      <c r="N657" s="139">
        <f t="shared" si="21"/>
        <v>5762.55</v>
      </c>
      <c r="O657" s="140" t="str">
        <f>IF(M657="","",IF(M657&lt;0,-M657&amp;"_"&amp;COUNTIF(M$2:M657,M657),M657&amp;"_"&amp;COUNTIF(M$2:M657,M657)))</f>
        <v>5762.55_1</v>
      </c>
      <c r="P657" s="140" t="str">
        <f t="shared" si="20"/>
        <v/>
      </c>
      <c r="Q657" s="136" t="s">
        <v>1371</v>
      </c>
      <c r="R657" s="136" t="s">
        <v>1366</v>
      </c>
      <c r="S657" s="136" t="s">
        <v>980</v>
      </c>
      <c r="T657" s="136" t="s">
        <v>980</v>
      </c>
      <c r="U657" s="136" t="s">
        <v>987</v>
      </c>
      <c r="V657" s="136" t="s">
        <v>980</v>
      </c>
      <c r="W657" s="136" t="s">
        <v>980</v>
      </c>
      <c r="X657" s="136" t="s">
        <v>980</v>
      </c>
      <c r="Y657" s="136" t="s">
        <v>980</v>
      </c>
      <c r="Z657" s="136" t="s">
        <v>988</v>
      </c>
      <c r="AA657" s="136" t="s">
        <v>980</v>
      </c>
      <c r="AB657" s="137"/>
      <c r="AC657" s="136" t="s">
        <v>980</v>
      </c>
      <c r="AD657" s="136" t="s">
        <v>980</v>
      </c>
      <c r="AE657" s="136" t="s">
        <v>980</v>
      </c>
      <c r="AF657" s="138">
        <v>0</v>
      </c>
    </row>
    <row r="658" spans="1:32" x14ac:dyDescent="0.25">
      <c r="A658" s="135" t="s">
        <v>980</v>
      </c>
      <c r="B658" s="136" t="s">
        <v>182</v>
      </c>
      <c r="C658" s="136" t="s">
        <v>219</v>
      </c>
      <c r="D658" s="137">
        <v>44160</v>
      </c>
      <c r="E658" s="137">
        <v>44160</v>
      </c>
      <c r="F658" s="137">
        <v>44166</v>
      </c>
      <c r="G658" s="136" t="s">
        <v>981</v>
      </c>
      <c r="H658" s="136" t="s">
        <v>982</v>
      </c>
      <c r="I658" s="138">
        <v>-27288.92</v>
      </c>
      <c r="J658" s="136" t="s">
        <v>983</v>
      </c>
      <c r="K658" s="136" t="s">
        <v>984</v>
      </c>
      <c r="L658" s="138">
        <v>-2290904.84</v>
      </c>
      <c r="M658" s="138">
        <v>-27288.92</v>
      </c>
      <c r="N658" s="139">
        <f t="shared" si="21"/>
        <v>27288.92</v>
      </c>
      <c r="O658" s="140" t="str">
        <f>IF(M658="","",IF(M658&lt;0,-M658&amp;"_"&amp;COUNTIF(M$2:M658,M658),M658&amp;"_"&amp;COUNTIF(M$2:M658,M658)))</f>
        <v>27288.92_1</v>
      </c>
      <c r="P658" s="140" t="str">
        <f t="shared" si="20"/>
        <v/>
      </c>
      <c r="Q658" s="136" t="s">
        <v>1372</v>
      </c>
      <c r="R658" s="136" t="s">
        <v>1366</v>
      </c>
      <c r="S658" s="136" t="s">
        <v>980</v>
      </c>
      <c r="T658" s="136" t="s">
        <v>980</v>
      </c>
      <c r="U658" s="136" t="s">
        <v>987</v>
      </c>
      <c r="V658" s="136" t="s">
        <v>980</v>
      </c>
      <c r="W658" s="136" t="s">
        <v>980</v>
      </c>
      <c r="X658" s="136" t="s">
        <v>980</v>
      </c>
      <c r="Y658" s="136" t="s">
        <v>980</v>
      </c>
      <c r="Z658" s="136" t="s">
        <v>988</v>
      </c>
      <c r="AA658" s="136" t="s">
        <v>980</v>
      </c>
      <c r="AB658" s="137"/>
      <c r="AC658" s="136" t="s">
        <v>980</v>
      </c>
      <c r="AD658" s="136" t="s">
        <v>980</v>
      </c>
      <c r="AE658" s="136" t="s">
        <v>980</v>
      </c>
      <c r="AF658" s="138">
        <v>0</v>
      </c>
    </row>
    <row r="659" spans="1:32" x14ac:dyDescent="0.25">
      <c r="A659" s="135" t="s">
        <v>980</v>
      </c>
      <c r="B659" s="136" t="s">
        <v>182</v>
      </c>
      <c r="C659" s="136" t="s">
        <v>219</v>
      </c>
      <c r="D659" s="137">
        <v>44160</v>
      </c>
      <c r="E659" s="137">
        <v>44160</v>
      </c>
      <c r="F659" s="137">
        <v>44166</v>
      </c>
      <c r="G659" s="136" t="s">
        <v>981</v>
      </c>
      <c r="H659" s="136" t="s">
        <v>982</v>
      </c>
      <c r="I659" s="138">
        <v>-7868.26</v>
      </c>
      <c r="J659" s="136" t="s">
        <v>983</v>
      </c>
      <c r="K659" s="136" t="s">
        <v>984</v>
      </c>
      <c r="L659" s="138">
        <v>-660540.43000000005</v>
      </c>
      <c r="M659" s="138">
        <v>-7868.26</v>
      </c>
      <c r="N659" s="139">
        <f t="shared" si="21"/>
        <v>7868.26</v>
      </c>
      <c r="O659" s="140" t="str">
        <f>IF(M659="","",IF(M659&lt;0,-M659&amp;"_"&amp;COUNTIF(M$2:M659,M659),M659&amp;"_"&amp;COUNTIF(M$2:M659,M659)))</f>
        <v>7868.26_1</v>
      </c>
      <c r="P659" s="140" t="str">
        <f t="shared" si="20"/>
        <v/>
      </c>
      <c r="Q659" s="136" t="s">
        <v>1372</v>
      </c>
      <c r="R659" s="136" t="s">
        <v>1366</v>
      </c>
      <c r="S659" s="136" t="s">
        <v>980</v>
      </c>
      <c r="T659" s="136" t="s">
        <v>980</v>
      </c>
      <c r="U659" s="136" t="s">
        <v>987</v>
      </c>
      <c r="V659" s="136" t="s">
        <v>980</v>
      </c>
      <c r="W659" s="136" t="s">
        <v>980</v>
      </c>
      <c r="X659" s="136" t="s">
        <v>980</v>
      </c>
      <c r="Y659" s="136" t="s">
        <v>980</v>
      </c>
      <c r="Z659" s="136" t="s">
        <v>988</v>
      </c>
      <c r="AA659" s="136" t="s">
        <v>980</v>
      </c>
      <c r="AB659" s="137"/>
      <c r="AC659" s="136" t="s">
        <v>980</v>
      </c>
      <c r="AD659" s="136" t="s">
        <v>980</v>
      </c>
      <c r="AE659" s="136" t="s">
        <v>980</v>
      </c>
      <c r="AF659" s="138">
        <v>0</v>
      </c>
    </row>
    <row r="660" spans="1:32" x14ac:dyDescent="0.25">
      <c r="A660" s="135" t="s">
        <v>980</v>
      </c>
      <c r="B660" s="136" t="s">
        <v>182</v>
      </c>
      <c r="C660" s="136" t="s">
        <v>219</v>
      </c>
      <c r="D660" s="137">
        <v>44160</v>
      </c>
      <c r="E660" s="137">
        <v>44160</v>
      </c>
      <c r="F660" s="137">
        <v>44166</v>
      </c>
      <c r="G660" s="136" t="s">
        <v>981</v>
      </c>
      <c r="H660" s="136" t="s">
        <v>982</v>
      </c>
      <c r="I660" s="138">
        <v>-11670.71</v>
      </c>
      <c r="J660" s="136" t="s">
        <v>983</v>
      </c>
      <c r="K660" s="136" t="s">
        <v>984</v>
      </c>
      <c r="L660" s="138">
        <v>-979756.1</v>
      </c>
      <c r="M660" s="138">
        <v>-11670.71</v>
      </c>
      <c r="N660" s="139">
        <f t="shared" si="21"/>
        <v>11670.71</v>
      </c>
      <c r="O660" s="140" t="str">
        <f>IF(M660="","",IF(M660&lt;0,-M660&amp;"_"&amp;COUNTIF(M$2:M660,M660),M660&amp;"_"&amp;COUNTIF(M$2:M660,M660)))</f>
        <v>11670.71_1</v>
      </c>
      <c r="P660" s="140" t="str">
        <f t="shared" si="20"/>
        <v/>
      </c>
      <c r="Q660" s="136" t="s">
        <v>1372</v>
      </c>
      <c r="R660" s="136" t="s">
        <v>1366</v>
      </c>
      <c r="S660" s="136" t="s">
        <v>980</v>
      </c>
      <c r="T660" s="136" t="s">
        <v>980</v>
      </c>
      <c r="U660" s="136" t="s">
        <v>987</v>
      </c>
      <c r="V660" s="136" t="s">
        <v>980</v>
      </c>
      <c r="W660" s="136" t="s">
        <v>980</v>
      </c>
      <c r="X660" s="136" t="s">
        <v>980</v>
      </c>
      <c r="Y660" s="136" t="s">
        <v>980</v>
      </c>
      <c r="Z660" s="136" t="s">
        <v>988</v>
      </c>
      <c r="AA660" s="136" t="s">
        <v>980</v>
      </c>
      <c r="AB660" s="137"/>
      <c r="AC660" s="136" t="s">
        <v>980</v>
      </c>
      <c r="AD660" s="136" t="s">
        <v>980</v>
      </c>
      <c r="AE660" s="136" t="s">
        <v>980</v>
      </c>
      <c r="AF660" s="138">
        <v>0</v>
      </c>
    </row>
    <row r="661" spans="1:32" x14ac:dyDescent="0.25">
      <c r="A661" s="135" t="s">
        <v>980</v>
      </c>
      <c r="B661" s="136" t="s">
        <v>182</v>
      </c>
      <c r="C661" s="136" t="s">
        <v>527</v>
      </c>
      <c r="D661" s="137">
        <v>44160</v>
      </c>
      <c r="E661" s="137">
        <v>44160</v>
      </c>
      <c r="F661" s="137">
        <v>44167</v>
      </c>
      <c r="G661" s="136" t="s">
        <v>981</v>
      </c>
      <c r="H661" s="136" t="s">
        <v>982</v>
      </c>
      <c r="I661" s="138">
        <v>-5704.28</v>
      </c>
      <c r="J661" s="136" t="s">
        <v>983</v>
      </c>
      <c r="K661" s="136" t="s">
        <v>984</v>
      </c>
      <c r="L661" s="138">
        <v>-478874.31</v>
      </c>
      <c r="M661" s="138">
        <v>-5704.28</v>
      </c>
      <c r="N661" s="139">
        <f t="shared" si="21"/>
        <v>5704.28</v>
      </c>
      <c r="O661" s="140" t="str">
        <f>IF(M661="","",IF(M661&lt;0,-M661&amp;"_"&amp;COUNTIF(M$2:M661,M661),M661&amp;"_"&amp;COUNTIF(M$2:M661,M661)))</f>
        <v>5704.28_1</v>
      </c>
      <c r="P661" s="140" t="str">
        <f t="shared" si="20"/>
        <v/>
      </c>
      <c r="Q661" s="136" t="s">
        <v>1373</v>
      </c>
      <c r="R661" s="136" t="s">
        <v>1366</v>
      </c>
      <c r="S661" s="136" t="s">
        <v>980</v>
      </c>
      <c r="T661" s="136" t="s">
        <v>980</v>
      </c>
      <c r="U661" s="136" t="s">
        <v>987</v>
      </c>
      <c r="V661" s="136" t="s">
        <v>980</v>
      </c>
      <c r="W661" s="136" t="s">
        <v>980</v>
      </c>
      <c r="X661" s="136" t="s">
        <v>980</v>
      </c>
      <c r="Y661" s="136" t="s">
        <v>980</v>
      </c>
      <c r="Z661" s="136" t="s">
        <v>988</v>
      </c>
      <c r="AA661" s="136" t="s">
        <v>980</v>
      </c>
      <c r="AB661" s="137"/>
      <c r="AC661" s="136" t="s">
        <v>980</v>
      </c>
      <c r="AD661" s="136" t="s">
        <v>980</v>
      </c>
      <c r="AE661" s="136" t="s">
        <v>980</v>
      </c>
      <c r="AF661" s="138">
        <v>0</v>
      </c>
    </row>
    <row r="662" spans="1:32" x14ac:dyDescent="0.25">
      <c r="A662" s="135" t="s">
        <v>980</v>
      </c>
      <c r="B662" s="136" t="s">
        <v>182</v>
      </c>
      <c r="C662" s="136" t="s">
        <v>527</v>
      </c>
      <c r="D662" s="137">
        <v>44160</v>
      </c>
      <c r="E662" s="137">
        <v>44160</v>
      </c>
      <c r="F662" s="137">
        <v>44167</v>
      </c>
      <c r="G662" s="136" t="s">
        <v>981</v>
      </c>
      <c r="H662" s="136" t="s">
        <v>982</v>
      </c>
      <c r="I662" s="138">
        <v>-6189.77</v>
      </c>
      <c r="J662" s="136" t="s">
        <v>983</v>
      </c>
      <c r="K662" s="136" t="s">
        <v>984</v>
      </c>
      <c r="L662" s="138">
        <v>-519631.19</v>
      </c>
      <c r="M662" s="138">
        <v>-6189.77</v>
      </c>
      <c r="N662" s="139">
        <f t="shared" si="21"/>
        <v>6189.77</v>
      </c>
      <c r="O662" s="140" t="str">
        <f>IF(M662="","",IF(M662&lt;0,-M662&amp;"_"&amp;COUNTIF(M$2:M662,M662),M662&amp;"_"&amp;COUNTIF(M$2:M662,M662)))</f>
        <v>6189.77_1</v>
      </c>
      <c r="P662" s="140" t="str">
        <f t="shared" si="20"/>
        <v/>
      </c>
      <c r="Q662" s="136" t="s">
        <v>1373</v>
      </c>
      <c r="R662" s="136" t="s">
        <v>1366</v>
      </c>
      <c r="S662" s="136" t="s">
        <v>980</v>
      </c>
      <c r="T662" s="136" t="s">
        <v>980</v>
      </c>
      <c r="U662" s="136" t="s">
        <v>987</v>
      </c>
      <c r="V662" s="136" t="s">
        <v>980</v>
      </c>
      <c r="W662" s="136" t="s">
        <v>980</v>
      </c>
      <c r="X662" s="136" t="s">
        <v>980</v>
      </c>
      <c r="Y662" s="136" t="s">
        <v>980</v>
      </c>
      <c r="Z662" s="136" t="s">
        <v>988</v>
      </c>
      <c r="AA662" s="136" t="s">
        <v>980</v>
      </c>
      <c r="AB662" s="137"/>
      <c r="AC662" s="136" t="s">
        <v>980</v>
      </c>
      <c r="AD662" s="136" t="s">
        <v>980</v>
      </c>
      <c r="AE662" s="136" t="s">
        <v>980</v>
      </c>
      <c r="AF662" s="138">
        <v>0</v>
      </c>
    </row>
    <row r="663" spans="1:32" x14ac:dyDescent="0.25">
      <c r="A663" s="135" t="s">
        <v>980</v>
      </c>
      <c r="B663" s="136" t="s">
        <v>182</v>
      </c>
      <c r="C663" s="136" t="s">
        <v>527</v>
      </c>
      <c r="D663" s="137">
        <v>44160</v>
      </c>
      <c r="E663" s="137">
        <v>44160</v>
      </c>
      <c r="F663" s="137">
        <v>44167</v>
      </c>
      <c r="G663" s="136" t="s">
        <v>981</v>
      </c>
      <c r="H663" s="136" t="s">
        <v>982</v>
      </c>
      <c r="I663" s="138">
        <v>-4552.33</v>
      </c>
      <c r="J663" s="136" t="s">
        <v>983</v>
      </c>
      <c r="K663" s="136" t="s">
        <v>984</v>
      </c>
      <c r="L663" s="138">
        <v>-382168.1</v>
      </c>
      <c r="M663" s="138">
        <v>-4552.33</v>
      </c>
      <c r="N663" s="139">
        <f t="shared" si="21"/>
        <v>4552.33</v>
      </c>
      <c r="O663" s="140" t="str">
        <f>IF(M663="","",IF(M663&lt;0,-M663&amp;"_"&amp;COUNTIF(M$2:M663,M663),M663&amp;"_"&amp;COUNTIF(M$2:M663,M663)))</f>
        <v>4552.33_1</v>
      </c>
      <c r="P663" s="140" t="str">
        <f t="shared" si="20"/>
        <v/>
      </c>
      <c r="Q663" s="136" t="s">
        <v>1373</v>
      </c>
      <c r="R663" s="136" t="s">
        <v>1366</v>
      </c>
      <c r="S663" s="136" t="s">
        <v>980</v>
      </c>
      <c r="T663" s="136" t="s">
        <v>980</v>
      </c>
      <c r="U663" s="136" t="s">
        <v>987</v>
      </c>
      <c r="V663" s="136" t="s">
        <v>980</v>
      </c>
      <c r="W663" s="136" t="s">
        <v>980</v>
      </c>
      <c r="X663" s="136" t="s">
        <v>980</v>
      </c>
      <c r="Y663" s="136" t="s">
        <v>980</v>
      </c>
      <c r="Z663" s="136" t="s">
        <v>988</v>
      </c>
      <c r="AA663" s="136" t="s">
        <v>980</v>
      </c>
      <c r="AB663" s="137"/>
      <c r="AC663" s="136" t="s">
        <v>980</v>
      </c>
      <c r="AD663" s="136" t="s">
        <v>980</v>
      </c>
      <c r="AE663" s="136" t="s">
        <v>980</v>
      </c>
      <c r="AF663" s="138">
        <v>0</v>
      </c>
    </row>
    <row r="664" spans="1:32" x14ac:dyDescent="0.25">
      <c r="A664" s="135" t="s">
        <v>980</v>
      </c>
      <c r="B664" s="136" t="s">
        <v>182</v>
      </c>
      <c r="C664" s="136" t="s">
        <v>527</v>
      </c>
      <c r="D664" s="137">
        <v>44160</v>
      </c>
      <c r="E664" s="137">
        <v>44160</v>
      </c>
      <c r="F664" s="137">
        <v>44167</v>
      </c>
      <c r="G664" s="136" t="s">
        <v>981</v>
      </c>
      <c r="H664" s="136" t="s">
        <v>982</v>
      </c>
      <c r="I664" s="138">
        <v>-2864.09</v>
      </c>
      <c r="J664" s="136" t="s">
        <v>983</v>
      </c>
      <c r="K664" s="136" t="s">
        <v>984</v>
      </c>
      <c r="L664" s="138">
        <v>-240440.36</v>
      </c>
      <c r="M664" s="138">
        <v>-2864.09</v>
      </c>
      <c r="N664" s="139">
        <f t="shared" si="21"/>
        <v>2864.09</v>
      </c>
      <c r="O664" s="140" t="str">
        <f>IF(M664="","",IF(M664&lt;0,-M664&amp;"_"&amp;COUNTIF(M$2:M664,M664),M664&amp;"_"&amp;COUNTIF(M$2:M664,M664)))</f>
        <v>2864.09_1</v>
      </c>
      <c r="P664" s="140" t="str">
        <f t="shared" si="20"/>
        <v/>
      </c>
      <c r="Q664" s="136" t="s">
        <v>1373</v>
      </c>
      <c r="R664" s="136" t="s">
        <v>1366</v>
      </c>
      <c r="S664" s="136" t="s">
        <v>980</v>
      </c>
      <c r="T664" s="136" t="s">
        <v>980</v>
      </c>
      <c r="U664" s="136" t="s">
        <v>987</v>
      </c>
      <c r="V664" s="136" t="s">
        <v>980</v>
      </c>
      <c r="W664" s="136" t="s">
        <v>980</v>
      </c>
      <c r="X664" s="136" t="s">
        <v>980</v>
      </c>
      <c r="Y664" s="136" t="s">
        <v>980</v>
      </c>
      <c r="Z664" s="136" t="s">
        <v>988</v>
      </c>
      <c r="AA664" s="136" t="s">
        <v>980</v>
      </c>
      <c r="AB664" s="137"/>
      <c r="AC664" s="136" t="s">
        <v>980</v>
      </c>
      <c r="AD664" s="136" t="s">
        <v>980</v>
      </c>
      <c r="AE664" s="136" t="s">
        <v>980</v>
      </c>
      <c r="AF664" s="138">
        <v>0</v>
      </c>
    </row>
    <row r="665" spans="1:32" x14ac:dyDescent="0.25">
      <c r="A665" s="135" t="s">
        <v>980</v>
      </c>
      <c r="B665" s="136" t="s">
        <v>182</v>
      </c>
      <c r="C665" s="136" t="s">
        <v>530</v>
      </c>
      <c r="D665" s="137">
        <v>44160</v>
      </c>
      <c r="E665" s="137">
        <v>44160</v>
      </c>
      <c r="F665" s="137">
        <v>44168</v>
      </c>
      <c r="G665" s="136" t="s">
        <v>981</v>
      </c>
      <c r="H665" s="136" t="s">
        <v>982</v>
      </c>
      <c r="I665" s="138">
        <v>-1767.03</v>
      </c>
      <c r="J665" s="136" t="s">
        <v>983</v>
      </c>
      <c r="K665" s="136" t="s">
        <v>984</v>
      </c>
      <c r="L665" s="138">
        <v>-148342.17000000001</v>
      </c>
      <c r="M665" s="138">
        <v>-1767.03</v>
      </c>
      <c r="N665" s="139">
        <f t="shared" si="21"/>
        <v>1767.03</v>
      </c>
      <c r="O665" s="140" t="str">
        <f>IF(M665="","",IF(M665&lt;0,-M665&amp;"_"&amp;COUNTIF(M$2:M665,M665),M665&amp;"_"&amp;COUNTIF(M$2:M665,M665)))</f>
        <v>1767.03_1</v>
      </c>
      <c r="P665" s="140" t="str">
        <f t="shared" si="20"/>
        <v/>
      </c>
      <c r="Q665" s="136" t="s">
        <v>1374</v>
      </c>
      <c r="R665" s="136" t="s">
        <v>1366</v>
      </c>
      <c r="S665" s="136" t="s">
        <v>980</v>
      </c>
      <c r="T665" s="136" t="s">
        <v>980</v>
      </c>
      <c r="U665" s="136" t="s">
        <v>987</v>
      </c>
      <c r="V665" s="136" t="s">
        <v>980</v>
      </c>
      <c r="W665" s="136" t="s">
        <v>980</v>
      </c>
      <c r="X665" s="136" t="s">
        <v>980</v>
      </c>
      <c r="Y665" s="136" t="s">
        <v>980</v>
      </c>
      <c r="Z665" s="136" t="s">
        <v>988</v>
      </c>
      <c r="AA665" s="136" t="s">
        <v>980</v>
      </c>
      <c r="AB665" s="137"/>
      <c r="AC665" s="136" t="s">
        <v>980</v>
      </c>
      <c r="AD665" s="136" t="s">
        <v>980</v>
      </c>
      <c r="AE665" s="136" t="s">
        <v>980</v>
      </c>
      <c r="AF665" s="138">
        <v>0</v>
      </c>
    </row>
    <row r="666" spans="1:32" x14ac:dyDescent="0.25">
      <c r="A666" s="135" t="s">
        <v>980</v>
      </c>
      <c r="B666" s="136" t="s">
        <v>182</v>
      </c>
      <c r="C666" s="136" t="s">
        <v>533</v>
      </c>
      <c r="D666" s="137">
        <v>44160</v>
      </c>
      <c r="E666" s="137">
        <v>44160</v>
      </c>
      <c r="F666" s="137">
        <v>44170</v>
      </c>
      <c r="G666" s="136" t="s">
        <v>981</v>
      </c>
      <c r="H666" s="136" t="s">
        <v>982</v>
      </c>
      <c r="I666" s="138">
        <v>-673</v>
      </c>
      <c r="J666" s="136" t="s">
        <v>983</v>
      </c>
      <c r="K666" s="136" t="s">
        <v>984</v>
      </c>
      <c r="L666" s="138">
        <v>-56498.35</v>
      </c>
      <c r="M666" s="138">
        <v>-673</v>
      </c>
      <c r="N666" s="139">
        <f t="shared" si="21"/>
        <v>673</v>
      </c>
      <c r="O666" s="140" t="str">
        <f>IF(M666="","",IF(M666&lt;0,-M666&amp;"_"&amp;COUNTIF(M$2:M666,M666),M666&amp;"_"&amp;COUNTIF(M$2:M666,M666)))</f>
        <v>673_1</v>
      </c>
      <c r="P666" s="140" t="str">
        <f t="shared" si="20"/>
        <v/>
      </c>
      <c r="Q666" s="136" t="s">
        <v>1375</v>
      </c>
      <c r="R666" s="136" t="s">
        <v>1366</v>
      </c>
      <c r="S666" s="136" t="s">
        <v>980</v>
      </c>
      <c r="T666" s="136" t="s">
        <v>980</v>
      </c>
      <c r="U666" s="136" t="s">
        <v>987</v>
      </c>
      <c r="V666" s="136" t="s">
        <v>980</v>
      </c>
      <c r="W666" s="136" t="s">
        <v>980</v>
      </c>
      <c r="X666" s="136" t="s">
        <v>980</v>
      </c>
      <c r="Y666" s="136" t="s">
        <v>980</v>
      </c>
      <c r="Z666" s="136" t="s">
        <v>988</v>
      </c>
      <c r="AA666" s="136" t="s">
        <v>980</v>
      </c>
      <c r="AB666" s="137"/>
      <c r="AC666" s="136" t="s">
        <v>980</v>
      </c>
      <c r="AD666" s="136" t="s">
        <v>980</v>
      </c>
      <c r="AE666" s="136" t="s">
        <v>980</v>
      </c>
      <c r="AF666" s="138">
        <v>0</v>
      </c>
    </row>
    <row r="667" spans="1:32" x14ac:dyDescent="0.25">
      <c r="A667" s="135" t="s">
        <v>980</v>
      </c>
      <c r="B667" s="136" t="s">
        <v>182</v>
      </c>
      <c r="C667" s="136" t="s">
        <v>511</v>
      </c>
      <c r="D667" s="137">
        <v>44161</v>
      </c>
      <c r="E667" s="137">
        <v>44161</v>
      </c>
      <c r="F667" s="137">
        <v>44170</v>
      </c>
      <c r="G667" s="136" t="s">
        <v>981</v>
      </c>
      <c r="H667" s="136" t="s">
        <v>982</v>
      </c>
      <c r="I667" s="138">
        <v>-3681.23</v>
      </c>
      <c r="J667" s="136" t="s">
        <v>983</v>
      </c>
      <c r="K667" s="136" t="s">
        <v>984</v>
      </c>
      <c r="L667" s="138">
        <v>-309039.26</v>
      </c>
      <c r="M667" s="138">
        <v>-3681.23</v>
      </c>
      <c r="N667" s="139">
        <f t="shared" si="21"/>
        <v>3681.23</v>
      </c>
      <c r="O667" s="140" t="str">
        <f>IF(M667="","",IF(M667&lt;0,-M667&amp;"_"&amp;COUNTIF(M$2:M667,M667),M667&amp;"_"&amp;COUNTIF(M$2:M667,M667)))</f>
        <v>3681.23_1</v>
      </c>
      <c r="P667" s="140" t="str">
        <f t="shared" si="20"/>
        <v/>
      </c>
      <c r="Q667" s="136" t="s">
        <v>1376</v>
      </c>
      <c r="R667" s="136" t="s">
        <v>1377</v>
      </c>
      <c r="S667" s="136" t="s">
        <v>980</v>
      </c>
      <c r="T667" s="136" t="s">
        <v>980</v>
      </c>
      <c r="U667" s="136" t="s">
        <v>987</v>
      </c>
      <c r="V667" s="136" t="s">
        <v>980</v>
      </c>
      <c r="W667" s="136" t="s">
        <v>980</v>
      </c>
      <c r="X667" s="136" t="s">
        <v>980</v>
      </c>
      <c r="Y667" s="136" t="s">
        <v>980</v>
      </c>
      <c r="Z667" s="136" t="s">
        <v>988</v>
      </c>
      <c r="AA667" s="136" t="s">
        <v>980</v>
      </c>
      <c r="AB667" s="137"/>
      <c r="AC667" s="136" t="s">
        <v>980</v>
      </c>
      <c r="AD667" s="136" t="s">
        <v>980</v>
      </c>
      <c r="AE667" s="136" t="s">
        <v>980</v>
      </c>
      <c r="AF667" s="138">
        <v>0</v>
      </c>
    </row>
    <row r="668" spans="1:32" x14ac:dyDescent="0.25">
      <c r="A668" s="135" t="s">
        <v>980</v>
      </c>
      <c r="B668" s="136" t="s">
        <v>182</v>
      </c>
      <c r="C668" s="136" t="s">
        <v>493</v>
      </c>
      <c r="D668" s="137">
        <v>44161</v>
      </c>
      <c r="E668" s="137">
        <v>44161</v>
      </c>
      <c r="F668" s="137">
        <v>44173</v>
      </c>
      <c r="G668" s="136" t="s">
        <v>981</v>
      </c>
      <c r="H668" s="136" t="s">
        <v>982</v>
      </c>
      <c r="I668" s="138">
        <v>-44025.31</v>
      </c>
      <c r="J668" s="136" t="s">
        <v>983</v>
      </c>
      <c r="K668" s="136" t="s">
        <v>984</v>
      </c>
      <c r="L668" s="138">
        <v>-3695924.77</v>
      </c>
      <c r="M668" s="138">
        <v>-44025.31</v>
      </c>
      <c r="N668" s="139">
        <f t="shared" si="21"/>
        <v>44025.31</v>
      </c>
      <c r="O668" s="140" t="str">
        <f>IF(M668="","",IF(M668&lt;0,-M668&amp;"_"&amp;COUNTIF(M$2:M668,M668),M668&amp;"_"&amp;COUNTIF(M$2:M668,M668)))</f>
        <v>44025.31_1</v>
      </c>
      <c r="P668" s="140" t="str">
        <f t="shared" si="20"/>
        <v/>
      </c>
      <c r="Q668" s="136" t="s">
        <v>1378</v>
      </c>
      <c r="R668" s="136" t="s">
        <v>1377</v>
      </c>
      <c r="S668" s="136" t="s">
        <v>980</v>
      </c>
      <c r="T668" s="136" t="s">
        <v>980</v>
      </c>
      <c r="U668" s="136" t="s">
        <v>987</v>
      </c>
      <c r="V668" s="136" t="s">
        <v>980</v>
      </c>
      <c r="W668" s="136" t="s">
        <v>980</v>
      </c>
      <c r="X668" s="136" t="s">
        <v>980</v>
      </c>
      <c r="Y668" s="136" t="s">
        <v>980</v>
      </c>
      <c r="Z668" s="136" t="s">
        <v>988</v>
      </c>
      <c r="AA668" s="136" t="s">
        <v>980</v>
      </c>
      <c r="AB668" s="137"/>
      <c r="AC668" s="136" t="s">
        <v>980</v>
      </c>
      <c r="AD668" s="136" t="s">
        <v>980</v>
      </c>
      <c r="AE668" s="136" t="s">
        <v>980</v>
      </c>
      <c r="AF668" s="138">
        <v>0</v>
      </c>
    </row>
    <row r="669" spans="1:32" x14ac:dyDescent="0.25">
      <c r="A669" s="135" t="s">
        <v>980</v>
      </c>
      <c r="B669" s="136" t="s">
        <v>182</v>
      </c>
      <c r="C669" s="136" t="s">
        <v>494</v>
      </c>
      <c r="D669" s="137">
        <v>44161</v>
      </c>
      <c r="E669" s="137">
        <v>44161</v>
      </c>
      <c r="F669" s="137">
        <v>44173</v>
      </c>
      <c r="G669" s="136" t="s">
        <v>981</v>
      </c>
      <c r="H669" s="136" t="s">
        <v>982</v>
      </c>
      <c r="I669" s="138">
        <v>-764.19</v>
      </c>
      <c r="J669" s="136" t="s">
        <v>983</v>
      </c>
      <c r="K669" s="136" t="s">
        <v>984</v>
      </c>
      <c r="L669" s="138">
        <v>-64153.75</v>
      </c>
      <c r="M669" s="138">
        <v>-764.19</v>
      </c>
      <c r="N669" s="139">
        <f t="shared" si="21"/>
        <v>764.19</v>
      </c>
      <c r="O669" s="140" t="str">
        <f>IF(M669="","",IF(M669&lt;0,-M669&amp;"_"&amp;COUNTIF(M$2:M669,M669),M669&amp;"_"&amp;COUNTIF(M$2:M669,M669)))</f>
        <v>764.19_1</v>
      </c>
      <c r="P669" s="140" t="str">
        <f t="shared" si="20"/>
        <v/>
      </c>
      <c r="Q669" s="136" t="s">
        <v>1379</v>
      </c>
      <c r="R669" s="136" t="s">
        <v>1377</v>
      </c>
      <c r="S669" s="136" t="s">
        <v>980</v>
      </c>
      <c r="T669" s="136" t="s">
        <v>980</v>
      </c>
      <c r="U669" s="136" t="s">
        <v>987</v>
      </c>
      <c r="V669" s="136" t="s">
        <v>980</v>
      </c>
      <c r="W669" s="136" t="s">
        <v>980</v>
      </c>
      <c r="X669" s="136" t="s">
        <v>980</v>
      </c>
      <c r="Y669" s="136" t="s">
        <v>980</v>
      </c>
      <c r="Z669" s="136" t="s">
        <v>988</v>
      </c>
      <c r="AA669" s="136" t="s">
        <v>980</v>
      </c>
      <c r="AB669" s="137"/>
      <c r="AC669" s="136" t="s">
        <v>980</v>
      </c>
      <c r="AD669" s="136" t="s">
        <v>980</v>
      </c>
      <c r="AE669" s="136" t="s">
        <v>980</v>
      </c>
      <c r="AF669" s="138">
        <v>0</v>
      </c>
    </row>
    <row r="670" spans="1:32" x14ac:dyDescent="0.25">
      <c r="A670" s="135" t="s">
        <v>980</v>
      </c>
      <c r="B670" s="136" t="s">
        <v>182</v>
      </c>
      <c r="C670" s="136" t="s">
        <v>220</v>
      </c>
      <c r="D670" s="137">
        <v>44161</v>
      </c>
      <c r="E670" s="137">
        <v>44161</v>
      </c>
      <c r="F670" s="137">
        <v>44173</v>
      </c>
      <c r="G670" s="136" t="s">
        <v>981</v>
      </c>
      <c r="H670" s="136" t="s">
        <v>982</v>
      </c>
      <c r="I670" s="138">
        <v>-39535.54</v>
      </c>
      <c r="J670" s="136" t="s">
        <v>983</v>
      </c>
      <c r="K670" s="136" t="s">
        <v>984</v>
      </c>
      <c r="L670" s="138">
        <v>-3319008.59</v>
      </c>
      <c r="M670" s="138">
        <v>-39535.54</v>
      </c>
      <c r="N670" s="139">
        <f t="shared" si="21"/>
        <v>39535.54</v>
      </c>
      <c r="O670" s="140" t="str">
        <f>IF(M670="","",IF(M670&lt;0,-M670&amp;"_"&amp;COUNTIF(M$2:M670,M670),M670&amp;"_"&amp;COUNTIF(M$2:M670,M670)))</f>
        <v>39535.54_1</v>
      </c>
      <c r="P670" s="140" t="str">
        <f t="shared" si="20"/>
        <v/>
      </c>
      <c r="Q670" s="136" t="s">
        <v>1380</v>
      </c>
      <c r="R670" s="136" t="s">
        <v>1377</v>
      </c>
      <c r="S670" s="136" t="s">
        <v>980</v>
      </c>
      <c r="T670" s="136" t="s">
        <v>980</v>
      </c>
      <c r="U670" s="136" t="s">
        <v>987</v>
      </c>
      <c r="V670" s="136" t="s">
        <v>980</v>
      </c>
      <c r="W670" s="136" t="s">
        <v>980</v>
      </c>
      <c r="X670" s="136" t="s">
        <v>980</v>
      </c>
      <c r="Y670" s="136" t="s">
        <v>980</v>
      </c>
      <c r="Z670" s="136" t="s">
        <v>988</v>
      </c>
      <c r="AA670" s="136" t="s">
        <v>980</v>
      </c>
      <c r="AB670" s="137"/>
      <c r="AC670" s="136" t="s">
        <v>980</v>
      </c>
      <c r="AD670" s="136" t="s">
        <v>980</v>
      </c>
      <c r="AE670" s="136" t="s">
        <v>980</v>
      </c>
      <c r="AF670" s="138">
        <v>0</v>
      </c>
    </row>
    <row r="671" spans="1:32" x14ac:dyDescent="0.25">
      <c r="A671" s="135" t="s">
        <v>980</v>
      </c>
      <c r="B671" s="136" t="s">
        <v>182</v>
      </c>
      <c r="C671" s="136" t="s">
        <v>220</v>
      </c>
      <c r="D671" s="137">
        <v>44161</v>
      </c>
      <c r="E671" s="137">
        <v>44161</v>
      </c>
      <c r="F671" s="137">
        <v>44173</v>
      </c>
      <c r="G671" s="136" t="s">
        <v>981</v>
      </c>
      <c r="H671" s="136" t="s">
        <v>982</v>
      </c>
      <c r="I671" s="138">
        <v>-40447.54</v>
      </c>
      <c r="J671" s="136" t="s">
        <v>983</v>
      </c>
      <c r="K671" s="136" t="s">
        <v>984</v>
      </c>
      <c r="L671" s="138">
        <v>-3395570.98</v>
      </c>
      <c r="M671" s="138">
        <v>-40447.54</v>
      </c>
      <c r="N671" s="139">
        <f t="shared" si="21"/>
        <v>40447.54</v>
      </c>
      <c r="O671" s="140" t="str">
        <f>IF(M671="","",IF(M671&lt;0,-M671&amp;"_"&amp;COUNTIF(M$2:M671,M671),M671&amp;"_"&amp;COUNTIF(M$2:M671,M671)))</f>
        <v>40447.54_1</v>
      </c>
      <c r="P671" s="140" t="str">
        <f t="shared" si="20"/>
        <v/>
      </c>
      <c r="Q671" s="136" t="s">
        <v>1380</v>
      </c>
      <c r="R671" s="136" t="s">
        <v>1377</v>
      </c>
      <c r="S671" s="136" t="s">
        <v>980</v>
      </c>
      <c r="T671" s="136" t="s">
        <v>980</v>
      </c>
      <c r="U671" s="136" t="s">
        <v>987</v>
      </c>
      <c r="V671" s="136" t="s">
        <v>980</v>
      </c>
      <c r="W671" s="136" t="s">
        <v>980</v>
      </c>
      <c r="X671" s="136" t="s">
        <v>980</v>
      </c>
      <c r="Y671" s="136" t="s">
        <v>980</v>
      </c>
      <c r="Z671" s="136" t="s">
        <v>988</v>
      </c>
      <c r="AA671" s="136" t="s">
        <v>980</v>
      </c>
      <c r="AB671" s="137"/>
      <c r="AC671" s="136" t="s">
        <v>980</v>
      </c>
      <c r="AD671" s="136" t="s">
        <v>980</v>
      </c>
      <c r="AE671" s="136" t="s">
        <v>980</v>
      </c>
      <c r="AF671" s="138">
        <v>0</v>
      </c>
    </row>
    <row r="672" spans="1:32" x14ac:dyDescent="0.25">
      <c r="A672" s="135" t="s">
        <v>980</v>
      </c>
      <c r="B672" s="136" t="s">
        <v>182</v>
      </c>
      <c r="C672" s="136" t="s">
        <v>553</v>
      </c>
      <c r="D672" s="137">
        <v>44161</v>
      </c>
      <c r="E672" s="137">
        <v>44161</v>
      </c>
      <c r="F672" s="137">
        <v>44173</v>
      </c>
      <c r="G672" s="136" t="s">
        <v>981</v>
      </c>
      <c r="H672" s="136" t="s">
        <v>982</v>
      </c>
      <c r="I672" s="138">
        <v>-35566.800000000003</v>
      </c>
      <c r="J672" s="136" t="s">
        <v>983</v>
      </c>
      <c r="K672" s="136" t="s">
        <v>984</v>
      </c>
      <c r="L672" s="138">
        <v>-2985832.86</v>
      </c>
      <c r="M672" s="138">
        <v>-35566.800000000003</v>
      </c>
      <c r="N672" s="139">
        <f t="shared" si="21"/>
        <v>35566.800000000003</v>
      </c>
      <c r="O672" s="140" t="str">
        <f>IF(M672="","",IF(M672&lt;0,-M672&amp;"_"&amp;COUNTIF(M$2:M672,M672),M672&amp;"_"&amp;COUNTIF(M$2:M672,M672)))</f>
        <v>35566.8_1</v>
      </c>
      <c r="P672" s="140" t="str">
        <f t="shared" si="20"/>
        <v/>
      </c>
      <c r="Q672" s="136" t="s">
        <v>1381</v>
      </c>
      <c r="R672" s="136" t="s">
        <v>1377</v>
      </c>
      <c r="S672" s="136" t="s">
        <v>980</v>
      </c>
      <c r="T672" s="136" t="s">
        <v>980</v>
      </c>
      <c r="U672" s="136" t="s">
        <v>987</v>
      </c>
      <c r="V672" s="136" t="s">
        <v>980</v>
      </c>
      <c r="W672" s="136" t="s">
        <v>980</v>
      </c>
      <c r="X672" s="136" t="s">
        <v>980</v>
      </c>
      <c r="Y672" s="136" t="s">
        <v>980</v>
      </c>
      <c r="Z672" s="136" t="s">
        <v>988</v>
      </c>
      <c r="AA672" s="136" t="s">
        <v>980</v>
      </c>
      <c r="AB672" s="137"/>
      <c r="AC672" s="136" t="s">
        <v>980</v>
      </c>
      <c r="AD672" s="136" t="s">
        <v>980</v>
      </c>
      <c r="AE672" s="136" t="s">
        <v>980</v>
      </c>
      <c r="AF672" s="138">
        <v>0</v>
      </c>
    </row>
    <row r="673" spans="1:32" x14ac:dyDescent="0.25">
      <c r="A673" s="135" t="s">
        <v>980</v>
      </c>
      <c r="B673" s="136" t="s">
        <v>182</v>
      </c>
      <c r="C673" s="136" t="s">
        <v>553</v>
      </c>
      <c r="D673" s="137">
        <v>44161</v>
      </c>
      <c r="E673" s="137">
        <v>44161</v>
      </c>
      <c r="F673" s="137">
        <v>44173</v>
      </c>
      <c r="G673" s="136" t="s">
        <v>981</v>
      </c>
      <c r="H673" s="136" t="s">
        <v>982</v>
      </c>
      <c r="I673" s="138">
        <v>-29717.23</v>
      </c>
      <c r="J673" s="136" t="s">
        <v>983</v>
      </c>
      <c r="K673" s="136" t="s">
        <v>984</v>
      </c>
      <c r="L673" s="138">
        <v>-2494761.46</v>
      </c>
      <c r="M673" s="138">
        <v>-29717.23</v>
      </c>
      <c r="N673" s="139">
        <f t="shared" si="21"/>
        <v>29717.23</v>
      </c>
      <c r="O673" s="140" t="str">
        <f>IF(M673="","",IF(M673&lt;0,-M673&amp;"_"&amp;COUNTIF(M$2:M673,M673),M673&amp;"_"&amp;COUNTIF(M$2:M673,M673)))</f>
        <v>29717.23_1</v>
      </c>
      <c r="P673" s="140" t="str">
        <f t="shared" si="20"/>
        <v/>
      </c>
      <c r="Q673" s="136" t="s">
        <v>1381</v>
      </c>
      <c r="R673" s="136" t="s">
        <v>1377</v>
      </c>
      <c r="S673" s="136" t="s">
        <v>980</v>
      </c>
      <c r="T673" s="136" t="s">
        <v>980</v>
      </c>
      <c r="U673" s="136" t="s">
        <v>987</v>
      </c>
      <c r="V673" s="136" t="s">
        <v>980</v>
      </c>
      <c r="W673" s="136" t="s">
        <v>980</v>
      </c>
      <c r="X673" s="136" t="s">
        <v>980</v>
      </c>
      <c r="Y673" s="136" t="s">
        <v>980</v>
      </c>
      <c r="Z673" s="136" t="s">
        <v>988</v>
      </c>
      <c r="AA673" s="136" t="s">
        <v>980</v>
      </c>
      <c r="AB673" s="137"/>
      <c r="AC673" s="136" t="s">
        <v>980</v>
      </c>
      <c r="AD673" s="136" t="s">
        <v>980</v>
      </c>
      <c r="AE673" s="136" t="s">
        <v>980</v>
      </c>
      <c r="AF673" s="138">
        <v>0</v>
      </c>
    </row>
    <row r="674" spans="1:32" x14ac:dyDescent="0.25">
      <c r="A674" s="135" t="s">
        <v>980</v>
      </c>
      <c r="B674" s="136" t="s">
        <v>182</v>
      </c>
      <c r="C674" s="136" t="s">
        <v>553</v>
      </c>
      <c r="D674" s="137">
        <v>44161</v>
      </c>
      <c r="E674" s="137">
        <v>44161</v>
      </c>
      <c r="F674" s="137">
        <v>44173</v>
      </c>
      <c r="G674" s="136" t="s">
        <v>981</v>
      </c>
      <c r="H674" s="136" t="s">
        <v>982</v>
      </c>
      <c r="I674" s="138">
        <v>-26952.6</v>
      </c>
      <c r="J674" s="136" t="s">
        <v>983</v>
      </c>
      <c r="K674" s="136" t="s">
        <v>984</v>
      </c>
      <c r="L674" s="138">
        <v>-2262670.77</v>
      </c>
      <c r="M674" s="138">
        <v>-26952.6</v>
      </c>
      <c r="N674" s="139">
        <f t="shared" si="21"/>
        <v>26952.6</v>
      </c>
      <c r="O674" s="140" t="str">
        <f>IF(M674="","",IF(M674&lt;0,-M674&amp;"_"&amp;COUNTIF(M$2:M674,M674),M674&amp;"_"&amp;COUNTIF(M$2:M674,M674)))</f>
        <v>26952.6_1</v>
      </c>
      <c r="P674" s="140" t="str">
        <f t="shared" si="20"/>
        <v/>
      </c>
      <c r="Q674" s="136" t="s">
        <v>1381</v>
      </c>
      <c r="R674" s="136" t="s">
        <v>1377</v>
      </c>
      <c r="S674" s="136" t="s">
        <v>980</v>
      </c>
      <c r="T674" s="136" t="s">
        <v>980</v>
      </c>
      <c r="U674" s="136" t="s">
        <v>987</v>
      </c>
      <c r="V674" s="136" t="s">
        <v>980</v>
      </c>
      <c r="W674" s="136" t="s">
        <v>980</v>
      </c>
      <c r="X674" s="136" t="s">
        <v>980</v>
      </c>
      <c r="Y674" s="136" t="s">
        <v>980</v>
      </c>
      <c r="Z674" s="136" t="s">
        <v>988</v>
      </c>
      <c r="AA674" s="136" t="s">
        <v>980</v>
      </c>
      <c r="AB674" s="137"/>
      <c r="AC674" s="136" t="s">
        <v>980</v>
      </c>
      <c r="AD674" s="136" t="s">
        <v>980</v>
      </c>
      <c r="AE674" s="136" t="s">
        <v>980</v>
      </c>
      <c r="AF674" s="138">
        <v>0</v>
      </c>
    </row>
    <row r="675" spans="1:32" x14ac:dyDescent="0.25">
      <c r="A675" s="135" t="s">
        <v>980</v>
      </c>
      <c r="B675" s="136" t="s">
        <v>182</v>
      </c>
      <c r="C675" s="136" t="s">
        <v>523</v>
      </c>
      <c r="D675" s="137">
        <v>44162</v>
      </c>
      <c r="E675" s="137">
        <v>44162</v>
      </c>
      <c r="F675" s="137">
        <v>44165</v>
      </c>
      <c r="G675" s="136" t="s">
        <v>981</v>
      </c>
      <c r="H675" s="136" t="s">
        <v>982</v>
      </c>
      <c r="I675" s="138">
        <v>-4699.95</v>
      </c>
      <c r="J675" s="136" t="s">
        <v>983</v>
      </c>
      <c r="K675" s="136" t="s">
        <v>984</v>
      </c>
      <c r="L675" s="138">
        <v>-394560.8</v>
      </c>
      <c r="M675" s="138">
        <v>-4699.95</v>
      </c>
      <c r="N675" s="139">
        <f t="shared" si="21"/>
        <v>4699.95</v>
      </c>
      <c r="O675" s="140" t="str">
        <f>IF(M675="","",IF(M675&lt;0,-M675&amp;"_"&amp;COUNTIF(M$2:M675,M675),M675&amp;"_"&amp;COUNTIF(M$2:M675,M675)))</f>
        <v>4699.95_1</v>
      </c>
      <c r="P675" s="140" t="str">
        <f t="shared" si="20"/>
        <v/>
      </c>
      <c r="Q675" s="136" t="s">
        <v>1382</v>
      </c>
      <c r="R675" s="136" t="s">
        <v>1383</v>
      </c>
      <c r="S675" s="136" t="s">
        <v>980</v>
      </c>
      <c r="T675" s="136" t="s">
        <v>980</v>
      </c>
      <c r="U675" s="136" t="s">
        <v>987</v>
      </c>
      <c r="V675" s="136" t="s">
        <v>980</v>
      </c>
      <c r="W675" s="136" t="s">
        <v>980</v>
      </c>
      <c r="X675" s="136" t="s">
        <v>980</v>
      </c>
      <c r="Y675" s="136" t="s">
        <v>980</v>
      </c>
      <c r="Z675" s="136" t="s">
        <v>988</v>
      </c>
      <c r="AA675" s="136" t="s">
        <v>980</v>
      </c>
      <c r="AB675" s="137"/>
      <c r="AC675" s="136" t="s">
        <v>980</v>
      </c>
      <c r="AD675" s="136" t="s">
        <v>980</v>
      </c>
      <c r="AE675" s="136" t="s">
        <v>980</v>
      </c>
      <c r="AF675" s="138">
        <v>0</v>
      </c>
    </row>
    <row r="676" spans="1:32" x14ac:dyDescent="0.25">
      <c r="A676" s="135" t="s">
        <v>980</v>
      </c>
      <c r="B676" s="136" t="s">
        <v>182</v>
      </c>
      <c r="C676" s="136" t="s">
        <v>523</v>
      </c>
      <c r="D676" s="137">
        <v>44162</v>
      </c>
      <c r="E676" s="137">
        <v>44162</v>
      </c>
      <c r="F676" s="137">
        <v>44165</v>
      </c>
      <c r="G676" s="136" t="s">
        <v>981</v>
      </c>
      <c r="H676" s="136" t="s">
        <v>982</v>
      </c>
      <c r="I676" s="138">
        <v>-21774.880000000001</v>
      </c>
      <c r="J676" s="136" t="s">
        <v>983</v>
      </c>
      <c r="K676" s="136" t="s">
        <v>984</v>
      </c>
      <c r="L676" s="138">
        <v>-1828001.18</v>
      </c>
      <c r="M676" s="138">
        <v>-21774.880000000001</v>
      </c>
      <c r="N676" s="139">
        <f t="shared" si="21"/>
        <v>21774.880000000001</v>
      </c>
      <c r="O676" s="140" t="str">
        <f>IF(M676="","",IF(M676&lt;0,-M676&amp;"_"&amp;COUNTIF(M$2:M676,M676),M676&amp;"_"&amp;COUNTIF(M$2:M676,M676)))</f>
        <v>21774.88_1</v>
      </c>
      <c r="P676" s="140" t="str">
        <f t="shared" si="20"/>
        <v/>
      </c>
      <c r="Q676" s="136" t="s">
        <v>1382</v>
      </c>
      <c r="R676" s="136" t="s">
        <v>1383</v>
      </c>
      <c r="S676" s="136" t="s">
        <v>980</v>
      </c>
      <c r="T676" s="136" t="s">
        <v>980</v>
      </c>
      <c r="U676" s="136" t="s">
        <v>987</v>
      </c>
      <c r="V676" s="136" t="s">
        <v>980</v>
      </c>
      <c r="W676" s="136" t="s">
        <v>980</v>
      </c>
      <c r="X676" s="136" t="s">
        <v>980</v>
      </c>
      <c r="Y676" s="136" t="s">
        <v>980</v>
      </c>
      <c r="Z676" s="136" t="s">
        <v>988</v>
      </c>
      <c r="AA676" s="136" t="s">
        <v>980</v>
      </c>
      <c r="AB676" s="137"/>
      <c r="AC676" s="136" t="s">
        <v>980</v>
      </c>
      <c r="AD676" s="136" t="s">
        <v>980</v>
      </c>
      <c r="AE676" s="136" t="s">
        <v>980</v>
      </c>
      <c r="AF676" s="138">
        <v>0</v>
      </c>
    </row>
    <row r="677" spans="1:32" x14ac:dyDescent="0.25">
      <c r="A677" s="135" t="s">
        <v>980</v>
      </c>
      <c r="B677" s="136" t="s">
        <v>182</v>
      </c>
      <c r="C677" s="136" t="s">
        <v>523</v>
      </c>
      <c r="D677" s="137">
        <v>44162</v>
      </c>
      <c r="E677" s="137">
        <v>44162</v>
      </c>
      <c r="F677" s="137">
        <v>44165</v>
      </c>
      <c r="G677" s="136" t="s">
        <v>981</v>
      </c>
      <c r="H677" s="136" t="s">
        <v>982</v>
      </c>
      <c r="I677" s="138">
        <v>-22865.87</v>
      </c>
      <c r="J677" s="136" t="s">
        <v>983</v>
      </c>
      <c r="K677" s="136" t="s">
        <v>984</v>
      </c>
      <c r="L677" s="138">
        <v>-1919589.79</v>
      </c>
      <c r="M677" s="138">
        <v>-22865.87</v>
      </c>
      <c r="N677" s="139">
        <f t="shared" si="21"/>
        <v>22865.87</v>
      </c>
      <c r="O677" s="140" t="str">
        <f>IF(M677="","",IF(M677&lt;0,-M677&amp;"_"&amp;COUNTIF(M$2:M677,M677),M677&amp;"_"&amp;COUNTIF(M$2:M677,M677)))</f>
        <v>22865.87_1</v>
      </c>
      <c r="P677" s="140" t="str">
        <f t="shared" si="20"/>
        <v/>
      </c>
      <c r="Q677" s="136" t="s">
        <v>1382</v>
      </c>
      <c r="R677" s="136" t="s">
        <v>1383</v>
      </c>
      <c r="S677" s="136" t="s">
        <v>980</v>
      </c>
      <c r="T677" s="136" t="s">
        <v>980</v>
      </c>
      <c r="U677" s="136" t="s">
        <v>987</v>
      </c>
      <c r="V677" s="136" t="s">
        <v>980</v>
      </c>
      <c r="W677" s="136" t="s">
        <v>980</v>
      </c>
      <c r="X677" s="136" t="s">
        <v>980</v>
      </c>
      <c r="Y677" s="136" t="s">
        <v>980</v>
      </c>
      <c r="Z677" s="136" t="s">
        <v>988</v>
      </c>
      <c r="AA677" s="136" t="s">
        <v>980</v>
      </c>
      <c r="AB677" s="137"/>
      <c r="AC677" s="136" t="s">
        <v>980</v>
      </c>
      <c r="AD677" s="136" t="s">
        <v>980</v>
      </c>
      <c r="AE677" s="136" t="s">
        <v>980</v>
      </c>
      <c r="AF677" s="138">
        <v>0</v>
      </c>
    </row>
    <row r="678" spans="1:32" x14ac:dyDescent="0.25">
      <c r="A678" s="135" t="s">
        <v>980</v>
      </c>
      <c r="B678" s="136" t="s">
        <v>182</v>
      </c>
      <c r="C678" s="136" t="s">
        <v>522</v>
      </c>
      <c r="D678" s="137">
        <v>44163</v>
      </c>
      <c r="E678" s="137">
        <v>44163</v>
      </c>
      <c r="F678" s="137">
        <v>44165</v>
      </c>
      <c r="G678" s="136" t="s">
        <v>981</v>
      </c>
      <c r="H678" s="136" t="s">
        <v>982</v>
      </c>
      <c r="I678" s="138">
        <v>-8723.77</v>
      </c>
      <c r="J678" s="136" t="s">
        <v>983</v>
      </c>
      <c r="K678" s="136" t="s">
        <v>984</v>
      </c>
      <c r="L678" s="138">
        <v>-732360.49</v>
      </c>
      <c r="M678" s="138">
        <v>-8723.77</v>
      </c>
      <c r="N678" s="139">
        <f t="shared" si="21"/>
        <v>8723.77</v>
      </c>
      <c r="O678" s="140" t="str">
        <f>IF(M678="","",IF(M678&lt;0,-M678&amp;"_"&amp;COUNTIF(M$2:M678,M678),M678&amp;"_"&amp;COUNTIF(M$2:M678,M678)))</f>
        <v>8723.77_1</v>
      </c>
      <c r="P678" s="140" t="str">
        <f t="shared" si="20"/>
        <v/>
      </c>
      <c r="Q678" s="136" t="s">
        <v>1384</v>
      </c>
      <c r="R678" s="136" t="s">
        <v>1385</v>
      </c>
      <c r="S678" s="136" t="s">
        <v>980</v>
      </c>
      <c r="T678" s="136" t="s">
        <v>980</v>
      </c>
      <c r="U678" s="136" t="s">
        <v>987</v>
      </c>
      <c r="V678" s="136" t="s">
        <v>980</v>
      </c>
      <c r="W678" s="136" t="s">
        <v>980</v>
      </c>
      <c r="X678" s="136" t="s">
        <v>980</v>
      </c>
      <c r="Y678" s="136" t="s">
        <v>980</v>
      </c>
      <c r="Z678" s="136" t="s">
        <v>988</v>
      </c>
      <c r="AA678" s="136" t="s">
        <v>980</v>
      </c>
      <c r="AB678" s="137"/>
      <c r="AC678" s="136" t="s">
        <v>980</v>
      </c>
      <c r="AD678" s="136" t="s">
        <v>980</v>
      </c>
      <c r="AE678" s="136" t="s">
        <v>980</v>
      </c>
      <c r="AF678" s="138">
        <v>0</v>
      </c>
    </row>
    <row r="679" spans="1:32" x14ac:dyDescent="0.25">
      <c r="A679" s="135" t="s">
        <v>980</v>
      </c>
      <c r="B679" s="136" t="s">
        <v>182</v>
      </c>
      <c r="C679" s="136" t="s">
        <v>522</v>
      </c>
      <c r="D679" s="137">
        <v>44163</v>
      </c>
      <c r="E679" s="137">
        <v>44163</v>
      </c>
      <c r="F679" s="137">
        <v>44165</v>
      </c>
      <c r="G679" s="136" t="s">
        <v>981</v>
      </c>
      <c r="H679" s="136" t="s">
        <v>982</v>
      </c>
      <c r="I679" s="138">
        <v>-1297.3499999999999</v>
      </c>
      <c r="J679" s="136" t="s">
        <v>983</v>
      </c>
      <c r="K679" s="136" t="s">
        <v>984</v>
      </c>
      <c r="L679" s="138">
        <v>-108912.53</v>
      </c>
      <c r="M679" s="138">
        <v>-1297.3499999999999</v>
      </c>
      <c r="N679" s="139">
        <f t="shared" si="21"/>
        <v>1297.3499999999999</v>
      </c>
      <c r="O679" s="140" t="str">
        <f>IF(M679="","",IF(M679&lt;0,-M679&amp;"_"&amp;COUNTIF(M$2:M679,M679),M679&amp;"_"&amp;COUNTIF(M$2:M679,M679)))</f>
        <v>1297.35_1</v>
      </c>
      <c r="P679" s="140" t="str">
        <f t="shared" si="20"/>
        <v/>
      </c>
      <c r="Q679" s="136" t="s">
        <v>1384</v>
      </c>
      <c r="R679" s="136" t="s">
        <v>1385</v>
      </c>
      <c r="S679" s="136" t="s">
        <v>980</v>
      </c>
      <c r="T679" s="136" t="s">
        <v>980</v>
      </c>
      <c r="U679" s="136" t="s">
        <v>987</v>
      </c>
      <c r="V679" s="136" t="s">
        <v>980</v>
      </c>
      <c r="W679" s="136" t="s">
        <v>980</v>
      </c>
      <c r="X679" s="136" t="s">
        <v>980</v>
      </c>
      <c r="Y679" s="136" t="s">
        <v>980</v>
      </c>
      <c r="Z679" s="136" t="s">
        <v>988</v>
      </c>
      <c r="AA679" s="136" t="s">
        <v>980</v>
      </c>
      <c r="AB679" s="137"/>
      <c r="AC679" s="136" t="s">
        <v>980</v>
      </c>
      <c r="AD679" s="136" t="s">
        <v>980</v>
      </c>
      <c r="AE679" s="136" t="s">
        <v>980</v>
      </c>
      <c r="AF679" s="138">
        <v>0</v>
      </c>
    </row>
    <row r="680" spans="1:32" x14ac:dyDescent="0.25">
      <c r="A680" s="135" t="s">
        <v>980</v>
      </c>
      <c r="B680" s="136" t="s">
        <v>182</v>
      </c>
      <c r="C680" s="136" t="s">
        <v>510</v>
      </c>
      <c r="D680" s="137">
        <v>44163</v>
      </c>
      <c r="E680" s="137">
        <v>44163</v>
      </c>
      <c r="F680" s="137">
        <v>44165</v>
      </c>
      <c r="G680" s="136" t="s">
        <v>981</v>
      </c>
      <c r="H680" s="136" t="s">
        <v>982</v>
      </c>
      <c r="I680" s="138">
        <v>-3141.55</v>
      </c>
      <c r="J680" s="136" t="s">
        <v>983</v>
      </c>
      <c r="K680" s="136" t="s">
        <v>984</v>
      </c>
      <c r="L680" s="138">
        <v>-263733.12</v>
      </c>
      <c r="M680" s="138">
        <v>-3141.55</v>
      </c>
      <c r="N680" s="139">
        <f t="shared" si="21"/>
        <v>3141.55</v>
      </c>
      <c r="O680" s="140" t="str">
        <f>IF(M680="","",IF(M680&lt;0,-M680&amp;"_"&amp;COUNTIF(M$2:M680,M680),M680&amp;"_"&amp;COUNTIF(M$2:M680,M680)))</f>
        <v>3141.55_1</v>
      </c>
      <c r="P680" s="140" t="str">
        <f t="shared" si="20"/>
        <v/>
      </c>
      <c r="Q680" s="136" t="s">
        <v>1386</v>
      </c>
      <c r="R680" s="136" t="s">
        <v>1385</v>
      </c>
      <c r="S680" s="136" t="s">
        <v>980</v>
      </c>
      <c r="T680" s="136" t="s">
        <v>980</v>
      </c>
      <c r="U680" s="136" t="s">
        <v>987</v>
      </c>
      <c r="V680" s="136" t="s">
        <v>980</v>
      </c>
      <c r="W680" s="136" t="s">
        <v>980</v>
      </c>
      <c r="X680" s="136" t="s">
        <v>980</v>
      </c>
      <c r="Y680" s="136" t="s">
        <v>980</v>
      </c>
      <c r="Z680" s="136" t="s">
        <v>988</v>
      </c>
      <c r="AA680" s="136" t="s">
        <v>980</v>
      </c>
      <c r="AB680" s="137"/>
      <c r="AC680" s="136" t="s">
        <v>980</v>
      </c>
      <c r="AD680" s="136" t="s">
        <v>980</v>
      </c>
      <c r="AE680" s="136" t="s">
        <v>980</v>
      </c>
      <c r="AF680" s="138">
        <v>0</v>
      </c>
    </row>
    <row r="681" spans="1:32" x14ac:dyDescent="0.25">
      <c r="A681" s="135" t="s">
        <v>980</v>
      </c>
      <c r="B681" s="136" t="s">
        <v>182</v>
      </c>
      <c r="C681" s="136" t="s">
        <v>546</v>
      </c>
      <c r="D681" s="137">
        <v>44163</v>
      </c>
      <c r="E681" s="137">
        <v>44163</v>
      </c>
      <c r="F681" s="137">
        <v>44170</v>
      </c>
      <c r="G681" s="136" t="s">
        <v>981</v>
      </c>
      <c r="H681" s="136" t="s">
        <v>982</v>
      </c>
      <c r="I681" s="138">
        <v>-897.33</v>
      </c>
      <c r="J681" s="136" t="s">
        <v>983</v>
      </c>
      <c r="K681" s="136" t="s">
        <v>984</v>
      </c>
      <c r="L681" s="138">
        <v>-75330.850000000006</v>
      </c>
      <c r="M681" s="138">
        <v>-897.33</v>
      </c>
      <c r="N681" s="139">
        <f t="shared" si="21"/>
        <v>897.33</v>
      </c>
      <c r="O681" s="140" t="str">
        <f>IF(M681="","",IF(M681&lt;0,-M681&amp;"_"&amp;COUNTIF(M$2:M681,M681),M681&amp;"_"&amp;COUNTIF(M$2:M681,M681)))</f>
        <v>897.33_1</v>
      </c>
      <c r="P681" s="140" t="str">
        <f t="shared" si="20"/>
        <v/>
      </c>
      <c r="Q681" s="136" t="s">
        <v>1387</v>
      </c>
      <c r="R681" s="136" t="s">
        <v>1385</v>
      </c>
      <c r="S681" s="136" t="s">
        <v>980</v>
      </c>
      <c r="T681" s="136" t="s">
        <v>980</v>
      </c>
      <c r="U681" s="136" t="s">
        <v>987</v>
      </c>
      <c r="V681" s="136" t="s">
        <v>980</v>
      </c>
      <c r="W681" s="136" t="s">
        <v>980</v>
      </c>
      <c r="X681" s="136" t="s">
        <v>980</v>
      </c>
      <c r="Y681" s="136" t="s">
        <v>980</v>
      </c>
      <c r="Z681" s="136" t="s">
        <v>988</v>
      </c>
      <c r="AA681" s="136" t="s">
        <v>980</v>
      </c>
      <c r="AB681" s="137"/>
      <c r="AC681" s="136" t="s">
        <v>980</v>
      </c>
      <c r="AD681" s="136" t="s">
        <v>980</v>
      </c>
      <c r="AE681" s="136" t="s">
        <v>980</v>
      </c>
      <c r="AF681" s="138">
        <v>0</v>
      </c>
    </row>
    <row r="682" spans="1:32" x14ac:dyDescent="0.25">
      <c r="A682" s="135" t="s">
        <v>980</v>
      </c>
      <c r="B682" s="136" t="s">
        <v>182</v>
      </c>
      <c r="C682" s="136" t="s">
        <v>549</v>
      </c>
      <c r="D682" s="137">
        <v>44163</v>
      </c>
      <c r="E682" s="137">
        <v>44163</v>
      </c>
      <c r="F682" s="137">
        <v>44170</v>
      </c>
      <c r="G682" s="136" t="s">
        <v>981</v>
      </c>
      <c r="H682" s="136" t="s">
        <v>982</v>
      </c>
      <c r="I682" s="138">
        <v>-1344.25</v>
      </c>
      <c r="J682" s="136" t="s">
        <v>983</v>
      </c>
      <c r="K682" s="136" t="s">
        <v>984</v>
      </c>
      <c r="L682" s="138">
        <v>-112849.79</v>
      </c>
      <c r="M682" s="138">
        <v>-1344.25</v>
      </c>
      <c r="N682" s="139">
        <f t="shared" si="21"/>
        <v>1344.25</v>
      </c>
      <c r="O682" s="140" t="str">
        <f>IF(M682="","",IF(M682&lt;0,-M682&amp;"_"&amp;COUNTIF(M$2:M682,M682),M682&amp;"_"&amp;COUNTIF(M$2:M682,M682)))</f>
        <v>1344.25_1</v>
      </c>
      <c r="P682" s="140" t="str">
        <f t="shared" si="20"/>
        <v/>
      </c>
      <c r="Q682" s="136" t="s">
        <v>1388</v>
      </c>
      <c r="R682" s="136" t="s">
        <v>1385</v>
      </c>
      <c r="S682" s="136" t="s">
        <v>980</v>
      </c>
      <c r="T682" s="136" t="s">
        <v>980</v>
      </c>
      <c r="U682" s="136" t="s">
        <v>987</v>
      </c>
      <c r="V682" s="136" t="s">
        <v>980</v>
      </c>
      <c r="W682" s="136" t="s">
        <v>980</v>
      </c>
      <c r="X682" s="136" t="s">
        <v>980</v>
      </c>
      <c r="Y682" s="136" t="s">
        <v>980</v>
      </c>
      <c r="Z682" s="136" t="s">
        <v>988</v>
      </c>
      <c r="AA682" s="136" t="s">
        <v>980</v>
      </c>
      <c r="AB682" s="137"/>
      <c r="AC682" s="136" t="s">
        <v>980</v>
      </c>
      <c r="AD682" s="136" t="s">
        <v>980</v>
      </c>
      <c r="AE682" s="136" t="s">
        <v>980</v>
      </c>
      <c r="AF682" s="138">
        <v>0</v>
      </c>
    </row>
    <row r="683" spans="1:32" x14ac:dyDescent="0.25">
      <c r="A683" s="135" t="s">
        <v>980</v>
      </c>
      <c r="B683" s="136" t="s">
        <v>182</v>
      </c>
      <c r="C683" s="136" t="s">
        <v>542</v>
      </c>
      <c r="D683" s="137">
        <v>44163</v>
      </c>
      <c r="E683" s="137">
        <v>44163</v>
      </c>
      <c r="F683" s="137">
        <v>44170</v>
      </c>
      <c r="G683" s="136" t="s">
        <v>981</v>
      </c>
      <c r="H683" s="136" t="s">
        <v>982</v>
      </c>
      <c r="I683" s="138">
        <v>-8065.51</v>
      </c>
      <c r="J683" s="136" t="s">
        <v>983</v>
      </c>
      <c r="K683" s="136" t="s">
        <v>984</v>
      </c>
      <c r="L683" s="138">
        <v>-677099.56</v>
      </c>
      <c r="M683" s="138">
        <v>-8065.51</v>
      </c>
      <c r="N683" s="139">
        <f t="shared" si="21"/>
        <v>8065.51</v>
      </c>
      <c r="O683" s="140" t="str">
        <f>IF(M683="","",IF(M683&lt;0,-M683&amp;"_"&amp;COUNTIF(M$2:M683,M683),M683&amp;"_"&amp;COUNTIF(M$2:M683,M683)))</f>
        <v>8065.51_1</v>
      </c>
      <c r="P683" s="140" t="str">
        <f t="shared" si="20"/>
        <v/>
      </c>
      <c r="Q683" s="136" t="s">
        <v>1389</v>
      </c>
      <c r="R683" s="136" t="s">
        <v>1385</v>
      </c>
      <c r="S683" s="136" t="s">
        <v>980</v>
      </c>
      <c r="T683" s="136" t="s">
        <v>980</v>
      </c>
      <c r="U683" s="136" t="s">
        <v>987</v>
      </c>
      <c r="V683" s="136" t="s">
        <v>980</v>
      </c>
      <c r="W683" s="136" t="s">
        <v>980</v>
      </c>
      <c r="X683" s="136" t="s">
        <v>980</v>
      </c>
      <c r="Y683" s="136" t="s">
        <v>980</v>
      </c>
      <c r="Z683" s="136" t="s">
        <v>988</v>
      </c>
      <c r="AA683" s="136" t="s">
        <v>980</v>
      </c>
      <c r="AB683" s="137"/>
      <c r="AC683" s="136" t="s">
        <v>980</v>
      </c>
      <c r="AD683" s="136" t="s">
        <v>980</v>
      </c>
      <c r="AE683" s="136" t="s">
        <v>980</v>
      </c>
      <c r="AF683" s="138">
        <v>0</v>
      </c>
    </row>
    <row r="684" spans="1:32" x14ac:dyDescent="0.25">
      <c r="A684" s="135" t="s">
        <v>980</v>
      </c>
      <c r="B684" s="136" t="s">
        <v>182</v>
      </c>
      <c r="C684" s="136" t="s">
        <v>542</v>
      </c>
      <c r="D684" s="137">
        <v>44163</v>
      </c>
      <c r="E684" s="137">
        <v>44163</v>
      </c>
      <c r="F684" s="137">
        <v>44170</v>
      </c>
      <c r="G684" s="136" t="s">
        <v>981</v>
      </c>
      <c r="H684" s="136" t="s">
        <v>982</v>
      </c>
      <c r="I684" s="138">
        <v>-3528.67</v>
      </c>
      <c r="J684" s="136" t="s">
        <v>983</v>
      </c>
      <c r="K684" s="136" t="s">
        <v>984</v>
      </c>
      <c r="L684" s="138">
        <v>-296231.84999999998</v>
      </c>
      <c r="M684" s="138">
        <v>-3528.67</v>
      </c>
      <c r="N684" s="139">
        <f t="shared" si="21"/>
        <v>3528.67</v>
      </c>
      <c r="O684" s="140" t="str">
        <f>IF(M684="","",IF(M684&lt;0,-M684&amp;"_"&amp;COUNTIF(M$2:M684,M684),M684&amp;"_"&amp;COUNTIF(M$2:M684,M684)))</f>
        <v>3528.67_1</v>
      </c>
      <c r="P684" s="140" t="str">
        <f t="shared" si="20"/>
        <v/>
      </c>
      <c r="Q684" s="136" t="s">
        <v>1389</v>
      </c>
      <c r="R684" s="136" t="s">
        <v>1385</v>
      </c>
      <c r="S684" s="136" t="s">
        <v>980</v>
      </c>
      <c r="T684" s="136" t="s">
        <v>980</v>
      </c>
      <c r="U684" s="136" t="s">
        <v>987</v>
      </c>
      <c r="V684" s="136" t="s">
        <v>980</v>
      </c>
      <c r="W684" s="136" t="s">
        <v>980</v>
      </c>
      <c r="X684" s="136" t="s">
        <v>980</v>
      </c>
      <c r="Y684" s="136" t="s">
        <v>980</v>
      </c>
      <c r="Z684" s="136" t="s">
        <v>988</v>
      </c>
      <c r="AA684" s="136" t="s">
        <v>980</v>
      </c>
      <c r="AB684" s="137"/>
      <c r="AC684" s="136" t="s">
        <v>980</v>
      </c>
      <c r="AD684" s="136" t="s">
        <v>980</v>
      </c>
      <c r="AE684" s="136" t="s">
        <v>980</v>
      </c>
      <c r="AF684" s="138">
        <v>0</v>
      </c>
    </row>
    <row r="685" spans="1:32" x14ac:dyDescent="0.25">
      <c r="A685" s="135" t="s">
        <v>980</v>
      </c>
      <c r="B685" s="136" t="s">
        <v>182</v>
      </c>
      <c r="C685" s="136" t="s">
        <v>221</v>
      </c>
      <c r="D685" s="137">
        <v>44164</v>
      </c>
      <c r="E685" s="137">
        <v>44164</v>
      </c>
      <c r="F685" s="137">
        <v>44166</v>
      </c>
      <c r="G685" s="136" t="s">
        <v>981</v>
      </c>
      <c r="H685" s="136" t="s">
        <v>982</v>
      </c>
      <c r="I685" s="138">
        <v>-7064.81</v>
      </c>
      <c r="J685" s="136" t="s">
        <v>983</v>
      </c>
      <c r="K685" s="136" t="s">
        <v>984</v>
      </c>
      <c r="L685" s="138">
        <v>-593090.80000000005</v>
      </c>
      <c r="M685" s="138">
        <v>-7064.81</v>
      </c>
      <c r="N685" s="139">
        <f t="shared" si="21"/>
        <v>7064.81</v>
      </c>
      <c r="O685" s="140" t="str">
        <f>IF(M685="","",IF(M685&lt;0,-M685&amp;"_"&amp;COUNTIF(M$2:M685,M685),M685&amp;"_"&amp;COUNTIF(M$2:M685,M685)))</f>
        <v>7064.81_1</v>
      </c>
      <c r="P685" s="140" t="str">
        <f t="shared" si="20"/>
        <v/>
      </c>
      <c r="Q685" s="136" t="s">
        <v>1390</v>
      </c>
      <c r="R685" s="136" t="s">
        <v>1391</v>
      </c>
      <c r="S685" s="136" t="s">
        <v>980</v>
      </c>
      <c r="T685" s="136" t="s">
        <v>980</v>
      </c>
      <c r="U685" s="136" t="s">
        <v>987</v>
      </c>
      <c r="V685" s="136" t="s">
        <v>980</v>
      </c>
      <c r="W685" s="136" t="s">
        <v>980</v>
      </c>
      <c r="X685" s="136" t="s">
        <v>980</v>
      </c>
      <c r="Y685" s="136" t="s">
        <v>980</v>
      </c>
      <c r="Z685" s="136" t="s">
        <v>988</v>
      </c>
      <c r="AA685" s="136" t="s">
        <v>980</v>
      </c>
      <c r="AB685" s="137"/>
      <c r="AC685" s="136" t="s">
        <v>980</v>
      </c>
      <c r="AD685" s="136" t="s">
        <v>980</v>
      </c>
      <c r="AE685" s="136" t="s">
        <v>980</v>
      </c>
      <c r="AF685" s="138">
        <v>0</v>
      </c>
    </row>
    <row r="686" spans="1:32" x14ac:dyDescent="0.25">
      <c r="A686" s="135" t="s">
        <v>980</v>
      </c>
      <c r="B686" s="136" t="s">
        <v>182</v>
      </c>
      <c r="C686" s="136" t="s">
        <v>547</v>
      </c>
      <c r="D686" s="137">
        <v>44165</v>
      </c>
      <c r="E686" s="137">
        <v>44165</v>
      </c>
      <c r="F686" s="137">
        <v>44170</v>
      </c>
      <c r="G686" s="136" t="s">
        <v>981</v>
      </c>
      <c r="H686" s="136" t="s">
        <v>982</v>
      </c>
      <c r="I686" s="138">
        <v>-1286.24</v>
      </c>
      <c r="J686" s="136" t="s">
        <v>983</v>
      </c>
      <c r="K686" s="136" t="s">
        <v>984</v>
      </c>
      <c r="L686" s="138">
        <v>-107979.85</v>
      </c>
      <c r="M686" s="138">
        <v>-1286.24</v>
      </c>
      <c r="N686" s="139">
        <f t="shared" si="21"/>
        <v>1286.24</v>
      </c>
      <c r="O686" s="140" t="str">
        <f>IF(M686="","",IF(M686&lt;0,-M686&amp;"_"&amp;COUNTIF(M$2:M686,M686),M686&amp;"_"&amp;COUNTIF(M$2:M686,M686)))</f>
        <v>1286.24_1</v>
      </c>
      <c r="P686" s="140" t="str">
        <f t="shared" si="20"/>
        <v/>
      </c>
      <c r="Q686" s="136" t="s">
        <v>1392</v>
      </c>
      <c r="R686" s="136" t="s">
        <v>1393</v>
      </c>
      <c r="S686" s="136" t="s">
        <v>980</v>
      </c>
      <c r="T686" s="136" t="s">
        <v>980</v>
      </c>
      <c r="U686" s="136" t="s">
        <v>987</v>
      </c>
      <c r="V686" s="136" t="s">
        <v>980</v>
      </c>
      <c r="W686" s="136" t="s">
        <v>980</v>
      </c>
      <c r="X686" s="136" t="s">
        <v>980</v>
      </c>
      <c r="Y686" s="136" t="s">
        <v>980</v>
      </c>
      <c r="Z686" s="136" t="s">
        <v>988</v>
      </c>
      <c r="AA686" s="136" t="s">
        <v>980</v>
      </c>
      <c r="AB686" s="137"/>
      <c r="AC686" s="136" t="s">
        <v>980</v>
      </c>
      <c r="AD686" s="136" t="s">
        <v>980</v>
      </c>
      <c r="AE686" s="136" t="s">
        <v>980</v>
      </c>
      <c r="AF686" s="138">
        <v>0</v>
      </c>
    </row>
    <row r="687" spans="1:32" x14ac:dyDescent="0.25">
      <c r="A687" s="135" t="s">
        <v>980</v>
      </c>
      <c r="B687" s="136" t="s">
        <v>182</v>
      </c>
      <c r="C687" s="136" t="s">
        <v>534</v>
      </c>
      <c r="D687" s="137">
        <v>44165</v>
      </c>
      <c r="E687" s="137">
        <v>44165</v>
      </c>
      <c r="F687" s="137">
        <v>44170</v>
      </c>
      <c r="G687" s="136" t="s">
        <v>981</v>
      </c>
      <c r="H687" s="136" t="s">
        <v>982</v>
      </c>
      <c r="I687" s="138">
        <v>-2202.12</v>
      </c>
      <c r="J687" s="136" t="s">
        <v>983</v>
      </c>
      <c r="K687" s="136" t="s">
        <v>984</v>
      </c>
      <c r="L687" s="138">
        <v>-184867.97</v>
      </c>
      <c r="M687" s="138">
        <v>-2202.12</v>
      </c>
      <c r="N687" s="139">
        <f t="shared" si="21"/>
        <v>2202.12</v>
      </c>
      <c r="O687" s="140" t="str">
        <f>IF(M687="","",IF(M687&lt;0,-M687&amp;"_"&amp;COUNTIF(M$2:M687,M687),M687&amp;"_"&amp;COUNTIF(M$2:M687,M687)))</f>
        <v>2202.12_1</v>
      </c>
      <c r="P687" s="140" t="str">
        <f t="shared" si="20"/>
        <v/>
      </c>
      <c r="Q687" s="136" t="s">
        <v>1394</v>
      </c>
      <c r="R687" s="136" t="s">
        <v>1393</v>
      </c>
      <c r="S687" s="136" t="s">
        <v>980</v>
      </c>
      <c r="T687" s="136" t="s">
        <v>980</v>
      </c>
      <c r="U687" s="136" t="s">
        <v>987</v>
      </c>
      <c r="V687" s="136" t="s">
        <v>980</v>
      </c>
      <c r="W687" s="136" t="s">
        <v>980</v>
      </c>
      <c r="X687" s="136" t="s">
        <v>980</v>
      </c>
      <c r="Y687" s="136" t="s">
        <v>980</v>
      </c>
      <c r="Z687" s="136" t="s">
        <v>988</v>
      </c>
      <c r="AA687" s="136" t="s">
        <v>980</v>
      </c>
      <c r="AB687" s="137"/>
      <c r="AC687" s="136" t="s">
        <v>980</v>
      </c>
      <c r="AD687" s="136" t="s">
        <v>980</v>
      </c>
      <c r="AE687" s="136" t="s">
        <v>980</v>
      </c>
      <c r="AF687" s="138">
        <v>0</v>
      </c>
    </row>
    <row r="688" spans="1:32" x14ac:dyDescent="0.25">
      <c r="A688" s="135" t="s">
        <v>980</v>
      </c>
      <c r="B688" s="136" t="s">
        <v>182</v>
      </c>
      <c r="C688" s="136" t="s">
        <v>535</v>
      </c>
      <c r="D688" s="137">
        <v>44165</v>
      </c>
      <c r="E688" s="137">
        <v>44165</v>
      </c>
      <c r="F688" s="137">
        <v>44170</v>
      </c>
      <c r="G688" s="136" t="s">
        <v>981</v>
      </c>
      <c r="H688" s="136" t="s">
        <v>982</v>
      </c>
      <c r="I688" s="138">
        <v>-1948.31</v>
      </c>
      <c r="J688" s="136" t="s">
        <v>983</v>
      </c>
      <c r="K688" s="136" t="s">
        <v>984</v>
      </c>
      <c r="L688" s="138">
        <v>-163560.62</v>
      </c>
      <c r="M688" s="138">
        <v>-1948.31</v>
      </c>
      <c r="N688" s="139">
        <f t="shared" si="21"/>
        <v>1948.31</v>
      </c>
      <c r="O688" s="140" t="str">
        <f>IF(M688="","",IF(M688&lt;0,-M688&amp;"_"&amp;COUNTIF(M$2:M688,M688),M688&amp;"_"&amp;COUNTIF(M$2:M688,M688)))</f>
        <v>1948.31_1</v>
      </c>
      <c r="P688" s="140" t="str">
        <f t="shared" si="20"/>
        <v/>
      </c>
      <c r="Q688" s="136" t="s">
        <v>1395</v>
      </c>
      <c r="R688" s="136" t="s">
        <v>1393</v>
      </c>
      <c r="S688" s="136" t="s">
        <v>980</v>
      </c>
      <c r="T688" s="136" t="s">
        <v>980</v>
      </c>
      <c r="U688" s="136" t="s">
        <v>987</v>
      </c>
      <c r="V688" s="136" t="s">
        <v>980</v>
      </c>
      <c r="W688" s="136" t="s">
        <v>980</v>
      </c>
      <c r="X688" s="136" t="s">
        <v>980</v>
      </c>
      <c r="Y688" s="136" t="s">
        <v>980</v>
      </c>
      <c r="Z688" s="136" t="s">
        <v>988</v>
      </c>
      <c r="AA688" s="136" t="s">
        <v>980</v>
      </c>
      <c r="AB688" s="137"/>
      <c r="AC688" s="136" t="s">
        <v>980</v>
      </c>
      <c r="AD688" s="136" t="s">
        <v>980</v>
      </c>
      <c r="AE688" s="136" t="s">
        <v>980</v>
      </c>
      <c r="AF688" s="138">
        <v>0</v>
      </c>
    </row>
    <row r="689" spans="1:32" x14ac:dyDescent="0.25">
      <c r="A689" s="135" t="s">
        <v>980</v>
      </c>
      <c r="B689" s="136" t="s">
        <v>182</v>
      </c>
      <c r="C689" s="136" t="s">
        <v>536</v>
      </c>
      <c r="D689" s="137">
        <v>44165</v>
      </c>
      <c r="E689" s="137">
        <v>44165</v>
      </c>
      <c r="F689" s="137">
        <v>44170</v>
      </c>
      <c r="G689" s="136" t="s">
        <v>981</v>
      </c>
      <c r="H689" s="136" t="s">
        <v>982</v>
      </c>
      <c r="I689" s="138">
        <v>-1971.82</v>
      </c>
      <c r="J689" s="136" t="s">
        <v>983</v>
      </c>
      <c r="K689" s="136" t="s">
        <v>984</v>
      </c>
      <c r="L689" s="138">
        <v>-165534.29</v>
      </c>
      <c r="M689" s="138">
        <v>-1971.82</v>
      </c>
      <c r="N689" s="139">
        <f t="shared" si="21"/>
        <v>1971.82</v>
      </c>
      <c r="O689" s="140" t="str">
        <f>IF(M689="","",IF(M689&lt;0,-M689&amp;"_"&amp;COUNTIF(M$2:M689,M689),M689&amp;"_"&amp;COUNTIF(M$2:M689,M689)))</f>
        <v>1971.82_1</v>
      </c>
      <c r="P689" s="140" t="str">
        <f t="shared" si="20"/>
        <v/>
      </c>
      <c r="Q689" s="136" t="s">
        <v>1396</v>
      </c>
      <c r="R689" s="136" t="s">
        <v>1393</v>
      </c>
      <c r="S689" s="136" t="s">
        <v>980</v>
      </c>
      <c r="T689" s="136" t="s">
        <v>980</v>
      </c>
      <c r="U689" s="136" t="s">
        <v>987</v>
      </c>
      <c r="V689" s="136" t="s">
        <v>980</v>
      </c>
      <c r="W689" s="136" t="s">
        <v>980</v>
      </c>
      <c r="X689" s="136" t="s">
        <v>980</v>
      </c>
      <c r="Y689" s="136" t="s">
        <v>980</v>
      </c>
      <c r="Z689" s="136" t="s">
        <v>988</v>
      </c>
      <c r="AA689" s="136" t="s">
        <v>980</v>
      </c>
      <c r="AB689" s="137"/>
      <c r="AC689" s="136" t="s">
        <v>980</v>
      </c>
      <c r="AD689" s="136" t="s">
        <v>980</v>
      </c>
      <c r="AE689" s="136" t="s">
        <v>980</v>
      </c>
      <c r="AF689" s="138">
        <v>0</v>
      </c>
    </row>
    <row r="690" spans="1:32" x14ac:dyDescent="0.25">
      <c r="A690" s="135" t="s">
        <v>980</v>
      </c>
      <c r="B690" s="136" t="s">
        <v>182</v>
      </c>
      <c r="C690" s="136" t="s">
        <v>541</v>
      </c>
      <c r="D690" s="137">
        <v>44165</v>
      </c>
      <c r="E690" s="137">
        <v>44165</v>
      </c>
      <c r="F690" s="137">
        <v>44170</v>
      </c>
      <c r="G690" s="136" t="s">
        <v>981</v>
      </c>
      <c r="H690" s="136" t="s">
        <v>982</v>
      </c>
      <c r="I690" s="138">
        <v>-1727.52</v>
      </c>
      <c r="J690" s="136" t="s">
        <v>983</v>
      </c>
      <c r="K690" s="136" t="s">
        <v>984</v>
      </c>
      <c r="L690" s="138">
        <v>-145025.29999999999</v>
      </c>
      <c r="M690" s="138">
        <v>-1727.52</v>
      </c>
      <c r="N690" s="139">
        <f t="shared" si="21"/>
        <v>1727.52</v>
      </c>
      <c r="O690" s="140" t="str">
        <f>IF(M690="","",IF(M690&lt;0,-M690&amp;"_"&amp;COUNTIF(M$2:M690,M690),M690&amp;"_"&amp;COUNTIF(M$2:M690,M690)))</f>
        <v>1727.52_1</v>
      </c>
      <c r="P690" s="140" t="str">
        <f t="shared" si="20"/>
        <v/>
      </c>
      <c r="Q690" s="136" t="s">
        <v>1397</v>
      </c>
      <c r="R690" s="136" t="s">
        <v>1393</v>
      </c>
      <c r="S690" s="136" t="s">
        <v>980</v>
      </c>
      <c r="T690" s="136" t="s">
        <v>980</v>
      </c>
      <c r="U690" s="136" t="s">
        <v>987</v>
      </c>
      <c r="V690" s="136" t="s">
        <v>980</v>
      </c>
      <c r="W690" s="136" t="s">
        <v>980</v>
      </c>
      <c r="X690" s="136" t="s">
        <v>980</v>
      </c>
      <c r="Y690" s="136" t="s">
        <v>980</v>
      </c>
      <c r="Z690" s="136" t="s">
        <v>988</v>
      </c>
      <c r="AA690" s="136" t="s">
        <v>980</v>
      </c>
      <c r="AB690" s="137"/>
      <c r="AC690" s="136" t="s">
        <v>980</v>
      </c>
      <c r="AD690" s="136" t="s">
        <v>980</v>
      </c>
      <c r="AE690" s="136" t="s">
        <v>980</v>
      </c>
      <c r="AF690" s="138">
        <v>0</v>
      </c>
    </row>
    <row r="691" spans="1:32" x14ac:dyDescent="0.25">
      <c r="A691" s="135" t="s">
        <v>980</v>
      </c>
      <c r="B691" s="136" t="s">
        <v>182</v>
      </c>
      <c r="C691" s="136" t="s">
        <v>548</v>
      </c>
      <c r="D691" s="137">
        <v>44165</v>
      </c>
      <c r="E691" s="137">
        <v>44165</v>
      </c>
      <c r="F691" s="137">
        <v>44170</v>
      </c>
      <c r="G691" s="136" t="s">
        <v>981</v>
      </c>
      <c r="H691" s="136" t="s">
        <v>982</v>
      </c>
      <c r="I691" s="138">
        <v>-323.45</v>
      </c>
      <c r="J691" s="136" t="s">
        <v>1006</v>
      </c>
      <c r="K691" s="136" t="s">
        <v>984</v>
      </c>
      <c r="L691" s="138">
        <v>-27153.62</v>
      </c>
      <c r="M691" s="138">
        <v>-323.45</v>
      </c>
      <c r="N691" s="139">
        <f t="shared" si="21"/>
        <v>323.45</v>
      </c>
      <c r="O691" s="140" t="str">
        <f>IF(M691="","",IF(M691&lt;0,-M691&amp;"_"&amp;COUNTIF(M$2:M691,M691),M691&amp;"_"&amp;COUNTIF(M$2:M691,M691)))</f>
        <v>323.45_1</v>
      </c>
      <c r="P691" s="140" t="str">
        <f t="shared" si="20"/>
        <v/>
      </c>
      <c r="Q691" s="136" t="s">
        <v>1398</v>
      </c>
      <c r="R691" s="136" t="s">
        <v>1393</v>
      </c>
      <c r="S691" s="136" t="s">
        <v>980</v>
      </c>
      <c r="T691" s="136" t="s">
        <v>980</v>
      </c>
      <c r="U691" s="136" t="s">
        <v>987</v>
      </c>
      <c r="V691" s="136" t="s">
        <v>980</v>
      </c>
      <c r="W691" s="136" t="s">
        <v>980</v>
      </c>
      <c r="X691" s="136" t="s">
        <v>980</v>
      </c>
      <c r="Y691" s="136" t="s">
        <v>980</v>
      </c>
      <c r="Z691" s="136" t="s">
        <v>988</v>
      </c>
      <c r="AA691" s="136" t="s">
        <v>980</v>
      </c>
      <c r="AB691" s="137"/>
      <c r="AC691" s="136" t="s">
        <v>980</v>
      </c>
      <c r="AD691" s="136" t="s">
        <v>980</v>
      </c>
      <c r="AE691" s="136" t="s">
        <v>980</v>
      </c>
      <c r="AF691" s="138">
        <v>0</v>
      </c>
    </row>
    <row r="692" spans="1:32" x14ac:dyDescent="0.25">
      <c r="A692" s="135" t="s">
        <v>980</v>
      </c>
      <c r="B692" s="136" t="s">
        <v>182</v>
      </c>
      <c r="C692" s="136" t="s">
        <v>548</v>
      </c>
      <c r="D692" s="137">
        <v>44165</v>
      </c>
      <c r="E692" s="137">
        <v>44165</v>
      </c>
      <c r="F692" s="137">
        <v>44170</v>
      </c>
      <c r="G692" s="136" t="s">
        <v>981</v>
      </c>
      <c r="H692" s="136" t="s">
        <v>982</v>
      </c>
      <c r="I692" s="138">
        <v>-880.08</v>
      </c>
      <c r="J692" s="136" t="s">
        <v>983</v>
      </c>
      <c r="K692" s="136" t="s">
        <v>984</v>
      </c>
      <c r="L692" s="138">
        <v>-73882.720000000001</v>
      </c>
      <c r="M692" s="138">
        <v>-880.08</v>
      </c>
      <c r="N692" s="139">
        <f t="shared" si="21"/>
        <v>880.08</v>
      </c>
      <c r="O692" s="140" t="str">
        <f>IF(M692="","",IF(M692&lt;0,-M692&amp;"_"&amp;COUNTIF(M$2:M692,M692),M692&amp;"_"&amp;COUNTIF(M$2:M692,M692)))</f>
        <v>880.08_1</v>
      </c>
      <c r="P692" s="140" t="str">
        <f t="shared" si="20"/>
        <v/>
      </c>
      <c r="Q692" s="136" t="s">
        <v>1398</v>
      </c>
      <c r="R692" s="136" t="s">
        <v>1393</v>
      </c>
      <c r="S692" s="136" t="s">
        <v>980</v>
      </c>
      <c r="T692" s="136" t="s">
        <v>980</v>
      </c>
      <c r="U692" s="136" t="s">
        <v>987</v>
      </c>
      <c r="V692" s="136" t="s">
        <v>980</v>
      </c>
      <c r="W692" s="136" t="s">
        <v>980</v>
      </c>
      <c r="X692" s="136" t="s">
        <v>980</v>
      </c>
      <c r="Y692" s="136" t="s">
        <v>980</v>
      </c>
      <c r="Z692" s="136" t="s">
        <v>988</v>
      </c>
      <c r="AA692" s="136" t="s">
        <v>980</v>
      </c>
      <c r="AB692" s="137"/>
      <c r="AC692" s="136" t="s">
        <v>980</v>
      </c>
      <c r="AD692" s="136" t="s">
        <v>980</v>
      </c>
      <c r="AE692" s="136" t="s">
        <v>980</v>
      </c>
      <c r="AF692" s="138">
        <v>0</v>
      </c>
    </row>
    <row r="693" spans="1:32" x14ac:dyDescent="0.25">
      <c r="A693" s="135" t="s">
        <v>980</v>
      </c>
      <c r="B693" s="136" t="s">
        <v>182</v>
      </c>
      <c r="C693" s="136" t="s">
        <v>512</v>
      </c>
      <c r="D693" s="137">
        <v>44165</v>
      </c>
      <c r="E693" s="137">
        <v>44165</v>
      </c>
      <c r="F693" s="137">
        <v>44172</v>
      </c>
      <c r="G693" s="136" t="s">
        <v>981</v>
      </c>
      <c r="H693" s="136" t="s">
        <v>982</v>
      </c>
      <c r="I693" s="138">
        <v>-2612.4</v>
      </c>
      <c r="J693" s="136" t="s">
        <v>983</v>
      </c>
      <c r="K693" s="136" t="s">
        <v>984</v>
      </c>
      <c r="L693" s="138">
        <v>-219310.98</v>
      </c>
      <c r="M693" s="138">
        <v>-2612.4</v>
      </c>
      <c r="N693" s="139">
        <f t="shared" si="21"/>
        <v>2612.4</v>
      </c>
      <c r="O693" s="140" t="str">
        <f>IF(M693="","",IF(M693&lt;0,-M693&amp;"_"&amp;COUNTIF(M$2:M693,M693),M693&amp;"_"&amp;COUNTIF(M$2:M693,M693)))</f>
        <v>2612.4_1</v>
      </c>
      <c r="P693" s="140" t="str">
        <f t="shared" si="20"/>
        <v/>
      </c>
      <c r="Q693" s="136" t="s">
        <v>1399</v>
      </c>
      <c r="R693" s="136" t="s">
        <v>1393</v>
      </c>
      <c r="S693" s="136" t="s">
        <v>980</v>
      </c>
      <c r="T693" s="136" t="s">
        <v>980</v>
      </c>
      <c r="U693" s="136" t="s">
        <v>987</v>
      </c>
      <c r="V693" s="136" t="s">
        <v>980</v>
      </c>
      <c r="W693" s="136" t="s">
        <v>980</v>
      </c>
      <c r="X693" s="136" t="s">
        <v>980</v>
      </c>
      <c r="Y693" s="136" t="s">
        <v>980</v>
      </c>
      <c r="Z693" s="136" t="s">
        <v>988</v>
      </c>
      <c r="AA693" s="136" t="s">
        <v>980</v>
      </c>
      <c r="AB693" s="137"/>
      <c r="AC693" s="136" t="s">
        <v>980</v>
      </c>
      <c r="AD693" s="136" t="s">
        <v>980</v>
      </c>
      <c r="AE693" s="136" t="s">
        <v>980</v>
      </c>
      <c r="AF693" s="138">
        <v>0</v>
      </c>
    </row>
    <row r="694" spans="1:32" x14ac:dyDescent="0.25">
      <c r="A694" s="135" t="s">
        <v>980</v>
      </c>
      <c r="B694" s="136" t="s">
        <v>182</v>
      </c>
      <c r="C694" s="136" t="s">
        <v>512</v>
      </c>
      <c r="D694" s="137">
        <v>44165</v>
      </c>
      <c r="E694" s="137">
        <v>44165</v>
      </c>
      <c r="F694" s="137">
        <v>44172</v>
      </c>
      <c r="G694" s="136" t="s">
        <v>981</v>
      </c>
      <c r="H694" s="136" t="s">
        <v>982</v>
      </c>
      <c r="I694" s="138">
        <v>-1684.65</v>
      </c>
      <c r="J694" s="136" t="s">
        <v>983</v>
      </c>
      <c r="K694" s="136" t="s">
        <v>984</v>
      </c>
      <c r="L694" s="138">
        <v>-141426.37</v>
      </c>
      <c r="M694" s="138">
        <v>-1684.65</v>
      </c>
      <c r="N694" s="139">
        <f t="shared" si="21"/>
        <v>1684.65</v>
      </c>
      <c r="O694" s="140" t="str">
        <f>IF(M694="","",IF(M694&lt;0,-M694&amp;"_"&amp;COUNTIF(M$2:M694,M694),M694&amp;"_"&amp;COUNTIF(M$2:M694,M694)))</f>
        <v>1684.65_1</v>
      </c>
      <c r="P694" s="140" t="str">
        <f t="shared" si="20"/>
        <v/>
      </c>
      <c r="Q694" s="136" t="s">
        <v>1399</v>
      </c>
      <c r="R694" s="136" t="s">
        <v>1393</v>
      </c>
      <c r="S694" s="136" t="s">
        <v>980</v>
      </c>
      <c r="T694" s="136" t="s">
        <v>980</v>
      </c>
      <c r="U694" s="136" t="s">
        <v>987</v>
      </c>
      <c r="V694" s="136" t="s">
        <v>980</v>
      </c>
      <c r="W694" s="136" t="s">
        <v>980</v>
      </c>
      <c r="X694" s="136" t="s">
        <v>980</v>
      </c>
      <c r="Y694" s="136" t="s">
        <v>980</v>
      </c>
      <c r="Z694" s="136" t="s">
        <v>988</v>
      </c>
      <c r="AA694" s="136" t="s">
        <v>980</v>
      </c>
      <c r="AB694" s="137"/>
      <c r="AC694" s="136" t="s">
        <v>980</v>
      </c>
      <c r="AD694" s="136" t="s">
        <v>980</v>
      </c>
      <c r="AE694" s="136" t="s">
        <v>980</v>
      </c>
      <c r="AF694" s="138">
        <v>0</v>
      </c>
    </row>
    <row r="695" spans="1:32" x14ac:dyDescent="0.25">
      <c r="A695" s="135" t="s">
        <v>980</v>
      </c>
      <c r="B695" s="136" t="s">
        <v>182</v>
      </c>
      <c r="C695" s="136" t="s">
        <v>499</v>
      </c>
      <c r="D695" s="137">
        <v>44165</v>
      </c>
      <c r="E695" s="137">
        <v>44165</v>
      </c>
      <c r="F695" s="137">
        <v>44172</v>
      </c>
      <c r="G695" s="136" t="s">
        <v>981</v>
      </c>
      <c r="H695" s="136" t="s">
        <v>982</v>
      </c>
      <c r="I695" s="138">
        <v>-5192.3</v>
      </c>
      <c r="J695" s="136" t="s">
        <v>983</v>
      </c>
      <c r="K695" s="136" t="s">
        <v>984</v>
      </c>
      <c r="L695" s="138">
        <v>-435893.58</v>
      </c>
      <c r="M695" s="138">
        <v>-5192.3</v>
      </c>
      <c r="N695" s="139">
        <f t="shared" si="21"/>
        <v>5192.3</v>
      </c>
      <c r="O695" s="140" t="str">
        <f>IF(M695="","",IF(M695&lt;0,-M695&amp;"_"&amp;COUNTIF(M$2:M695,M695),M695&amp;"_"&amp;COUNTIF(M$2:M695,M695)))</f>
        <v>5192.3_1</v>
      </c>
      <c r="P695" s="140" t="str">
        <f t="shared" si="20"/>
        <v/>
      </c>
      <c r="Q695" s="136" t="s">
        <v>1400</v>
      </c>
      <c r="R695" s="136" t="s">
        <v>1393</v>
      </c>
      <c r="S695" s="136" t="s">
        <v>980</v>
      </c>
      <c r="T695" s="136" t="s">
        <v>980</v>
      </c>
      <c r="U695" s="136" t="s">
        <v>987</v>
      </c>
      <c r="V695" s="136" t="s">
        <v>980</v>
      </c>
      <c r="W695" s="136" t="s">
        <v>980</v>
      </c>
      <c r="X695" s="136" t="s">
        <v>980</v>
      </c>
      <c r="Y695" s="136" t="s">
        <v>980</v>
      </c>
      <c r="Z695" s="136" t="s">
        <v>988</v>
      </c>
      <c r="AA695" s="136" t="s">
        <v>980</v>
      </c>
      <c r="AB695" s="137"/>
      <c r="AC695" s="136" t="s">
        <v>980</v>
      </c>
      <c r="AD695" s="136" t="s">
        <v>980</v>
      </c>
      <c r="AE695" s="136" t="s">
        <v>980</v>
      </c>
      <c r="AF695" s="138">
        <v>0</v>
      </c>
    </row>
    <row r="696" spans="1:32" x14ac:dyDescent="0.25">
      <c r="A696" s="135" t="s">
        <v>980</v>
      </c>
      <c r="B696" s="136" t="s">
        <v>182</v>
      </c>
      <c r="C696" s="136" t="s">
        <v>499</v>
      </c>
      <c r="D696" s="137">
        <v>44165</v>
      </c>
      <c r="E696" s="137">
        <v>44165</v>
      </c>
      <c r="F696" s="137">
        <v>44172</v>
      </c>
      <c r="G696" s="136" t="s">
        <v>981</v>
      </c>
      <c r="H696" s="136" t="s">
        <v>982</v>
      </c>
      <c r="I696" s="138">
        <v>-12167.61</v>
      </c>
      <c r="J696" s="136" t="s">
        <v>983</v>
      </c>
      <c r="K696" s="136" t="s">
        <v>984</v>
      </c>
      <c r="L696" s="138">
        <v>-1021470.86</v>
      </c>
      <c r="M696" s="138">
        <v>-12167.61</v>
      </c>
      <c r="N696" s="139">
        <f t="shared" si="21"/>
        <v>12167.61</v>
      </c>
      <c r="O696" s="140" t="str">
        <f>IF(M696="","",IF(M696&lt;0,-M696&amp;"_"&amp;COUNTIF(M$2:M696,M696),M696&amp;"_"&amp;COUNTIF(M$2:M696,M696)))</f>
        <v>12167.61_1</v>
      </c>
      <c r="P696" s="140" t="str">
        <f t="shared" si="20"/>
        <v/>
      </c>
      <c r="Q696" s="136" t="s">
        <v>1400</v>
      </c>
      <c r="R696" s="136" t="s">
        <v>1393</v>
      </c>
      <c r="S696" s="136" t="s">
        <v>980</v>
      </c>
      <c r="T696" s="136" t="s">
        <v>980</v>
      </c>
      <c r="U696" s="136" t="s">
        <v>987</v>
      </c>
      <c r="V696" s="136" t="s">
        <v>980</v>
      </c>
      <c r="W696" s="136" t="s">
        <v>980</v>
      </c>
      <c r="X696" s="136" t="s">
        <v>980</v>
      </c>
      <c r="Y696" s="136" t="s">
        <v>980</v>
      </c>
      <c r="Z696" s="136" t="s">
        <v>988</v>
      </c>
      <c r="AA696" s="136" t="s">
        <v>980</v>
      </c>
      <c r="AB696" s="137"/>
      <c r="AC696" s="136" t="s">
        <v>980</v>
      </c>
      <c r="AD696" s="136" t="s">
        <v>980</v>
      </c>
      <c r="AE696" s="136" t="s">
        <v>980</v>
      </c>
      <c r="AF696" s="138">
        <v>0</v>
      </c>
    </row>
    <row r="697" spans="1:32" x14ac:dyDescent="0.25">
      <c r="A697" s="135" t="s">
        <v>980</v>
      </c>
      <c r="B697" s="136" t="s">
        <v>182</v>
      </c>
      <c r="C697" s="136" t="s">
        <v>499</v>
      </c>
      <c r="D697" s="137">
        <v>44165</v>
      </c>
      <c r="E697" s="137">
        <v>44165</v>
      </c>
      <c r="F697" s="137">
        <v>44172</v>
      </c>
      <c r="G697" s="136" t="s">
        <v>981</v>
      </c>
      <c r="H697" s="136" t="s">
        <v>982</v>
      </c>
      <c r="I697" s="138">
        <v>-5501.66</v>
      </c>
      <c r="J697" s="136" t="s">
        <v>983</v>
      </c>
      <c r="K697" s="136" t="s">
        <v>984</v>
      </c>
      <c r="L697" s="138">
        <v>-461864.36</v>
      </c>
      <c r="M697" s="138">
        <v>-5501.66</v>
      </c>
      <c r="N697" s="139">
        <f t="shared" si="21"/>
        <v>5501.66</v>
      </c>
      <c r="O697" s="140" t="str">
        <f>IF(M697="","",IF(M697&lt;0,-M697&amp;"_"&amp;COUNTIF(M$2:M697,M697),M697&amp;"_"&amp;COUNTIF(M$2:M697,M697)))</f>
        <v>5501.66_1</v>
      </c>
      <c r="P697" s="140" t="str">
        <f t="shared" si="20"/>
        <v/>
      </c>
      <c r="Q697" s="136" t="s">
        <v>1400</v>
      </c>
      <c r="R697" s="136" t="s">
        <v>1393</v>
      </c>
      <c r="S697" s="136" t="s">
        <v>980</v>
      </c>
      <c r="T697" s="136" t="s">
        <v>980</v>
      </c>
      <c r="U697" s="136" t="s">
        <v>987</v>
      </c>
      <c r="V697" s="136" t="s">
        <v>980</v>
      </c>
      <c r="W697" s="136" t="s">
        <v>980</v>
      </c>
      <c r="X697" s="136" t="s">
        <v>980</v>
      </c>
      <c r="Y697" s="136" t="s">
        <v>980</v>
      </c>
      <c r="Z697" s="136" t="s">
        <v>988</v>
      </c>
      <c r="AA697" s="136" t="s">
        <v>980</v>
      </c>
      <c r="AB697" s="137"/>
      <c r="AC697" s="136" t="s">
        <v>980</v>
      </c>
      <c r="AD697" s="136" t="s">
        <v>980</v>
      </c>
      <c r="AE697" s="136" t="s">
        <v>980</v>
      </c>
      <c r="AF697" s="138">
        <v>0</v>
      </c>
    </row>
    <row r="698" spans="1:32" x14ac:dyDescent="0.25">
      <c r="A698" s="135" t="s">
        <v>980</v>
      </c>
      <c r="B698" s="136" t="s">
        <v>182</v>
      </c>
      <c r="C698" s="136" t="s">
        <v>499</v>
      </c>
      <c r="D698" s="137">
        <v>44165</v>
      </c>
      <c r="E698" s="137">
        <v>44165</v>
      </c>
      <c r="F698" s="137">
        <v>44172</v>
      </c>
      <c r="G698" s="136" t="s">
        <v>981</v>
      </c>
      <c r="H698" s="136" t="s">
        <v>982</v>
      </c>
      <c r="I698" s="138">
        <v>-6737.34</v>
      </c>
      <c r="J698" s="136" t="s">
        <v>983</v>
      </c>
      <c r="K698" s="136" t="s">
        <v>984</v>
      </c>
      <c r="L698" s="138">
        <v>-565599.68999999994</v>
      </c>
      <c r="M698" s="138">
        <v>-6737.34</v>
      </c>
      <c r="N698" s="139">
        <f t="shared" si="21"/>
        <v>6737.34</v>
      </c>
      <c r="O698" s="140" t="str">
        <f>IF(M698="","",IF(M698&lt;0,-M698&amp;"_"&amp;COUNTIF(M$2:M698,M698),M698&amp;"_"&amp;COUNTIF(M$2:M698,M698)))</f>
        <v>6737.34_1</v>
      </c>
      <c r="P698" s="140" t="str">
        <f t="shared" si="20"/>
        <v/>
      </c>
      <c r="Q698" s="136" t="s">
        <v>1400</v>
      </c>
      <c r="R698" s="136" t="s">
        <v>1393</v>
      </c>
      <c r="S698" s="136" t="s">
        <v>980</v>
      </c>
      <c r="T698" s="136" t="s">
        <v>980</v>
      </c>
      <c r="U698" s="136" t="s">
        <v>987</v>
      </c>
      <c r="V698" s="136" t="s">
        <v>980</v>
      </c>
      <c r="W698" s="136" t="s">
        <v>980</v>
      </c>
      <c r="X698" s="136" t="s">
        <v>980</v>
      </c>
      <c r="Y698" s="136" t="s">
        <v>980</v>
      </c>
      <c r="Z698" s="136" t="s">
        <v>988</v>
      </c>
      <c r="AA698" s="136" t="s">
        <v>980</v>
      </c>
      <c r="AB698" s="137"/>
      <c r="AC698" s="136" t="s">
        <v>980</v>
      </c>
      <c r="AD698" s="136" t="s">
        <v>980</v>
      </c>
      <c r="AE698" s="136" t="s">
        <v>980</v>
      </c>
      <c r="AF698" s="138">
        <v>0</v>
      </c>
    </row>
    <row r="699" spans="1:32" x14ac:dyDescent="0.25">
      <c r="A699" s="135" t="s">
        <v>980</v>
      </c>
      <c r="B699" s="136" t="s">
        <v>182</v>
      </c>
      <c r="C699" s="136" t="s">
        <v>539</v>
      </c>
      <c r="D699" s="137">
        <v>44165</v>
      </c>
      <c r="E699" s="137">
        <v>44165</v>
      </c>
      <c r="F699" s="137">
        <v>44173</v>
      </c>
      <c r="G699" s="136" t="s">
        <v>981</v>
      </c>
      <c r="H699" s="136" t="s">
        <v>982</v>
      </c>
      <c r="I699" s="138">
        <v>-943.36</v>
      </c>
      <c r="J699" s="136" t="s">
        <v>983</v>
      </c>
      <c r="K699" s="136" t="s">
        <v>984</v>
      </c>
      <c r="L699" s="138">
        <v>-79195.070000000007</v>
      </c>
      <c r="M699" s="138">
        <v>-943.36</v>
      </c>
      <c r="N699" s="139">
        <f t="shared" si="21"/>
        <v>943.36</v>
      </c>
      <c r="O699" s="140" t="str">
        <f>IF(M699="","",IF(M699&lt;0,-M699&amp;"_"&amp;COUNTIF(M$2:M699,M699),M699&amp;"_"&amp;COUNTIF(M$2:M699,M699)))</f>
        <v>943.36_1</v>
      </c>
      <c r="P699" s="140" t="str">
        <f t="shared" si="20"/>
        <v/>
      </c>
      <c r="Q699" s="136" t="s">
        <v>1401</v>
      </c>
      <c r="R699" s="136" t="s">
        <v>1393</v>
      </c>
      <c r="S699" s="136" t="s">
        <v>980</v>
      </c>
      <c r="T699" s="136" t="s">
        <v>980</v>
      </c>
      <c r="U699" s="136" t="s">
        <v>987</v>
      </c>
      <c r="V699" s="136" t="s">
        <v>980</v>
      </c>
      <c r="W699" s="136" t="s">
        <v>980</v>
      </c>
      <c r="X699" s="136" t="s">
        <v>980</v>
      </c>
      <c r="Y699" s="136" t="s">
        <v>980</v>
      </c>
      <c r="Z699" s="136" t="s">
        <v>988</v>
      </c>
      <c r="AA699" s="136" t="s">
        <v>980</v>
      </c>
      <c r="AB699" s="137"/>
      <c r="AC699" s="136" t="s">
        <v>980</v>
      </c>
      <c r="AD699" s="136" t="s">
        <v>980</v>
      </c>
      <c r="AE699" s="136" t="s">
        <v>980</v>
      </c>
      <c r="AF699" s="138">
        <v>0</v>
      </c>
    </row>
    <row r="700" spans="1:32" x14ac:dyDescent="0.25">
      <c r="A700" s="135" t="s">
        <v>980</v>
      </c>
      <c r="B700" s="136" t="s">
        <v>182</v>
      </c>
      <c r="C700" s="136" t="s">
        <v>539</v>
      </c>
      <c r="D700" s="137">
        <v>44165</v>
      </c>
      <c r="E700" s="137">
        <v>44165</v>
      </c>
      <c r="F700" s="137">
        <v>44173</v>
      </c>
      <c r="G700" s="136" t="s">
        <v>981</v>
      </c>
      <c r="H700" s="136" t="s">
        <v>982</v>
      </c>
      <c r="I700" s="138">
        <v>-827.15</v>
      </c>
      <c r="J700" s="136" t="s">
        <v>983</v>
      </c>
      <c r="K700" s="136" t="s">
        <v>984</v>
      </c>
      <c r="L700" s="138">
        <v>-69439.240000000005</v>
      </c>
      <c r="M700" s="138">
        <v>-827.15</v>
      </c>
      <c r="N700" s="139">
        <f t="shared" si="21"/>
        <v>827.15</v>
      </c>
      <c r="O700" s="140" t="str">
        <f>IF(M700="","",IF(M700&lt;0,-M700&amp;"_"&amp;COUNTIF(M$2:M700,M700),M700&amp;"_"&amp;COUNTIF(M$2:M700,M700)))</f>
        <v>827.15_1</v>
      </c>
      <c r="P700" s="140" t="str">
        <f t="shared" si="20"/>
        <v/>
      </c>
      <c r="Q700" s="136" t="s">
        <v>1401</v>
      </c>
      <c r="R700" s="136" t="s">
        <v>1393</v>
      </c>
      <c r="S700" s="136" t="s">
        <v>980</v>
      </c>
      <c r="T700" s="136" t="s">
        <v>980</v>
      </c>
      <c r="U700" s="136" t="s">
        <v>987</v>
      </c>
      <c r="V700" s="136" t="s">
        <v>980</v>
      </c>
      <c r="W700" s="136" t="s">
        <v>980</v>
      </c>
      <c r="X700" s="136" t="s">
        <v>980</v>
      </c>
      <c r="Y700" s="136" t="s">
        <v>980</v>
      </c>
      <c r="Z700" s="136" t="s">
        <v>988</v>
      </c>
      <c r="AA700" s="136" t="s">
        <v>980</v>
      </c>
      <c r="AB700" s="137"/>
      <c r="AC700" s="136" t="s">
        <v>980</v>
      </c>
      <c r="AD700" s="136" t="s">
        <v>980</v>
      </c>
      <c r="AE700" s="136" t="s">
        <v>980</v>
      </c>
      <c r="AF700" s="138">
        <v>0</v>
      </c>
    </row>
    <row r="701" spans="1:32" x14ac:dyDescent="0.25">
      <c r="A701" s="135" t="s">
        <v>980</v>
      </c>
      <c r="B701" s="136" t="s">
        <v>1402</v>
      </c>
      <c r="C701" s="136" t="s">
        <v>529</v>
      </c>
      <c r="D701" s="137">
        <v>44165</v>
      </c>
      <c r="E701" s="137">
        <v>44165</v>
      </c>
      <c r="F701" s="137">
        <v>44166</v>
      </c>
      <c r="G701" s="136" t="s">
        <v>1078</v>
      </c>
      <c r="H701" s="136" t="s">
        <v>982</v>
      </c>
      <c r="I701" s="138">
        <v>-592.4</v>
      </c>
      <c r="J701" s="136" t="s">
        <v>983</v>
      </c>
      <c r="K701" s="136" t="s">
        <v>984</v>
      </c>
      <c r="L701" s="138">
        <v>-49731.98</v>
      </c>
      <c r="M701" s="138">
        <v>-592.4</v>
      </c>
      <c r="N701" s="139">
        <f t="shared" si="21"/>
        <v>592.4</v>
      </c>
      <c r="O701" s="140" t="str">
        <f>IF(M701="","",IF(M701&lt;0,-M701&amp;"_"&amp;COUNTIF(M$2:M701,M701),M701&amp;"_"&amp;COUNTIF(M$2:M701,M701)))</f>
        <v>592.4_1</v>
      </c>
      <c r="P701" s="140" t="str">
        <f t="shared" si="20"/>
        <v/>
      </c>
      <c r="Q701" s="136" t="s">
        <v>1403</v>
      </c>
      <c r="R701" s="136" t="s">
        <v>1404</v>
      </c>
      <c r="S701" s="136" t="s">
        <v>980</v>
      </c>
      <c r="T701" s="136" t="s">
        <v>980</v>
      </c>
      <c r="U701" s="136" t="s">
        <v>987</v>
      </c>
      <c r="V701" s="136" t="s">
        <v>1405</v>
      </c>
      <c r="W701" s="136" t="s">
        <v>980</v>
      </c>
      <c r="X701" s="136" t="s">
        <v>980</v>
      </c>
      <c r="Y701" s="136" t="s">
        <v>980</v>
      </c>
      <c r="Z701" s="136" t="s">
        <v>980</v>
      </c>
      <c r="AA701" s="136" t="s">
        <v>980</v>
      </c>
      <c r="AB701" s="137"/>
      <c r="AC701" s="136" t="s">
        <v>980</v>
      </c>
      <c r="AD701" s="136" t="s">
        <v>980</v>
      </c>
      <c r="AE701" s="136" t="s">
        <v>980</v>
      </c>
      <c r="AF701" s="138">
        <v>0</v>
      </c>
    </row>
    <row r="702" spans="1:32" x14ac:dyDescent="0.25">
      <c r="A702" s="135" t="s">
        <v>980</v>
      </c>
      <c r="B702" s="136" t="s">
        <v>182</v>
      </c>
      <c r="C702" s="136" t="s">
        <v>550</v>
      </c>
      <c r="D702" s="137">
        <v>44168</v>
      </c>
      <c r="E702" s="137">
        <v>44168</v>
      </c>
      <c r="F702" s="137">
        <v>44175</v>
      </c>
      <c r="G702" s="136" t="s">
        <v>981</v>
      </c>
      <c r="H702" s="136" t="s">
        <v>982</v>
      </c>
      <c r="I702" s="138">
        <v>-5856.34</v>
      </c>
      <c r="J702" s="136" t="s">
        <v>983</v>
      </c>
      <c r="K702" s="136" t="s">
        <v>984</v>
      </c>
      <c r="L702" s="138">
        <v>-491639.74</v>
      </c>
      <c r="M702" s="138">
        <v>-5856.34</v>
      </c>
      <c r="N702" s="139">
        <f t="shared" si="21"/>
        <v>5856.34</v>
      </c>
      <c r="O702" s="140" t="str">
        <f>IF(M702="","",IF(M702&lt;0,-M702&amp;"_"&amp;COUNTIF(M$2:M702,M702),M702&amp;"_"&amp;COUNTIF(M$2:M702,M702)))</f>
        <v>5856.34_1</v>
      </c>
      <c r="P702" s="140" t="str">
        <f t="shared" si="20"/>
        <v/>
      </c>
      <c r="Q702" s="136" t="s">
        <v>1406</v>
      </c>
      <c r="R702" s="136" t="s">
        <v>1407</v>
      </c>
      <c r="S702" s="136" t="s">
        <v>980</v>
      </c>
      <c r="T702" s="136" t="s">
        <v>980</v>
      </c>
      <c r="U702" s="136" t="s">
        <v>987</v>
      </c>
      <c r="V702" s="136" t="s">
        <v>980</v>
      </c>
      <c r="W702" s="136" t="s">
        <v>980</v>
      </c>
      <c r="X702" s="136" t="s">
        <v>980</v>
      </c>
      <c r="Y702" s="136" t="s">
        <v>980</v>
      </c>
      <c r="Z702" s="136" t="s">
        <v>988</v>
      </c>
      <c r="AA702" s="136" t="s">
        <v>980</v>
      </c>
      <c r="AB702" s="137"/>
      <c r="AC702" s="136" t="s">
        <v>980</v>
      </c>
      <c r="AD702" s="136" t="s">
        <v>980</v>
      </c>
      <c r="AE702" s="136" t="s">
        <v>980</v>
      </c>
      <c r="AF702" s="138">
        <v>0</v>
      </c>
    </row>
    <row r="703" spans="1:32" x14ac:dyDescent="0.25">
      <c r="A703" s="135" t="s">
        <v>980</v>
      </c>
      <c r="B703" s="136" t="s">
        <v>182</v>
      </c>
      <c r="C703" s="136" t="s">
        <v>550</v>
      </c>
      <c r="D703" s="137">
        <v>44168</v>
      </c>
      <c r="E703" s="137">
        <v>44168</v>
      </c>
      <c r="F703" s="137">
        <v>44175</v>
      </c>
      <c r="G703" s="136" t="s">
        <v>981</v>
      </c>
      <c r="H703" s="136" t="s">
        <v>982</v>
      </c>
      <c r="I703" s="138">
        <v>-7119.22</v>
      </c>
      <c r="J703" s="136" t="s">
        <v>983</v>
      </c>
      <c r="K703" s="136" t="s">
        <v>984</v>
      </c>
      <c r="L703" s="138">
        <v>-597658.52</v>
      </c>
      <c r="M703" s="138">
        <v>-7119.22</v>
      </c>
      <c r="N703" s="139">
        <f t="shared" si="21"/>
        <v>7119.22</v>
      </c>
      <c r="O703" s="140" t="str">
        <f>IF(M703="","",IF(M703&lt;0,-M703&amp;"_"&amp;COUNTIF(M$2:M703,M703),M703&amp;"_"&amp;COUNTIF(M$2:M703,M703)))</f>
        <v>7119.22_1</v>
      </c>
      <c r="P703" s="140" t="str">
        <f t="shared" si="20"/>
        <v/>
      </c>
      <c r="Q703" s="136" t="s">
        <v>1406</v>
      </c>
      <c r="R703" s="136" t="s">
        <v>1407</v>
      </c>
      <c r="S703" s="136" t="s">
        <v>980</v>
      </c>
      <c r="T703" s="136" t="s">
        <v>980</v>
      </c>
      <c r="U703" s="136" t="s">
        <v>987</v>
      </c>
      <c r="V703" s="136" t="s">
        <v>980</v>
      </c>
      <c r="W703" s="136" t="s">
        <v>980</v>
      </c>
      <c r="X703" s="136" t="s">
        <v>980</v>
      </c>
      <c r="Y703" s="136" t="s">
        <v>980</v>
      </c>
      <c r="Z703" s="136" t="s">
        <v>988</v>
      </c>
      <c r="AA703" s="136" t="s">
        <v>980</v>
      </c>
      <c r="AB703" s="137"/>
      <c r="AC703" s="136" t="s">
        <v>980</v>
      </c>
      <c r="AD703" s="136" t="s">
        <v>980</v>
      </c>
      <c r="AE703" s="136" t="s">
        <v>980</v>
      </c>
      <c r="AF703" s="138">
        <v>0</v>
      </c>
    </row>
    <row r="704" spans="1:32" x14ac:dyDescent="0.25">
      <c r="A704" s="135" t="s">
        <v>980</v>
      </c>
      <c r="B704" s="136" t="s">
        <v>182</v>
      </c>
      <c r="C704" s="136" t="s">
        <v>551</v>
      </c>
      <c r="D704" s="137">
        <v>44168</v>
      </c>
      <c r="E704" s="137">
        <v>44168</v>
      </c>
      <c r="F704" s="137">
        <v>44175</v>
      </c>
      <c r="G704" s="136" t="s">
        <v>981</v>
      </c>
      <c r="H704" s="136" t="s">
        <v>982</v>
      </c>
      <c r="I704" s="138">
        <v>-2243.33</v>
      </c>
      <c r="J704" s="136" t="s">
        <v>983</v>
      </c>
      <c r="K704" s="136" t="s">
        <v>984</v>
      </c>
      <c r="L704" s="138">
        <v>-188327.55</v>
      </c>
      <c r="M704" s="138">
        <v>-2243.33</v>
      </c>
      <c r="N704" s="139">
        <f t="shared" si="21"/>
        <v>2243.33</v>
      </c>
      <c r="O704" s="140" t="str">
        <f>IF(M704="","",IF(M704&lt;0,-M704&amp;"_"&amp;COUNTIF(M$2:M704,M704),M704&amp;"_"&amp;COUNTIF(M$2:M704,M704)))</f>
        <v>2243.33_1</v>
      </c>
      <c r="P704" s="140" t="str">
        <f t="shared" si="20"/>
        <v/>
      </c>
      <c r="Q704" s="136" t="s">
        <v>1408</v>
      </c>
      <c r="R704" s="136" t="s">
        <v>1407</v>
      </c>
      <c r="S704" s="136" t="s">
        <v>980</v>
      </c>
      <c r="T704" s="136" t="s">
        <v>980</v>
      </c>
      <c r="U704" s="136" t="s">
        <v>987</v>
      </c>
      <c r="V704" s="136" t="s">
        <v>980</v>
      </c>
      <c r="W704" s="136" t="s">
        <v>980</v>
      </c>
      <c r="X704" s="136" t="s">
        <v>980</v>
      </c>
      <c r="Y704" s="136" t="s">
        <v>980</v>
      </c>
      <c r="Z704" s="136" t="s">
        <v>988</v>
      </c>
      <c r="AA704" s="136" t="s">
        <v>980</v>
      </c>
      <c r="AB704" s="137"/>
      <c r="AC704" s="136" t="s">
        <v>980</v>
      </c>
      <c r="AD704" s="136" t="s">
        <v>980</v>
      </c>
      <c r="AE704" s="136" t="s">
        <v>980</v>
      </c>
      <c r="AF704" s="138">
        <v>0</v>
      </c>
    </row>
    <row r="705" spans="1:32" x14ac:dyDescent="0.25">
      <c r="A705" s="135" t="s">
        <v>980</v>
      </c>
      <c r="B705" s="136" t="s">
        <v>182</v>
      </c>
      <c r="C705" s="136" t="s">
        <v>552</v>
      </c>
      <c r="D705" s="137">
        <v>44168</v>
      </c>
      <c r="E705" s="137">
        <v>44168</v>
      </c>
      <c r="F705" s="137">
        <v>44175</v>
      </c>
      <c r="G705" s="136" t="s">
        <v>981</v>
      </c>
      <c r="H705" s="136" t="s">
        <v>982</v>
      </c>
      <c r="I705" s="138">
        <v>-2523.7399999999998</v>
      </c>
      <c r="J705" s="136" t="s">
        <v>983</v>
      </c>
      <c r="K705" s="136" t="s">
        <v>984</v>
      </c>
      <c r="L705" s="138">
        <v>-211867.97</v>
      </c>
      <c r="M705" s="138">
        <v>-2523.7399999999998</v>
      </c>
      <c r="N705" s="139">
        <f t="shared" si="21"/>
        <v>2523.7399999999998</v>
      </c>
      <c r="O705" s="140" t="str">
        <f>IF(M705="","",IF(M705&lt;0,-M705&amp;"_"&amp;COUNTIF(M$2:M705,M705),M705&amp;"_"&amp;COUNTIF(M$2:M705,M705)))</f>
        <v>2523.74_1</v>
      </c>
      <c r="P705" s="140" t="str">
        <f t="shared" si="20"/>
        <v/>
      </c>
      <c r="Q705" s="136" t="s">
        <v>1409</v>
      </c>
      <c r="R705" s="136" t="s">
        <v>1407</v>
      </c>
      <c r="S705" s="136" t="s">
        <v>980</v>
      </c>
      <c r="T705" s="136" t="s">
        <v>980</v>
      </c>
      <c r="U705" s="136" t="s">
        <v>987</v>
      </c>
      <c r="V705" s="136" t="s">
        <v>980</v>
      </c>
      <c r="W705" s="136" t="s">
        <v>980</v>
      </c>
      <c r="X705" s="136" t="s">
        <v>980</v>
      </c>
      <c r="Y705" s="136" t="s">
        <v>980</v>
      </c>
      <c r="Z705" s="136" t="s">
        <v>988</v>
      </c>
      <c r="AA705" s="136" t="s">
        <v>980</v>
      </c>
      <c r="AB705" s="137"/>
      <c r="AC705" s="136" t="s">
        <v>980</v>
      </c>
      <c r="AD705" s="136" t="s">
        <v>980</v>
      </c>
      <c r="AE705" s="136" t="s">
        <v>980</v>
      </c>
      <c r="AF705" s="138">
        <v>0</v>
      </c>
    </row>
    <row r="706" spans="1:32" x14ac:dyDescent="0.25">
      <c r="A706" s="135" t="s">
        <v>980</v>
      </c>
      <c r="B706" s="136" t="s">
        <v>182</v>
      </c>
      <c r="C706" s="136" t="s">
        <v>564</v>
      </c>
      <c r="D706" s="137">
        <v>44168</v>
      </c>
      <c r="E706" s="137">
        <v>44168</v>
      </c>
      <c r="F706" s="137">
        <v>44175</v>
      </c>
      <c r="G706" s="136" t="s">
        <v>981</v>
      </c>
      <c r="H706" s="136" t="s">
        <v>982</v>
      </c>
      <c r="I706" s="138">
        <v>-7487.21</v>
      </c>
      <c r="J706" s="136" t="s">
        <v>983</v>
      </c>
      <c r="K706" s="136" t="s">
        <v>984</v>
      </c>
      <c r="L706" s="138">
        <v>-628551.28</v>
      </c>
      <c r="M706" s="138">
        <v>-7487.21</v>
      </c>
      <c r="N706" s="139">
        <f t="shared" si="21"/>
        <v>7487.21</v>
      </c>
      <c r="O706" s="140" t="str">
        <f>IF(M706="","",IF(M706&lt;0,-M706&amp;"_"&amp;COUNTIF(M$2:M706,M706),M706&amp;"_"&amp;COUNTIF(M$2:M706,M706)))</f>
        <v>7487.21_1</v>
      </c>
      <c r="P706" s="140" t="str">
        <f t="shared" ref="P706:P769" si="22">IF(COUNTIF(O:O,O706)=2,"x","")</f>
        <v/>
      </c>
      <c r="Q706" s="136" t="s">
        <v>1410</v>
      </c>
      <c r="R706" s="136" t="s">
        <v>1407</v>
      </c>
      <c r="S706" s="136" t="s">
        <v>980</v>
      </c>
      <c r="T706" s="136" t="s">
        <v>980</v>
      </c>
      <c r="U706" s="136" t="s">
        <v>987</v>
      </c>
      <c r="V706" s="136" t="s">
        <v>980</v>
      </c>
      <c r="W706" s="136" t="s">
        <v>980</v>
      </c>
      <c r="X706" s="136" t="s">
        <v>980</v>
      </c>
      <c r="Y706" s="136" t="s">
        <v>980</v>
      </c>
      <c r="Z706" s="136" t="s">
        <v>988</v>
      </c>
      <c r="AA706" s="136" t="s">
        <v>980</v>
      </c>
      <c r="AB706" s="137"/>
      <c r="AC706" s="136" t="s">
        <v>980</v>
      </c>
      <c r="AD706" s="136" t="s">
        <v>980</v>
      </c>
      <c r="AE706" s="136" t="s">
        <v>980</v>
      </c>
      <c r="AF706" s="138">
        <v>0</v>
      </c>
    </row>
    <row r="707" spans="1:32" x14ac:dyDescent="0.25">
      <c r="A707" s="135" t="s">
        <v>980</v>
      </c>
      <c r="B707" s="136" t="s">
        <v>182</v>
      </c>
      <c r="C707" s="136" t="s">
        <v>558</v>
      </c>
      <c r="D707" s="137">
        <v>44168</v>
      </c>
      <c r="E707" s="137">
        <v>44168</v>
      </c>
      <c r="F707" s="137">
        <v>44175</v>
      </c>
      <c r="G707" s="136" t="s">
        <v>981</v>
      </c>
      <c r="H707" s="136" t="s">
        <v>982</v>
      </c>
      <c r="I707" s="138">
        <v>-2144.0100000000002</v>
      </c>
      <c r="J707" s="136" t="s">
        <v>983</v>
      </c>
      <c r="K707" s="136" t="s">
        <v>984</v>
      </c>
      <c r="L707" s="138">
        <v>-179989.64</v>
      </c>
      <c r="M707" s="138">
        <v>-2144.0100000000002</v>
      </c>
      <c r="N707" s="139">
        <f t="shared" ref="N707:N770" si="23">M707*-1</f>
        <v>2144.0100000000002</v>
      </c>
      <c r="O707" s="140" t="str">
        <f>IF(M707="","",IF(M707&lt;0,-M707&amp;"_"&amp;COUNTIF(M$2:M707,M707),M707&amp;"_"&amp;COUNTIF(M$2:M707,M707)))</f>
        <v>2144.01_1</v>
      </c>
      <c r="P707" s="140" t="str">
        <f t="shared" si="22"/>
        <v/>
      </c>
      <c r="Q707" s="136" t="s">
        <v>1411</v>
      </c>
      <c r="R707" s="136" t="s">
        <v>1407</v>
      </c>
      <c r="S707" s="136" t="s">
        <v>980</v>
      </c>
      <c r="T707" s="136" t="s">
        <v>980</v>
      </c>
      <c r="U707" s="136" t="s">
        <v>987</v>
      </c>
      <c r="V707" s="136" t="s">
        <v>980</v>
      </c>
      <c r="W707" s="136" t="s">
        <v>980</v>
      </c>
      <c r="X707" s="136" t="s">
        <v>980</v>
      </c>
      <c r="Y707" s="136" t="s">
        <v>980</v>
      </c>
      <c r="Z707" s="136" t="s">
        <v>988</v>
      </c>
      <c r="AA707" s="136" t="s">
        <v>980</v>
      </c>
      <c r="AB707" s="137"/>
      <c r="AC707" s="136" t="s">
        <v>980</v>
      </c>
      <c r="AD707" s="136" t="s">
        <v>980</v>
      </c>
      <c r="AE707" s="136" t="s">
        <v>980</v>
      </c>
      <c r="AF707" s="138">
        <v>0</v>
      </c>
    </row>
    <row r="708" spans="1:32" x14ac:dyDescent="0.25">
      <c r="A708" s="135" t="s">
        <v>980</v>
      </c>
      <c r="B708" s="136" t="s">
        <v>182</v>
      </c>
      <c r="C708" s="136" t="s">
        <v>558</v>
      </c>
      <c r="D708" s="137">
        <v>44168</v>
      </c>
      <c r="E708" s="137">
        <v>44168</v>
      </c>
      <c r="F708" s="137">
        <v>44175</v>
      </c>
      <c r="G708" s="136" t="s">
        <v>981</v>
      </c>
      <c r="H708" s="136" t="s">
        <v>982</v>
      </c>
      <c r="I708" s="138">
        <v>-2274.66</v>
      </c>
      <c r="J708" s="136" t="s">
        <v>983</v>
      </c>
      <c r="K708" s="136" t="s">
        <v>984</v>
      </c>
      <c r="L708" s="138">
        <v>-190957.71</v>
      </c>
      <c r="M708" s="138">
        <v>-2274.66</v>
      </c>
      <c r="N708" s="139">
        <f t="shared" si="23"/>
        <v>2274.66</v>
      </c>
      <c r="O708" s="140" t="str">
        <f>IF(M708="","",IF(M708&lt;0,-M708&amp;"_"&amp;COUNTIF(M$2:M708,M708),M708&amp;"_"&amp;COUNTIF(M$2:M708,M708)))</f>
        <v>2274.66_1</v>
      </c>
      <c r="P708" s="140" t="str">
        <f t="shared" si="22"/>
        <v/>
      </c>
      <c r="Q708" s="136" t="s">
        <v>1411</v>
      </c>
      <c r="R708" s="136" t="s">
        <v>1407</v>
      </c>
      <c r="S708" s="136" t="s">
        <v>980</v>
      </c>
      <c r="T708" s="136" t="s">
        <v>980</v>
      </c>
      <c r="U708" s="136" t="s">
        <v>987</v>
      </c>
      <c r="V708" s="136" t="s">
        <v>980</v>
      </c>
      <c r="W708" s="136" t="s">
        <v>980</v>
      </c>
      <c r="X708" s="136" t="s">
        <v>980</v>
      </c>
      <c r="Y708" s="136" t="s">
        <v>980</v>
      </c>
      <c r="Z708" s="136" t="s">
        <v>988</v>
      </c>
      <c r="AA708" s="136" t="s">
        <v>980</v>
      </c>
      <c r="AB708" s="137"/>
      <c r="AC708" s="136" t="s">
        <v>980</v>
      </c>
      <c r="AD708" s="136" t="s">
        <v>980</v>
      </c>
      <c r="AE708" s="136" t="s">
        <v>980</v>
      </c>
      <c r="AF708" s="138">
        <v>0</v>
      </c>
    </row>
    <row r="709" spans="1:32" x14ac:dyDescent="0.25">
      <c r="A709" s="135" t="s">
        <v>980</v>
      </c>
      <c r="B709" s="136" t="s">
        <v>182</v>
      </c>
      <c r="C709" s="136" t="s">
        <v>559</v>
      </c>
      <c r="D709" s="137">
        <v>44168</v>
      </c>
      <c r="E709" s="137">
        <v>44168</v>
      </c>
      <c r="F709" s="137">
        <v>44175</v>
      </c>
      <c r="G709" s="136" t="s">
        <v>981</v>
      </c>
      <c r="H709" s="136" t="s">
        <v>982</v>
      </c>
      <c r="I709" s="138">
        <v>-4314.57</v>
      </c>
      <c r="J709" s="136" t="s">
        <v>983</v>
      </c>
      <c r="K709" s="136" t="s">
        <v>984</v>
      </c>
      <c r="L709" s="138">
        <v>-362208.15</v>
      </c>
      <c r="M709" s="138">
        <v>-4314.57</v>
      </c>
      <c r="N709" s="139">
        <f t="shared" si="23"/>
        <v>4314.57</v>
      </c>
      <c r="O709" s="140" t="str">
        <f>IF(M709="","",IF(M709&lt;0,-M709&amp;"_"&amp;COUNTIF(M$2:M709,M709),M709&amp;"_"&amp;COUNTIF(M$2:M709,M709)))</f>
        <v>4314.57_1</v>
      </c>
      <c r="P709" s="140" t="str">
        <f t="shared" si="22"/>
        <v/>
      </c>
      <c r="Q709" s="136" t="s">
        <v>1412</v>
      </c>
      <c r="R709" s="136" t="s">
        <v>1407</v>
      </c>
      <c r="S709" s="136" t="s">
        <v>980</v>
      </c>
      <c r="T709" s="136" t="s">
        <v>980</v>
      </c>
      <c r="U709" s="136" t="s">
        <v>987</v>
      </c>
      <c r="V709" s="136" t="s">
        <v>980</v>
      </c>
      <c r="W709" s="136" t="s">
        <v>980</v>
      </c>
      <c r="X709" s="136" t="s">
        <v>980</v>
      </c>
      <c r="Y709" s="136" t="s">
        <v>980</v>
      </c>
      <c r="Z709" s="136" t="s">
        <v>988</v>
      </c>
      <c r="AA709" s="136" t="s">
        <v>980</v>
      </c>
      <c r="AB709" s="137"/>
      <c r="AC709" s="136" t="s">
        <v>980</v>
      </c>
      <c r="AD709" s="136" t="s">
        <v>980</v>
      </c>
      <c r="AE709" s="136" t="s">
        <v>980</v>
      </c>
      <c r="AF709" s="138">
        <v>0</v>
      </c>
    </row>
    <row r="710" spans="1:32" x14ac:dyDescent="0.25">
      <c r="A710" s="135" t="s">
        <v>980</v>
      </c>
      <c r="B710" s="136" t="s">
        <v>182</v>
      </c>
      <c r="C710" s="136" t="s">
        <v>561</v>
      </c>
      <c r="D710" s="137">
        <v>44168</v>
      </c>
      <c r="E710" s="137">
        <v>44168</v>
      </c>
      <c r="F710" s="137">
        <v>44177</v>
      </c>
      <c r="G710" s="136" t="s">
        <v>981</v>
      </c>
      <c r="H710" s="136" t="s">
        <v>982</v>
      </c>
      <c r="I710" s="138">
        <v>-26937.69</v>
      </c>
      <c r="J710" s="136" t="s">
        <v>983</v>
      </c>
      <c r="K710" s="136" t="s">
        <v>984</v>
      </c>
      <c r="L710" s="138">
        <v>-2261419.06</v>
      </c>
      <c r="M710" s="138">
        <v>-26937.69</v>
      </c>
      <c r="N710" s="139">
        <f t="shared" si="23"/>
        <v>26937.69</v>
      </c>
      <c r="O710" s="140" t="str">
        <f>IF(M710="","",IF(M710&lt;0,-M710&amp;"_"&amp;COUNTIF(M$2:M710,M710),M710&amp;"_"&amp;COUNTIF(M$2:M710,M710)))</f>
        <v>26937.69_1</v>
      </c>
      <c r="P710" s="140" t="str">
        <f t="shared" si="22"/>
        <v/>
      </c>
      <c r="Q710" s="136" t="s">
        <v>1413</v>
      </c>
      <c r="R710" s="136" t="s">
        <v>1407</v>
      </c>
      <c r="S710" s="136" t="s">
        <v>980</v>
      </c>
      <c r="T710" s="136" t="s">
        <v>980</v>
      </c>
      <c r="U710" s="136" t="s">
        <v>987</v>
      </c>
      <c r="V710" s="136" t="s">
        <v>980</v>
      </c>
      <c r="W710" s="136" t="s">
        <v>980</v>
      </c>
      <c r="X710" s="136" t="s">
        <v>980</v>
      </c>
      <c r="Y710" s="136" t="s">
        <v>980</v>
      </c>
      <c r="Z710" s="136" t="s">
        <v>988</v>
      </c>
      <c r="AA710" s="136" t="s">
        <v>980</v>
      </c>
      <c r="AB710" s="137"/>
      <c r="AC710" s="136" t="s">
        <v>980</v>
      </c>
      <c r="AD710" s="136" t="s">
        <v>980</v>
      </c>
      <c r="AE710" s="136" t="s">
        <v>980</v>
      </c>
      <c r="AF710" s="138">
        <v>0</v>
      </c>
    </row>
    <row r="711" spans="1:32" x14ac:dyDescent="0.25">
      <c r="A711" s="135" t="s">
        <v>980</v>
      </c>
      <c r="B711" s="136" t="s">
        <v>182</v>
      </c>
      <c r="C711" s="136" t="s">
        <v>561</v>
      </c>
      <c r="D711" s="137">
        <v>44168</v>
      </c>
      <c r="E711" s="137">
        <v>44168</v>
      </c>
      <c r="F711" s="137">
        <v>44177</v>
      </c>
      <c r="G711" s="136" t="s">
        <v>981</v>
      </c>
      <c r="H711" s="136" t="s">
        <v>982</v>
      </c>
      <c r="I711" s="138">
        <v>-7766.86</v>
      </c>
      <c r="J711" s="136" t="s">
        <v>983</v>
      </c>
      <c r="K711" s="136" t="s">
        <v>984</v>
      </c>
      <c r="L711" s="138">
        <v>-652027.9</v>
      </c>
      <c r="M711" s="138">
        <v>-7766.86</v>
      </c>
      <c r="N711" s="139">
        <f t="shared" si="23"/>
        <v>7766.86</v>
      </c>
      <c r="O711" s="140" t="str">
        <f>IF(M711="","",IF(M711&lt;0,-M711&amp;"_"&amp;COUNTIF(M$2:M711,M711),M711&amp;"_"&amp;COUNTIF(M$2:M711,M711)))</f>
        <v>7766.86_1</v>
      </c>
      <c r="P711" s="140" t="str">
        <f t="shared" si="22"/>
        <v/>
      </c>
      <c r="Q711" s="136" t="s">
        <v>1413</v>
      </c>
      <c r="R711" s="136" t="s">
        <v>1407</v>
      </c>
      <c r="S711" s="136" t="s">
        <v>980</v>
      </c>
      <c r="T711" s="136" t="s">
        <v>980</v>
      </c>
      <c r="U711" s="136" t="s">
        <v>987</v>
      </c>
      <c r="V711" s="136" t="s">
        <v>980</v>
      </c>
      <c r="W711" s="136" t="s">
        <v>980</v>
      </c>
      <c r="X711" s="136" t="s">
        <v>980</v>
      </c>
      <c r="Y711" s="136" t="s">
        <v>980</v>
      </c>
      <c r="Z711" s="136" t="s">
        <v>988</v>
      </c>
      <c r="AA711" s="136" t="s">
        <v>980</v>
      </c>
      <c r="AB711" s="137"/>
      <c r="AC711" s="136" t="s">
        <v>980</v>
      </c>
      <c r="AD711" s="136" t="s">
        <v>980</v>
      </c>
      <c r="AE711" s="136" t="s">
        <v>980</v>
      </c>
      <c r="AF711" s="138">
        <v>0</v>
      </c>
    </row>
    <row r="712" spans="1:32" x14ac:dyDescent="0.25">
      <c r="A712" s="135" t="s">
        <v>980</v>
      </c>
      <c r="B712" s="136" t="s">
        <v>182</v>
      </c>
      <c r="C712" s="136" t="s">
        <v>561</v>
      </c>
      <c r="D712" s="137">
        <v>44168</v>
      </c>
      <c r="E712" s="137">
        <v>44168</v>
      </c>
      <c r="F712" s="137">
        <v>44177</v>
      </c>
      <c r="G712" s="136" t="s">
        <v>981</v>
      </c>
      <c r="H712" s="136" t="s">
        <v>982</v>
      </c>
      <c r="I712" s="138">
        <v>-11579.08</v>
      </c>
      <c r="J712" s="136" t="s">
        <v>983</v>
      </c>
      <c r="K712" s="136" t="s">
        <v>984</v>
      </c>
      <c r="L712" s="138">
        <v>-972063.77</v>
      </c>
      <c r="M712" s="138">
        <v>-11579.08</v>
      </c>
      <c r="N712" s="139">
        <f t="shared" si="23"/>
        <v>11579.08</v>
      </c>
      <c r="O712" s="140" t="str">
        <f>IF(M712="","",IF(M712&lt;0,-M712&amp;"_"&amp;COUNTIF(M$2:M712,M712),M712&amp;"_"&amp;COUNTIF(M$2:M712,M712)))</f>
        <v>11579.08_1</v>
      </c>
      <c r="P712" s="140" t="str">
        <f t="shared" si="22"/>
        <v/>
      </c>
      <c r="Q712" s="136" t="s">
        <v>1413</v>
      </c>
      <c r="R712" s="136" t="s">
        <v>1407</v>
      </c>
      <c r="S712" s="136" t="s">
        <v>980</v>
      </c>
      <c r="T712" s="136" t="s">
        <v>980</v>
      </c>
      <c r="U712" s="136" t="s">
        <v>987</v>
      </c>
      <c r="V712" s="136" t="s">
        <v>980</v>
      </c>
      <c r="W712" s="136" t="s">
        <v>980</v>
      </c>
      <c r="X712" s="136" t="s">
        <v>980</v>
      </c>
      <c r="Y712" s="136" t="s">
        <v>980</v>
      </c>
      <c r="Z712" s="136" t="s">
        <v>988</v>
      </c>
      <c r="AA712" s="136" t="s">
        <v>980</v>
      </c>
      <c r="AB712" s="137"/>
      <c r="AC712" s="136" t="s">
        <v>980</v>
      </c>
      <c r="AD712" s="136" t="s">
        <v>980</v>
      </c>
      <c r="AE712" s="136" t="s">
        <v>980</v>
      </c>
      <c r="AF712" s="138">
        <v>0</v>
      </c>
    </row>
    <row r="713" spans="1:32" x14ac:dyDescent="0.25">
      <c r="A713" s="135" t="s">
        <v>980</v>
      </c>
      <c r="B713" s="136" t="s">
        <v>182</v>
      </c>
      <c r="C713" s="136" t="s">
        <v>561</v>
      </c>
      <c r="D713" s="137">
        <v>44168</v>
      </c>
      <c r="E713" s="137">
        <v>44168</v>
      </c>
      <c r="F713" s="137">
        <v>44177</v>
      </c>
      <c r="G713" s="136" t="s">
        <v>981</v>
      </c>
      <c r="H713" s="136" t="s">
        <v>982</v>
      </c>
      <c r="I713" s="138">
        <v>-36721.68</v>
      </c>
      <c r="J713" s="136" t="s">
        <v>983</v>
      </c>
      <c r="K713" s="136" t="s">
        <v>984</v>
      </c>
      <c r="L713" s="138">
        <v>-3082785.04</v>
      </c>
      <c r="M713" s="138">
        <v>-36721.68</v>
      </c>
      <c r="N713" s="139">
        <f t="shared" si="23"/>
        <v>36721.68</v>
      </c>
      <c r="O713" s="140" t="str">
        <f>IF(M713="","",IF(M713&lt;0,-M713&amp;"_"&amp;COUNTIF(M$2:M713,M713),M713&amp;"_"&amp;COUNTIF(M$2:M713,M713)))</f>
        <v>36721.68_1</v>
      </c>
      <c r="P713" s="140" t="str">
        <f t="shared" si="22"/>
        <v/>
      </c>
      <c r="Q713" s="136" t="s">
        <v>1413</v>
      </c>
      <c r="R713" s="136" t="s">
        <v>1407</v>
      </c>
      <c r="S713" s="136" t="s">
        <v>980</v>
      </c>
      <c r="T713" s="136" t="s">
        <v>980</v>
      </c>
      <c r="U713" s="136" t="s">
        <v>987</v>
      </c>
      <c r="V713" s="136" t="s">
        <v>980</v>
      </c>
      <c r="W713" s="136" t="s">
        <v>980</v>
      </c>
      <c r="X713" s="136" t="s">
        <v>980</v>
      </c>
      <c r="Y713" s="136" t="s">
        <v>980</v>
      </c>
      <c r="Z713" s="136" t="s">
        <v>988</v>
      </c>
      <c r="AA713" s="136" t="s">
        <v>980</v>
      </c>
      <c r="AB713" s="137"/>
      <c r="AC713" s="136" t="s">
        <v>980</v>
      </c>
      <c r="AD713" s="136" t="s">
        <v>980</v>
      </c>
      <c r="AE713" s="136" t="s">
        <v>980</v>
      </c>
      <c r="AF713" s="138">
        <v>0</v>
      </c>
    </row>
    <row r="714" spans="1:32" x14ac:dyDescent="0.25">
      <c r="A714" s="135" t="s">
        <v>980</v>
      </c>
      <c r="B714" s="136" t="s">
        <v>182</v>
      </c>
      <c r="C714" s="136" t="s">
        <v>555</v>
      </c>
      <c r="D714" s="137">
        <v>44169</v>
      </c>
      <c r="E714" s="137">
        <v>44169</v>
      </c>
      <c r="F714" s="137">
        <v>44174</v>
      </c>
      <c r="G714" s="136" t="s">
        <v>981</v>
      </c>
      <c r="H714" s="136" t="s">
        <v>982</v>
      </c>
      <c r="I714" s="138">
        <v>-4770.51</v>
      </c>
      <c r="J714" s="136" t="s">
        <v>983</v>
      </c>
      <c r="K714" s="136" t="s">
        <v>984</v>
      </c>
      <c r="L714" s="138">
        <v>-400484.31</v>
      </c>
      <c r="M714" s="138">
        <v>-4770.51</v>
      </c>
      <c r="N714" s="139">
        <f t="shared" si="23"/>
        <v>4770.51</v>
      </c>
      <c r="O714" s="140" t="str">
        <f>IF(M714="","",IF(M714&lt;0,-M714&amp;"_"&amp;COUNTIF(M$2:M714,M714),M714&amp;"_"&amp;COUNTIF(M$2:M714,M714)))</f>
        <v>4770.51_1</v>
      </c>
      <c r="P714" s="140" t="str">
        <f t="shared" si="22"/>
        <v/>
      </c>
      <c r="Q714" s="136" t="s">
        <v>1414</v>
      </c>
      <c r="R714" s="136" t="s">
        <v>1415</v>
      </c>
      <c r="S714" s="136" t="s">
        <v>980</v>
      </c>
      <c r="T714" s="136" t="s">
        <v>980</v>
      </c>
      <c r="U714" s="136" t="s">
        <v>987</v>
      </c>
      <c r="V714" s="136" t="s">
        <v>980</v>
      </c>
      <c r="W714" s="136" t="s">
        <v>980</v>
      </c>
      <c r="X714" s="136" t="s">
        <v>980</v>
      </c>
      <c r="Y714" s="136" t="s">
        <v>980</v>
      </c>
      <c r="Z714" s="136" t="s">
        <v>988</v>
      </c>
      <c r="AA714" s="136" t="s">
        <v>980</v>
      </c>
      <c r="AB714" s="137"/>
      <c r="AC714" s="136" t="s">
        <v>980</v>
      </c>
      <c r="AD714" s="136" t="s">
        <v>980</v>
      </c>
      <c r="AE714" s="136" t="s">
        <v>980</v>
      </c>
      <c r="AF714" s="138">
        <v>0</v>
      </c>
    </row>
    <row r="715" spans="1:32" x14ac:dyDescent="0.25">
      <c r="A715" s="135" t="s">
        <v>980</v>
      </c>
      <c r="B715" s="136" t="s">
        <v>182</v>
      </c>
      <c r="C715" s="136" t="s">
        <v>556</v>
      </c>
      <c r="D715" s="137">
        <v>44169</v>
      </c>
      <c r="E715" s="137">
        <v>44169</v>
      </c>
      <c r="F715" s="137">
        <v>44175</v>
      </c>
      <c r="G715" s="136" t="s">
        <v>981</v>
      </c>
      <c r="H715" s="136" t="s">
        <v>982</v>
      </c>
      <c r="I715" s="138">
        <v>-1364.06</v>
      </c>
      <c r="J715" s="136" t="s">
        <v>983</v>
      </c>
      <c r="K715" s="136" t="s">
        <v>984</v>
      </c>
      <c r="L715" s="138">
        <v>-114512.84</v>
      </c>
      <c r="M715" s="138">
        <v>-1364.06</v>
      </c>
      <c r="N715" s="139">
        <f t="shared" si="23"/>
        <v>1364.06</v>
      </c>
      <c r="O715" s="140" t="str">
        <f>IF(M715="","",IF(M715&lt;0,-M715&amp;"_"&amp;COUNTIF(M$2:M715,M715),M715&amp;"_"&amp;COUNTIF(M$2:M715,M715)))</f>
        <v>1364.06_3</v>
      </c>
      <c r="P715" s="140" t="str">
        <f t="shared" si="22"/>
        <v/>
      </c>
      <c r="Q715" s="136" t="s">
        <v>1416</v>
      </c>
      <c r="R715" s="136" t="s">
        <v>1415</v>
      </c>
      <c r="S715" s="136" t="s">
        <v>980</v>
      </c>
      <c r="T715" s="136" t="s">
        <v>980</v>
      </c>
      <c r="U715" s="136" t="s">
        <v>987</v>
      </c>
      <c r="V715" s="136" t="s">
        <v>980</v>
      </c>
      <c r="W715" s="136" t="s">
        <v>980</v>
      </c>
      <c r="X715" s="136" t="s">
        <v>980</v>
      </c>
      <c r="Y715" s="136" t="s">
        <v>980</v>
      </c>
      <c r="Z715" s="136" t="s">
        <v>988</v>
      </c>
      <c r="AA715" s="136" t="s">
        <v>980</v>
      </c>
      <c r="AB715" s="137"/>
      <c r="AC715" s="136" t="s">
        <v>980</v>
      </c>
      <c r="AD715" s="136" t="s">
        <v>980</v>
      </c>
      <c r="AE715" s="136" t="s">
        <v>980</v>
      </c>
      <c r="AF715" s="138">
        <v>0</v>
      </c>
    </row>
    <row r="716" spans="1:32" x14ac:dyDescent="0.25">
      <c r="A716" s="135" t="s">
        <v>980</v>
      </c>
      <c r="B716" s="136" t="s">
        <v>182</v>
      </c>
      <c r="C716" s="136" t="s">
        <v>557</v>
      </c>
      <c r="D716" s="137">
        <v>44169</v>
      </c>
      <c r="E716" s="137">
        <v>44169</v>
      </c>
      <c r="F716" s="137">
        <v>44175</v>
      </c>
      <c r="G716" s="136" t="s">
        <v>981</v>
      </c>
      <c r="H716" s="136" t="s">
        <v>982</v>
      </c>
      <c r="I716" s="138">
        <v>-1462.09</v>
      </c>
      <c r="J716" s="136" t="s">
        <v>983</v>
      </c>
      <c r="K716" s="136" t="s">
        <v>984</v>
      </c>
      <c r="L716" s="138">
        <v>-122742.46</v>
      </c>
      <c r="M716" s="138">
        <v>-1462.09</v>
      </c>
      <c r="N716" s="139">
        <f t="shared" si="23"/>
        <v>1462.09</v>
      </c>
      <c r="O716" s="140" t="str">
        <f>IF(M716="","",IF(M716&lt;0,-M716&amp;"_"&amp;COUNTIF(M$2:M716,M716),M716&amp;"_"&amp;COUNTIF(M$2:M716,M716)))</f>
        <v>1462.09_1</v>
      </c>
      <c r="P716" s="140" t="str">
        <f t="shared" si="22"/>
        <v/>
      </c>
      <c r="Q716" s="136" t="s">
        <v>1417</v>
      </c>
      <c r="R716" s="136" t="s">
        <v>1415</v>
      </c>
      <c r="S716" s="136" t="s">
        <v>980</v>
      </c>
      <c r="T716" s="136" t="s">
        <v>980</v>
      </c>
      <c r="U716" s="136" t="s">
        <v>987</v>
      </c>
      <c r="V716" s="136" t="s">
        <v>980</v>
      </c>
      <c r="W716" s="136" t="s">
        <v>980</v>
      </c>
      <c r="X716" s="136" t="s">
        <v>980</v>
      </c>
      <c r="Y716" s="136" t="s">
        <v>980</v>
      </c>
      <c r="Z716" s="136" t="s">
        <v>988</v>
      </c>
      <c r="AA716" s="136" t="s">
        <v>980</v>
      </c>
      <c r="AB716" s="137"/>
      <c r="AC716" s="136" t="s">
        <v>980</v>
      </c>
      <c r="AD716" s="136" t="s">
        <v>980</v>
      </c>
      <c r="AE716" s="136" t="s">
        <v>980</v>
      </c>
      <c r="AF716" s="138">
        <v>0</v>
      </c>
    </row>
    <row r="717" spans="1:32" x14ac:dyDescent="0.25">
      <c r="A717" s="135" t="s">
        <v>980</v>
      </c>
      <c r="B717" s="136" t="s">
        <v>182</v>
      </c>
      <c r="C717" s="136" t="s">
        <v>557</v>
      </c>
      <c r="D717" s="137">
        <v>44169</v>
      </c>
      <c r="E717" s="137">
        <v>44169</v>
      </c>
      <c r="F717" s="137">
        <v>44175</v>
      </c>
      <c r="G717" s="136" t="s">
        <v>981</v>
      </c>
      <c r="H717" s="136" t="s">
        <v>982</v>
      </c>
      <c r="I717" s="138">
        <v>-1665.56</v>
      </c>
      <c r="J717" s="136" t="s">
        <v>983</v>
      </c>
      <c r="K717" s="136" t="s">
        <v>984</v>
      </c>
      <c r="L717" s="138">
        <v>-139823.76</v>
      </c>
      <c r="M717" s="138">
        <v>-1665.56</v>
      </c>
      <c r="N717" s="139">
        <f t="shared" si="23"/>
        <v>1665.56</v>
      </c>
      <c r="O717" s="140" t="str">
        <f>IF(M717="","",IF(M717&lt;0,-M717&amp;"_"&amp;COUNTIF(M$2:M717,M717),M717&amp;"_"&amp;COUNTIF(M$2:M717,M717)))</f>
        <v>1665.56_1</v>
      </c>
      <c r="P717" s="140" t="str">
        <f t="shared" si="22"/>
        <v/>
      </c>
      <c r="Q717" s="136" t="s">
        <v>1417</v>
      </c>
      <c r="R717" s="136" t="s">
        <v>1415</v>
      </c>
      <c r="S717" s="136" t="s">
        <v>980</v>
      </c>
      <c r="T717" s="136" t="s">
        <v>980</v>
      </c>
      <c r="U717" s="136" t="s">
        <v>987</v>
      </c>
      <c r="V717" s="136" t="s">
        <v>980</v>
      </c>
      <c r="W717" s="136" t="s">
        <v>980</v>
      </c>
      <c r="X717" s="136" t="s">
        <v>980</v>
      </c>
      <c r="Y717" s="136" t="s">
        <v>980</v>
      </c>
      <c r="Z717" s="136" t="s">
        <v>988</v>
      </c>
      <c r="AA717" s="136" t="s">
        <v>980</v>
      </c>
      <c r="AB717" s="137"/>
      <c r="AC717" s="136" t="s">
        <v>980</v>
      </c>
      <c r="AD717" s="136" t="s">
        <v>980</v>
      </c>
      <c r="AE717" s="136" t="s">
        <v>980</v>
      </c>
      <c r="AF717" s="138">
        <v>0</v>
      </c>
    </row>
    <row r="718" spans="1:32" x14ac:dyDescent="0.25">
      <c r="A718" s="135" t="s">
        <v>980</v>
      </c>
      <c r="B718" s="136" t="s">
        <v>182</v>
      </c>
      <c r="C718" s="136" t="s">
        <v>222</v>
      </c>
      <c r="D718" s="137">
        <v>44169</v>
      </c>
      <c r="E718" s="137">
        <v>44169</v>
      </c>
      <c r="F718" s="137">
        <v>44175</v>
      </c>
      <c r="G718" s="136" t="s">
        <v>981</v>
      </c>
      <c r="H718" s="136" t="s">
        <v>982</v>
      </c>
      <c r="I718" s="138">
        <v>-974.95</v>
      </c>
      <c r="J718" s="136" t="s">
        <v>983</v>
      </c>
      <c r="K718" s="136" t="s">
        <v>984</v>
      </c>
      <c r="L718" s="138">
        <v>-81847.05</v>
      </c>
      <c r="M718" s="138">
        <v>-974.95</v>
      </c>
      <c r="N718" s="139">
        <f t="shared" si="23"/>
        <v>974.95</v>
      </c>
      <c r="O718" s="140" t="str">
        <f>IF(M718="","",IF(M718&lt;0,-M718&amp;"_"&amp;COUNTIF(M$2:M718,M718),M718&amp;"_"&amp;COUNTIF(M$2:M718,M718)))</f>
        <v>974.95_1</v>
      </c>
      <c r="P718" s="140" t="str">
        <f t="shared" si="22"/>
        <v/>
      </c>
      <c r="Q718" s="136" t="s">
        <v>1418</v>
      </c>
      <c r="R718" s="136" t="s">
        <v>1415</v>
      </c>
      <c r="S718" s="136" t="s">
        <v>980</v>
      </c>
      <c r="T718" s="136" t="s">
        <v>980</v>
      </c>
      <c r="U718" s="136" t="s">
        <v>987</v>
      </c>
      <c r="V718" s="136" t="s">
        <v>980</v>
      </c>
      <c r="W718" s="136" t="s">
        <v>980</v>
      </c>
      <c r="X718" s="136" t="s">
        <v>980</v>
      </c>
      <c r="Y718" s="136" t="s">
        <v>980</v>
      </c>
      <c r="Z718" s="136" t="s">
        <v>988</v>
      </c>
      <c r="AA718" s="136" t="s">
        <v>980</v>
      </c>
      <c r="AB718" s="137"/>
      <c r="AC718" s="136" t="s">
        <v>980</v>
      </c>
      <c r="AD718" s="136" t="s">
        <v>980</v>
      </c>
      <c r="AE718" s="136" t="s">
        <v>980</v>
      </c>
      <c r="AF718" s="138">
        <v>0</v>
      </c>
    </row>
    <row r="719" spans="1:32" x14ac:dyDescent="0.25">
      <c r="A719" s="135" t="s">
        <v>980</v>
      </c>
      <c r="B719" s="136" t="s">
        <v>182</v>
      </c>
      <c r="C719" s="136" t="s">
        <v>222</v>
      </c>
      <c r="D719" s="137">
        <v>44169</v>
      </c>
      <c r="E719" s="137">
        <v>44169</v>
      </c>
      <c r="F719" s="137">
        <v>44175</v>
      </c>
      <c r="G719" s="136" t="s">
        <v>981</v>
      </c>
      <c r="H719" s="136" t="s">
        <v>982</v>
      </c>
      <c r="I719" s="138">
        <v>-989.77</v>
      </c>
      <c r="J719" s="136" t="s">
        <v>983</v>
      </c>
      <c r="K719" s="136" t="s">
        <v>984</v>
      </c>
      <c r="L719" s="138">
        <v>-83091.19</v>
      </c>
      <c r="M719" s="138">
        <v>-989.77</v>
      </c>
      <c r="N719" s="139">
        <f t="shared" si="23"/>
        <v>989.77</v>
      </c>
      <c r="O719" s="140" t="str">
        <f>IF(M719="","",IF(M719&lt;0,-M719&amp;"_"&amp;COUNTIF(M$2:M719,M719),M719&amp;"_"&amp;COUNTIF(M$2:M719,M719)))</f>
        <v>989.77_1</v>
      </c>
      <c r="P719" s="140" t="str">
        <f t="shared" si="22"/>
        <v/>
      </c>
      <c r="Q719" s="136" t="s">
        <v>1418</v>
      </c>
      <c r="R719" s="136" t="s">
        <v>1415</v>
      </c>
      <c r="S719" s="136" t="s">
        <v>980</v>
      </c>
      <c r="T719" s="136" t="s">
        <v>980</v>
      </c>
      <c r="U719" s="136" t="s">
        <v>987</v>
      </c>
      <c r="V719" s="136" t="s">
        <v>980</v>
      </c>
      <c r="W719" s="136" t="s">
        <v>980</v>
      </c>
      <c r="X719" s="136" t="s">
        <v>980</v>
      </c>
      <c r="Y719" s="136" t="s">
        <v>980</v>
      </c>
      <c r="Z719" s="136" t="s">
        <v>988</v>
      </c>
      <c r="AA719" s="136" t="s">
        <v>980</v>
      </c>
      <c r="AB719" s="137"/>
      <c r="AC719" s="136" t="s">
        <v>980</v>
      </c>
      <c r="AD719" s="136" t="s">
        <v>980</v>
      </c>
      <c r="AE719" s="136" t="s">
        <v>980</v>
      </c>
      <c r="AF719" s="138">
        <v>0</v>
      </c>
    </row>
    <row r="720" spans="1:32" x14ac:dyDescent="0.25">
      <c r="A720" s="135" t="s">
        <v>980</v>
      </c>
      <c r="B720" s="136" t="s">
        <v>182</v>
      </c>
      <c r="C720" s="136" t="s">
        <v>495</v>
      </c>
      <c r="D720" s="137">
        <v>44169</v>
      </c>
      <c r="E720" s="137">
        <v>44169</v>
      </c>
      <c r="F720" s="137">
        <v>44177</v>
      </c>
      <c r="G720" s="136" t="s">
        <v>981</v>
      </c>
      <c r="H720" s="136" t="s">
        <v>982</v>
      </c>
      <c r="I720" s="138">
        <v>-17554.04</v>
      </c>
      <c r="J720" s="136" t="s">
        <v>983</v>
      </c>
      <c r="K720" s="136" t="s">
        <v>984</v>
      </c>
      <c r="L720" s="138">
        <v>-1473661.66</v>
      </c>
      <c r="M720" s="138">
        <v>-17554.04</v>
      </c>
      <c r="N720" s="139">
        <f t="shared" si="23"/>
        <v>17554.04</v>
      </c>
      <c r="O720" s="140" t="str">
        <f>IF(M720="","",IF(M720&lt;0,-M720&amp;"_"&amp;COUNTIF(M$2:M720,M720),M720&amp;"_"&amp;COUNTIF(M$2:M720,M720)))</f>
        <v>17554.04_1</v>
      </c>
      <c r="P720" s="140" t="str">
        <f t="shared" si="22"/>
        <v/>
      </c>
      <c r="Q720" s="136" t="s">
        <v>1419</v>
      </c>
      <c r="R720" s="136" t="s">
        <v>1415</v>
      </c>
      <c r="S720" s="136" t="s">
        <v>980</v>
      </c>
      <c r="T720" s="136" t="s">
        <v>980</v>
      </c>
      <c r="U720" s="136" t="s">
        <v>987</v>
      </c>
      <c r="V720" s="136" t="s">
        <v>980</v>
      </c>
      <c r="W720" s="136" t="s">
        <v>980</v>
      </c>
      <c r="X720" s="136" t="s">
        <v>980</v>
      </c>
      <c r="Y720" s="136" t="s">
        <v>980</v>
      </c>
      <c r="Z720" s="136" t="s">
        <v>988</v>
      </c>
      <c r="AA720" s="136" t="s">
        <v>980</v>
      </c>
      <c r="AB720" s="137"/>
      <c r="AC720" s="136" t="s">
        <v>980</v>
      </c>
      <c r="AD720" s="136" t="s">
        <v>980</v>
      </c>
      <c r="AE720" s="136" t="s">
        <v>980</v>
      </c>
      <c r="AF720" s="138">
        <v>0</v>
      </c>
    </row>
    <row r="721" spans="1:32" x14ac:dyDescent="0.25">
      <c r="A721" s="135" t="s">
        <v>980</v>
      </c>
      <c r="B721" s="136" t="s">
        <v>182</v>
      </c>
      <c r="C721" s="136" t="s">
        <v>500</v>
      </c>
      <c r="D721" s="137">
        <v>44169</v>
      </c>
      <c r="E721" s="137">
        <v>44169</v>
      </c>
      <c r="F721" s="137">
        <v>44178</v>
      </c>
      <c r="G721" s="136" t="s">
        <v>981</v>
      </c>
      <c r="H721" s="136" t="s">
        <v>982</v>
      </c>
      <c r="I721" s="138">
        <v>-9590.23</v>
      </c>
      <c r="J721" s="136" t="s">
        <v>983</v>
      </c>
      <c r="K721" s="136" t="s">
        <v>984</v>
      </c>
      <c r="L721" s="138">
        <v>-805099.81</v>
      </c>
      <c r="M721" s="138">
        <v>-9590.23</v>
      </c>
      <c r="N721" s="139">
        <f t="shared" si="23"/>
        <v>9590.23</v>
      </c>
      <c r="O721" s="140" t="str">
        <f>IF(M721="","",IF(M721&lt;0,-M721&amp;"_"&amp;COUNTIF(M$2:M721,M721),M721&amp;"_"&amp;COUNTIF(M$2:M721,M721)))</f>
        <v>9590.23_1</v>
      </c>
      <c r="P721" s="140" t="str">
        <f t="shared" si="22"/>
        <v/>
      </c>
      <c r="Q721" s="136" t="s">
        <v>1420</v>
      </c>
      <c r="R721" s="136" t="s">
        <v>1415</v>
      </c>
      <c r="S721" s="136" t="s">
        <v>980</v>
      </c>
      <c r="T721" s="136" t="s">
        <v>980</v>
      </c>
      <c r="U721" s="136" t="s">
        <v>987</v>
      </c>
      <c r="V721" s="136" t="s">
        <v>980</v>
      </c>
      <c r="W721" s="136" t="s">
        <v>980</v>
      </c>
      <c r="X721" s="136" t="s">
        <v>980</v>
      </c>
      <c r="Y721" s="136" t="s">
        <v>980</v>
      </c>
      <c r="Z721" s="136" t="s">
        <v>988</v>
      </c>
      <c r="AA721" s="136" t="s">
        <v>980</v>
      </c>
      <c r="AB721" s="137"/>
      <c r="AC721" s="136" t="s">
        <v>980</v>
      </c>
      <c r="AD721" s="136" t="s">
        <v>980</v>
      </c>
      <c r="AE721" s="136" t="s">
        <v>980</v>
      </c>
      <c r="AF721" s="138">
        <v>0</v>
      </c>
    </row>
    <row r="722" spans="1:32" x14ac:dyDescent="0.25">
      <c r="A722" s="135" t="s">
        <v>980</v>
      </c>
      <c r="B722" s="136" t="s">
        <v>182</v>
      </c>
      <c r="C722" s="136" t="s">
        <v>501</v>
      </c>
      <c r="D722" s="137">
        <v>44169</v>
      </c>
      <c r="E722" s="137">
        <v>44169</v>
      </c>
      <c r="F722" s="137">
        <v>44178</v>
      </c>
      <c r="G722" s="136" t="s">
        <v>981</v>
      </c>
      <c r="H722" s="136" t="s">
        <v>982</v>
      </c>
      <c r="I722" s="138">
        <v>-16080.08</v>
      </c>
      <c r="J722" s="136" t="s">
        <v>983</v>
      </c>
      <c r="K722" s="136" t="s">
        <v>984</v>
      </c>
      <c r="L722" s="138">
        <v>-1349922.71</v>
      </c>
      <c r="M722" s="138">
        <v>-16080.08</v>
      </c>
      <c r="N722" s="139">
        <f t="shared" si="23"/>
        <v>16080.08</v>
      </c>
      <c r="O722" s="140" t="str">
        <f>IF(M722="","",IF(M722&lt;0,-M722&amp;"_"&amp;COUNTIF(M$2:M722,M722),M722&amp;"_"&amp;COUNTIF(M$2:M722,M722)))</f>
        <v>16080.08_1</v>
      </c>
      <c r="P722" s="140" t="str">
        <f t="shared" si="22"/>
        <v/>
      </c>
      <c r="Q722" s="136" t="s">
        <v>1421</v>
      </c>
      <c r="R722" s="136" t="s">
        <v>1415</v>
      </c>
      <c r="S722" s="136" t="s">
        <v>980</v>
      </c>
      <c r="T722" s="136" t="s">
        <v>980</v>
      </c>
      <c r="U722" s="136" t="s">
        <v>987</v>
      </c>
      <c r="V722" s="136" t="s">
        <v>980</v>
      </c>
      <c r="W722" s="136" t="s">
        <v>980</v>
      </c>
      <c r="X722" s="136" t="s">
        <v>980</v>
      </c>
      <c r="Y722" s="136" t="s">
        <v>980</v>
      </c>
      <c r="Z722" s="136" t="s">
        <v>988</v>
      </c>
      <c r="AA722" s="136" t="s">
        <v>980</v>
      </c>
      <c r="AB722" s="137"/>
      <c r="AC722" s="136" t="s">
        <v>980</v>
      </c>
      <c r="AD722" s="136" t="s">
        <v>980</v>
      </c>
      <c r="AE722" s="136" t="s">
        <v>980</v>
      </c>
      <c r="AF722" s="138">
        <v>0</v>
      </c>
    </row>
    <row r="723" spans="1:32" x14ac:dyDescent="0.25">
      <c r="A723" s="135" t="s">
        <v>980</v>
      </c>
      <c r="B723" s="136" t="s">
        <v>182</v>
      </c>
      <c r="C723" s="136" t="s">
        <v>501</v>
      </c>
      <c r="D723" s="137">
        <v>44169</v>
      </c>
      <c r="E723" s="137">
        <v>44169</v>
      </c>
      <c r="F723" s="137">
        <v>44178</v>
      </c>
      <c r="G723" s="136" t="s">
        <v>981</v>
      </c>
      <c r="H723" s="136" t="s">
        <v>982</v>
      </c>
      <c r="I723" s="138">
        <v>-16460.25</v>
      </c>
      <c r="J723" s="136" t="s">
        <v>983</v>
      </c>
      <c r="K723" s="136" t="s">
        <v>984</v>
      </c>
      <c r="L723" s="138">
        <v>-1381837.99</v>
      </c>
      <c r="M723" s="138">
        <v>-16460.25</v>
      </c>
      <c r="N723" s="139">
        <f t="shared" si="23"/>
        <v>16460.25</v>
      </c>
      <c r="O723" s="140" t="str">
        <f>IF(M723="","",IF(M723&lt;0,-M723&amp;"_"&amp;COUNTIF(M$2:M723,M723),M723&amp;"_"&amp;COUNTIF(M$2:M723,M723)))</f>
        <v>16460.25_1</v>
      </c>
      <c r="P723" s="140" t="str">
        <f t="shared" si="22"/>
        <v/>
      </c>
      <c r="Q723" s="136" t="s">
        <v>1421</v>
      </c>
      <c r="R723" s="136" t="s">
        <v>1415</v>
      </c>
      <c r="S723" s="136" t="s">
        <v>980</v>
      </c>
      <c r="T723" s="136" t="s">
        <v>980</v>
      </c>
      <c r="U723" s="136" t="s">
        <v>987</v>
      </c>
      <c r="V723" s="136" t="s">
        <v>980</v>
      </c>
      <c r="W723" s="136" t="s">
        <v>980</v>
      </c>
      <c r="X723" s="136" t="s">
        <v>980</v>
      </c>
      <c r="Y723" s="136" t="s">
        <v>980</v>
      </c>
      <c r="Z723" s="136" t="s">
        <v>988</v>
      </c>
      <c r="AA723" s="136" t="s">
        <v>980</v>
      </c>
      <c r="AB723" s="137"/>
      <c r="AC723" s="136" t="s">
        <v>980</v>
      </c>
      <c r="AD723" s="136" t="s">
        <v>980</v>
      </c>
      <c r="AE723" s="136" t="s">
        <v>980</v>
      </c>
      <c r="AF723" s="138">
        <v>0</v>
      </c>
    </row>
    <row r="724" spans="1:32" x14ac:dyDescent="0.25">
      <c r="A724" s="135" t="s">
        <v>980</v>
      </c>
      <c r="B724" s="136" t="s">
        <v>182</v>
      </c>
      <c r="C724" s="136" t="s">
        <v>531</v>
      </c>
      <c r="D724" s="137">
        <v>44169</v>
      </c>
      <c r="E724" s="137">
        <v>44169</v>
      </c>
      <c r="F724" s="137">
        <v>44178</v>
      </c>
      <c r="G724" s="136" t="s">
        <v>981</v>
      </c>
      <c r="H724" s="136" t="s">
        <v>982</v>
      </c>
      <c r="I724" s="138">
        <v>-8618.92</v>
      </c>
      <c r="J724" s="136" t="s">
        <v>983</v>
      </c>
      <c r="K724" s="136" t="s">
        <v>984</v>
      </c>
      <c r="L724" s="138">
        <v>-723558.34</v>
      </c>
      <c r="M724" s="138">
        <v>-8618.92</v>
      </c>
      <c r="N724" s="139">
        <f t="shared" si="23"/>
        <v>8618.92</v>
      </c>
      <c r="O724" s="140" t="str">
        <f>IF(M724="","",IF(M724&lt;0,-M724&amp;"_"&amp;COUNTIF(M$2:M724,M724),M724&amp;"_"&amp;COUNTIF(M$2:M724,M724)))</f>
        <v>8618.92_1</v>
      </c>
      <c r="P724" s="140" t="str">
        <f t="shared" si="22"/>
        <v/>
      </c>
      <c r="Q724" s="136" t="s">
        <v>1422</v>
      </c>
      <c r="R724" s="136" t="s">
        <v>1415</v>
      </c>
      <c r="S724" s="136" t="s">
        <v>980</v>
      </c>
      <c r="T724" s="136" t="s">
        <v>980</v>
      </c>
      <c r="U724" s="136" t="s">
        <v>987</v>
      </c>
      <c r="V724" s="136" t="s">
        <v>980</v>
      </c>
      <c r="W724" s="136" t="s">
        <v>980</v>
      </c>
      <c r="X724" s="136" t="s">
        <v>980</v>
      </c>
      <c r="Y724" s="136" t="s">
        <v>980</v>
      </c>
      <c r="Z724" s="136" t="s">
        <v>988</v>
      </c>
      <c r="AA724" s="136" t="s">
        <v>980</v>
      </c>
      <c r="AB724" s="137"/>
      <c r="AC724" s="136" t="s">
        <v>980</v>
      </c>
      <c r="AD724" s="136" t="s">
        <v>980</v>
      </c>
      <c r="AE724" s="136" t="s">
        <v>980</v>
      </c>
      <c r="AF724" s="138">
        <v>0</v>
      </c>
    </row>
    <row r="725" spans="1:32" x14ac:dyDescent="0.25">
      <c r="A725" s="135" t="s">
        <v>980</v>
      </c>
      <c r="B725" s="136" t="s">
        <v>182</v>
      </c>
      <c r="C725" s="136" t="s">
        <v>531</v>
      </c>
      <c r="D725" s="137">
        <v>44169</v>
      </c>
      <c r="E725" s="137">
        <v>44169</v>
      </c>
      <c r="F725" s="137">
        <v>44178</v>
      </c>
      <c r="G725" s="136" t="s">
        <v>981</v>
      </c>
      <c r="H725" s="136" t="s">
        <v>982</v>
      </c>
      <c r="I725" s="138">
        <v>-8767.77</v>
      </c>
      <c r="J725" s="136" t="s">
        <v>983</v>
      </c>
      <c r="K725" s="136" t="s">
        <v>984</v>
      </c>
      <c r="L725" s="138">
        <v>-736054.29</v>
      </c>
      <c r="M725" s="138">
        <v>-8767.77</v>
      </c>
      <c r="N725" s="139">
        <f t="shared" si="23"/>
        <v>8767.77</v>
      </c>
      <c r="O725" s="140" t="str">
        <f>IF(M725="","",IF(M725&lt;0,-M725&amp;"_"&amp;COUNTIF(M$2:M725,M725),M725&amp;"_"&amp;COUNTIF(M$2:M725,M725)))</f>
        <v>8767.77_1</v>
      </c>
      <c r="P725" s="140" t="str">
        <f t="shared" si="22"/>
        <v/>
      </c>
      <c r="Q725" s="136" t="s">
        <v>1422</v>
      </c>
      <c r="R725" s="136" t="s">
        <v>1415</v>
      </c>
      <c r="S725" s="136" t="s">
        <v>980</v>
      </c>
      <c r="T725" s="136" t="s">
        <v>980</v>
      </c>
      <c r="U725" s="136" t="s">
        <v>987</v>
      </c>
      <c r="V725" s="136" t="s">
        <v>980</v>
      </c>
      <c r="W725" s="136" t="s">
        <v>980</v>
      </c>
      <c r="X725" s="136" t="s">
        <v>980</v>
      </c>
      <c r="Y725" s="136" t="s">
        <v>980</v>
      </c>
      <c r="Z725" s="136" t="s">
        <v>988</v>
      </c>
      <c r="AA725" s="136" t="s">
        <v>980</v>
      </c>
      <c r="AB725" s="137"/>
      <c r="AC725" s="136" t="s">
        <v>980</v>
      </c>
      <c r="AD725" s="136" t="s">
        <v>980</v>
      </c>
      <c r="AE725" s="136" t="s">
        <v>980</v>
      </c>
      <c r="AF725" s="138">
        <v>0</v>
      </c>
    </row>
    <row r="726" spans="1:32" x14ac:dyDescent="0.25">
      <c r="A726" s="135" t="s">
        <v>980</v>
      </c>
      <c r="B726" s="136" t="s">
        <v>182</v>
      </c>
      <c r="C726" s="136" t="s">
        <v>540</v>
      </c>
      <c r="D726" s="137">
        <v>44169</v>
      </c>
      <c r="E726" s="137">
        <v>44169</v>
      </c>
      <c r="F726" s="137">
        <v>44179</v>
      </c>
      <c r="G726" s="136" t="s">
        <v>981</v>
      </c>
      <c r="H726" s="136" t="s">
        <v>982</v>
      </c>
      <c r="I726" s="138">
        <v>-4458.6099999999997</v>
      </c>
      <c r="J726" s="136" t="s">
        <v>983</v>
      </c>
      <c r="K726" s="136" t="s">
        <v>984</v>
      </c>
      <c r="L726" s="138">
        <v>-374300.31</v>
      </c>
      <c r="M726" s="138">
        <v>-4458.6099999999997</v>
      </c>
      <c r="N726" s="139">
        <f t="shared" si="23"/>
        <v>4458.6099999999997</v>
      </c>
      <c r="O726" s="140" t="str">
        <f>IF(M726="","",IF(M726&lt;0,-M726&amp;"_"&amp;COUNTIF(M$2:M726,M726),M726&amp;"_"&amp;COUNTIF(M$2:M726,M726)))</f>
        <v>4458.61_1</v>
      </c>
      <c r="P726" s="140" t="str">
        <f t="shared" si="22"/>
        <v/>
      </c>
      <c r="Q726" s="136" t="s">
        <v>1423</v>
      </c>
      <c r="R726" s="136" t="s">
        <v>1415</v>
      </c>
      <c r="S726" s="136" t="s">
        <v>980</v>
      </c>
      <c r="T726" s="136" t="s">
        <v>980</v>
      </c>
      <c r="U726" s="136" t="s">
        <v>987</v>
      </c>
      <c r="V726" s="136" t="s">
        <v>980</v>
      </c>
      <c r="W726" s="136" t="s">
        <v>980</v>
      </c>
      <c r="X726" s="136" t="s">
        <v>980</v>
      </c>
      <c r="Y726" s="136" t="s">
        <v>980</v>
      </c>
      <c r="Z726" s="136" t="s">
        <v>988</v>
      </c>
      <c r="AA726" s="136" t="s">
        <v>980</v>
      </c>
      <c r="AB726" s="137"/>
      <c r="AC726" s="136" t="s">
        <v>980</v>
      </c>
      <c r="AD726" s="136" t="s">
        <v>980</v>
      </c>
      <c r="AE726" s="136" t="s">
        <v>980</v>
      </c>
      <c r="AF726" s="138">
        <v>0</v>
      </c>
    </row>
    <row r="727" spans="1:32" x14ac:dyDescent="0.25">
      <c r="A727" s="135" t="s">
        <v>980</v>
      </c>
      <c r="B727" s="136" t="s">
        <v>182</v>
      </c>
      <c r="C727" s="136" t="s">
        <v>571</v>
      </c>
      <c r="D727" s="137">
        <v>44169</v>
      </c>
      <c r="E727" s="137">
        <v>44169</v>
      </c>
      <c r="F727" s="137">
        <v>44186</v>
      </c>
      <c r="G727" s="136" t="s">
        <v>981</v>
      </c>
      <c r="H727" s="136" t="s">
        <v>982</v>
      </c>
      <c r="I727" s="138">
        <v>-4807.78</v>
      </c>
      <c r="J727" s="136" t="s">
        <v>983</v>
      </c>
      <c r="K727" s="136" t="s">
        <v>984</v>
      </c>
      <c r="L727" s="138">
        <v>-403613.13</v>
      </c>
      <c r="M727" s="138">
        <v>-4807.78</v>
      </c>
      <c r="N727" s="139">
        <f t="shared" si="23"/>
        <v>4807.78</v>
      </c>
      <c r="O727" s="140" t="str">
        <f>IF(M727="","",IF(M727&lt;0,-M727&amp;"_"&amp;COUNTIF(M$2:M727,M727),M727&amp;"_"&amp;COUNTIF(M$2:M727,M727)))</f>
        <v>4807.78_1</v>
      </c>
      <c r="P727" s="140" t="str">
        <f t="shared" si="22"/>
        <v/>
      </c>
      <c r="Q727" s="136" t="s">
        <v>1424</v>
      </c>
      <c r="R727" s="136" t="s">
        <v>1415</v>
      </c>
      <c r="S727" s="136" t="s">
        <v>980</v>
      </c>
      <c r="T727" s="136" t="s">
        <v>980</v>
      </c>
      <c r="U727" s="136" t="s">
        <v>987</v>
      </c>
      <c r="V727" s="136" t="s">
        <v>980</v>
      </c>
      <c r="W727" s="136" t="s">
        <v>980</v>
      </c>
      <c r="X727" s="136" t="s">
        <v>980</v>
      </c>
      <c r="Y727" s="136" t="s">
        <v>980</v>
      </c>
      <c r="Z727" s="136" t="s">
        <v>988</v>
      </c>
      <c r="AA727" s="136" t="s">
        <v>980</v>
      </c>
      <c r="AB727" s="137"/>
      <c r="AC727" s="136" t="s">
        <v>980</v>
      </c>
      <c r="AD727" s="136" t="s">
        <v>980</v>
      </c>
      <c r="AE727" s="136" t="s">
        <v>980</v>
      </c>
      <c r="AF727" s="138">
        <v>0</v>
      </c>
    </row>
    <row r="728" spans="1:32" x14ac:dyDescent="0.25">
      <c r="A728" s="135" t="s">
        <v>980</v>
      </c>
      <c r="B728" s="136" t="s">
        <v>182</v>
      </c>
      <c r="C728" s="136" t="s">
        <v>572</v>
      </c>
      <c r="D728" s="137">
        <v>44169</v>
      </c>
      <c r="E728" s="137">
        <v>44169</v>
      </c>
      <c r="F728" s="137">
        <v>44186</v>
      </c>
      <c r="G728" s="136" t="s">
        <v>981</v>
      </c>
      <c r="H728" s="136" t="s">
        <v>982</v>
      </c>
      <c r="I728" s="138">
        <v>-2887.82</v>
      </c>
      <c r="J728" s="136" t="s">
        <v>983</v>
      </c>
      <c r="K728" s="136" t="s">
        <v>984</v>
      </c>
      <c r="L728" s="138">
        <v>-242432.49</v>
      </c>
      <c r="M728" s="138">
        <v>-2887.82</v>
      </c>
      <c r="N728" s="139">
        <f t="shared" si="23"/>
        <v>2887.82</v>
      </c>
      <c r="O728" s="140" t="str">
        <f>IF(M728="","",IF(M728&lt;0,-M728&amp;"_"&amp;COUNTIF(M$2:M728,M728),M728&amp;"_"&amp;COUNTIF(M$2:M728,M728)))</f>
        <v>2887.82_1</v>
      </c>
      <c r="P728" s="140" t="str">
        <f t="shared" si="22"/>
        <v/>
      </c>
      <c r="Q728" s="136" t="s">
        <v>1425</v>
      </c>
      <c r="R728" s="136" t="s">
        <v>1415</v>
      </c>
      <c r="S728" s="136" t="s">
        <v>980</v>
      </c>
      <c r="T728" s="136" t="s">
        <v>980</v>
      </c>
      <c r="U728" s="136" t="s">
        <v>987</v>
      </c>
      <c r="V728" s="136" t="s">
        <v>980</v>
      </c>
      <c r="W728" s="136" t="s">
        <v>980</v>
      </c>
      <c r="X728" s="136" t="s">
        <v>980</v>
      </c>
      <c r="Y728" s="136" t="s">
        <v>980</v>
      </c>
      <c r="Z728" s="136" t="s">
        <v>988</v>
      </c>
      <c r="AA728" s="136" t="s">
        <v>980</v>
      </c>
      <c r="AB728" s="137"/>
      <c r="AC728" s="136" t="s">
        <v>980</v>
      </c>
      <c r="AD728" s="136" t="s">
        <v>980</v>
      </c>
      <c r="AE728" s="136" t="s">
        <v>980</v>
      </c>
      <c r="AF728" s="138">
        <v>0</v>
      </c>
    </row>
    <row r="729" spans="1:32" x14ac:dyDescent="0.25">
      <c r="A729" s="135" t="s">
        <v>980</v>
      </c>
      <c r="B729" s="136" t="s">
        <v>182</v>
      </c>
      <c r="C729" s="136" t="s">
        <v>572</v>
      </c>
      <c r="D729" s="137">
        <v>44169</v>
      </c>
      <c r="E729" s="137">
        <v>44169</v>
      </c>
      <c r="F729" s="137">
        <v>44186</v>
      </c>
      <c r="G729" s="136" t="s">
        <v>981</v>
      </c>
      <c r="H729" s="136" t="s">
        <v>982</v>
      </c>
      <c r="I729" s="138">
        <v>-1461.79</v>
      </c>
      <c r="J729" s="136" t="s">
        <v>983</v>
      </c>
      <c r="K729" s="136" t="s">
        <v>984</v>
      </c>
      <c r="L729" s="138">
        <v>-122717.27</v>
      </c>
      <c r="M729" s="138">
        <v>-1461.79</v>
      </c>
      <c r="N729" s="139">
        <f t="shared" si="23"/>
        <v>1461.79</v>
      </c>
      <c r="O729" s="140" t="str">
        <f>IF(M729="","",IF(M729&lt;0,-M729&amp;"_"&amp;COUNTIF(M$2:M729,M729),M729&amp;"_"&amp;COUNTIF(M$2:M729,M729)))</f>
        <v>1461.79_1</v>
      </c>
      <c r="P729" s="140" t="str">
        <f t="shared" si="22"/>
        <v/>
      </c>
      <c r="Q729" s="136" t="s">
        <v>1425</v>
      </c>
      <c r="R729" s="136" t="s">
        <v>1415</v>
      </c>
      <c r="S729" s="136" t="s">
        <v>980</v>
      </c>
      <c r="T729" s="136" t="s">
        <v>980</v>
      </c>
      <c r="U729" s="136" t="s">
        <v>987</v>
      </c>
      <c r="V729" s="136" t="s">
        <v>980</v>
      </c>
      <c r="W729" s="136" t="s">
        <v>980</v>
      </c>
      <c r="X729" s="136" t="s">
        <v>980</v>
      </c>
      <c r="Y729" s="136" t="s">
        <v>980</v>
      </c>
      <c r="Z729" s="136" t="s">
        <v>988</v>
      </c>
      <c r="AA729" s="136" t="s">
        <v>980</v>
      </c>
      <c r="AB729" s="137"/>
      <c r="AC729" s="136" t="s">
        <v>980</v>
      </c>
      <c r="AD729" s="136" t="s">
        <v>980</v>
      </c>
      <c r="AE729" s="136" t="s">
        <v>980</v>
      </c>
      <c r="AF729" s="138">
        <v>0</v>
      </c>
    </row>
    <row r="730" spans="1:32" x14ac:dyDescent="0.25">
      <c r="A730" s="135" t="s">
        <v>980</v>
      </c>
      <c r="B730" s="136" t="s">
        <v>1021</v>
      </c>
      <c r="C730" s="136" t="s">
        <v>560</v>
      </c>
      <c r="D730" s="137">
        <v>44169</v>
      </c>
      <c r="E730" s="137">
        <v>44169</v>
      </c>
      <c r="F730" s="137">
        <v>44175</v>
      </c>
      <c r="G730" s="136" t="s">
        <v>981</v>
      </c>
      <c r="H730" s="136" t="s">
        <v>982</v>
      </c>
      <c r="I730" s="138">
        <v>-9315</v>
      </c>
      <c r="J730" s="136" t="s">
        <v>983</v>
      </c>
      <c r="K730" s="136" t="s">
        <v>984</v>
      </c>
      <c r="L730" s="138">
        <v>-781994.25</v>
      </c>
      <c r="M730" s="138">
        <v>-9315</v>
      </c>
      <c r="N730" s="139">
        <f t="shared" si="23"/>
        <v>9315</v>
      </c>
      <c r="O730" s="140" t="str">
        <f>IF(M730="","",IF(M730&lt;0,-M730&amp;"_"&amp;COUNTIF(M$2:M730,M730),M730&amp;"_"&amp;COUNTIF(M$2:M730,M730)))</f>
        <v>9315_1</v>
      </c>
      <c r="P730" s="140" t="str">
        <f t="shared" si="22"/>
        <v/>
      </c>
      <c r="Q730" s="136" t="s">
        <v>1426</v>
      </c>
      <c r="R730" s="136" t="s">
        <v>1415</v>
      </c>
      <c r="S730" s="136" t="s">
        <v>980</v>
      </c>
      <c r="T730" s="136" t="s">
        <v>980</v>
      </c>
      <c r="U730" s="136" t="s">
        <v>987</v>
      </c>
      <c r="V730" s="136" t="s">
        <v>980</v>
      </c>
      <c r="W730" s="136" t="s">
        <v>980</v>
      </c>
      <c r="X730" s="136" t="s">
        <v>980</v>
      </c>
      <c r="Y730" s="136" t="s">
        <v>980</v>
      </c>
      <c r="Z730" s="136" t="s">
        <v>988</v>
      </c>
      <c r="AA730" s="136" t="s">
        <v>980</v>
      </c>
      <c r="AB730" s="137"/>
      <c r="AC730" s="136" t="s">
        <v>980</v>
      </c>
      <c r="AD730" s="136" t="s">
        <v>980</v>
      </c>
      <c r="AE730" s="136" t="s">
        <v>980</v>
      </c>
      <c r="AF730" s="138">
        <v>0</v>
      </c>
    </row>
    <row r="731" spans="1:32" x14ac:dyDescent="0.25">
      <c r="A731" s="135" t="s">
        <v>980</v>
      </c>
      <c r="B731" s="136" t="s">
        <v>182</v>
      </c>
      <c r="C731" s="136" t="s">
        <v>554</v>
      </c>
      <c r="D731" s="137">
        <v>44171</v>
      </c>
      <c r="E731" s="137">
        <v>44171</v>
      </c>
      <c r="F731" s="137">
        <v>44174</v>
      </c>
      <c r="G731" s="136" t="s">
        <v>981</v>
      </c>
      <c r="H731" s="136" t="s">
        <v>982</v>
      </c>
      <c r="I731" s="138">
        <v>-4190.17</v>
      </c>
      <c r="J731" s="136" t="s">
        <v>983</v>
      </c>
      <c r="K731" s="136" t="s">
        <v>984</v>
      </c>
      <c r="L731" s="138">
        <v>-351764.77</v>
      </c>
      <c r="M731" s="138">
        <v>-4190.17</v>
      </c>
      <c r="N731" s="139">
        <f t="shared" si="23"/>
        <v>4190.17</v>
      </c>
      <c r="O731" s="140" t="str">
        <f>IF(M731="","",IF(M731&lt;0,-M731&amp;"_"&amp;COUNTIF(M$2:M731,M731),M731&amp;"_"&amp;COUNTIF(M$2:M731,M731)))</f>
        <v>4190.17_1</v>
      </c>
      <c r="P731" s="140" t="str">
        <f t="shared" si="22"/>
        <v/>
      </c>
      <c r="Q731" s="136" t="s">
        <v>1427</v>
      </c>
      <c r="R731" s="136" t="s">
        <v>1428</v>
      </c>
      <c r="S731" s="136" t="s">
        <v>980</v>
      </c>
      <c r="T731" s="136" t="s">
        <v>980</v>
      </c>
      <c r="U731" s="136" t="s">
        <v>987</v>
      </c>
      <c r="V731" s="136" t="s">
        <v>980</v>
      </c>
      <c r="W731" s="136" t="s">
        <v>980</v>
      </c>
      <c r="X731" s="136" t="s">
        <v>980</v>
      </c>
      <c r="Y731" s="136" t="s">
        <v>980</v>
      </c>
      <c r="Z731" s="136" t="s">
        <v>988</v>
      </c>
      <c r="AA731" s="136" t="s">
        <v>980</v>
      </c>
      <c r="AB731" s="137"/>
      <c r="AC731" s="136" t="s">
        <v>980</v>
      </c>
      <c r="AD731" s="136" t="s">
        <v>980</v>
      </c>
      <c r="AE731" s="136" t="s">
        <v>980</v>
      </c>
      <c r="AF731" s="138">
        <v>0</v>
      </c>
    </row>
    <row r="732" spans="1:32" x14ac:dyDescent="0.25">
      <c r="A732" s="135" t="s">
        <v>980</v>
      </c>
      <c r="B732" s="136" t="s">
        <v>182</v>
      </c>
      <c r="C732" s="136" t="s">
        <v>563</v>
      </c>
      <c r="D732" s="137">
        <v>44171</v>
      </c>
      <c r="E732" s="137">
        <v>44171</v>
      </c>
      <c r="F732" s="137">
        <v>44186</v>
      </c>
      <c r="G732" s="136" t="s">
        <v>981</v>
      </c>
      <c r="H732" s="136" t="s">
        <v>982</v>
      </c>
      <c r="I732" s="138">
        <v>-1112.94</v>
      </c>
      <c r="J732" s="136" t="s">
        <v>983</v>
      </c>
      <c r="K732" s="136" t="s">
        <v>984</v>
      </c>
      <c r="L732" s="138">
        <v>-93431.31</v>
      </c>
      <c r="M732" s="138">
        <v>-1112.94</v>
      </c>
      <c r="N732" s="139">
        <f t="shared" si="23"/>
        <v>1112.94</v>
      </c>
      <c r="O732" s="140" t="str">
        <f>IF(M732="","",IF(M732&lt;0,-M732&amp;"_"&amp;COUNTIF(M$2:M732,M732),M732&amp;"_"&amp;COUNTIF(M$2:M732,M732)))</f>
        <v>1112.94_1</v>
      </c>
      <c r="P732" s="140" t="str">
        <f t="shared" si="22"/>
        <v/>
      </c>
      <c r="Q732" s="136" t="s">
        <v>1429</v>
      </c>
      <c r="R732" s="136" t="s">
        <v>1428</v>
      </c>
      <c r="S732" s="136" t="s">
        <v>980</v>
      </c>
      <c r="T732" s="136" t="s">
        <v>980</v>
      </c>
      <c r="U732" s="136" t="s">
        <v>987</v>
      </c>
      <c r="V732" s="136" t="s">
        <v>980</v>
      </c>
      <c r="W732" s="136" t="s">
        <v>980</v>
      </c>
      <c r="X732" s="136" t="s">
        <v>980</v>
      </c>
      <c r="Y732" s="136" t="s">
        <v>980</v>
      </c>
      <c r="Z732" s="136" t="s">
        <v>988</v>
      </c>
      <c r="AA732" s="136" t="s">
        <v>980</v>
      </c>
      <c r="AB732" s="137"/>
      <c r="AC732" s="136" t="s">
        <v>980</v>
      </c>
      <c r="AD732" s="136" t="s">
        <v>980</v>
      </c>
      <c r="AE732" s="136" t="s">
        <v>980</v>
      </c>
      <c r="AF732" s="138">
        <v>0</v>
      </c>
    </row>
    <row r="733" spans="1:32" x14ac:dyDescent="0.25">
      <c r="A733" s="135" t="s">
        <v>980</v>
      </c>
      <c r="B733" s="136" t="s">
        <v>182</v>
      </c>
      <c r="C733" s="136" t="s">
        <v>563</v>
      </c>
      <c r="D733" s="137">
        <v>44171</v>
      </c>
      <c r="E733" s="137">
        <v>44171</v>
      </c>
      <c r="F733" s="137">
        <v>44186</v>
      </c>
      <c r="G733" s="136" t="s">
        <v>981</v>
      </c>
      <c r="H733" s="136" t="s">
        <v>982</v>
      </c>
      <c r="I733" s="138">
        <v>-1290.81</v>
      </c>
      <c r="J733" s="136" t="s">
        <v>983</v>
      </c>
      <c r="K733" s="136" t="s">
        <v>984</v>
      </c>
      <c r="L733" s="138">
        <v>-108363.5</v>
      </c>
      <c r="M733" s="138">
        <v>-1290.81</v>
      </c>
      <c r="N733" s="139">
        <f t="shared" si="23"/>
        <v>1290.81</v>
      </c>
      <c r="O733" s="140" t="str">
        <f>IF(M733="","",IF(M733&lt;0,-M733&amp;"_"&amp;COUNTIF(M$2:M733,M733),M733&amp;"_"&amp;COUNTIF(M$2:M733,M733)))</f>
        <v>1290.81_1</v>
      </c>
      <c r="P733" s="140" t="str">
        <f t="shared" si="22"/>
        <v/>
      </c>
      <c r="Q733" s="136" t="s">
        <v>1429</v>
      </c>
      <c r="R733" s="136" t="s">
        <v>1428</v>
      </c>
      <c r="S733" s="136" t="s">
        <v>980</v>
      </c>
      <c r="T733" s="136" t="s">
        <v>980</v>
      </c>
      <c r="U733" s="136" t="s">
        <v>987</v>
      </c>
      <c r="V733" s="136" t="s">
        <v>980</v>
      </c>
      <c r="W733" s="136" t="s">
        <v>980</v>
      </c>
      <c r="X733" s="136" t="s">
        <v>980</v>
      </c>
      <c r="Y733" s="136" t="s">
        <v>980</v>
      </c>
      <c r="Z733" s="136" t="s">
        <v>988</v>
      </c>
      <c r="AA733" s="136" t="s">
        <v>980</v>
      </c>
      <c r="AB733" s="137"/>
      <c r="AC733" s="136" t="s">
        <v>980</v>
      </c>
      <c r="AD733" s="136" t="s">
        <v>980</v>
      </c>
      <c r="AE733" s="136" t="s">
        <v>980</v>
      </c>
      <c r="AF733" s="138">
        <v>0</v>
      </c>
    </row>
    <row r="734" spans="1:32" x14ac:dyDescent="0.25">
      <c r="A734" s="135" t="s">
        <v>980</v>
      </c>
      <c r="B734" s="136" t="s">
        <v>182</v>
      </c>
      <c r="C734" s="136" t="s">
        <v>586</v>
      </c>
      <c r="D734" s="137">
        <v>44172</v>
      </c>
      <c r="E734" s="137">
        <v>44172</v>
      </c>
      <c r="F734" s="137">
        <v>44185</v>
      </c>
      <c r="G734" s="136" t="s">
        <v>981</v>
      </c>
      <c r="H734" s="136" t="s">
        <v>982</v>
      </c>
      <c r="I734" s="138">
        <v>-1794.66</v>
      </c>
      <c r="J734" s="136" t="s">
        <v>983</v>
      </c>
      <c r="K734" s="136" t="s">
        <v>984</v>
      </c>
      <c r="L734" s="138">
        <v>-150661.71</v>
      </c>
      <c r="M734" s="138">
        <v>-1794.66</v>
      </c>
      <c r="N734" s="139">
        <f t="shared" si="23"/>
        <v>1794.66</v>
      </c>
      <c r="O734" s="140" t="str">
        <f>IF(M734="","",IF(M734&lt;0,-M734&amp;"_"&amp;COUNTIF(M$2:M734,M734),M734&amp;"_"&amp;COUNTIF(M$2:M734,M734)))</f>
        <v>1794.66_1</v>
      </c>
      <c r="P734" s="140" t="str">
        <f t="shared" si="22"/>
        <v/>
      </c>
      <c r="Q734" s="136" t="s">
        <v>1430</v>
      </c>
      <c r="R734" s="136" t="s">
        <v>1431</v>
      </c>
      <c r="S734" s="136" t="s">
        <v>980</v>
      </c>
      <c r="T734" s="136" t="s">
        <v>980</v>
      </c>
      <c r="U734" s="136" t="s">
        <v>987</v>
      </c>
      <c r="V734" s="136" t="s">
        <v>980</v>
      </c>
      <c r="W734" s="136" t="s">
        <v>980</v>
      </c>
      <c r="X734" s="136" t="s">
        <v>980</v>
      </c>
      <c r="Y734" s="136" t="s">
        <v>980</v>
      </c>
      <c r="Z734" s="136" t="s">
        <v>988</v>
      </c>
      <c r="AA734" s="136" t="s">
        <v>980</v>
      </c>
      <c r="AB734" s="137"/>
      <c r="AC734" s="136" t="s">
        <v>980</v>
      </c>
      <c r="AD734" s="136" t="s">
        <v>980</v>
      </c>
      <c r="AE734" s="136" t="s">
        <v>980</v>
      </c>
      <c r="AF734" s="138">
        <v>0</v>
      </c>
    </row>
    <row r="735" spans="1:32" x14ac:dyDescent="0.25">
      <c r="A735" s="135" t="s">
        <v>980</v>
      </c>
      <c r="B735" s="136" t="s">
        <v>182</v>
      </c>
      <c r="C735" s="136" t="s">
        <v>159</v>
      </c>
      <c r="D735" s="137">
        <v>44172</v>
      </c>
      <c r="E735" s="137">
        <v>44172</v>
      </c>
      <c r="F735" s="137">
        <v>44185</v>
      </c>
      <c r="G735" s="136" t="s">
        <v>981</v>
      </c>
      <c r="H735" s="136" t="s">
        <v>982</v>
      </c>
      <c r="I735" s="138">
        <v>-3516.18</v>
      </c>
      <c r="J735" s="136" t="s">
        <v>983</v>
      </c>
      <c r="K735" s="136" t="s">
        <v>984</v>
      </c>
      <c r="L735" s="138">
        <v>-295183.31</v>
      </c>
      <c r="M735" s="138">
        <v>-3516.18</v>
      </c>
      <c r="N735" s="139">
        <f t="shared" si="23"/>
        <v>3516.18</v>
      </c>
      <c r="O735" s="140" t="str">
        <f>IF(M735="","",IF(M735&lt;0,-M735&amp;"_"&amp;COUNTIF(M$2:M735,M735),M735&amp;"_"&amp;COUNTIF(M$2:M735,M735)))</f>
        <v>3516.18_1</v>
      </c>
      <c r="P735" s="140" t="str">
        <f t="shared" si="22"/>
        <v/>
      </c>
      <c r="Q735" s="136" t="s">
        <v>1432</v>
      </c>
      <c r="R735" s="136" t="s">
        <v>1431</v>
      </c>
      <c r="S735" s="136" t="s">
        <v>980</v>
      </c>
      <c r="T735" s="136" t="s">
        <v>980</v>
      </c>
      <c r="U735" s="136" t="s">
        <v>987</v>
      </c>
      <c r="V735" s="136" t="s">
        <v>980</v>
      </c>
      <c r="W735" s="136" t="s">
        <v>980</v>
      </c>
      <c r="X735" s="136" t="s">
        <v>980</v>
      </c>
      <c r="Y735" s="136" t="s">
        <v>980</v>
      </c>
      <c r="Z735" s="136" t="s">
        <v>988</v>
      </c>
      <c r="AA735" s="136" t="s">
        <v>980</v>
      </c>
      <c r="AB735" s="137"/>
      <c r="AC735" s="136" t="s">
        <v>980</v>
      </c>
      <c r="AD735" s="136" t="s">
        <v>980</v>
      </c>
      <c r="AE735" s="136" t="s">
        <v>980</v>
      </c>
      <c r="AF735" s="138">
        <v>0</v>
      </c>
    </row>
    <row r="736" spans="1:32" x14ac:dyDescent="0.25">
      <c r="A736" s="135" t="s">
        <v>980</v>
      </c>
      <c r="B736" s="136" t="s">
        <v>182</v>
      </c>
      <c r="C736" s="136" t="s">
        <v>159</v>
      </c>
      <c r="D736" s="137">
        <v>44172</v>
      </c>
      <c r="E736" s="137">
        <v>44172</v>
      </c>
      <c r="F736" s="137">
        <v>44185</v>
      </c>
      <c r="G736" s="136" t="s">
        <v>981</v>
      </c>
      <c r="H736" s="136" t="s">
        <v>982</v>
      </c>
      <c r="I736" s="138">
        <v>-3225.88</v>
      </c>
      <c r="J736" s="136" t="s">
        <v>983</v>
      </c>
      <c r="K736" s="136" t="s">
        <v>984</v>
      </c>
      <c r="L736" s="138">
        <v>-270812.63</v>
      </c>
      <c r="M736" s="138">
        <v>-3225.88</v>
      </c>
      <c r="N736" s="139">
        <f t="shared" si="23"/>
        <v>3225.88</v>
      </c>
      <c r="O736" s="140" t="str">
        <f>IF(M736="","",IF(M736&lt;0,-M736&amp;"_"&amp;COUNTIF(M$2:M736,M736),M736&amp;"_"&amp;COUNTIF(M$2:M736,M736)))</f>
        <v>3225.88_1</v>
      </c>
      <c r="P736" s="140" t="str">
        <f t="shared" si="22"/>
        <v/>
      </c>
      <c r="Q736" s="136" t="s">
        <v>1432</v>
      </c>
      <c r="R736" s="136" t="s">
        <v>1431</v>
      </c>
      <c r="S736" s="136" t="s">
        <v>980</v>
      </c>
      <c r="T736" s="136" t="s">
        <v>980</v>
      </c>
      <c r="U736" s="136" t="s">
        <v>987</v>
      </c>
      <c r="V736" s="136" t="s">
        <v>980</v>
      </c>
      <c r="W736" s="136" t="s">
        <v>980</v>
      </c>
      <c r="X736" s="136" t="s">
        <v>980</v>
      </c>
      <c r="Y736" s="136" t="s">
        <v>980</v>
      </c>
      <c r="Z736" s="136" t="s">
        <v>988</v>
      </c>
      <c r="AA736" s="136" t="s">
        <v>980</v>
      </c>
      <c r="AB736" s="137"/>
      <c r="AC736" s="136" t="s">
        <v>980</v>
      </c>
      <c r="AD736" s="136" t="s">
        <v>980</v>
      </c>
      <c r="AE736" s="136" t="s">
        <v>980</v>
      </c>
      <c r="AF736" s="138">
        <v>0</v>
      </c>
    </row>
    <row r="737" spans="1:32" x14ac:dyDescent="0.25">
      <c r="A737" s="135" t="s">
        <v>980</v>
      </c>
      <c r="B737" s="136" t="s">
        <v>182</v>
      </c>
      <c r="C737" s="136" t="s">
        <v>587</v>
      </c>
      <c r="D737" s="137">
        <v>44172</v>
      </c>
      <c r="E737" s="137">
        <v>44172</v>
      </c>
      <c r="F737" s="137">
        <v>44185</v>
      </c>
      <c r="G737" s="136" t="s">
        <v>981</v>
      </c>
      <c r="H737" s="136" t="s">
        <v>982</v>
      </c>
      <c r="I737" s="138">
        <v>-4338</v>
      </c>
      <c r="J737" s="136" t="s">
        <v>983</v>
      </c>
      <c r="K737" s="136" t="s">
        <v>984</v>
      </c>
      <c r="L737" s="138">
        <v>-364175.1</v>
      </c>
      <c r="M737" s="138">
        <v>-4338</v>
      </c>
      <c r="N737" s="139">
        <f t="shared" si="23"/>
        <v>4338</v>
      </c>
      <c r="O737" s="140" t="str">
        <f>IF(M737="","",IF(M737&lt;0,-M737&amp;"_"&amp;COUNTIF(M$2:M737,M737),M737&amp;"_"&amp;COUNTIF(M$2:M737,M737)))</f>
        <v>4338_1</v>
      </c>
      <c r="P737" s="140" t="str">
        <f t="shared" si="22"/>
        <v/>
      </c>
      <c r="Q737" s="136" t="s">
        <v>1433</v>
      </c>
      <c r="R737" s="136" t="s">
        <v>1431</v>
      </c>
      <c r="S737" s="136" t="s">
        <v>980</v>
      </c>
      <c r="T737" s="136" t="s">
        <v>980</v>
      </c>
      <c r="U737" s="136" t="s">
        <v>987</v>
      </c>
      <c r="V737" s="136" t="s">
        <v>980</v>
      </c>
      <c r="W737" s="136" t="s">
        <v>980</v>
      </c>
      <c r="X737" s="136" t="s">
        <v>980</v>
      </c>
      <c r="Y737" s="136" t="s">
        <v>980</v>
      </c>
      <c r="Z737" s="136" t="s">
        <v>988</v>
      </c>
      <c r="AA737" s="136" t="s">
        <v>980</v>
      </c>
      <c r="AB737" s="137"/>
      <c r="AC737" s="136" t="s">
        <v>980</v>
      </c>
      <c r="AD737" s="136" t="s">
        <v>980</v>
      </c>
      <c r="AE737" s="136" t="s">
        <v>980</v>
      </c>
      <c r="AF737" s="138">
        <v>0</v>
      </c>
    </row>
    <row r="738" spans="1:32" x14ac:dyDescent="0.25">
      <c r="A738" s="135" t="s">
        <v>980</v>
      </c>
      <c r="B738" s="136" t="s">
        <v>182</v>
      </c>
      <c r="C738" s="136" t="s">
        <v>588</v>
      </c>
      <c r="D738" s="137">
        <v>44172</v>
      </c>
      <c r="E738" s="137">
        <v>44172</v>
      </c>
      <c r="F738" s="137">
        <v>44185</v>
      </c>
      <c r="G738" s="136" t="s">
        <v>981</v>
      </c>
      <c r="H738" s="136" t="s">
        <v>982</v>
      </c>
      <c r="I738" s="138">
        <v>-4512.3100000000004</v>
      </c>
      <c r="J738" s="136" t="s">
        <v>983</v>
      </c>
      <c r="K738" s="136" t="s">
        <v>984</v>
      </c>
      <c r="L738" s="138">
        <v>-378808.42</v>
      </c>
      <c r="M738" s="138">
        <v>-4512.3100000000004</v>
      </c>
      <c r="N738" s="139">
        <f t="shared" si="23"/>
        <v>4512.3100000000004</v>
      </c>
      <c r="O738" s="140" t="str">
        <f>IF(M738="","",IF(M738&lt;0,-M738&amp;"_"&amp;COUNTIF(M$2:M738,M738),M738&amp;"_"&amp;COUNTIF(M$2:M738,M738)))</f>
        <v>4512.31_1</v>
      </c>
      <c r="P738" s="140" t="str">
        <f t="shared" si="22"/>
        <v/>
      </c>
      <c r="Q738" s="136" t="s">
        <v>1434</v>
      </c>
      <c r="R738" s="136" t="s">
        <v>1431</v>
      </c>
      <c r="S738" s="136" t="s">
        <v>980</v>
      </c>
      <c r="T738" s="136" t="s">
        <v>980</v>
      </c>
      <c r="U738" s="136" t="s">
        <v>987</v>
      </c>
      <c r="V738" s="136" t="s">
        <v>980</v>
      </c>
      <c r="W738" s="136" t="s">
        <v>980</v>
      </c>
      <c r="X738" s="136" t="s">
        <v>980</v>
      </c>
      <c r="Y738" s="136" t="s">
        <v>980</v>
      </c>
      <c r="Z738" s="136" t="s">
        <v>988</v>
      </c>
      <c r="AA738" s="136" t="s">
        <v>980</v>
      </c>
      <c r="AB738" s="137"/>
      <c r="AC738" s="136" t="s">
        <v>980</v>
      </c>
      <c r="AD738" s="136" t="s">
        <v>980</v>
      </c>
      <c r="AE738" s="136" t="s">
        <v>980</v>
      </c>
      <c r="AF738" s="138">
        <v>0</v>
      </c>
    </row>
    <row r="739" spans="1:32" x14ac:dyDescent="0.25">
      <c r="A739" s="135" t="s">
        <v>980</v>
      </c>
      <c r="B739" s="136" t="s">
        <v>182</v>
      </c>
      <c r="C739" s="136" t="s">
        <v>589</v>
      </c>
      <c r="D739" s="137">
        <v>44172</v>
      </c>
      <c r="E739" s="137">
        <v>44172</v>
      </c>
      <c r="F739" s="137">
        <v>44185</v>
      </c>
      <c r="G739" s="136" t="s">
        <v>981</v>
      </c>
      <c r="H739" s="136" t="s">
        <v>982</v>
      </c>
      <c r="I739" s="138">
        <v>-5788.07</v>
      </c>
      <c r="J739" s="136" t="s">
        <v>983</v>
      </c>
      <c r="K739" s="136" t="s">
        <v>984</v>
      </c>
      <c r="L739" s="138">
        <v>-485908.47999999998</v>
      </c>
      <c r="M739" s="138">
        <v>-5788.07</v>
      </c>
      <c r="N739" s="139">
        <f t="shared" si="23"/>
        <v>5788.07</v>
      </c>
      <c r="O739" s="140" t="str">
        <f>IF(M739="","",IF(M739&lt;0,-M739&amp;"_"&amp;COUNTIF(M$2:M739,M739),M739&amp;"_"&amp;COUNTIF(M$2:M739,M739)))</f>
        <v>5788.07_1</v>
      </c>
      <c r="P739" s="140" t="str">
        <f t="shared" si="22"/>
        <v/>
      </c>
      <c r="Q739" s="136" t="s">
        <v>1435</v>
      </c>
      <c r="R739" s="136" t="s">
        <v>1431</v>
      </c>
      <c r="S739" s="136" t="s">
        <v>980</v>
      </c>
      <c r="T739" s="136" t="s">
        <v>980</v>
      </c>
      <c r="U739" s="136" t="s">
        <v>987</v>
      </c>
      <c r="V739" s="136" t="s">
        <v>980</v>
      </c>
      <c r="W739" s="136" t="s">
        <v>980</v>
      </c>
      <c r="X739" s="136" t="s">
        <v>980</v>
      </c>
      <c r="Y739" s="136" t="s">
        <v>980</v>
      </c>
      <c r="Z739" s="136" t="s">
        <v>988</v>
      </c>
      <c r="AA739" s="136" t="s">
        <v>980</v>
      </c>
      <c r="AB739" s="137"/>
      <c r="AC739" s="136" t="s">
        <v>980</v>
      </c>
      <c r="AD739" s="136" t="s">
        <v>980</v>
      </c>
      <c r="AE739" s="136" t="s">
        <v>980</v>
      </c>
      <c r="AF739" s="138">
        <v>0</v>
      </c>
    </row>
    <row r="740" spans="1:32" x14ac:dyDescent="0.25">
      <c r="A740" s="135" t="s">
        <v>980</v>
      </c>
      <c r="B740" s="136" t="s">
        <v>182</v>
      </c>
      <c r="C740" s="136" t="s">
        <v>223</v>
      </c>
      <c r="D740" s="137">
        <v>44172</v>
      </c>
      <c r="E740" s="137">
        <v>44172</v>
      </c>
      <c r="F740" s="137">
        <v>44185</v>
      </c>
      <c r="G740" s="136" t="s">
        <v>981</v>
      </c>
      <c r="H740" s="136" t="s">
        <v>982</v>
      </c>
      <c r="I740" s="138">
        <v>-35804.97</v>
      </c>
      <c r="J740" s="136" t="s">
        <v>983</v>
      </c>
      <c r="K740" s="136" t="s">
        <v>984</v>
      </c>
      <c r="L740" s="138">
        <v>-3005827.23</v>
      </c>
      <c r="M740" s="138">
        <v>-35804.97</v>
      </c>
      <c r="N740" s="139">
        <f t="shared" si="23"/>
        <v>35804.97</v>
      </c>
      <c r="O740" s="140" t="str">
        <f>IF(M740="","",IF(M740&lt;0,-M740&amp;"_"&amp;COUNTIF(M$2:M740,M740),M740&amp;"_"&amp;COUNTIF(M$2:M740,M740)))</f>
        <v>35804.97_1</v>
      </c>
      <c r="P740" s="140" t="str">
        <f t="shared" si="22"/>
        <v/>
      </c>
      <c r="Q740" s="136" t="s">
        <v>1436</v>
      </c>
      <c r="R740" s="136" t="s">
        <v>1431</v>
      </c>
      <c r="S740" s="136" t="s">
        <v>980</v>
      </c>
      <c r="T740" s="136" t="s">
        <v>980</v>
      </c>
      <c r="U740" s="136" t="s">
        <v>987</v>
      </c>
      <c r="V740" s="136" t="s">
        <v>980</v>
      </c>
      <c r="W740" s="136" t="s">
        <v>980</v>
      </c>
      <c r="X740" s="136" t="s">
        <v>980</v>
      </c>
      <c r="Y740" s="136" t="s">
        <v>980</v>
      </c>
      <c r="Z740" s="136" t="s">
        <v>988</v>
      </c>
      <c r="AA740" s="136" t="s">
        <v>980</v>
      </c>
      <c r="AB740" s="137"/>
      <c r="AC740" s="136" t="s">
        <v>980</v>
      </c>
      <c r="AD740" s="136" t="s">
        <v>980</v>
      </c>
      <c r="AE740" s="136" t="s">
        <v>980</v>
      </c>
      <c r="AF740" s="138">
        <v>0</v>
      </c>
    </row>
    <row r="741" spans="1:32" x14ac:dyDescent="0.25">
      <c r="A741" s="135" t="s">
        <v>980</v>
      </c>
      <c r="B741" s="136" t="s">
        <v>182</v>
      </c>
      <c r="C741" s="136" t="s">
        <v>223</v>
      </c>
      <c r="D741" s="137">
        <v>44172</v>
      </c>
      <c r="E741" s="137">
        <v>44172</v>
      </c>
      <c r="F741" s="137">
        <v>44185</v>
      </c>
      <c r="G741" s="136" t="s">
        <v>981</v>
      </c>
      <c r="H741" s="136" t="s">
        <v>982</v>
      </c>
      <c r="I741" s="138">
        <v>-37469.800000000003</v>
      </c>
      <c r="J741" s="136" t="s">
        <v>983</v>
      </c>
      <c r="K741" s="136" t="s">
        <v>984</v>
      </c>
      <c r="L741" s="138">
        <v>-3145589.71</v>
      </c>
      <c r="M741" s="138">
        <v>-37469.800000000003</v>
      </c>
      <c r="N741" s="139">
        <f t="shared" si="23"/>
        <v>37469.800000000003</v>
      </c>
      <c r="O741" s="140" t="str">
        <f>IF(M741="","",IF(M741&lt;0,-M741&amp;"_"&amp;COUNTIF(M$2:M741,M741),M741&amp;"_"&amp;COUNTIF(M$2:M741,M741)))</f>
        <v>37469.8_1</v>
      </c>
      <c r="P741" s="140" t="str">
        <f t="shared" si="22"/>
        <v/>
      </c>
      <c r="Q741" s="136" t="s">
        <v>1436</v>
      </c>
      <c r="R741" s="136" t="s">
        <v>1431</v>
      </c>
      <c r="S741" s="136" t="s">
        <v>980</v>
      </c>
      <c r="T741" s="136" t="s">
        <v>980</v>
      </c>
      <c r="U741" s="136" t="s">
        <v>987</v>
      </c>
      <c r="V741" s="136" t="s">
        <v>980</v>
      </c>
      <c r="W741" s="136" t="s">
        <v>980</v>
      </c>
      <c r="X741" s="136" t="s">
        <v>980</v>
      </c>
      <c r="Y741" s="136" t="s">
        <v>980</v>
      </c>
      <c r="Z741" s="136" t="s">
        <v>988</v>
      </c>
      <c r="AA741" s="136" t="s">
        <v>980</v>
      </c>
      <c r="AB741" s="137"/>
      <c r="AC741" s="136" t="s">
        <v>980</v>
      </c>
      <c r="AD741" s="136" t="s">
        <v>980</v>
      </c>
      <c r="AE741" s="136" t="s">
        <v>980</v>
      </c>
      <c r="AF741" s="138">
        <v>0</v>
      </c>
    </row>
    <row r="742" spans="1:32" x14ac:dyDescent="0.25">
      <c r="A742" s="135" t="s">
        <v>980</v>
      </c>
      <c r="B742" s="136" t="s">
        <v>182</v>
      </c>
      <c r="C742" s="136" t="s">
        <v>600</v>
      </c>
      <c r="D742" s="137">
        <v>44172</v>
      </c>
      <c r="E742" s="137">
        <v>44172</v>
      </c>
      <c r="F742" s="137">
        <v>44189</v>
      </c>
      <c r="G742" s="136" t="s">
        <v>981</v>
      </c>
      <c r="H742" s="136" t="s">
        <v>982</v>
      </c>
      <c r="I742" s="138">
        <v>-8637.68</v>
      </c>
      <c r="J742" s="136" t="s">
        <v>983</v>
      </c>
      <c r="K742" s="136" t="s">
        <v>984</v>
      </c>
      <c r="L742" s="138">
        <v>-725133.24</v>
      </c>
      <c r="M742" s="138">
        <v>-8637.68</v>
      </c>
      <c r="N742" s="139">
        <f t="shared" si="23"/>
        <v>8637.68</v>
      </c>
      <c r="O742" s="140" t="str">
        <f>IF(M742="","",IF(M742&lt;0,-M742&amp;"_"&amp;COUNTIF(M$2:M742,M742),M742&amp;"_"&amp;COUNTIF(M$2:M742,M742)))</f>
        <v>8637.68_1</v>
      </c>
      <c r="P742" s="140" t="str">
        <f t="shared" si="22"/>
        <v/>
      </c>
      <c r="Q742" s="136" t="s">
        <v>1437</v>
      </c>
      <c r="R742" s="136" t="s">
        <v>1431</v>
      </c>
      <c r="S742" s="136" t="s">
        <v>980</v>
      </c>
      <c r="T742" s="136" t="s">
        <v>980</v>
      </c>
      <c r="U742" s="136" t="s">
        <v>987</v>
      </c>
      <c r="V742" s="136" t="s">
        <v>980</v>
      </c>
      <c r="W742" s="136" t="s">
        <v>980</v>
      </c>
      <c r="X742" s="136" t="s">
        <v>980</v>
      </c>
      <c r="Y742" s="136" t="s">
        <v>980</v>
      </c>
      <c r="Z742" s="136" t="s">
        <v>988</v>
      </c>
      <c r="AA742" s="136" t="s">
        <v>980</v>
      </c>
      <c r="AB742" s="137"/>
      <c r="AC742" s="136" t="s">
        <v>980</v>
      </c>
      <c r="AD742" s="136" t="s">
        <v>980</v>
      </c>
      <c r="AE742" s="136" t="s">
        <v>980</v>
      </c>
      <c r="AF742" s="138">
        <v>0</v>
      </c>
    </row>
    <row r="743" spans="1:32" x14ac:dyDescent="0.25">
      <c r="A743" s="135" t="s">
        <v>980</v>
      </c>
      <c r="B743" s="136" t="s">
        <v>182</v>
      </c>
      <c r="C743" s="136" t="s">
        <v>496</v>
      </c>
      <c r="D743" s="137">
        <v>44173</v>
      </c>
      <c r="E743" s="137">
        <v>44173</v>
      </c>
      <c r="F743" s="137">
        <v>44177</v>
      </c>
      <c r="G743" s="136" t="s">
        <v>981</v>
      </c>
      <c r="H743" s="136" t="s">
        <v>982</v>
      </c>
      <c r="I743" s="138">
        <v>-1283.8499999999999</v>
      </c>
      <c r="J743" s="136" t="s">
        <v>983</v>
      </c>
      <c r="K743" s="136" t="s">
        <v>984</v>
      </c>
      <c r="L743" s="138">
        <v>-107779.21</v>
      </c>
      <c r="M743" s="138">
        <v>-1283.8499999999999</v>
      </c>
      <c r="N743" s="139">
        <f t="shared" si="23"/>
        <v>1283.8499999999999</v>
      </c>
      <c r="O743" s="140" t="str">
        <f>IF(M743="","",IF(M743&lt;0,-M743&amp;"_"&amp;COUNTIF(M$2:M743,M743),M743&amp;"_"&amp;COUNTIF(M$2:M743,M743)))</f>
        <v>1283.85_1</v>
      </c>
      <c r="P743" s="140" t="str">
        <f t="shared" si="22"/>
        <v/>
      </c>
      <c r="Q743" s="136" t="s">
        <v>1438</v>
      </c>
      <c r="R743" s="136" t="s">
        <v>1439</v>
      </c>
      <c r="S743" s="136" t="s">
        <v>980</v>
      </c>
      <c r="T743" s="136" t="s">
        <v>980</v>
      </c>
      <c r="U743" s="136" t="s">
        <v>987</v>
      </c>
      <c r="V743" s="136" t="s">
        <v>980</v>
      </c>
      <c r="W743" s="136" t="s">
        <v>980</v>
      </c>
      <c r="X743" s="136" t="s">
        <v>980</v>
      </c>
      <c r="Y743" s="136" t="s">
        <v>980</v>
      </c>
      <c r="Z743" s="136" t="s">
        <v>988</v>
      </c>
      <c r="AA743" s="136" t="s">
        <v>980</v>
      </c>
      <c r="AB743" s="137"/>
      <c r="AC743" s="136" t="s">
        <v>980</v>
      </c>
      <c r="AD743" s="136" t="s">
        <v>980</v>
      </c>
      <c r="AE743" s="136" t="s">
        <v>980</v>
      </c>
      <c r="AF743" s="138">
        <v>0</v>
      </c>
    </row>
    <row r="744" spans="1:32" x14ac:dyDescent="0.25">
      <c r="A744" s="135" t="s">
        <v>980</v>
      </c>
      <c r="B744" s="136" t="s">
        <v>182</v>
      </c>
      <c r="C744" s="136" t="s">
        <v>496</v>
      </c>
      <c r="D744" s="137">
        <v>44173</v>
      </c>
      <c r="E744" s="137">
        <v>44173</v>
      </c>
      <c r="F744" s="137">
        <v>44177</v>
      </c>
      <c r="G744" s="136" t="s">
        <v>981</v>
      </c>
      <c r="H744" s="136" t="s">
        <v>982</v>
      </c>
      <c r="I744" s="138">
        <v>-1917.92</v>
      </c>
      <c r="J744" s="136" t="s">
        <v>983</v>
      </c>
      <c r="K744" s="136" t="s">
        <v>984</v>
      </c>
      <c r="L744" s="138">
        <v>-161009.38</v>
      </c>
      <c r="M744" s="138">
        <v>-1917.92</v>
      </c>
      <c r="N744" s="139">
        <f t="shared" si="23"/>
        <v>1917.92</v>
      </c>
      <c r="O744" s="140" t="str">
        <f>IF(M744="","",IF(M744&lt;0,-M744&amp;"_"&amp;COUNTIF(M$2:M744,M744),M744&amp;"_"&amp;COUNTIF(M$2:M744,M744)))</f>
        <v>1917.92_1</v>
      </c>
      <c r="P744" s="140" t="str">
        <f t="shared" si="22"/>
        <v/>
      </c>
      <c r="Q744" s="136" t="s">
        <v>1438</v>
      </c>
      <c r="R744" s="136" t="s">
        <v>1439</v>
      </c>
      <c r="S744" s="136" t="s">
        <v>980</v>
      </c>
      <c r="T744" s="136" t="s">
        <v>980</v>
      </c>
      <c r="U744" s="136" t="s">
        <v>987</v>
      </c>
      <c r="V744" s="136" t="s">
        <v>980</v>
      </c>
      <c r="W744" s="136" t="s">
        <v>980</v>
      </c>
      <c r="X744" s="136" t="s">
        <v>980</v>
      </c>
      <c r="Y744" s="136" t="s">
        <v>980</v>
      </c>
      <c r="Z744" s="136" t="s">
        <v>988</v>
      </c>
      <c r="AA744" s="136" t="s">
        <v>980</v>
      </c>
      <c r="AB744" s="137"/>
      <c r="AC744" s="136" t="s">
        <v>980</v>
      </c>
      <c r="AD744" s="136" t="s">
        <v>980</v>
      </c>
      <c r="AE744" s="136" t="s">
        <v>980</v>
      </c>
      <c r="AF744" s="138">
        <v>0</v>
      </c>
    </row>
    <row r="745" spans="1:32" x14ac:dyDescent="0.25">
      <c r="A745" s="135" t="s">
        <v>980</v>
      </c>
      <c r="B745" s="136" t="s">
        <v>182</v>
      </c>
      <c r="C745" s="136" t="s">
        <v>569</v>
      </c>
      <c r="D745" s="137">
        <v>44173</v>
      </c>
      <c r="E745" s="137">
        <v>44173</v>
      </c>
      <c r="F745" s="137">
        <v>44185</v>
      </c>
      <c r="G745" s="136" t="s">
        <v>981</v>
      </c>
      <c r="H745" s="136" t="s">
        <v>982</v>
      </c>
      <c r="I745" s="138">
        <v>-3277.06</v>
      </c>
      <c r="J745" s="136" t="s">
        <v>983</v>
      </c>
      <c r="K745" s="136" t="s">
        <v>984</v>
      </c>
      <c r="L745" s="138">
        <v>-275109.19</v>
      </c>
      <c r="M745" s="138">
        <v>-3277.06</v>
      </c>
      <c r="N745" s="139">
        <f t="shared" si="23"/>
        <v>3277.06</v>
      </c>
      <c r="O745" s="140" t="str">
        <f>IF(M745="","",IF(M745&lt;0,-M745&amp;"_"&amp;COUNTIF(M$2:M745,M745),M745&amp;"_"&amp;COUNTIF(M$2:M745,M745)))</f>
        <v>3277.06_1</v>
      </c>
      <c r="P745" s="140" t="str">
        <f t="shared" si="22"/>
        <v/>
      </c>
      <c r="Q745" s="136" t="s">
        <v>1440</v>
      </c>
      <c r="R745" s="136" t="s">
        <v>1439</v>
      </c>
      <c r="S745" s="136" t="s">
        <v>980</v>
      </c>
      <c r="T745" s="136" t="s">
        <v>980</v>
      </c>
      <c r="U745" s="136" t="s">
        <v>987</v>
      </c>
      <c r="V745" s="136" t="s">
        <v>980</v>
      </c>
      <c r="W745" s="136" t="s">
        <v>980</v>
      </c>
      <c r="X745" s="136" t="s">
        <v>980</v>
      </c>
      <c r="Y745" s="136" t="s">
        <v>980</v>
      </c>
      <c r="Z745" s="136" t="s">
        <v>988</v>
      </c>
      <c r="AA745" s="136" t="s">
        <v>980</v>
      </c>
      <c r="AB745" s="137"/>
      <c r="AC745" s="136" t="s">
        <v>980</v>
      </c>
      <c r="AD745" s="136" t="s">
        <v>980</v>
      </c>
      <c r="AE745" s="136" t="s">
        <v>980</v>
      </c>
      <c r="AF745" s="138">
        <v>0</v>
      </c>
    </row>
    <row r="746" spans="1:32" x14ac:dyDescent="0.25">
      <c r="A746" s="135" t="s">
        <v>980</v>
      </c>
      <c r="B746" s="136" t="s">
        <v>182</v>
      </c>
      <c r="C746" s="136" t="s">
        <v>569</v>
      </c>
      <c r="D746" s="137">
        <v>44173</v>
      </c>
      <c r="E746" s="137">
        <v>44173</v>
      </c>
      <c r="F746" s="137">
        <v>44185</v>
      </c>
      <c r="G746" s="136" t="s">
        <v>981</v>
      </c>
      <c r="H746" s="136" t="s">
        <v>982</v>
      </c>
      <c r="I746" s="138">
        <v>-3715.8</v>
      </c>
      <c r="J746" s="136" t="s">
        <v>983</v>
      </c>
      <c r="K746" s="136" t="s">
        <v>984</v>
      </c>
      <c r="L746" s="138">
        <v>-311941.40999999997</v>
      </c>
      <c r="M746" s="138">
        <v>-3715.8</v>
      </c>
      <c r="N746" s="139">
        <f t="shared" si="23"/>
        <v>3715.8</v>
      </c>
      <c r="O746" s="140" t="str">
        <f>IF(M746="","",IF(M746&lt;0,-M746&amp;"_"&amp;COUNTIF(M$2:M746,M746),M746&amp;"_"&amp;COUNTIF(M$2:M746,M746)))</f>
        <v>3715.8_1</v>
      </c>
      <c r="P746" s="140" t="str">
        <f t="shared" si="22"/>
        <v/>
      </c>
      <c r="Q746" s="136" t="s">
        <v>1440</v>
      </c>
      <c r="R746" s="136" t="s">
        <v>1439</v>
      </c>
      <c r="S746" s="136" t="s">
        <v>980</v>
      </c>
      <c r="T746" s="136" t="s">
        <v>980</v>
      </c>
      <c r="U746" s="136" t="s">
        <v>987</v>
      </c>
      <c r="V746" s="136" t="s">
        <v>980</v>
      </c>
      <c r="W746" s="136" t="s">
        <v>980</v>
      </c>
      <c r="X746" s="136" t="s">
        <v>980</v>
      </c>
      <c r="Y746" s="136" t="s">
        <v>980</v>
      </c>
      <c r="Z746" s="136" t="s">
        <v>988</v>
      </c>
      <c r="AA746" s="136" t="s">
        <v>980</v>
      </c>
      <c r="AB746" s="137"/>
      <c r="AC746" s="136" t="s">
        <v>980</v>
      </c>
      <c r="AD746" s="136" t="s">
        <v>980</v>
      </c>
      <c r="AE746" s="136" t="s">
        <v>980</v>
      </c>
      <c r="AF746" s="138">
        <v>0</v>
      </c>
    </row>
    <row r="747" spans="1:32" x14ac:dyDescent="0.25">
      <c r="A747" s="135" t="s">
        <v>980</v>
      </c>
      <c r="B747" s="136" t="s">
        <v>182</v>
      </c>
      <c r="C747" s="136" t="s">
        <v>573</v>
      </c>
      <c r="D747" s="137">
        <v>44173</v>
      </c>
      <c r="E747" s="137">
        <v>44173</v>
      </c>
      <c r="F747" s="137">
        <v>44188</v>
      </c>
      <c r="G747" s="136" t="s">
        <v>981</v>
      </c>
      <c r="H747" s="136" t="s">
        <v>982</v>
      </c>
      <c r="I747" s="138">
        <v>-1642.02</v>
      </c>
      <c r="J747" s="136" t="s">
        <v>999</v>
      </c>
      <c r="K747" s="136" t="s">
        <v>984</v>
      </c>
      <c r="L747" s="138">
        <v>-137847.57</v>
      </c>
      <c r="M747" s="138">
        <v>-1642.02</v>
      </c>
      <c r="N747" s="139">
        <f t="shared" si="23"/>
        <v>1642.02</v>
      </c>
      <c r="O747" s="140" t="str">
        <f>IF(M747="","",IF(M747&lt;0,-M747&amp;"_"&amp;COUNTIF(M$2:M747,M747),M747&amp;"_"&amp;COUNTIF(M$2:M747,M747)))</f>
        <v>1642.02_1</v>
      </c>
      <c r="P747" s="140" t="str">
        <f t="shared" si="22"/>
        <v/>
      </c>
      <c r="Q747" s="136" t="s">
        <v>1441</v>
      </c>
      <c r="R747" s="136" t="s">
        <v>1439</v>
      </c>
      <c r="S747" s="136" t="s">
        <v>980</v>
      </c>
      <c r="T747" s="136" t="s">
        <v>980</v>
      </c>
      <c r="U747" s="136" t="s">
        <v>987</v>
      </c>
      <c r="V747" s="136" t="s">
        <v>980</v>
      </c>
      <c r="W747" s="136" t="s">
        <v>980</v>
      </c>
      <c r="X747" s="136" t="s">
        <v>980</v>
      </c>
      <c r="Y747" s="136" t="s">
        <v>980</v>
      </c>
      <c r="Z747" s="136" t="s">
        <v>988</v>
      </c>
      <c r="AA747" s="136" t="s">
        <v>980</v>
      </c>
      <c r="AB747" s="137"/>
      <c r="AC747" s="136" t="s">
        <v>980</v>
      </c>
      <c r="AD747" s="136" t="s">
        <v>980</v>
      </c>
      <c r="AE747" s="136" t="s">
        <v>980</v>
      </c>
      <c r="AF747" s="138">
        <v>0</v>
      </c>
    </row>
    <row r="748" spans="1:32" x14ac:dyDescent="0.25">
      <c r="A748" s="135" t="s">
        <v>980</v>
      </c>
      <c r="B748" s="136" t="s">
        <v>182</v>
      </c>
      <c r="C748" s="136" t="s">
        <v>573</v>
      </c>
      <c r="D748" s="137">
        <v>44173</v>
      </c>
      <c r="E748" s="137">
        <v>44173</v>
      </c>
      <c r="F748" s="137">
        <v>44188</v>
      </c>
      <c r="G748" s="136" t="s">
        <v>981</v>
      </c>
      <c r="H748" s="136" t="s">
        <v>982</v>
      </c>
      <c r="I748" s="138">
        <v>-2254.1</v>
      </c>
      <c r="J748" s="136" t="s">
        <v>983</v>
      </c>
      <c r="K748" s="136" t="s">
        <v>984</v>
      </c>
      <c r="L748" s="138">
        <v>-189231.7</v>
      </c>
      <c r="M748" s="138">
        <v>-2254.1</v>
      </c>
      <c r="N748" s="139">
        <f t="shared" si="23"/>
        <v>2254.1</v>
      </c>
      <c r="O748" s="140" t="str">
        <f>IF(M748="","",IF(M748&lt;0,-M748&amp;"_"&amp;COUNTIF(M$2:M748,M748),M748&amp;"_"&amp;COUNTIF(M$2:M748,M748)))</f>
        <v>2254.1_1</v>
      </c>
      <c r="P748" s="140" t="str">
        <f t="shared" si="22"/>
        <v/>
      </c>
      <c r="Q748" s="136" t="s">
        <v>1441</v>
      </c>
      <c r="R748" s="136" t="s">
        <v>1439</v>
      </c>
      <c r="S748" s="136" t="s">
        <v>980</v>
      </c>
      <c r="T748" s="136" t="s">
        <v>980</v>
      </c>
      <c r="U748" s="136" t="s">
        <v>987</v>
      </c>
      <c r="V748" s="136" t="s">
        <v>980</v>
      </c>
      <c r="W748" s="136" t="s">
        <v>980</v>
      </c>
      <c r="X748" s="136" t="s">
        <v>980</v>
      </c>
      <c r="Y748" s="136" t="s">
        <v>980</v>
      </c>
      <c r="Z748" s="136" t="s">
        <v>988</v>
      </c>
      <c r="AA748" s="136" t="s">
        <v>980</v>
      </c>
      <c r="AB748" s="137"/>
      <c r="AC748" s="136" t="s">
        <v>980</v>
      </c>
      <c r="AD748" s="136" t="s">
        <v>980</v>
      </c>
      <c r="AE748" s="136" t="s">
        <v>980</v>
      </c>
      <c r="AF748" s="138">
        <v>0</v>
      </c>
    </row>
    <row r="749" spans="1:32" x14ac:dyDescent="0.25">
      <c r="A749" s="135" t="s">
        <v>980</v>
      </c>
      <c r="B749" s="136" t="s">
        <v>182</v>
      </c>
      <c r="C749" s="136" t="s">
        <v>573</v>
      </c>
      <c r="D749" s="137">
        <v>44173</v>
      </c>
      <c r="E749" s="137">
        <v>44173</v>
      </c>
      <c r="F749" s="137">
        <v>44188</v>
      </c>
      <c r="G749" s="136" t="s">
        <v>981</v>
      </c>
      <c r="H749" s="136" t="s">
        <v>982</v>
      </c>
      <c r="I749" s="138">
        <v>-1754.63</v>
      </c>
      <c r="J749" s="136" t="s">
        <v>983</v>
      </c>
      <c r="K749" s="136" t="s">
        <v>984</v>
      </c>
      <c r="L749" s="138">
        <v>-147301.19</v>
      </c>
      <c r="M749" s="138">
        <v>-1754.63</v>
      </c>
      <c r="N749" s="139">
        <f t="shared" si="23"/>
        <v>1754.63</v>
      </c>
      <c r="O749" s="140" t="str">
        <f>IF(M749="","",IF(M749&lt;0,-M749&amp;"_"&amp;COUNTIF(M$2:M749,M749),M749&amp;"_"&amp;COUNTIF(M$2:M749,M749)))</f>
        <v>1754.63_1</v>
      </c>
      <c r="P749" s="140" t="str">
        <f t="shared" si="22"/>
        <v/>
      </c>
      <c r="Q749" s="136" t="s">
        <v>1441</v>
      </c>
      <c r="R749" s="136" t="s">
        <v>1439</v>
      </c>
      <c r="S749" s="136" t="s">
        <v>980</v>
      </c>
      <c r="T749" s="136" t="s">
        <v>980</v>
      </c>
      <c r="U749" s="136" t="s">
        <v>987</v>
      </c>
      <c r="V749" s="136" t="s">
        <v>980</v>
      </c>
      <c r="W749" s="136" t="s">
        <v>980</v>
      </c>
      <c r="X749" s="136" t="s">
        <v>980</v>
      </c>
      <c r="Y749" s="136" t="s">
        <v>980</v>
      </c>
      <c r="Z749" s="136" t="s">
        <v>988</v>
      </c>
      <c r="AA749" s="136" t="s">
        <v>980</v>
      </c>
      <c r="AB749" s="137"/>
      <c r="AC749" s="136" t="s">
        <v>980</v>
      </c>
      <c r="AD749" s="136" t="s">
        <v>980</v>
      </c>
      <c r="AE749" s="136" t="s">
        <v>980</v>
      </c>
      <c r="AF749" s="138">
        <v>0</v>
      </c>
    </row>
    <row r="750" spans="1:32" x14ac:dyDescent="0.25">
      <c r="A750" s="135" t="s">
        <v>980</v>
      </c>
      <c r="B750" s="136" t="s">
        <v>182</v>
      </c>
      <c r="C750" s="136" t="s">
        <v>538</v>
      </c>
      <c r="D750" s="137">
        <v>44174</v>
      </c>
      <c r="E750" s="137">
        <v>44174</v>
      </c>
      <c r="F750" s="137">
        <v>44178</v>
      </c>
      <c r="G750" s="136" t="s">
        <v>981</v>
      </c>
      <c r="H750" s="136" t="s">
        <v>982</v>
      </c>
      <c r="I750" s="138">
        <v>-2269.4299999999998</v>
      </c>
      <c r="J750" s="136" t="s">
        <v>983</v>
      </c>
      <c r="K750" s="136" t="s">
        <v>984</v>
      </c>
      <c r="L750" s="138">
        <v>-190518.65</v>
      </c>
      <c r="M750" s="138">
        <v>-2269.4299999999998</v>
      </c>
      <c r="N750" s="139">
        <f t="shared" si="23"/>
        <v>2269.4299999999998</v>
      </c>
      <c r="O750" s="140" t="str">
        <f>IF(M750="","",IF(M750&lt;0,-M750&amp;"_"&amp;COUNTIF(M$2:M750,M750),M750&amp;"_"&amp;COUNTIF(M$2:M750,M750)))</f>
        <v>2269.43_1</v>
      </c>
      <c r="P750" s="140" t="str">
        <f t="shared" si="22"/>
        <v/>
      </c>
      <c r="Q750" s="136" t="s">
        <v>1442</v>
      </c>
      <c r="R750" s="136" t="s">
        <v>1443</v>
      </c>
      <c r="S750" s="136" t="s">
        <v>980</v>
      </c>
      <c r="T750" s="136" t="s">
        <v>980</v>
      </c>
      <c r="U750" s="136" t="s">
        <v>987</v>
      </c>
      <c r="V750" s="136" t="s">
        <v>980</v>
      </c>
      <c r="W750" s="136" t="s">
        <v>980</v>
      </c>
      <c r="X750" s="136" t="s">
        <v>980</v>
      </c>
      <c r="Y750" s="136" t="s">
        <v>980</v>
      </c>
      <c r="Z750" s="136" t="s">
        <v>988</v>
      </c>
      <c r="AA750" s="136" t="s">
        <v>980</v>
      </c>
      <c r="AB750" s="137"/>
      <c r="AC750" s="136" t="s">
        <v>980</v>
      </c>
      <c r="AD750" s="136" t="s">
        <v>980</v>
      </c>
      <c r="AE750" s="136" t="s">
        <v>980</v>
      </c>
      <c r="AF750" s="138">
        <v>0</v>
      </c>
    </row>
    <row r="751" spans="1:32" x14ac:dyDescent="0.25">
      <c r="A751" s="135" t="s">
        <v>980</v>
      </c>
      <c r="B751" s="136" t="s">
        <v>182</v>
      </c>
      <c r="C751" s="136" t="s">
        <v>543</v>
      </c>
      <c r="D751" s="137">
        <v>44174</v>
      </c>
      <c r="E751" s="137">
        <v>44174</v>
      </c>
      <c r="F751" s="137">
        <v>44179</v>
      </c>
      <c r="G751" s="136" t="s">
        <v>981</v>
      </c>
      <c r="H751" s="136" t="s">
        <v>982</v>
      </c>
      <c r="I751" s="138">
        <v>-4174.2</v>
      </c>
      <c r="J751" s="136" t="s">
        <v>983</v>
      </c>
      <c r="K751" s="136" t="s">
        <v>984</v>
      </c>
      <c r="L751" s="138">
        <v>-350424.09</v>
      </c>
      <c r="M751" s="138">
        <v>-4174.2</v>
      </c>
      <c r="N751" s="139">
        <f t="shared" si="23"/>
        <v>4174.2</v>
      </c>
      <c r="O751" s="140" t="str">
        <f>IF(M751="","",IF(M751&lt;0,-M751&amp;"_"&amp;COUNTIF(M$2:M751,M751),M751&amp;"_"&amp;COUNTIF(M$2:M751,M751)))</f>
        <v>4174.2_1</v>
      </c>
      <c r="P751" s="140" t="str">
        <f t="shared" si="22"/>
        <v/>
      </c>
      <c r="Q751" s="136" t="s">
        <v>1444</v>
      </c>
      <c r="R751" s="136" t="s">
        <v>1443</v>
      </c>
      <c r="S751" s="136" t="s">
        <v>980</v>
      </c>
      <c r="T751" s="136" t="s">
        <v>980</v>
      </c>
      <c r="U751" s="136" t="s">
        <v>987</v>
      </c>
      <c r="V751" s="136" t="s">
        <v>980</v>
      </c>
      <c r="W751" s="136" t="s">
        <v>980</v>
      </c>
      <c r="X751" s="136" t="s">
        <v>980</v>
      </c>
      <c r="Y751" s="136" t="s">
        <v>980</v>
      </c>
      <c r="Z751" s="136" t="s">
        <v>988</v>
      </c>
      <c r="AA751" s="136" t="s">
        <v>980</v>
      </c>
      <c r="AB751" s="137"/>
      <c r="AC751" s="136" t="s">
        <v>980</v>
      </c>
      <c r="AD751" s="136" t="s">
        <v>980</v>
      </c>
      <c r="AE751" s="136" t="s">
        <v>980</v>
      </c>
      <c r="AF751" s="138">
        <v>0</v>
      </c>
    </row>
    <row r="752" spans="1:32" x14ac:dyDescent="0.25">
      <c r="A752" s="135" t="s">
        <v>980</v>
      </c>
      <c r="B752" s="136" t="s">
        <v>182</v>
      </c>
      <c r="C752" s="136" t="s">
        <v>570</v>
      </c>
      <c r="D752" s="137">
        <v>44174</v>
      </c>
      <c r="E752" s="137">
        <v>44174</v>
      </c>
      <c r="F752" s="137">
        <v>44185</v>
      </c>
      <c r="G752" s="136" t="s">
        <v>981</v>
      </c>
      <c r="H752" s="136" t="s">
        <v>982</v>
      </c>
      <c r="I752" s="138">
        <v>-8133.77</v>
      </c>
      <c r="J752" s="136" t="s">
        <v>983</v>
      </c>
      <c r="K752" s="136" t="s">
        <v>984</v>
      </c>
      <c r="L752" s="138">
        <v>-682830</v>
      </c>
      <c r="M752" s="138">
        <v>-8133.77</v>
      </c>
      <c r="N752" s="139">
        <f t="shared" si="23"/>
        <v>8133.77</v>
      </c>
      <c r="O752" s="140" t="str">
        <f>IF(M752="","",IF(M752&lt;0,-M752&amp;"_"&amp;COUNTIF(M$2:M752,M752),M752&amp;"_"&amp;COUNTIF(M$2:M752,M752)))</f>
        <v>8133.77_1</v>
      </c>
      <c r="P752" s="140" t="str">
        <f t="shared" si="22"/>
        <v/>
      </c>
      <c r="Q752" s="136" t="s">
        <v>1445</v>
      </c>
      <c r="R752" s="136" t="s">
        <v>1443</v>
      </c>
      <c r="S752" s="136" t="s">
        <v>980</v>
      </c>
      <c r="T752" s="136" t="s">
        <v>980</v>
      </c>
      <c r="U752" s="136" t="s">
        <v>987</v>
      </c>
      <c r="V752" s="136" t="s">
        <v>980</v>
      </c>
      <c r="W752" s="136" t="s">
        <v>980</v>
      </c>
      <c r="X752" s="136" t="s">
        <v>980</v>
      </c>
      <c r="Y752" s="136" t="s">
        <v>980</v>
      </c>
      <c r="Z752" s="136" t="s">
        <v>988</v>
      </c>
      <c r="AA752" s="136" t="s">
        <v>980</v>
      </c>
      <c r="AB752" s="137"/>
      <c r="AC752" s="136" t="s">
        <v>980</v>
      </c>
      <c r="AD752" s="136" t="s">
        <v>980</v>
      </c>
      <c r="AE752" s="136" t="s">
        <v>980</v>
      </c>
      <c r="AF752" s="138">
        <v>0</v>
      </c>
    </row>
    <row r="753" spans="1:32" x14ac:dyDescent="0.25">
      <c r="A753" s="135" t="s">
        <v>980</v>
      </c>
      <c r="B753" s="136" t="s">
        <v>182</v>
      </c>
      <c r="C753" s="136" t="s">
        <v>570</v>
      </c>
      <c r="D753" s="137">
        <v>44174</v>
      </c>
      <c r="E753" s="137">
        <v>44174</v>
      </c>
      <c r="F753" s="137">
        <v>44185</v>
      </c>
      <c r="G753" s="136" t="s">
        <v>981</v>
      </c>
      <c r="H753" s="136" t="s">
        <v>982</v>
      </c>
      <c r="I753" s="138">
        <v>-18211.32</v>
      </c>
      <c r="J753" s="136" t="s">
        <v>983</v>
      </c>
      <c r="K753" s="136" t="s">
        <v>984</v>
      </c>
      <c r="L753" s="138">
        <v>-1528840.31</v>
      </c>
      <c r="M753" s="138">
        <v>-18211.32</v>
      </c>
      <c r="N753" s="139">
        <f t="shared" si="23"/>
        <v>18211.32</v>
      </c>
      <c r="O753" s="140" t="str">
        <f>IF(M753="","",IF(M753&lt;0,-M753&amp;"_"&amp;COUNTIF(M$2:M753,M753),M753&amp;"_"&amp;COUNTIF(M$2:M753,M753)))</f>
        <v>18211.32_1</v>
      </c>
      <c r="P753" s="140" t="str">
        <f t="shared" si="22"/>
        <v/>
      </c>
      <c r="Q753" s="136" t="s">
        <v>1445</v>
      </c>
      <c r="R753" s="136" t="s">
        <v>1443</v>
      </c>
      <c r="S753" s="136" t="s">
        <v>980</v>
      </c>
      <c r="T753" s="136" t="s">
        <v>980</v>
      </c>
      <c r="U753" s="136" t="s">
        <v>987</v>
      </c>
      <c r="V753" s="136" t="s">
        <v>980</v>
      </c>
      <c r="W753" s="136" t="s">
        <v>980</v>
      </c>
      <c r="X753" s="136" t="s">
        <v>980</v>
      </c>
      <c r="Y753" s="136" t="s">
        <v>980</v>
      </c>
      <c r="Z753" s="136" t="s">
        <v>988</v>
      </c>
      <c r="AA753" s="136" t="s">
        <v>980</v>
      </c>
      <c r="AB753" s="137"/>
      <c r="AC753" s="136" t="s">
        <v>980</v>
      </c>
      <c r="AD753" s="136" t="s">
        <v>980</v>
      </c>
      <c r="AE753" s="136" t="s">
        <v>980</v>
      </c>
      <c r="AF753" s="138">
        <v>0</v>
      </c>
    </row>
    <row r="754" spans="1:32" x14ac:dyDescent="0.25">
      <c r="A754" s="135" t="s">
        <v>980</v>
      </c>
      <c r="B754" s="136" t="s">
        <v>182</v>
      </c>
      <c r="C754" s="136" t="s">
        <v>224</v>
      </c>
      <c r="D754" s="137">
        <v>44174</v>
      </c>
      <c r="E754" s="137">
        <v>44174</v>
      </c>
      <c r="F754" s="137">
        <v>44185</v>
      </c>
      <c r="G754" s="136" t="s">
        <v>981</v>
      </c>
      <c r="H754" s="136" t="s">
        <v>982</v>
      </c>
      <c r="I754" s="138">
        <v>-22832.41</v>
      </c>
      <c r="J754" s="136" t="s">
        <v>983</v>
      </c>
      <c r="K754" s="136" t="s">
        <v>984</v>
      </c>
      <c r="L754" s="138">
        <v>-1916780.82</v>
      </c>
      <c r="M754" s="138">
        <v>-22832.41</v>
      </c>
      <c r="N754" s="139">
        <f t="shared" si="23"/>
        <v>22832.41</v>
      </c>
      <c r="O754" s="140" t="str">
        <f>IF(M754="","",IF(M754&lt;0,-M754&amp;"_"&amp;COUNTIF(M$2:M754,M754),M754&amp;"_"&amp;COUNTIF(M$2:M754,M754)))</f>
        <v>22832.41_1</v>
      </c>
      <c r="P754" s="140" t="str">
        <f t="shared" si="22"/>
        <v/>
      </c>
      <c r="Q754" s="136" t="s">
        <v>1446</v>
      </c>
      <c r="R754" s="136" t="s">
        <v>1443</v>
      </c>
      <c r="S754" s="136" t="s">
        <v>980</v>
      </c>
      <c r="T754" s="136" t="s">
        <v>980</v>
      </c>
      <c r="U754" s="136" t="s">
        <v>987</v>
      </c>
      <c r="V754" s="136" t="s">
        <v>980</v>
      </c>
      <c r="W754" s="136" t="s">
        <v>980</v>
      </c>
      <c r="X754" s="136" t="s">
        <v>980</v>
      </c>
      <c r="Y754" s="136" t="s">
        <v>980</v>
      </c>
      <c r="Z754" s="136" t="s">
        <v>988</v>
      </c>
      <c r="AA754" s="136" t="s">
        <v>980</v>
      </c>
      <c r="AB754" s="137"/>
      <c r="AC754" s="136" t="s">
        <v>980</v>
      </c>
      <c r="AD754" s="136" t="s">
        <v>980</v>
      </c>
      <c r="AE754" s="136" t="s">
        <v>980</v>
      </c>
      <c r="AF754" s="138">
        <v>0</v>
      </c>
    </row>
    <row r="755" spans="1:32" x14ac:dyDescent="0.25">
      <c r="A755" s="135" t="s">
        <v>980</v>
      </c>
      <c r="B755" s="136" t="s">
        <v>182</v>
      </c>
      <c r="C755" s="136" t="s">
        <v>224</v>
      </c>
      <c r="D755" s="137">
        <v>44174</v>
      </c>
      <c r="E755" s="137">
        <v>44174</v>
      </c>
      <c r="F755" s="137">
        <v>44185</v>
      </c>
      <c r="G755" s="136" t="s">
        <v>981</v>
      </c>
      <c r="H755" s="136" t="s">
        <v>982</v>
      </c>
      <c r="I755" s="138">
        <v>-9830.8799999999992</v>
      </c>
      <c r="J755" s="136" t="s">
        <v>983</v>
      </c>
      <c r="K755" s="136" t="s">
        <v>984</v>
      </c>
      <c r="L755" s="138">
        <v>-825302.38</v>
      </c>
      <c r="M755" s="138">
        <v>-9830.8799999999992</v>
      </c>
      <c r="N755" s="139">
        <f t="shared" si="23"/>
        <v>9830.8799999999992</v>
      </c>
      <c r="O755" s="140" t="str">
        <f>IF(M755="","",IF(M755&lt;0,-M755&amp;"_"&amp;COUNTIF(M$2:M755,M755),M755&amp;"_"&amp;COUNTIF(M$2:M755,M755)))</f>
        <v>9830.88_1</v>
      </c>
      <c r="P755" s="140" t="str">
        <f t="shared" si="22"/>
        <v/>
      </c>
      <c r="Q755" s="136" t="s">
        <v>1446</v>
      </c>
      <c r="R755" s="136" t="s">
        <v>1443</v>
      </c>
      <c r="S755" s="136" t="s">
        <v>980</v>
      </c>
      <c r="T755" s="136" t="s">
        <v>980</v>
      </c>
      <c r="U755" s="136" t="s">
        <v>987</v>
      </c>
      <c r="V755" s="136" t="s">
        <v>980</v>
      </c>
      <c r="W755" s="136" t="s">
        <v>980</v>
      </c>
      <c r="X755" s="136" t="s">
        <v>980</v>
      </c>
      <c r="Y755" s="136" t="s">
        <v>980</v>
      </c>
      <c r="Z755" s="136" t="s">
        <v>988</v>
      </c>
      <c r="AA755" s="136" t="s">
        <v>980</v>
      </c>
      <c r="AB755" s="137"/>
      <c r="AC755" s="136" t="s">
        <v>980</v>
      </c>
      <c r="AD755" s="136" t="s">
        <v>980</v>
      </c>
      <c r="AE755" s="136" t="s">
        <v>980</v>
      </c>
      <c r="AF755" s="138">
        <v>0</v>
      </c>
    </row>
    <row r="756" spans="1:32" x14ac:dyDescent="0.25">
      <c r="A756" s="135" t="s">
        <v>980</v>
      </c>
      <c r="B756" s="136" t="s">
        <v>182</v>
      </c>
      <c r="C756" s="136" t="s">
        <v>224</v>
      </c>
      <c r="D756" s="137">
        <v>44174</v>
      </c>
      <c r="E756" s="137">
        <v>44174</v>
      </c>
      <c r="F756" s="137">
        <v>44185</v>
      </c>
      <c r="G756" s="136" t="s">
        <v>981</v>
      </c>
      <c r="H756" s="136" t="s">
        <v>982</v>
      </c>
      <c r="I756" s="138">
        <v>-18198.79</v>
      </c>
      <c r="J756" s="136" t="s">
        <v>983</v>
      </c>
      <c r="K756" s="136" t="s">
        <v>984</v>
      </c>
      <c r="L756" s="138">
        <v>-1527788.42</v>
      </c>
      <c r="M756" s="138">
        <v>-18198.79</v>
      </c>
      <c r="N756" s="139">
        <f t="shared" si="23"/>
        <v>18198.79</v>
      </c>
      <c r="O756" s="140" t="str">
        <f>IF(M756="","",IF(M756&lt;0,-M756&amp;"_"&amp;COUNTIF(M$2:M756,M756),M756&amp;"_"&amp;COUNTIF(M$2:M756,M756)))</f>
        <v>18198.79_1</v>
      </c>
      <c r="P756" s="140" t="str">
        <f t="shared" si="22"/>
        <v/>
      </c>
      <c r="Q756" s="136" t="s">
        <v>1446</v>
      </c>
      <c r="R756" s="136" t="s">
        <v>1443</v>
      </c>
      <c r="S756" s="136" t="s">
        <v>980</v>
      </c>
      <c r="T756" s="136" t="s">
        <v>980</v>
      </c>
      <c r="U756" s="136" t="s">
        <v>987</v>
      </c>
      <c r="V756" s="136" t="s">
        <v>980</v>
      </c>
      <c r="W756" s="136" t="s">
        <v>980</v>
      </c>
      <c r="X756" s="136" t="s">
        <v>980</v>
      </c>
      <c r="Y756" s="136" t="s">
        <v>980</v>
      </c>
      <c r="Z756" s="136" t="s">
        <v>988</v>
      </c>
      <c r="AA756" s="136" t="s">
        <v>980</v>
      </c>
      <c r="AB756" s="137"/>
      <c r="AC756" s="136" t="s">
        <v>980</v>
      </c>
      <c r="AD756" s="136" t="s">
        <v>980</v>
      </c>
      <c r="AE756" s="136" t="s">
        <v>980</v>
      </c>
      <c r="AF756" s="138">
        <v>0</v>
      </c>
    </row>
    <row r="757" spans="1:32" x14ac:dyDescent="0.25">
      <c r="A757" s="135" t="s">
        <v>980</v>
      </c>
      <c r="B757" s="136" t="s">
        <v>182</v>
      </c>
      <c r="C757" s="136" t="s">
        <v>224</v>
      </c>
      <c r="D757" s="137">
        <v>44174</v>
      </c>
      <c r="E757" s="137">
        <v>44174</v>
      </c>
      <c r="F757" s="137">
        <v>44185</v>
      </c>
      <c r="G757" s="136" t="s">
        <v>981</v>
      </c>
      <c r="H757" s="136" t="s">
        <v>982</v>
      </c>
      <c r="I757" s="138">
        <v>-7797.72</v>
      </c>
      <c r="J757" s="136" t="s">
        <v>983</v>
      </c>
      <c r="K757" s="136" t="s">
        <v>984</v>
      </c>
      <c r="L757" s="138">
        <v>-654618.59</v>
      </c>
      <c r="M757" s="138">
        <v>-7797.72</v>
      </c>
      <c r="N757" s="139">
        <f t="shared" si="23"/>
        <v>7797.72</v>
      </c>
      <c r="O757" s="140" t="str">
        <f>IF(M757="","",IF(M757&lt;0,-M757&amp;"_"&amp;COUNTIF(M$2:M757,M757),M757&amp;"_"&amp;COUNTIF(M$2:M757,M757)))</f>
        <v>7797.72_1</v>
      </c>
      <c r="P757" s="140" t="str">
        <f t="shared" si="22"/>
        <v/>
      </c>
      <c r="Q757" s="136" t="s">
        <v>1446</v>
      </c>
      <c r="R757" s="136" t="s">
        <v>1443</v>
      </c>
      <c r="S757" s="136" t="s">
        <v>980</v>
      </c>
      <c r="T757" s="136" t="s">
        <v>980</v>
      </c>
      <c r="U757" s="136" t="s">
        <v>987</v>
      </c>
      <c r="V757" s="136" t="s">
        <v>980</v>
      </c>
      <c r="W757" s="136" t="s">
        <v>980</v>
      </c>
      <c r="X757" s="136" t="s">
        <v>980</v>
      </c>
      <c r="Y757" s="136" t="s">
        <v>980</v>
      </c>
      <c r="Z757" s="136" t="s">
        <v>988</v>
      </c>
      <c r="AA757" s="136" t="s">
        <v>980</v>
      </c>
      <c r="AB757" s="137"/>
      <c r="AC757" s="136" t="s">
        <v>980</v>
      </c>
      <c r="AD757" s="136" t="s">
        <v>980</v>
      </c>
      <c r="AE757" s="136" t="s">
        <v>980</v>
      </c>
      <c r="AF757" s="138">
        <v>0</v>
      </c>
    </row>
    <row r="758" spans="1:32" x14ac:dyDescent="0.25">
      <c r="A758" s="135" t="s">
        <v>980</v>
      </c>
      <c r="B758" s="136" t="s">
        <v>182</v>
      </c>
      <c r="C758" s="136" t="s">
        <v>224</v>
      </c>
      <c r="D758" s="137">
        <v>44174</v>
      </c>
      <c r="E758" s="137">
        <v>44174</v>
      </c>
      <c r="F758" s="137">
        <v>44185</v>
      </c>
      <c r="G758" s="136" t="s">
        <v>981</v>
      </c>
      <c r="H758" s="136" t="s">
        <v>982</v>
      </c>
      <c r="I758" s="138">
        <v>-22581.5</v>
      </c>
      <c r="J758" s="136" t="s">
        <v>983</v>
      </c>
      <c r="K758" s="136" t="s">
        <v>984</v>
      </c>
      <c r="L758" s="138">
        <v>-1895716.93</v>
      </c>
      <c r="M758" s="138">
        <v>-22581.5</v>
      </c>
      <c r="N758" s="139">
        <f t="shared" si="23"/>
        <v>22581.5</v>
      </c>
      <c r="O758" s="140" t="str">
        <f>IF(M758="","",IF(M758&lt;0,-M758&amp;"_"&amp;COUNTIF(M$2:M758,M758),M758&amp;"_"&amp;COUNTIF(M$2:M758,M758)))</f>
        <v>22581.5_1</v>
      </c>
      <c r="P758" s="140" t="str">
        <f t="shared" si="22"/>
        <v/>
      </c>
      <c r="Q758" s="136" t="s">
        <v>1446</v>
      </c>
      <c r="R758" s="136" t="s">
        <v>1443</v>
      </c>
      <c r="S758" s="136" t="s">
        <v>980</v>
      </c>
      <c r="T758" s="136" t="s">
        <v>980</v>
      </c>
      <c r="U758" s="136" t="s">
        <v>987</v>
      </c>
      <c r="V758" s="136" t="s">
        <v>980</v>
      </c>
      <c r="W758" s="136" t="s">
        <v>980</v>
      </c>
      <c r="X758" s="136" t="s">
        <v>980</v>
      </c>
      <c r="Y758" s="136" t="s">
        <v>980</v>
      </c>
      <c r="Z758" s="136" t="s">
        <v>988</v>
      </c>
      <c r="AA758" s="136" t="s">
        <v>980</v>
      </c>
      <c r="AB758" s="137"/>
      <c r="AC758" s="136" t="s">
        <v>980</v>
      </c>
      <c r="AD758" s="136" t="s">
        <v>980</v>
      </c>
      <c r="AE758" s="136" t="s">
        <v>980</v>
      </c>
      <c r="AF758" s="138">
        <v>0</v>
      </c>
    </row>
    <row r="759" spans="1:32" x14ac:dyDescent="0.25">
      <c r="A759" s="135" t="s">
        <v>980</v>
      </c>
      <c r="B759" s="136" t="s">
        <v>182</v>
      </c>
      <c r="C759" s="136" t="s">
        <v>224</v>
      </c>
      <c r="D759" s="137">
        <v>44174</v>
      </c>
      <c r="E759" s="137">
        <v>44174</v>
      </c>
      <c r="F759" s="137">
        <v>44185</v>
      </c>
      <c r="G759" s="136" t="s">
        <v>981</v>
      </c>
      <c r="H759" s="136" t="s">
        <v>982</v>
      </c>
      <c r="I759" s="138">
        <v>-9758.91</v>
      </c>
      <c r="J759" s="136" t="s">
        <v>983</v>
      </c>
      <c r="K759" s="136" t="s">
        <v>984</v>
      </c>
      <c r="L759" s="138">
        <v>-819260.49</v>
      </c>
      <c r="M759" s="138">
        <v>-9758.91</v>
      </c>
      <c r="N759" s="139">
        <f t="shared" si="23"/>
        <v>9758.91</v>
      </c>
      <c r="O759" s="140" t="str">
        <f>IF(M759="","",IF(M759&lt;0,-M759&amp;"_"&amp;COUNTIF(M$2:M759,M759),M759&amp;"_"&amp;COUNTIF(M$2:M759,M759)))</f>
        <v>9758.91_1</v>
      </c>
      <c r="P759" s="140" t="str">
        <f t="shared" si="22"/>
        <v/>
      </c>
      <c r="Q759" s="136" t="s">
        <v>1446</v>
      </c>
      <c r="R759" s="136" t="s">
        <v>1443</v>
      </c>
      <c r="S759" s="136" t="s">
        <v>980</v>
      </c>
      <c r="T759" s="136" t="s">
        <v>980</v>
      </c>
      <c r="U759" s="136" t="s">
        <v>987</v>
      </c>
      <c r="V759" s="136" t="s">
        <v>980</v>
      </c>
      <c r="W759" s="136" t="s">
        <v>980</v>
      </c>
      <c r="X759" s="136" t="s">
        <v>980</v>
      </c>
      <c r="Y759" s="136" t="s">
        <v>980</v>
      </c>
      <c r="Z759" s="136" t="s">
        <v>988</v>
      </c>
      <c r="AA759" s="136" t="s">
        <v>980</v>
      </c>
      <c r="AB759" s="137"/>
      <c r="AC759" s="136" t="s">
        <v>980</v>
      </c>
      <c r="AD759" s="136" t="s">
        <v>980</v>
      </c>
      <c r="AE759" s="136" t="s">
        <v>980</v>
      </c>
      <c r="AF759" s="138">
        <v>0</v>
      </c>
    </row>
    <row r="760" spans="1:32" x14ac:dyDescent="0.25">
      <c r="A760" s="135" t="s">
        <v>980</v>
      </c>
      <c r="B760" s="136" t="s">
        <v>182</v>
      </c>
      <c r="C760" s="136" t="s">
        <v>224</v>
      </c>
      <c r="D760" s="137">
        <v>44174</v>
      </c>
      <c r="E760" s="137">
        <v>44174</v>
      </c>
      <c r="F760" s="137">
        <v>44185</v>
      </c>
      <c r="G760" s="136" t="s">
        <v>981</v>
      </c>
      <c r="H760" s="136" t="s">
        <v>982</v>
      </c>
      <c r="I760" s="138">
        <v>-32684.83</v>
      </c>
      <c r="J760" s="136" t="s">
        <v>983</v>
      </c>
      <c r="K760" s="136" t="s">
        <v>984</v>
      </c>
      <c r="L760" s="138">
        <v>-2743891.48</v>
      </c>
      <c r="M760" s="138">
        <v>-32684.83</v>
      </c>
      <c r="N760" s="139">
        <f t="shared" si="23"/>
        <v>32684.83</v>
      </c>
      <c r="O760" s="140" t="str">
        <f>IF(M760="","",IF(M760&lt;0,-M760&amp;"_"&amp;COUNTIF(M$2:M760,M760),M760&amp;"_"&amp;COUNTIF(M$2:M760,M760)))</f>
        <v>32684.83_1</v>
      </c>
      <c r="P760" s="140" t="str">
        <f t="shared" si="22"/>
        <v/>
      </c>
      <c r="Q760" s="136" t="s">
        <v>1446</v>
      </c>
      <c r="R760" s="136" t="s">
        <v>1443</v>
      </c>
      <c r="S760" s="136" t="s">
        <v>980</v>
      </c>
      <c r="T760" s="136" t="s">
        <v>980</v>
      </c>
      <c r="U760" s="136" t="s">
        <v>987</v>
      </c>
      <c r="V760" s="136" t="s">
        <v>980</v>
      </c>
      <c r="W760" s="136" t="s">
        <v>980</v>
      </c>
      <c r="X760" s="136" t="s">
        <v>980</v>
      </c>
      <c r="Y760" s="136" t="s">
        <v>980</v>
      </c>
      <c r="Z760" s="136" t="s">
        <v>988</v>
      </c>
      <c r="AA760" s="136" t="s">
        <v>980</v>
      </c>
      <c r="AB760" s="137"/>
      <c r="AC760" s="136" t="s">
        <v>980</v>
      </c>
      <c r="AD760" s="136" t="s">
        <v>980</v>
      </c>
      <c r="AE760" s="136" t="s">
        <v>980</v>
      </c>
      <c r="AF760" s="138">
        <v>0</v>
      </c>
    </row>
    <row r="761" spans="1:32" x14ac:dyDescent="0.25">
      <c r="A761" s="135" t="s">
        <v>980</v>
      </c>
      <c r="B761" s="136" t="s">
        <v>182</v>
      </c>
      <c r="C761" s="136" t="s">
        <v>532</v>
      </c>
      <c r="D761" s="137">
        <v>44175</v>
      </c>
      <c r="E761" s="137">
        <v>44175</v>
      </c>
      <c r="F761" s="137">
        <v>44178</v>
      </c>
      <c r="G761" s="136" t="s">
        <v>981</v>
      </c>
      <c r="H761" s="136" t="s">
        <v>982</v>
      </c>
      <c r="I761" s="138">
        <v>-1971.28</v>
      </c>
      <c r="J761" s="136" t="s">
        <v>983</v>
      </c>
      <c r="K761" s="136" t="s">
        <v>984</v>
      </c>
      <c r="L761" s="138">
        <v>-165488.95999999999</v>
      </c>
      <c r="M761" s="138">
        <v>-1971.28</v>
      </c>
      <c r="N761" s="139">
        <f t="shared" si="23"/>
        <v>1971.28</v>
      </c>
      <c r="O761" s="140" t="str">
        <f>IF(M761="","",IF(M761&lt;0,-M761&amp;"_"&amp;COUNTIF(M$2:M761,M761),M761&amp;"_"&amp;COUNTIF(M$2:M761,M761)))</f>
        <v>1971.28_1</v>
      </c>
      <c r="P761" s="140" t="str">
        <f t="shared" si="22"/>
        <v/>
      </c>
      <c r="Q761" s="136" t="s">
        <v>1447</v>
      </c>
      <c r="R761" s="136" t="s">
        <v>1448</v>
      </c>
      <c r="S761" s="136" t="s">
        <v>980</v>
      </c>
      <c r="T761" s="136" t="s">
        <v>980</v>
      </c>
      <c r="U761" s="136" t="s">
        <v>987</v>
      </c>
      <c r="V761" s="136" t="s">
        <v>980</v>
      </c>
      <c r="W761" s="136" t="s">
        <v>980</v>
      </c>
      <c r="X761" s="136" t="s">
        <v>980</v>
      </c>
      <c r="Y761" s="136" t="s">
        <v>980</v>
      </c>
      <c r="Z761" s="136" t="s">
        <v>988</v>
      </c>
      <c r="AA761" s="136" t="s">
        <v>980</v>
      </c>
      <c r="AB761" s="137"/>
      <c r="AC761" s="136" t="s">
        <v>980</v>
      </c>
      <c r="AD761" s="136" t="s">
        <v>980</v>
      </c>
      <c r="AE761" s="136" t="s">
        <v>980</v>
      </c>
      <c r="AF761" s="138">
        <v>0</v>
      </c>
    </row>
    <row r="762" spans="1:32" x14ac:dyDescent="0.25">
      <c r="A762" s="135" t="s">
        <v>980</v>
      </c>
      <c r="B762" s="136" t="s">
        <v>182</v>
      </c>
      <c r="C762" s="136" t="s">
        <v>532</v>
      </c>
      <c r="D762" s="137">
        <v>44175</v>
      </c>
      <c r="E762" s="137">
        <v>44175</v>
      </c>
      <c r="F762" s="137">
        <v>44178</v>
      </c>
      <c r="G762" s="136" t="s">
        <v>981</v>
      </c>
      <c r="H762" s="136" t="s">
        <v>982</v>
      </c>
      <c r="I762" s="138">
        <v>-1623.92</v>
      </c>
      <c r="J762" s="136" t="s">
        <v>983</v>
      </c>
      <c r="K762" s="136" t="s">
        <v>984</v>
      </c>
      <c r="L762" s="138">
        <v>-136328.07999999999</v>
      </c>
      <c r="M762" s="138">
        <v>-1623.92</v>
      </c>
      <c r="N762" s="139">
        <f t="shared" si="23"/>
        <v>1623.92</v>
      </c>
      <c r="O762" s="140" t="str">
        <f>IF(M762="","",IF(M762&lt;0,-M762&amp;"_"&amp;COUNTIF(M$2:M762,M762),M762&amp;"_"&amp;COUNTIF(M$2:M762,M762)))</f>
        <v>1623.92_1</v>
      </c>
      <c r="P762" s="140" t="str">
        <f t="shared" si="22"/>
        <v/>
      </c>
      <c r="Q762" s="136" t="s">
        <v>1447</v>
      </c>
      <c r="R762" s="136" t="s">
        <v>1448</v>
      </c>
      <c r="S762" s="136" t="s">
        <v>980</v>
      </c>
      <c r="T762" s="136" t="s">
        <v>980</v>
      </c>
      <c r="U762" s="136" t="s">
        <v>987</v>
      </c>
      <c r="V762" s="136" t="s">
        <v>980</v>
      </c>
      <c r="W762" s="136" t="s">
        <v>980</v>
      </c>
      <c r="X762" s="136" t="s">
        <v>980</v>
      </c>
      <c r="Y762" s="136" t="s">
        <v>980</v>
      </c>
      <c r="Z762" s="136" t="s">
        <v>988</v>
      </c>
      <c r="AA762" s="136" t="s">
        <v>980</v>
      </c>
      <c r="AB762" s="137"/>
      <c r="AC762" s="136" t="s">
        <v>980</v>
      </c>
      <c r="AD762" s="136" t="s">
        <v>980</v>
      </c>
      <c r="AE762" s="136" t="s">
        <v>980</v>
      </c>
      <c r="AF762" s="138">
        <v>0</v>
      </c>
    </row>
    <row r="763" spans="1:32" x14ac:dyDescent="0.25">
      <c r="A763" s="135" t="s">
        <v>980</v>
      </c>
      <c r="B763" s="136" t="s">
        <v>182</v>
      </c>
      <c r="C763" s="136" t="s">
        <v>532</v>
      </c>
      <c r="D763" s="137">
        <v>44175</v>
      </c>
      <c r="E763" s="137">
        <v>44175</v>
      </c>
      <c r="F763" s="137">
        <v>44178</v>
      </c>
      <c r="G763" s="136" t="s">
        <v>981</v>
      </c>
      <c r="H763" s="136" t="s">
        <v>982</v>
      </c>
      <c r="I763" s="138">
        <v>-1056.4100000000001</v>
      </c>
      <c r="J763" s="136" t="s">
        <v>983</v>
      </c>
      <c r="K763" s="136" t="s">
        <v>984</v>
      </c>
      <c r="L763" s="138">
        <v>-88685.62</v>
      </c>
      <c r="M763" s="138">
        <v>-1056.4100000000001</v>
      </c>
      <c r="N763" s="139">
        <f t="shared" si="23"/>
        <v>1056.4100000000001</v>
      </c>
      <c r="O763" s="140" t="str">
        <f>IF(M763="","",IF(M763&lt;0,-M763&amp;"_"&amp;COUNTIF(M$2:M763,M763),M763&amp;"_"&amp;COUNTIF(M$2:M763,M763)))</f>
        <v>1056.41_1</v>
      </c>
      <c r="P763" s="140" t="str">
        <f t="shared" si="22"/>
        <v/>
      </c>
      <c r="Q763" s="136" t="s">
        <v>1447</v>
      </c>
      <c r="R763" s="136" t="s">
        <v>1448</v>
      </c>
      <c r="S763" s="136" t="s">
        <v>980</v>
      </c>
      <c r="T763" s="136" t="s">
        <v>980</v>
      </c>
      <c r="U763" s="136" t="s">
        <v>987</v>
      </c>
      <c r="V763" s="136" t="s">
        <v>980</v>
      </c>
      <c r="W763" s="136" t="s">
        <v>980</v>
      </c>
      <c r="X763" s="136" t="s">
        <v>980</v>
      </c>
      <c r="Y763" s="136" t="s">
        <v>980</v>
      </c>
      <c r="Z763" s="136" t="s">
        <v>988</v>
      </c>
      <c r="AA763" s="136" t="s">
        <v>980</v>
      </c>
      <c r="AB763" s="137"/>
      <c r="AC763" s="136" t="s">
        <v>980</v>
      </c>
      <c r="AD763" s="136" t="s">
        <v>980</v>
      </c>
      <c r="AE763" s="136" t="s">
        <v>980</v>
      </c>
      <c r="AF763" s="138">
        <v>0</v>
      </c>
    </row>
    <row r="764" spans="1:32" x14ac:dyDescent="0.25">
      <c r="A764" s="135" t="s">
        <v>980</v>
      </c>
      <c r="B764" s="136" t="s">
        <v>182</v>
      </c>
      <c r="C764" s="136" t="s">
        <v>565</v>
      </c>
      <c r="D764" s="137">
        <v>44176</v>
      </c>
      <c r="E764" s="137">
        <v>44176</v>
      </c>
      <c r="F764" s="137">
        <v>44185</v>
      </c>
      <c r="G764" s="136" t="s">
        <v>981</v>
      </c>
      <c r="H764" s="136" t="s">
        <v>982</v>
      </c>
      <c r="I764" s="138">
        <v>-6281.32</v>
      </c>
      <c r="J764" s="136" t="s">
        <v>983</v>
      </c>
      <c r="K764" s="136" t="s">
        <v>984</v>
      </c>
      <c r="L764" s="138">
        <v>-527316.81000000006</v>
      </c>
      <c r="M764" s="138">
        <v>-6281.32</v>
      </c>
      <c r="N764" s="139">
        <f t="shared" si="23"/>
        <v>6281.32</v>
      </c>
      <c r="O764" s="140" t="str">
        <f>IF(M764="","",IF(M764&lt;0,-M764&amp;"_"&amp;COUNTIF(M$2:M764,M764),M764&amp;"_"&amp;COUNTIF(M$2:M764,M764)))</f>
        <v>6281.32_1</v>
      </c>
      <c r="P764" s="140" t="str">
        <f t="shared" si="22"/>
        <v/>
      </c>
      <c r="Q764" s="136" t="s">
        <v>1449</v>
      </c>
      <c r="R764" s="136" t="s">
        <v>1450</v>
      </c>
      <c r="S764" s="136" t="s">
        <v>980</v>
      </c>
      <c r="T764" s="136" t="s">
        <v>980</v>
      </c>
      <c r="U764" s="136" t="s">
        <v>987</v>
      </c>
      <c r="V764" s="136" t="s">
        <v>980</v>
      </c>
      <c r="W764" s="136" t="s">
        <v>980</v>
      </c>
      <c r="X764" s="136" t="s">
        <v>980</v>
      </c>
      <c r="Y764" s="136" t="s">
        <v>980</v>
      </c>
      <c r="Z764" s="136" t="s">
        <v>988</v>
      </c>
      <c r="AA764" s="136" t="s">
        <v>980</v>
      </c>
      <c r="AB764" s="137"/>
      <c r="AC764" s="136" t="s">
        <v>980</v>
      </c>
      <c r="AD764" s="136" t="s">
        <v>980</v>
      </c>
      <c r="AE764" s="136" t="s">
        <v>980</v>
      </c>
      <c r="AF764" s="138">
        <v>0</v>
      </c>
    </row>
    <row r="765" spans="1:32" x14ac:dyDescent="0.25">
      <c r="A765" s="135" t="s">
        <v>980</v>
      </c>
      <c r="B765" s="136" t="s">
        <v>182</v>
      </c>
      <c r="C765" s="136" t="s">
        <v>566</v>
      </c>
      <c r="D765" s="137">
        <v>44176</v>
      </c>
      <c r="E765" s="137">
        <v>44176</v>
      </c>
      <c r="F765" s="137">
        <v>44185</v>
      </c>
      <c r="G765" s="136" t="s">
        <v>981</v>
      </c>
      <c r="H765" s="136" t="s">
        <v>982</v>
      </c>
      <c r="I765" s="138">
        <v>-10442.4</v>
      </c>
      <c r="J765" s="136" t="s">
        <v>983</v>
      </c>
      <c r="K765" s="136" t="s">
        <v>984</v>
      </c>
      <c r="L765" s="138">
        <v>-876639.48</v>
      </c>
      <c r="M765" s="138">
        <v>-10442.4</v>
      </c>
      <c r="N765" s="139">
        <f t="shared" si="23"/>
        <v>10442.4</v>
      </c>
      <c r="O765" s="140" t="str">
        <f>IF(M765="","",IF(M765&lt;0,-M765&amp;"_"&amp;COUNTIF(M$2:M765,M765),M765&amp;"_"&amp;COUNTIF(M$2:M765,M765)))</f>
        <v>10442.4_1</v>
      </c>
      <c r="P765" s="140" t="str">
        <f t="shared" si="22"/>
        <v/>
      </c>
      <c r="Q765" s="136" t="s">
        <v>1451</v>
      </c>
      <c r="R765" s="136" t="s">
        <v>1450</v>
      </c>
      <c r="S765" s="136" t="s">
        <v>980</v>
      </c>
      <c r="T765" s="136" t="s">
        <v>980</v>
      </c>
      <c r="U765" s="136" t="s">
        <v>987</v>
      </c>
      <c r="V765" s="136" t="s">
        <v>980</v>
      </c>
      <c r="W765" s="136" t="s">
        <v>980</v>
      </c>
      <c r="X765" s="136" t="s">
        <v>980</v>
      </c>
      <c r="Y765" s="136" t="s">
        <v>980</v>
      </c>
      <c r="Z765" s="136" t="s">
        <v>988</v>
      </c>
      <c r="AA765" s="136" t="s">
        <v>980</v>
      </c>
      <c r="AB765" s="137"/>
      <c r="AC765" s="136" t="s">
        <v>980</v>
      </c>
      <c r="AD765" s="136" t="s">
        <v>980</v>
      </c>
      <c r="AE765" s="136" t="s">
        <v>980</v>
      </c>
      <c r="AF765" s="138">
        <v>0</v>
      </c>
    </row>
    <row r="766" spans="1:32" x14ac:dyDescent="0.25">
      <c r="A766" s="135" t="s">
        <v>980</v>
      </c>
      <c r="B766" s="136" t="s">
        <v>182</v>
      </c>
      <c r="C766" s="136" t="s">
        <v>566</v>
      </c>
      <c r="D766" s="137">
        <v>44176</v>
      </c>
      <c r="E766" s="137">
        <v>44176</v>
      </c>
      <c r="F766" s="137">
        <v>44185</v>
      </c>
      <c r="G766" s="136" t="s">
        <v>981</v>
      </c>
      <c r="H766" s="136" t="s">
        <v>982</v>
      </c>
      <c r="I766" s="138">
        <v>-2572.4699999999998</v>
      </c>
      <c r="J766" s="136" t="s">
        <v>983</v>
      </c>
      <c r="K766" s="136" t="s">
        <v>984</v>
      </c>
      <c r="L766" s="138">
        <v>-215958.86</v>
      </c>
      <c r="M766" s="138">
        <v>-2572.4699999999998</v>
      </c>
      <c r="N766" s="139">
        <f t="shared" si="23"/>
        <v>2572.4699999999998</v>
      </c>
      <c r="O766" s="140" t="str">
        <f>IF(M766="","",IF(M766&lt;0,-M766&amp;"_"&amp;COUNTIF(M$2:M766,M766),M766&amp;"_"&amp;COUNTIF(M$2:M766,M766)))</f>
        <v>2572.47_1</v>
      </c>
      <c r="P766" s="140" t="str">
        <f t="shared" si="22"/>
        <v/>
      </c>
      <c r="Q766" s="136" t="s">
        <v>1451</v>
      </c>
      <c r="R766" s="136" t="s">
        <v>1450</v>
      </c>
      <c r="S766" s="136" t="s">
        <v>980</v>
      </c>
      <c r="T766" s="136" t="s">
        <v>980</v>
      </c>
      <c r="U766" s="136" t="s">
        <v>987</v>
      </c>
      <c r="V766" s="136" t="s">
        <v>980</v>
      </c>
      <c r="W766" s="136" t="s">
        <v>980</v>
      </c>
      <c r="X766" s="136" t="s">
        <v>980</v>
      </c>
      <c r="Y766" s="136" t="s">
        <v>980</v>
      </c>
      <c r="Z766" s="136" t="s">
        <v>988</v>
      </c>
      <c r="AA766" s="136" t="s">
        <v>980</v>
      </c>
      <c r="AB766" s="137"/>
      <c r="AC766" s="136" t="s">
        <v>980</v>
      </c>
      <c r="AD766" s="136" t="s">
        <v>980</v>
      </c>
      <c r="AE766" s="136" t="s">
        <v>980</v>
      </c>
      <c r="AF766" s="138">
        <v>0</v>
      </c>
    </row>
    <row r="767" spans="1:32" x14ac:dyDescent="0.25">
      <c r="A767" s="135" t="s">
        <v>980</v>
      </c>
      <c r="B767" s="136" t="s">
        <v>182</v>
      </c>
      <c r="C767" s="136" t="s">
        <v>567</v>
      </c>
      <c r="D767" s="137">
        <v>44176</v>
      </c>
      <c r="E767" s="137">
        <v>44176</v>
      </c>
      <c r="F767" s="137">
        <v>44185</v>
      </c>
      <c r="G767" s="136" t="s">
        <v>981</v>
      </c>
      <c r="H767" s="136" t="s">
        <v>982</v>
      </c>
      <c r="I767" s="138">
        <v>-12817.8</v>
      </c>
      <c r="J767" s="136" t="s">
        <v>983</v>
      </c>
      <c r="K767" s="136" t="s">
        <v>984</v>
      </c>
      <c r="L767" s="138">
        <v>-1076054.31</v>
      </c>
      <c r="M767" s="138">
        <v>-12817.8</v>
      </c>
      <c r="N767" s="139">
        <f t="shared" si="23"/>
        <v>12817.8</v>
      </c>
      <c r="O767" s="140" t="str">
        <f>IF(M767="","",IF(M767&lt;0,-M767&amp;"_"&amp;COUNTIF(M$2:M767,M767),M767&amp;"_"&amp;COUNTIF(M$2:M767,M767)))</f>
        <v>12817.8_1</v>
      </c>
      <c r="P767" s="140" t="str">
        <f t="shared" si="22"/>
        <v/>
      </c>
      <c r="Q767" s="136" t="s">
        <v>1452</v>
      </c>
      <c r="R767" s="136" t="s">
        <v>1450</v>
      </c>
      <c r="S767" s="136" t="s">
        <v>980</v>
      </c>
      <c r="T767" s="136" t="s">
        <v>980</v>
      </c>
      <c r="U767" s="136" t="s">
        <v>987</v>
      </c>
      <c r="V767" s="136" t="s">
        <v>980</v>
      </c>
      <c r="W767" s="136" t="s">
        <v>980</v>
      </c>
      <c r="X767" s="136" t="s">
        <v>980</v>
      </c>
      <c r="Y767" s="136" t="s">
        <v>980</v>
      </c>
      <c r="Z767" s="136" t="s">
        <v>988</v>
      </c>
      <c r="AA767" s="136" t="s">
        <v>980</v>
      </c>
      <c r="AB767" s="137"/>
      <c r="AC767" s="136" t="s">
        <v>980</v>
      </c>
      <c r="AD767" s="136" t="s">
        <v>980</v>
      </c>
      <c r="AE767" s="136" t="s">
        <v>980</v>
      </c>
      <c r="AF767" s="138">
        <v>0</v>
      </c>
    </row>
    <row r="768" spans="1:32" x14ac:dyDescent="0.25">
      <c r="A768" s="135" t="s">
        <v>980</v>
      </c>
      <c r="B768" s="136" t="s">
        <v>182</v>
      </c>
      <c r="C768" s="136" t="s">
        <v>562</v>
      </c>
      <c r="D768" s="137">
        <v>44176</v>
      </c>
      <c r="E768" s="137">
        <v>44176</v>
      </c>
      <c r="F768" s="137">
        <v>44185</v>
      </c>
      <c r="G768" s="136" t="s">
        <v>981</v>
      </c>
      <c r="H768" s="136" t="s">
        <v>982</v>
      </c>
      <c r="I768" s="138">
        <v>-12992.51</v>
      </c>
      <c r="J768" s="136" t="s">
        <v>983</v>
      </c>
      <c r="K768" s="136" t="s">
        <v>984</v>
      </c>
      <c r="L768" s="138">
        <v>-1090721.21</v>
      </c>
      <c r="M768" s="138">
        <v>-12992.51</v>
      </c>
      <c r="N768" s="139">
        <f t="shared" si="23"/>
        <v>12992.51</v>
      </c>
      <c r="O768" s="140" t="str">
        <f>IF(M768="","",IF(M768&lt;0,-M768&amp;"_"&amp;COUNTIF(M$2:M768,M768),M768&amp;"_"&amp;COUNTIF(M$2:M768,M768)))</f>
        <v>12992.51_1</v>
      </c>
      <c r="P768" s="140" t="str">
        <f t="shared" si="22"/>
        <v/>
      </c>
      <c r="Q768" s="136" t="s">
        <v>1453</v>
      </c>
      <c r="R768" s="136" t="s">
        <v>1450</v>
      </c>
      <c r="S768" s="136" t="s">
        <v>980</v>
      </c>
      <c r="T768" s="136" t="s">
        <v>980</v>
      </c>
      <c r="U768" s="136" t="s">
        <v>987</v>
      </c>
      <c r="V768" s="136" t="s">
        <v>980</v>
      </c>
      <c r="W768" s="136" t="s">
        <v>980</v>
      </c>
      <c r="X768" s="136" t="s">
        <v>980</v>
      </c>
      <c r="Y768" s="136" t="s">
        <v>980</v>
      </c>
      <c r="Z768" s="136" t="s">
        <v>988</v>
      </c>
      <c r="AA768" s="136" t="s">
        <v>980</v>
      </c>
      <c r="AB768" s="137"/>
      <c r="AC768" s="136" t="s">
        <v>980</v>
      </c>
      <c r="AD768" s="136" t="s">
        <v>980</v>
      </c>
      <c r="AE768" s="136" t="s">
        <v>980</v>
      </c>
      <c r="AF768" s="138">
        <v>0</v>
      </c>
    </row>
    <row r="769" spans="1:32" x14ac:dyDescent="0.25">
      <c r="A769" s="135" t="s">
        <v>980</v>
      </c>
      <c r="B769" s="136" t="s">
        <v>182</v>
      </c>
      <c r="C769" s="136" t="s">
        <v>576</v>
      </c>
      <c r="D769" s="137">
        <v>44176</v>
      </c>
      <c r="E769" s="137">
        <v>44176</v>
      </c>
      <c r="F769" s="137">
        <v>44185</v>
      </c>
      <c r="G769" s="136" t="s">
        <v>981</v>
      </c>
      <c r="H769" s="136" t="s">
        <v>982</v>
      </c>
      <c r="I769" s="138">
        <v>-14786.77</v>
      </c>
      <c r="J769" s="136" t="s">
        <v>983</v>
      </c>
      <c r="K769" s="136" t="s">
        <v>984</v>
      </c>
      <c r="L769" s="138">
        <v>-1241349.3400000001</v>
      </c>
      <c r="M769" s="138">
        <v>-14786.77</v>
      </c>
      <c r="N769" s="139">
        <f t="shared" si="23"/>
        <v>14786.77</v>
      </c>
      <c r="O769" s="140" t="str">
        <f>IF(M769="","",IF(M769&lt;0,-M769&amp;"_"&amp;COUNTIF(M$2:M769,M769),M769&amp;"_"&amp;COUNTIF(M$2:M769,M769)))</f>
        <v>14786.77_1</v>
      </c>
      <c r="P769" s="140" t="str">
        <f t="shared" si="22"/>
        <v/>
      </c>
      <c r="Q769" s="136" t="s">
        <v>1454</v>
      </c>
      <c r="R769" s="136" t="s">
        <v>1450</v>
      </c>
      <c r="S769" s="136" t="s">
        <v>980</v>
      </c>
      <c r="T769" s="136" t="s">
        <v>980</v>
      </c>
      <c r="U769" s="136" t="s">
        <v>987</v>
      </c>
      <c r="V769" s="136" t="s">
        <v>980</v>
      </c>
      <c r="W769" s="136" t="s">
        <v>980</v>
      </c>
      <c r="X769" s="136" t="s">
        <v>980</v>
      </c>
      <c r="Y769" s="136" t="s">
        <v>980</v>
      </c>
      <c r="Z769" s="136" t="s">
        <v>988</v>
      </c>
      <c r="AA769" s="136" t="s">
        <v>980</v>
      </c>
      <c r="AB769" s="137"/>
      <c r="AC769" s="136" t="s">
        <v>980</v>
      </c>
      <c r="AD769" s="136" t="s">
        <v>980</v>
      </c>
      <c r="AE769" s="136" t="s">
        <v>980</v>
      </c>
      <c r="AF769" s="138">
        <v>0</v>
      </c>
    </row>
    <row r="770" spans="1:32" x14ac:dyDescent="0.25">
      <c r="A770" s="135" t="s">
        <v>980</v>
      </c>
      <c r="B770" s="136" t="s">
        <v>182</v>
      </c>
      <c r="C770" s="136" t="s">
        <v>577</v>
      </c>
      <c r="D770" s="137">
        <v>44176</v>
      </c>
      <c r="E770" s="137">
        <v>44176</v>
      </c>
      <c r="F770" s="137">
        <v>44185</v>
      </c>
      <c r="G770" s="136" t="s">
        <v>981</v>
      </c>
      <c r="H770" s="136" t="s">
        <v>982</v>
      </c>
      <c r="I770" s="138">
        <v>-11633.71</v>
      </c>
      <c r="J770" s="136" t="s">
        <v>983</v>
      </c>
      <c r="K770" s="136" t="s">
        <v>984</v>
      </c>
      <c r="L770" s="138">
        <v>-976649.95</v>
      </c>
      <c r="M770" s="138">
        <v>-11633.71</v>
      </c>
      <c r="N770" s="139">
        <f t="shared" si="23"/>
        <v>11633.71</v>
      </c>
      <c r="O770" s="140" t="str">
        <f>IF(M770="","",IF(M770&lt;0,-M770&amp;"_"&amp;COUNTIF(M$2:M770,M770),M770&amp;"_"&amp;COUNTIF(M$2:M770,M770)))</f>
        <v>11633.71_1</v>
      </c>
      <c r="P770" s="140" t="str">
        <f t="shared" ref="P770:P833" si="24">IF(COUNTIF(O:O,O770)=2,"x","")</f>
        <v/>
      </c>
      <c r="Q770" s="136" t="s">
        <v>1455</v>
      </c>
      <c r="R770" s="136" t="s">
        <v>1450</v>
      </c>
      <c r="S770" s="136" t="s">
        <v>980</v>
      </c>
      <c r="T770" s="136" t="s">
        <v>980</v>
      </c>
      <c r="U770" s="136" t="s">
        <v>987</v>
      </c>
      <c r="V770" s="136" t="s">
        <v>980</v>
      </c>
      <c r="W770" s="136" t="s">
        <v>980</v>
      </c>
      <c r="X770" s="136" t="s">
        <v>980</v>
      </c>
      <c r="Y770" s="136" t="s">
        <v>980</v>
      </c>
      <c r="Z770" s="136" t="s">
        <v>988</v>
      </c>
      <c r="AA770" s="136" t="s">
        <v>980</v>
      </c>
      <c r="AB770" s="137"/>
      <c r="AC770" s="136" t="s">
        <v>980</v>
      </c>
      <c r="AD770" s="136" t="s">
        <v>980</v>
      </c>
      <c r="AE770" s="136" t="s">
        <v>980</v>
      </c>
      <c r="AF770" s="138">
        <v>0</v>
      </c>
    </row>
    <row r="771" spans="1:32" x14ac:dyDescent="0.25">
      <c r="A771" s="135" t="s">
        <v>980</v>
      </c>
      <c r="B771" s="136" t="s">
        <v>182</v>
      </c>
      <c r="C771" s="136" t="s">
        <v>578</v>
      </c>
      <c r="D771" s="137">
        <v>44176</v>
      </c>
      <c r="E771" s="137">
        <v>44176</v>
      </c>
      <c r="F771" s="137">
        <v>44185</v>
      </c>
      <c r="G771" s="136" t="s">
        <v>981</v>
      </c>
      <c r="H771" s="136" t="s">
        <v>982</v>
      </c>
      <c r="I771" s="138">
        <v>-3557.98</v>
      </c>
      <c r="J771" s="136" t="s">
        <v>983</v>
      </c>
      <c r="K771" s="136" t="s">
        <v>984</v>
      </c>
      <c r="L771" s="138">
        <v>-298692.42</v>
      </c>
      <c r="M771" s="138">
        <v>-3557.98</v>
      </c>
      <c r="N771" s="139">
        <f t="shared" ref="N771:N834" si="25">M771*-1</f>
        <v>3557.98</v>
      </c>
      <c r="O771" s="140" t="str">
        <f>IF(M771="","",IF(M771&lt;0,-M771&amp;"_"&amp;COUNTIF(M$2:M771,M771),M771&amp;"_"&amp;COUNTIF(M$2:M771,M771)))</f>
        <v>3557.98_1</v>
      </c>
      <c r="P771" s="140" t="str">
        <f t="shared" si="24"/>
        <v/>
      </c>
      <c r="Q771" s="136" t="s">
        <v>1456</v>
      </c>
      <c r="R771" s="136" t="s">
        <v>1450</v>
      </c>
      <c r="S771" s="136" t="s">
        <v>980</v>
      </c>
      <c r="T771" s="136" t="s">
        <v>980</v>
      </c>
      <c r="U771" s="136" t="s">
        <v>987</v>
      </c>
      <c r="V771" s="136" t="s">
        <v>980</v>
      </c>
      <c r="W771" s="136" t="s">
        <v>980</v>
      </c>
      <c r="X771" s="136" t="s">
        <v>980</v>
      </c>
      <c r="Y771" s="136" t="s">
        <v>980</v>
      </c>
      <c r="Z771" s="136" t="s">
        <v>988</v>
      </c>
      <c r="AA771" s="136" t="s">
        <v>980</v>
      </c>
      <c r="AB771" s="137"/>
      <c r="AC771" s="136" t="s">
        <v>980</v>
      </c>
      <c r="AD771" s="136" t="s">
        <v>980</v>
      </c>
      <c r="AE771" s="136" t="s">
        <v>980</v>
      </c>
      <c r="AF771" s="138">
        <v>0</v>
      </c>
    </row>
    <row r="772" spans="1:32" x14ac:dyDescent="0.25">
      <c r="A772" s="135" t="s">
        <v>980</v>
      </c>
      <c r="B772" s="136" t="s">
        <v>182</v>
      </c>
      <c r="C772" s="136" t="s">
        <v>578</v>
      </c>
      <c r="D772" s="137">
        <v>44176</v>
      </c>
      <c r="E772" s="137">
        <v>44176</v>
      </c>
      <c r="F772" s="137">
        <v>44185</v>
      </c>
      <c r="G772" s="136" t="s">
        <v>981</v>
      </c>
      <c r="H772" s="136" t="s">
        <v>982</v>
      </c>
      <c r="I772" s="138">
        <v>-9680.93</v>
      </c>
      <c r="J772" s="136" t="s">
        <v>983</v>
      </c>
      <c r="K772" s="136" t="s">
        <v>984</v>
      </c>
      <c r="L772" s="138">
        <v>-812714.07</v>
      </c>
      <c r="M772" s="138">
        <v>-9680.93</v>
      </c>
      <c r="N772" s="139">
        <f t="shared" si="25"/>
        <v>9680.93</v>
      </c>
      <c r="O772" s="140" t="str">
        <f>IF(M772="","",IF(M772&lt;0,-M772&amp;"_"&amp;COUNTIF(M$2:M772,M772),M772&amp;"_"&amp;COUNTIF(M$2:M772,M772)))</f>
        <v>9680.93_1</v>
      </c>
      <c r="P772" s="140" t="str">
        <f t="shared" si="24"/>
        <v/>
      </c>
      <c r="Q772" s="136" t="s">
        <v>1456</v>
      </c>
      <c r="R772" s="136" t="s">
        <v>1450</v>
      </c>
      <c r="S772" s="136" t="s">
        <v>980</v>
      </c>
      <c r="T772" s="136" t="s">
        <v>980</v>
      </c>
      <c r="U772" s="136" t="s">
        <v>987</v>
      </c>
      <c r="V772" s="136" t="s">
        <v>980</v>
      </c>
      <c r="W772" s="136" t="s">
        <v>980</v>
      </c>
      <c r="X772" s="136" t="s">
        <v>980</v>
      </c>
      <c r="Y772" s="136" t="s">
        <v>980</v>
      </c>
      <c r="Z772" s="136" t="s">
        <v>988</v>
      </c>
      <c r="AA772" s="136" t="s">
        <v>980</v>
      </c>
      <c r="AB772" s="137"/>
      <c r="AC772" s="136" t="s">
        <v>980</v>
      </c>
      <c r="AD772" s="136" t="s">
        <v>980</v>
      </c>
      <c r="AE772" s="136" t="s">
        <v>980</v>
      </c>
      <c r="AF772" s="138">
        <v>0</v>
      </c>
    </row>
    <row r="773" spans="1:32" x14ac:dyDescent="0.25">
      <c r="A773" s="135" t="s">
        <v>980</v>
      </c>
      <c r="B773" s="136" t="s">
        <v>182</v>
      </c>
      <c r="C773" s="136" t="s">
        <v>584</v>
      </c>
      <c r="D773" s="137">
        <v>44176</v>
      </c>
      <c r="E773" s="137">
        <v>44176</v>
      </c>
      <c r="F773" s="137">
        <v>44185</v>
      </c>
      <c r="G773" s="136" t="s">
        <v>981</v>
      </c>
      <c r="H773" s="136" t="s">
        <v>982</v>
      </c>
      <c r="I773" s="138">
        <v>-19002.96</v>
      </c>
      <c r="J773" s="136" t="s">
        <v>983</v>
      </c>
      <c r="K773" s="136" t="s">
        <v>984</v>
      </c>
      <c r="L773" s="138">
        <v>-1595298.49</v>
      </c>
      <c r="M773" s="138">
        <v>-19002.96</v>
      </c>
      <c r="N773" s="139">
        <f t="shared" si="25"/>
        <v>19002.96</v>
      </c>
      <c r="O773" s="140" t="str">
        <f>IF(M773="","",IF(M773&lt;0,-M773&amp;"_"&amp;COUNTIF(M$2:M773,M773),M773&amp;"_"&amp;COUNTIF(M$2:M773,M773)))</f>
        <v>19002.96_1</v>
      </c>
      <c r="P773" s="140" t="str">
        <f t="shared" si="24"/>
        <v/>
      </c>
      <c r="Q773" s="136" t="s">
        <v>1457</v>
      </c>
      <c r="R773" s="136" t="s">
        <v>1450</v>
      </c>
      <c r="S773" s="136" t="s">
        <v>980</v>
      </c>
      <c r="T773" s="136" t="s">
        <v>980</v>
      </c>
      <c r="U773" s="136" t="s">
        <v>987</v>
      </c>
      <c r="V773" s="136" t="s">
        <v>980</v>
      </c>
      <c r="W773" s="136" t="s">
        <v>980</v>
      </c>
      <c r="X773" s="136" t="s">
        <v>980</v>
      </c>
      <c r="Y773" s="136" t="s">
        <v>980</v>
      </c>
      <c r="Z773" s="136" t="s">
        <v>988</v>
      </c>
      <c r="AA773" s="136" t="s">
        <v>980</v>
      </c>
      <c r="AB773" s="137"/>
      <c r="AC773" s="136" t="s">
        <v>980</v>
      </c>
      <c r="AD773" s="136" t="s">
        <v>980</v>
      </c>
      <c r="AE773" s="136" t="s">
        <v>980</v>
      </c>
      <c r="AF773" s="138">
        <v>0</v>
      </c>
    </row>
    <row r="774" spans="1:32" x14ac:dyDescent="0.25">
      <c r="A774" s="135" t="s">
        <v>980</v>
      </c>
      <c r="B774" s="136" t="s">
        <v>182</v>
      </c>
      <c r="C774" s="136" t="s">
        <v>585</v>
      </c>
      <c r="D774" s="137">
        <v>44176</v>
      </c>
      <c r="E774" s="137">
        <v>44176</v>
      </c>
      <c r="F774" s="137">
        <v>44185</v>
      </c>
      <c r="G774" s="136" t="s">
        <v>981</v>
      </c>
      <c r="H774" s="136" t="s">
        <v>982</v>
      </c>
      <c r="I774" s="138">
        <v>-8490.2800000000007</v>
      </c>
      <c r="J774" s="136" t="s">
        <v>983</v>
      </c>
      <c r="K774" s="136" t="s">
        <v>984</v>
      </c>
      <c r="L774" s="138">
        <v>-712759.01</v>
      </c>
      <c r="M774" s="138">
        <v>-8490.2800000000007</v>
      </c>
      <c r="N774" s="139">
        <f t="shared" si="25"/>
        <v>8490.2800000000007</v>
      </c>
      <c r="O774" s="140" t="str">
        <f>IF(M774="","",IF(M774&lt;0,-M774&amp;"_"&amp;COUNTIF(M$2:M774,M774),M774&amp;"_"&amp;COUNTIF(M$2:M774,M774)))</f>
        <v>8490.28_1</v>
      </c>
      <c r="P774" s="140" t="str">
        <f t="shared" si="24"/>
        <v/>
      </c>
      <c r="Q774" s="136" t="s">
        <v>1458</v>
      </c>
      <c r="R774" s="136" t="s">
        <v>1450</v>
      </c>
      <c r="S774" s="136" t="s">
        <v>980</v>
      </c>
      <c r="T774" s="136" t="s">
        <v>980</v>
      </c>
      <c r="U774" s="136" t="s">
        <v>987</v>
      </c>
      <c r="V774" s="136" t="s">
        <v>980</v>
      </c>
      <c r="W774" s="136" t="s">
        <v>980</v>
      </c>
      <c r="X774" s="136" t="s">
        <v>980</v>
      </c>
      <c r="Y774" s="136" t="s">
        <v>980</v>
      </c>
      <c r="Z774" s="136" t="s">
        <v>988</v>
      </c>
      <c r="AA774" s="136" t="s">
        <v>980</v>
      </c>
      <c r="AB774" s="137"/>
      <c r="AC774" s="136" t="s">
        <v>980</v>
      </c>
      <c r="AD774" s="136" t="s">
        <v>980</v>
      </c>
      <c r="AE774" s="136" t="s">
        <v>980</v>
      </c>
      <c r="AF774" s="138">
        <v>0</v>
      </c>
    </row>
    <row r="775" spans="1:32" x14ac:dyDescent="0.25">
      <c r="A775" s="135" t="s">
        <v>980</v>
      </c>
      <c r="B775" s="136" t="s">
        <v>182</v>
      </c>
      <c r="C775" s="136" t="s">
        <v>585</v>
      </c>
      <c r="D775" s="137">
        <v>44176</v>
      </c>
      <c r="E775" s="137">
        <v>44176</v>
      </c>
      <c r="F775" s="137">
        <v>44185</v>
      </c>
      <c r="G775" s="136" t="s">
        <v>981</v>
      </c>
      <c r="H775" s="136" t="s">
        <v>982</v>
      </c>
      <c r="I775" s="138">
        <v>-7609.76</v>
      </c>
      <c r="J775" s="136" t="s">
        <v>983</v>
      </c>
      <c r="K775" s="136" t="s">
        <v>984</v>
      </c>
      <c r="L775" s="138">
        <v>-638839.35</v>
      </c>
      <c r="M775" s="138">
        <v>-7609.76</v>
      </c>
      <c r="N775" s="139">
        <f t="shared" si="25"/>
        <v>7609.76</v>
      </c>
      <c r="O775" s="140" t="str">
        <f>IF(M775="","",IF(M775&lt;0,-M775&amp;"_"&amp;COUNTIF(M$2:M775,M775),M775&amp;"_"&amp;COUNTIF(M$2:M775,M775)))</f>
        <v>7609.76_1</v>
      </c>
      <c r="P775" s="140" t="str">
        <f t="shared" si="24"/>
        <v/>
      </c>
      <c r="Q775" s="136" t="s">
        <v>1458</v>
      </c>
      <c r="R775" s="136" t="s">
        <v>1450</v>
      </c>
      <c r="S775" s="136" t="s">
        <v>980</v>
      </c>
      <c r="T775" s="136" t="s">
        <v>980</v>
      </c>
      <c r="U775" s="136" t="s">
        <v>987</v>
      </c>
      <c r="V775" s="136" t="s">
        <v>980</v>
      </c>
      <c r="W775" s="136" t="s">
        <v>980</v>
      </c>
      <c r="X775" s="136" t="s">
        <v>980</v>
      </c>
      <c r="Y775" s="136" t="s">
        <v>980</v>
      </c>
      <c r="Z775" s="136" t="s">
        <v>988</v>
      </c>
      <c r="AA775" s="136" t="s">
        <v>980</v>
      </c>
      <c r="AB775" s="137"/>
      <c r="AC775" s="136" t="s">
        <v>980</v>
      </c>
      <c r="AD775" s="136" t="s">
        <v>980</v>
      </c>
      <c r="AE775" s="136" t="s">
        <v>980</v>
      </c>
      <c r="AF775" s="138">
        <v>0</v>
      </c>
    </row>
    <row r="776" spans="1:32" x14ac:dyDescent="0.25">
      <c r="A776" s="135" t="s">
        <v>980</v>
      </c>
      <c r="B776" s="136" t="s">
        <v>182</v>
      </c>
      <c r="C776" s="136" t="s">
        <v>583</v>
      </c>
      <c r="D776" s="137">
        <v>44177</v>
      </c>
      <c r="E776" s="137">
        <v>44177</v>
      </c>
      <c r="F776" s="137">
        <v>44188</v>
      </c>
      <c r="G776" s="136" t="s">
        <v>981</v>
      </c>
      <c r="H776" s="136" t="s">
        <v>982</v>
      </c>
      <c r="I776" s="138">
        <v>-3541.64</v>
      </c>
      <c r="J776" s="136" t="s">
        <v>983</v>
      </c>
      <c r="K776" s="136" t="s">
        <v>984</v>
      </c>
      <c r="L776" s="138">
        <v>-297320.68</v>
      </c>
      <c r="M776" s="138">
        <v>-3541.64</v>
      </c>
      <c r="N776" s="139">
        <f t="shared" si="25"/>
        <v>3541.64</v>
      </c>
      <c r="O776" s="140" t="str">
        <f>IF(M776="","",IF(M776&lt;0,-M776&amp;"_"&amp;COUNTIF(M$2:M776,M776),M776&amp;"_"&amp;COUNTIF(M$2:M776,M776)))</f>
        <v>3541.64_1</v>
      </c>
      <c r="P776" s="140" t="str">
        <f t="shared" si="24"/>
        <v/>
      </c>
      <c r="Q776" s="136" t="s">
        <v>1459</v>
      </c>
      <c r="R776" s="136" t="s">
        <v>1460</v>
      </c>
      <c r="S776" s="136" t="s">
        <v>980</v>
      </c>
      <c r="T776" s="136" t="s">
        <v>980</v>
      </c>
      <c r="U776" s="136" t="s">
        <v>987</v>
      </c>
      <c r="V776" s="136" t="s">
        <v>980</v>
      </c>
      <c r="W776" s="136" t="s">
        <v>980</v>
      </c>
      <c r="X776" s="136" t="s">
        <v>980</v>
      </c>
      <c r="Y776" s="136" t="s">
        <v>980</v>
      </c>
      <c r="Z776" s="136" t="s">
        <v>988</v>
      </c>
      <c r="AA776" s="136" t="s">
        <v>980</v>
      </c>
      <c r="AB776" s="137"/>
      <c r="AC776" s="136" t="s">
        <v>980</v>
      </c>
      <c r="AD776" s="136" t="s">
        <v>980</v>
      </c>
      <c r="AE776" s="136" t="s">
        <v>980</v>
      </c>
      <c r="AF776" s="138">
        <v>0</v>
      </c>
    </row>
    <row r="777" spans="1:32" x14ac:dyDescent="0.25">
      <c r="A777" s="135" t="s">
        <v>980</v>
      </c>
      <c r="B777" s="136" t="s">
        <v>182</v>
      </c>
      <c r="C777" s="136" t="s">
        <v>591</v>
      </c>
      <c r="D777" s="137">
        <v>44177</v>
      </c>
      <c r="E777" s="137">
        <v>44177</v>
      </c>
      <c r="F777" s="137">
        <v>44188</v>
      </c>
      <c r="G777" s="136" t="s">
        <v>981</v>
      </c>
      <c r="H777" s="136" t="s">
        <v>982</v>
      </c>
      <c r="I777" s="138">
        <v>-2823.19</v>
      </c>
      <c r="J777" s="136" t="s">
        <v>983</v>
      </c>
      <c r="K777" s="136" t="s">
        <v>984</v>
      </c>
      <c r="L777" s="138">
        <v>-237006.8</v>
      </c>
      <c r="M777" s="138">
        <v>-2823.19</v>
      </c>
      <c r="N777" s="139">
        <f t="shared" si="25"/>
        <v>2823.19</v>
      </c>
      <c r="O777" s="140" t="str">
        <f>IF(M777="","",IF(M777&lt;0,-M777&amp;"_"&amp;COUNTIF(M$2:M777,M777),M777&amp;"_"&amp;COUNTIF(M$2:M777,M777)))</f>
        <v>2823.19_1</v>
      </c>
      <c r="P777" s="140" t="str">
        <f t="shared" si="24"/>
        <v/>
      </c>
      <c r="Q777" s="136" t="s">
        <v>1461</v>
      </c>
      <c r="R777" s="136" t="s">
        <v>1460</v>
      </c>
      <c r="S777" s="136" t="s">
        <v>980</v>
      </c>
      <c r="T777" s="136" t="s">
        <v>980</v>
      </c>
      <c r="U777" s="136" t="s">
        <v>987</v>
      </c>
      <c r="V777" s="136" t="s">
        <v>980</v>
      </c>
      <c r="W777" s="136" t="s">
        <v>980</v>
      </c>
      <c r="X777" s="136" t="s">
        <v>980</v>
      </c>
      <c r="Y777" s="136" t="s">
        <v>980</v>
      </c>
      <c r="Z777" s="136" t="s">
        <v>988</v>
      </c>
      <c r="AA777" s="136" t="s">
        <v>980</v>
      </c>
      <c r="AB777" s="137"/>
      <c r="AC777" s="136" t="s">
        <v>980</v>
      </c>
      <c r="AD777" s="136" t="s">
        <v>980</v>
      </c>
      <c r="AE777" s="136" t="s">
        <v>980</v>
      </c>
      <c r="AF777" s="138">
        <v>0</v>
      </c>
    </row>
    <row r="778" spans="1:32" x14ac:dyDescent="0.25">
      <c r="A778" s="135" t="s">
        <v>980</v>
      </c>
      <c r="B778" s="136" t="s">
        <v>182</v>
      </c>
      <c r="C778" s="136" t="s">
        <v>225</v>
      </c>
      <c r="D778" s="137">
        <v>44177</v>
      </c>
      <c r="E778" s="137">
        <v>44177</v>
      </c>
      <c r="F778" s="137">
        <v>44189</v>
      </c>
      <c r="G778" s="136" t="s">
        <v>981</v>
      </c>
      <c r="H778" s="136" t="s">
        <v>982</v>
      </c>
      <c r="I778" s="138">
        <v>-14348.83</v>
      </c>
      <c r="J778" s="136" t="s">
        <v>983</v>
      </c>
      <c r="K778" s="136" t="s">
        <v>984</v>
      </c>
      <c r="L778" s="138">
        <v>-1204584.28</v>
      </c>
      <c r="M778" s="138">
        <v>-14348.83</v>
      </c>
      <c r="N778" s="139">
        <f t="shared" si="25"/>
        <v>14348.83</v>
      </c>
      <c r="O778" s="140" t="str">
        <f>IF(M778="","",IF(M778&lt;0,-M778&amp;"_"&amp;COUNTIF(M$2:M778,M778),M778&amp;"_"&amp;COUNTIF(M$2:M778,M778)))</f>
        <v>14348.83_1</v>
      </c>
      <c r="P778" s="140" t="str">
        <f t="shared" si="24"/>
        <v/>
      </c>
      <c r="Q778" s="136" t="s">
        <v>1462</v>
      </c>
      <c r="R778" s="136" t="s">
        <v>1460</v>
      </c>
      <c r="S778" s="136" t="s">
        <v>980</v>
      </c>
      <c r="T778" s="136" t="s">
        <v>980</v>
      </c>
      <c r="U778" s="136" t="s">
        <v>987</v>
      </c>
      <c r="V778" s="136" t="s">
        <v>980</v>
      </c>
      <c r="W778" s="136" t="s">
        <v>980</v>
      </c>
      <c r="X778" s="136" t="s">
        <v>980</v>
      </c>
      <c r="Y778" s="136" t="s">
        <v>980</v>
      </c>
      <c r="Z778" s="136" t="s">
        <v>988</v>
      </c>
      <c r="AA778" s="136" t="s">
        <v>980</v>
      </c>
      <c r="AB778" s="137"/>
      <c r="AC778" s="136" t="s">
        <v>980</v>
      </c>
      <c r="AD778" s="136" t="s">
        <v>980</v>
      </c>
      <c r="AE778" s="136" t="s">
        <v>980</v>
      </c>
      <c r="AF778" s="138">
        <v>0</v>
      </c>
    </row>
    <row r="779" spans="1:32" x14ac:dyDescent="0.25">
      <c r="A779" s="135" t="s">
        <v>980</v>
      </c>
      <c r="B779" s="136" t="s">
        <v>182</v>
      </c>
      <c r="C779" s="136" t="s">
        <v>225</v>
      </c>
      <c r="D779" s="137">
        <v>44177</v>
      </c>
      <c r="E779" s="137">
        <v>44177</v>
      </c>
      <c r="F779" s="137">
        <v>44189</v>
      </c>
      <c r="G779" s="136" t="s">
        <v>981</v>
      </c>
      <c r="H779" s="136" t="s">
        <v>982</v>
      </c>
      <c r="I779" s="138">
        <v>-7858.57</v>
      </c>
      <c r="J779" s="136" t="s">
        <v>983</v>
      </c>
      <c r="K779" s="136" t="s">
        <v>984</v>
      </c>
      <c r="L779" s="138">
        <v>-659726.94999999995</v>
      </c>
      <c r="M779" s="138">
        <v>-7858.57</v>
      </c>
      <c r="N779" s="139">
        <f t="shared" si="25"/>
        <v>7858.57</v>
      </c>
      <c r="O779" s="140" t="str">
        <f>IF(M779="","",IF(M779&lt;0,-M779&amp;"_"&amp;COUNTIF(M$2:M779,M779),M779&amp;"_"&amp;COUNTIF(M$2:M779,M779)))</f>
        <v>7858.57_1</v>
      </c>
      <c r="P779" s="140" t="str">
        <f t="shared" si="24"/>
        <v/>
      </c>
      <c r="Q779" s="136" t="s">
        <v>1462</v>
      </c>
      <c r="R779" s="136" t="s">
        <v>1460</v>
      </c>
      <c r="S779" s="136" t="s">
        <v>980</v>
      </c>
      <c r="T779" s="136" t="s">
        <v>980</v>
      </c>
      <c r="U779" s="136" t="s">
        <v>987</v>
      </c>
      <c r="V779" s="136" t="s">
        <v>980</v>
      </c>
      <c r="W779" s="136" t="s">
        <v>980</v>
      </c>
      <c r="X779" s="136" t="s">
        <v>980</v>
      </c>
      <c r="Y779" s="136" t="s">
        <v>980</v>
      </c>
      <c r="Z779" s="136" t="s">
        <v>988</v>
      </c>
      <c r="AA779" s="136" t="s">
        <v>980</v>
      </c>
      <c r="AB779" s="137"/>
      <c r="AC779" s="136" t="s">
        <v>980</v>
      </c>
      <c r="AD779" s="136" t="s">
        <v>980</v>
      </c>
      <c r="AE779" s="136" t="s">
        <v>980</v>
      </c>
      <c r="AF779" s="138">
        <v>0</v>
      </c>
    </row>
    <row r="780" spans="1:32" x14ac:dyDescent="0.25">
      <c r="A780" s="135" t="s">
        <v>980</v>
      </c>
      <c r="B780" s="136" t="s">
        <v>182</v>
      </c>
      <c r="C780" s="136" t="s">
        <v>537</v>
      </c>
      <c r="D780" s="137">
        <v>44178</v>
      </c>
      <c r="E780" s="137">
        <v>44178</v>
      </c>
      <c r="F780" s="137">
        <v>44189</v>
      </c>
      <c r="G780" s="136" t="s">
        <v>1078</v>
      </c>
      <c r="H780" s="136" t="s">
        <v>982</v>
      </c>
      <c r="I780" s="138">
        <v>-3060</v>
      </c>
      <c r="J780" s="136" t="s">
        <v>983</v>
      </c>
      <c r="K780" s="136" t="s">
        <v>984</v>
      </c>
      <c r="L780" s="138">
        <v>-256887</v>
      </c>
      <c r="M780" s="138">
        <v>-3060</v>
      </c>
      <c r="N780" s="139">
        <f t="shared" si="25"/>
        <v>3060</v>
      </c>
      <c r="O780" s="140" t="str">
        <f>IF(M780="","",IF(M780&lt;0,-M780&amp;"_"&amp;COUNTIF(M$2:M780,M780),M780&amp;"_"&amp;COUNTIF(M$2:M780,M780)))</f>
        <v>3060_1</v>
      </c>
      <c r="P780" s="140" t="str">
        <f t="shared" si="24"/>
        <v/>
      </c>
      <c r="Q780" s="136" t="s">
        <v>1463</v>
      </c>
      <c r="R780" s="136" t="s">
        <v>1463</v>
      </c>
      <c r="S780" s="136" t="s">
        <v>1464</v>
      </c>
      <c r="T780" s="136" t="s">
        <v>980</v>
      </c>
      <c r="U780" s="136" t="s">
        <v>987</v>
      </c>
      <c r="V780" s="136" t="s">
        <v>1464</v>
      </c>
      <c r="W780" s="136" t="s">
        <v>980</v>
      </c>
      <c r="X780" s="136" t="s">
        <v>980</v>
      </c>
      <c r="Y780" s="136" t="s">
        <v>980</v>
      </c>
      <c r="Z780" s="136" t="s">
        <v>988</v>
      </c>
      <c r="AA780" s="136" t="s">
        <v>980</v>
      </c>
      <c r="AB780" s="137"/>
      <c r="AC780" s="136" t="s">
        <v>980</v>
      </c>
      <c r="AD780" s="136" t="s">
        <v>980</v>
      </c>
      <c r="AE780" s="136" t="s">
        <v>980</v>
      </c>
      <c r="AF780" s="138">
        <v>0</v>
      </c>
    </row>
    <row r="781" spans="1:32" x14ac:dyDescent="0.25">
      <c r="A781" s="135" t="s">
        <v>980</v>
      </c>
      <c r="B781" s="136" t="s">
        <v>182</v>
      </c>
      <c r="C781" s="136" t="s">
        <v>568</v>
      </c>
      <c r="D781" s="137">
        <v>44178</v>
      </c>
      <c r="E781" s="137">
        <v>44178</v>
      </c>
      <c r="F781" s="137">
        <v>44185</v>
      </c>
      <c r="G781" s="136" t="s">
        <v>981</v>
      </c>
      <c r="H781" s="136" t="s">
        <v>982</v>
      </c>
      <c r="I781" s="138">
        <v>-1065.96</v>
      </c>
      <c r="J781" s="136" t="s">
        <v>983</v>
      </c>
      <c r="K781" s="136" t="s">
        <v>984</v>
      </c>
      <c r="L781" s="138">
        <v>-89487.34</v>
      </c>
      <c r="M781" s="138">
        <v>-1065.96</v>
      </c>
      <c r="N781" s="139">
        <f t="shared" si="25"/>
        <v>1065.96</v>
      </c>
      <c r="O781" s="140" t="str">
        <f>IF(M781="","",IF(M781&lt;0,-M781&amp;"_"&amp;COUNTIF(M$2:M781,M781),M781&amp;"_"&amp;COUNTIF(M$2:M781,M781)))</f>
        <v>1065.96_1</v>
      </c>
      <c r="P781" s="140" t="str">
        <f t="shared" si="24"/>
        <v/>
      </c>
      <c r="Q781" s="136" t="s">
        <v>1465</v>
      </c>
      <c r="R781" s="136" t="s">
        <v>1466</v>
      </c>
      <c r="S781" s="136" t="s">
        <v>980</v>
      </c>
      <c r="T781" s="136" t="s">
        <v>980</v>
      </c>
      <c r="U781" s="136" t="s">
        <v>987</v>
      </c>
      <c r="V781" s="136" t="s">
        <v>980</v>
      </c>
      <c r="W781" s="136" t="s">
        <v>980</v>
      </c>
      <c r="X781" s="136" t="s">
        <v>980</v>
      </c>
      <c r="Y781" s="136" t="s">
        <v>980</v>
      </c>
      <c r="Z781" s="136" t="s">
        <v>988</v>
      </c>
      <c r="AA781" s="136" t="s">
        <v>980</v>
      </c>
      <c r="AB781" s="137"/>
      <c r="AC781" s="136" t="s">
        <v>980</v>
      </c>
      <c r="AD781" s="136" t="s">
        <v>980</v>
      </c>
      <c r="AE781" s="136" t="s">
        <v>980</v>
      </c>
      <c r="AF781" s="138">
        <v>0</v>
      </c>
    </row>
    <row r="782" spans="1:32" x14ac:dyDescent="0.25">
      <c r="A782" s="135" t="s">
        <v>980</v>
      </c>
      <c r="B782" s="136" t="s">
        <v>182</v>
      </c>
      <c r="C782" s="136" t="s">
        <v>568</v>
      </c>
      <c r="D782" s="137">
        <v>44178</v>
      </c>
      <c r="E782" s="137">
        <v>44178</v>
      </c>
      <c r="F782" s="137">
        <v>44185</v>
      </c>
      <c r="G782" s="136" t="s">
        <v>981</v>
      </c>
      <c r="H782" s="136" t="s">
        <v>982</v>
      </c>
      <c r="I782" s="138">
        <v>-1032.49</v>
      </c>
      <c r="J782" s="136" t="s">
        <v>983</v>
      </c>
      <c r="K782" s="136" t="s">
        <v>984</v>
      </c>
      <c r="L782" s="138">
        <v>-86677.54</v>
      </c>
      <c r="M782" s="138">
        <v>-1032.49</v>
      </c>
      <c r="N782" s="139">
        <f t="shared" si="25"/>
        <v>1032.49</v>
      </c>
      <c r="O782" s="140" t="str">
        <f>IF(M782="","",IF(M782&lt;0,-M782&amp;"_"&amp;COUNTIF(M$2:M782,M782),M782&amp;"_"&amp;COUNTIF(M$2:M782,M782)))</f>
        <v>1032.49_1</v>
      </c>
      <c r="P782" s="140" t="str">
        <f t="shared" si="24"/>
        <v/>
      </c>
      <c r="Q782" s="136" t="s">
        <v>1465</v>
      </c>
      <c r="R782" s="136" t="s">
        <v>1466</v>
      </c>
      <c r="S782" s="136" t="s">
        <v>980</v>
      </c>
      <c r="T782" s="136" t="s">
        <v>980</v>
      </c>
      <c r="U782" s="136" t="s">
        <v>987</v>
      </c>
      <c r="V782" s="136" t="s">
        <v>980</v>
      </c>
      <c r="W782" s="136" t="s">
        <v>980</v>
      </c>
      <c r="X782" s="136" t="s">
        <v>980</v>
      </c>
      <c r="Y782" s="136" t="s">
        <v>980</v>
      </c>
      <c r="Z782" s="136" t="s">
        <v>988</v>
      </c>
      <c r="AA782" s="136" t="s">
        <v>980</v>
      </c>
      <c r="AB782" s="137"/>
      <c r="AC782" s="136" t="s">
        <v>980</v>
      </c>
      <c r="AD782" s="136" t="s">
        <v>980</v>
      </c>
      <c r="AE782" s="136" t="s">
        <v>980</v>
      </c>
      <c r="AF782" s="138">
        <v>0</v>
      </c>
    </row>
    <row r="783" spans="1:32" x14ac:dyDescent="0.25">
      <c r="A783" s="135" t="s">
        <v>980</v>
      </c>
      <c r="B783" s="136" t="s">
        <v>182</v>
      </c>
      <c r="C783" s="136" t="s">
        <v>579</v>
      </c>
      <c r="D783" s="137">
        <v>44178</v>
      </c>
      <c r="E783" s="137">
        <v>44178</v>
      </c>
      <c r="F783" s="137">
        <v>44185</v>
      </c>
      <c r="G783" s="136" t="s">
        <v>981</v>
      </c>
      <c r="H783" s="136" t="s">
        <v>982</v>
      </c>
      <c r="I783" s="138">
        <v>-420.62</v>
      </c>
      <c r="J783" s="136" t="s">
        <v>983</v>
      </c>
      <c r="K783" s="136" t="s">
        <v>984</v>
      </c>
      <c r="L783" s="138">
        <v>-35311.050000000003</v>
      </c>
      <c r="M783" s="138">
        <v>-420.62</v>
      </c>
      <c r="N783" s="139">
        <f t="shared" si="25"/>
        <v>420.62</v>
      </c>
      <c r="O783" s="140" t="str">
        <f>IF(M783="","",IF(M783&lt;0,-M783&amp;"_"&amp;COUNTIF(M$2:M783,M783),M783&amp;"_"&amp;COUNTIF(M$2:M783,M783)))</f>
        <v>420.62_1</v>
      </c>
      <c r="P783" s="140" t="str">
        <f t="shared" si="24"/>
        <v/>
      </c>
      <c r="Q783" s="136" t="s">
        <v>1467</v>
      </c>
      <c r="R783" s="136" t="s">
        <v>1466</v>
      </c>
      <c r="S783" s="136" t="s">
        <v>980</v>
      </c>
      <c r="T783" s="136" t="s">
        <v>980</v>
      </c>
      <c r="U783" s="136" t="s">
        <v>987</v>
      </c>
      <c r="V783" s="136" t="s">
        <v>980</v>
      </c>
      <c r="W783" s="136" t="s">
        <v>980</v>
      </c>
      <c r="X783" s="136" t="s">
        <v>980</v>
      </c>
      <c r="Y783" s="136" t="s">
        <v>980</v>
      </c>
      <c r="Z783" s="136" t="s">
        <v>988</v>
      </c>
      <c r="AA783" s="136" t="s">
        <v>980</v>
      </c>
      <c r="AB783" s="137"/>
      <c r="AC783" s="136" t="s">
        <v>980</v>
      </c>
      <c r="AD783" s="136" t="s">
        <v>980</v>
      </c>
      <c r="AE783" s="136" t="s">
        <v>980</v>
      </c>
      <c r="AF783" s="138">
        <v>0</v>
      </c>
    </row>
    <row r="784" spans="1:32" x14ac:dyDescent="0.25">
      <c r="A784" s="135" t="s">
        <v>980</v>
      </c>
      <c r="B784" s="136" t="s">
        <v>182</v>
      </c>
      <c r="C784" s="136" t="s">
        <v>226</v>
      </c>
      <c r="D784" s="137">
        <v>44178</v>
      </c>
      <c r="E784" s="137">
        <v>44178</v>
      </c>
      <c r="F784" s="137">
        <v>44185</v>
      </c>
      <c r="G784" s="136" t="s">
        <v>981</v>
      </c>
      <c r="H784" s="136" t="s">
        <v>982</v>
      </c>
      <c r="I784" s="138">
        <v>-86866.03</v>
      </c>
      <c r="J784" s="136" t="s">
        <v>983</v>
      </c>
      <c r="K784" s="136" t="s">
        <v>984</v>
      </c>
      <c r="L784" s="138">
        <v>-7292403.2199999997</v>
      </c>
      <c r="M784" s="138">
        <v>-86866.03</v>
      </c>
      <c r="N784" s="139">
        <f t="shared" si="25"/>
        <v>86866.03</v>
      </c>
      <c r="O784" s="140" t="str">
        <f>IF(M784="","",IF(M784&lt;0,-M784&amp;"_"&amp;COUNTIF(M$2:M784,M784),M784&amp;"_"&amp;COUNTIF(M$2:M784,M784)))</f>
        <v>86866.03_1</v>
      </c>
      <c r="P784" s="140" t="str">
        <f t="shared" si="24"/>
        <v/>
      </c>
      <c r="Q784" s="136" t="s">
        <v>1468</v>
      </c>
      <c r="R784" s="136" t="s">
        <v>1466</v>
      </c>
      <c r="S784" s="136" t="s">
        <v>980</v>
      </c>
      <c r="T784" s="136" t="s">
        <v>980</v>
      </c>
      <c r="U784" s="136" t="s">
        <v>987</v>
      </c>
      <c r="V784" s="136" t="s">
        <v>980</v>
      </c>
      <c r="W784" s="136" t="s">
        <v>980</v>
      </c>
      <c r="X784" s="136" t="s">
        <v>980</v>
      </c>
      <c r="Y784" s="136" t="s">
        <v>980</v>
      </c>
      <c r="Z784" s="136" t="s">
        <v>988</v>
      </c>
      <c r="AA784" s="136" t="s">
        <v>980</v>
      </c>
      <c r="AB784" s="137"/>
      <c r="AC784" s="136" t="s">
        <v>980</v>
      </c>
      <c r="AD784" s="136" t="s">
        <v>980</v>
      </c>
      <c r="AE784" s="136" t="s">
        <v>980</v>
      </c>
      <c r="AF784" s="138">
        <v>0</v>
      </c>
    </row>
    <row r="785" spans="1:32" x14ac:dyDescent="0.25">
      <c r="A785" s="135" t="s">
        <v>980</v>
      </c>
      <c r="B785" s="136" t="s">
        <v>182</v>
      </c>
      <c r="C785" s="136" t="s">
        <v>226</v>
      </c>
      <c r="D785" s="137">
        <v>44178</v>
      </c>
      <c r="E785" s="137">
        <v>44178</v>
      </c>
      <c r="F785" s="137">
        <v>44185</v>
      </c>
      <c r="G785" s="136" t="s">
        <v>981</v>
      </c>
      <c r="H785" s="136" t="s">
        <v>982</v>
      </c>
      <c r="I785" s="138">
        <v>-184687.92</v>
      </c>
      <c r="J785" s="136" t="s">
        <v>983</v>
      </c>
      <c r="K785" s="136" t="s">
        <v>984</v>
      </c>
      <c r="L785" s="138">
        <v>-15504550.880000001</v>
      </c>
      <c r="M785" s="138">
        <v>-184687.92</v>
      </c>
      <c r="N785" s="139">
        <f t="shared" si="25"/>
        <v>184687.92</v>
      </c>
      <c r="O785" s="140" t="str">
        <f>IF(M785="","",IF(M785&lt;0,-M785&amp;"_"&amp;COUNTIF(M$2:M785,M785),M785&amp;"_"&amp;COUNTIF(M$2:M785,M785)))</f>
        <v>184687.92_1</v>
      </c>
      <c r="P785" s="140" t="str">
        <f t="shared" si="24"/>
        <v/>
      </c>
      <c r="Q785" s="136" t="s">
        <v>1468</v>
      </c>
      <c r="R785" s="136" t="s">
        <v>1466</v>
      </c>
      <c r="S785" s="136" t="s">
        <v>980</v>
      </c>
      <c r="T785" s="136" t="s">
        <v>980</v>
      </c>
      <c r="U785" s="136" t="s">
        <v>987</v>
      </c>
      <c r="V785" s="136" t="s">
        <v>980</v>
      </c>
      <c r="W785" s="136" t="s">
        <v>980</v>
      </c>
      <c r="X785" s="136" t="s">
        <v>980</v>
      </c>
      <c r="Y785" s="136" t="s">
        <v>980</v>
      </c>
      <c r="Z785" s="136" t="s">
        <v>988</v>
      </c>
      <c r="AA785" s="136" t="s">
        <v>980</v>
      </c>
      <c r="AB785" s="137"/>
      <c r="AC785" s="136" t="s">
        <v>980</v>
      </c>
      <c r="AD785" s="136" t="s">
        <v>980</v>
      </c>
      <c r="AE785" s="136" t="s">
        <v>980</v>
      </c>
      <c r="AF785" s="138">
        <v>0</v>
      </c>
    </row>
    <row r="786" spans="1:32" x14ac:dyDescent="0.25">
      <c r="A786" s="135" t="s">
        <v>980</v>
      </c>
      <c r="B786" s="136" t="s">
        <v>182</v>
      </c>
      <c r="C786" s="136" t="s">
        <v>582</v>
      </c>
      <c r="D786" s="137">
        <v>44178</v>
      </c>
      <c r="E786" s="137">
        <v>44178</v>
      </c>
      <c r="F786" s="137">
        <v>44188</v>
      </c>
      <c r="G786" s="136" t="s">
        <v>981</v>
      </c>
      <c r="H786" s="136" t="s">
        <v>982</v>
      </c>
      <c r="I786" s="138">
        <v>-1019.85</v>
      </c>
      <c r="J786" s="136" t="s">
        <v>983</v>
      </c>
      <c r="K786" s="136" t="s">
        <v>984</v>
      </c>
      <c r="L786" s="138">
        <v>-85616.41</v>
      </c>
      <c r="M786" s="138">
        <v>-1019.85</v>
      </c>
      <c r="N786" s="139">
        <f t="shared" si="25"/>
        <v>1019.85</v>
      </c>
      <c r="O786" s="140" t="str">
        <f>IF(M786="","",IF(M786&lt;0,-M786&amp;"_"&amp;COUNTIF(M$2:M786,M786),M786&amp;"_"&amp;COUNTIF(M$2:M786,M786)))</f>
        <v>1019.85_1</v>
      </c>
      <c r="P786" s="140" t="str">
        <f t="shared" si="24"/>
        <v/>
      </c>
      <c r="Q786" s="136" t="s">
        <v>1469</v>
      </c>
      <c r="R786" s="136" t="s">
        <v>1466</v>
      </c>
      <c r="S786" s="136" t="s">
        <v>980</v>
      </c>
      <c r="T786" s="136" t="s">
        <v>980</v>
      </c>
      <c r="U786" s="136" t="s">
        <v>987</v>
      </c>
      <c r="V786" s="136" t="s">
        <v>980</v>
      </c>
      <c r="W786" s="136" t="s">
        <v>980</v>
      </c>
      <c r="X786" s="136" t="s">
        <v>980</v>
      </c>
      <c r="Y786" s="136" t="s">
        <v>980</v>
      </c>
      <c r="Z786" s="136" t="s">
        <v>988</v>
      </c>
      <c r="AA786" s="136" t="s">
        <v>980</v>
      </c>
      <c r="AB786" s="137"/>
      <c r="AC786" s="136" t="s">
        <v>980</v>
      </c>
      <c r="AD786" s="136" t="s">
        <v>980</v>
      </c>
      <c r="AE786" s="136" t="s">
        <v>980</v>
      </c>
      <c r="AF786" s="138">
        <v>0</v>
      </c>
    </row>
    <row r="787" spans="1:32" x14ac:dyDescent="0.25">
      <c r="A787" s="135" t="s">
        <v>980</v>
      </c>
      <c r="B787" s="136" t="s">
        <v>182</v>
      </c>
      <c r="C787" s="136" t="s">
        <v>582</v>
      </c>
      <c r="D787" s="137">
        <v>44178</v>
      </c>
      <c r="E787" s="137">
        <v>44178</v>
      </c>
      <c r="F787" s="137">
        <v>44188</v>
      </c>
      <c r="G787" s="136" t="s">
        <v>981</v>
      </c>
      <c r="H787" s="136" t="s">
        <v>982</v>
      </c>
      <c r="I787" s="138">
        <v>-996.11</v>
      </c>
      <c r="J787" s="136" t="s">
        <v>983</v>
      </c>
      <c r="K787" s="136" t="s">
        <v>984</v>
      </c>
      <c r="L787" s="138">
        <v>-83623.429999999993</v>
      </c>
      <c r="M787" s="138">
        <v>-996.11</v>
      </c>
      <c r="N787" s="139">
        <f t="shared" si="25"/>
        <v>996.11</v>
      </c>
      <c r="O787" s="140" t="str">
        <f>IF(M787="","",IF(M787&lt;0,-M787&amp;"_"&amp;COUNTIF(M$2:M787,M787),M787&amp;"_"&amp;COUNTIF(M$2:M787,M787)))</f>
        <v>996.11_1</v>
      </c>
      <c r="P787" s="140" t="str">
        <f t="shared" si="24"/>
        <v/>
      </c>
      <c r="Q787" s="136" t="s">
        <v>1469</v>
      </c>
      <c r="R787" s="136" t="s">
        <v>1466</v>
      </c>
      <c r="S787" s="136" t="s">
        <v>980</v>
      </c>
      <c r="T787" s="136" t="s">
        <v>980</v>
      </c>
      <c r="U787" s="136" t="s">
        <v>987</v>
      </c>
      <c r="V787" s="136" t="s">
        <v>980</v>
      </c>
      <c r="W787" s="136" t="s">
        <v>980</v>
      </c>
      <c r="X787" s="136" t="s">
        <v>980</v>
      </c>
      <c r="Y787" s="136" t="s">
        <v>980</v>
      </c>
      <c r="Z787" s="136" t="s">
        <v>988</v>
      </c>
      <c r="AA787" s="136" t="s">
        <v>980</v>
      </c>
      <c r="AB787" s="137"/>
      <c r="AC787" s="136" t="s">
        <v>980</v>
      </c>
      <c r="AD787" s="136" t="s">
        <v>980</v>
      </c>
      <c r="AE787" s="136" t="s">
        <v>980</v>
      </c>
      <c r="AF787" s="138">
        <v>0</v>
      </c>
    </row>
    <row r="788" spans="1:32" x14ac:dyDescent="0.25">
      <c r="A788" s="135" t="s">
        <v>980</v>
      </c>
      <c r="B788" s="136" t="s">
        <v>182</v>
      </c>
      <c r="C788" s="136" t="s">
        <v>590</v>
      </c>
      <c r="D788" s="137">
        <v>44178</v>
      </c>
      <c r="E788" s="137">
        <v>44178</v>
      </c>
      <c r="F788" s="137">
        <v>44188</v>
      </c>
      <c r="G788" s="136" t="s">
        <v>981</v>
      </c>
      <c r="H788" s="136" t="s">
        <v>982</v>
      </c>
      <c r="I788" s="138">
        <v>-1253.51</v>
      </c>
      <c r="J788" s="136" t="s">
        <v>983</v>
      </c>
      <c r="K788" s="136" t="s">
        <v>984</v>
      </c>
      <c r="L788" s="138">
        <v>-105232.17</v>
      </c>
      <c r="M788" s="138">
        <v>-1253.51</v>
      </c>
      <c r="N788" s="139">
        <f t="shared" si="25"/>
        <v>1253.51</v>
      </c>
      <c r="O788" s="140" t="str">
        <f>IF(M788="","",IF(M788&lt;0,-M788&amp;"_"&amp;COUNTIF(M$2:M788,M788),M788&amp;"_"&amp;COUNTIF(M$2:M788,M788)))</f>
        <v>1253.51_1</v>
      </c>
      <c r="P788" s="140" t="str">
        <f t="shared" si="24"/>
        <v/>
      </c>
      <c r="Q788" s="136" t="s">
        <v>1470</v>
      </c>
      <c r="R788" s="136" t="s">
        <v>1466</v>
      </c>
      <c r="S788" s="136" t="s">
        <v>980</v>
      </c>
      <c r="T788" s="136" t="s">
        <v>980</v>
      </c>
      <c r="U788" s="136" t="s">
        <v>987</v>
      </c>
      <c r="V788" s="136" t="s">
        <v>980</v>
      </c>
      <c r="W788" s="136" t="s">
        <v>980</v>
      </c>
      <c r="X788" s="136" t="s">
        <v>980</v>
      </c>
      <c r="Y788" s="136" t="s">
        <v>980</v>
      </c>
      <c r="Z788" s="136" t="s">
        <v>988</v>
      </c>
      <c r="AA788" s="136" t="s">
        <v>980</v>
      </c>
      <c r="AB788" s="137"/>
      <c r="AC788" s="136" t="s">
        <v>980</v>
      </c>
      <c r="AD788" s="136" t="s">
        <v>980</v>
      </c>
      <c r="AE788" s="136" t="s">
        <v>980</v>
      </c>
      <c r="AF788" s="138">
        <v>0</v>
      </c>
    </row>
    <row r="789" spans="1:32" x14ac:dyDescent="0.25">
      <c r="A789" s="135" t="s">
        <v>980</v>
      </c>
      <c r="B789" s="136" t="s">
        <v>182</v>
      </c>
      <c r="C789" s="136" t="s">
        <v>590</v>
      </c>
      <c r="D789" s="137">
        <v>44178</v>
      </c>
      <c r="E789" s="137">
        <v>44178</v>
      </c>
      <c r="F789" s="137">
        <v>44188</v>
      </c>
      <c r="G789" s="136" t="s">
        <v>981</v>
      </c>
      <c r="H789" s="136" t="s">
        <v>982</v>
      </c>
      <c r="I789" s="138">
        <v>-1401.71</v>
      </c>
      <c r="J789" s="136" t="s">
        <v>983</v>
      </c>
      <c r="K789" s="136" t="s">
        <v>984</v>
      </c>
      <c r="L789" s="138">
        <v>-117673.55</v>
      </c>
      <c r="M789" s="138">
        <v>-1401.71</v>
      </c>
      <c r="N789" s="139">
        <f t="shared" si="25"/>
        <v>1401.71</v>
      </c>
      <c r="O789" s="140" t="str">
        <f>IF(M789="","",IF(M789&lt;0,-M789&amp;"_"&amp;COUNTIF(M$2:M789,M789),M789&amp;"_"&amp;COUNTIF(M$2:M789,M789)))</f>
        <v>1401.71_1</v>
      </c>
      <c r="P789" s="140" t="str">
        <f t="shared" si="24"/>
        <v/>
      </c>
      <c r="Q789" s="136" t="s">
        <v>1470</v>
      </c>
      <c r="R789" s="136" t="s">
        <v>1466</v>
      </c>
      <c r="S789" s="136" t="s">
        <v>980</v>
      </c>
      <c r="T789" s="136" t="s">
        <v>980</v>
      </c>
      <c r="U789" s="136" t="s">
        <v>987</v>
      </c>
      <c r="V789" s="136" t="s">
        <v>980</v>
      </c>
      <c r="W789" s="136" t="s">
        <v>980</v>
      </c>
      <c r="X789" s="136" t="s">
        <v>980</v>
      </c>
      <c r="Y789" s="136" t="s">
        <v>980</v>
      </c>
      <c r="Z789" s="136" t="s">
        <v>988</v>
      </c>
      <c r="AA789" s="136" t="s">
        <v>980</v>
      </c>
      <c r="AB789" s="137"/>
      <c r="AC789" s="136" t="s">
        <v>980</v>
      </c>
      <c r="AD789" s="136" t="s">
        <v>980</v>
      </c>
      <c r="AE789" s="136" t="s">
        <v>980</v>
      </c>
      <c r="AF789" s="138">
        <v>0</v>
      </c>
    </row>
    <row r="790" spans="1:32" x14ac:dyDescent="0.25">
      <c r="A790" s="135" t="s">
        <v>980</v>
      </c>
      <c r="B790" s="136" t="s">
        <v>182</v>
      </c>
      <c r="C790" s="136" t="s">
        <v>595</v>
      </c>
      <c r="D790" s="137">
        <v>44178</v>
      </c>
      <c r="E790" s="137">
        <v>44178</v>
      </c>
      <c r="F790" s="137">
        <v>44188</v>
      </c>
      <c r="G790" s="136" t="s">
        <v>981</v>
      </c>
      <c r="H790" s="136" t="s">
        <v>982</v>
      </c>
      <c r="I790" s="138">
        <v>-699.54</v>
      </c>
      <c r="J790" s="136" t="s">
        <v>983</v>
      </c>
      <c r="K790" s="136" t="s">
        <v>984</v>
      </c>
      <c r="L790" s="138">
        <v>-58726.38</v>
      </c>
      <c r="M790" s="138">
        <v>-699.54</v>
      </c>
      <c r="N790" s="139">
        <f t="shared" si="25"/>
        <v>699.54</v>
      </c>
      <c r="O790" s="140" t="str">
        <f>IF(M790="","",IF(M790&lt;0,-M790&amp;"_"&amp;COUNTIF(M$2:M790,M790),M790&amp;"_"&amp;COUNTIF(M$2:M790,M790)))</f>
        <v>699.54_1</v>
      </c>
      <c r="P790" s="140" t="str">
        <f t="shared" si="24"/>
        <v/>
      </c>
      <c r="Q790" s="136" t="s">
        <v>1471</v>
      </c>
      <c r="R790" s="136" t="s">
        <v>1466</v>
      </c>
      <c r="S790" s="136" t="s">
        <v>980</v>
      </c>
      <c r="T790" s="136" t="s">
        <v>980</v>
      </c>
      <c r="U790" s="136" t="s">
        <v>987</v>
      </c>
      <c r="V790" s="136" t="s">
        <v>980</v>
      </c>
      <c r="W790" s="136" t="s">
        <v>980</v>
      </c>
      <c r="X790" s="136" t="s">
        <v>980</v>
      </c>
      <c r="Y790" s="136" t="s">
        <v>980</v>
      </c>
      <c r="Z790" s="136" t="s">
        <v>988</v>
      </c>
      <c r="AA790" s="136" t="s">
        <v>980</v>
      </c>
      <c r="AB790" s="137"/>
      <c r="AC790" s="136" t="s">
        <v>980</v>
      </c>
      <c r="AD790" s="136" t="s">
        <v>980</v>
      </c>
      <c r="AE790" s="136" t="s">
        <v>980</v>
      </c>
      <c r="AF790" s="138">
        <v>0</v>
      </c>
    </row>
    <row r="791" spans="1:32" x14ac:dyDescent="0.25">
      <c r="A791" s="135" t="s">
        <v>980</v>
      </c>
      <c r="B791" s="136" t="s">
        <v>182</v>
      </c>
      <c r="C791" s="136" t="s">
        <v>595</v>
      </c>
      <c r="D791" s="137">
        <v>44178</v>
      </c>
      <c r="E791" s="137">
        <v>44178</v>
      </c>
      <c r="F791" s="137">
        <v>44188</v>
      </c>
      <c r="G791" s="136" t="s">
        <v>981</v>
      </c>
      <c r="H791" s="136" t="s">
        <v>982</v>
      </c>
      <c r="I791" s="138">
        <v>-573.61</v>
      </c>
      <c r="J791" s="136" t="s">
        <v>983</v>
      </c>
      <c r="K791" s="136" t="s">
        <v>984</v>
      </c>
      <c r="L791" s="138">
        <v>-48154.559999999998</v>
      </c>
      <c r="M791" s="138">
        <v>-573.61</v>
      </c>
      <c r="N791" s="139">
        <f t="shared" si="25"/>
        <v>573.61</v>
      </c>
      <c r="O791" s="140" t="str">
        <f>IF(M791="","",IF(M791&lt;0,-M791&amp;"_"&amp;COUNTIF(M$2:M791,M791),M791&amp;"_"&amp;COUNTIF(M$2:M791,M791)))</f>
        <v>573.61_1</v>
      </c>
      <c r="P791" s="140" t="str">
        <f t="shared" si="24"/>
        <v/>
      </c>
      <c r="Q791" s="136" t="s">
        <v>1471</v>
      </c>
      <c r="R791" s="136" t="s">
        <v>1466</v>
      </c>
      <c r="S791" s="136" t="s">
        <v>980</v>
      </c>
      <c r="T791" s="136" t="s">
        <v>980</v>
      </c>
      <c r="U791" s="136" t="s">
        <v>987</v>
      </c>
      <c r="V791" s="136" t="s">
        <v>980</v>
      </c>
      <c r="W791" s="136" t="s">
        <v>980</v>
      </c>
      <c r="X791" s="136" t="s">
        <v>980</v>
      </c>
      <c r="Y791" s="136" t="s">
        <v>980</v>
      </c>
      <c r="Z791" s="136" t="s">
        <v>988</v>
      </c>
      <c r="AA791" s="136" t="s">
        <v>980</v>
      </c>
      <c r="AB791" s="137"/>
      <c r="AC791" s="136" t="s">
        <v>980</v>
      </c>
      <c r="AD791" s="136" t="s">
        <v>980</v>
      </c>
      <c r="AE791" s="136" t="s">
        <v>980</v>
      </c>
      <c r="AF791" s="138">
        <v>0</v>
      </c>
    </row>
    <row r="792" spans="1:32" x14ac:dyDescent="0.25">
      <c r="A792" s="135" t="s">
        <v>980</v>
      </c>
      <c r="B792" s="136" t="s">
        <v>182</v>
      </c>
      <c r="C792" s="136" t="s">
        <v>592</v>
      </c>
      <c r="D792" s="137">
        <v>44178</v>
      </c>
      <c r="E792" s="137">
        <v>44178</v>
      </c>
      <c r="F792" s="137">
        <v>44188</v>
      </c>
      <c r="G792" s="136" t="s">
        <v>981</v>
      </c>
      <c r="H792" s="136" t="s">
        <v>982</v>
      </c>
      <c r="I792" s="138">
        <v>-591.27</v>
      </c>
      <c r="J792" s="136" t="s">
        <v>999</v>
      </c>
      <c r="K792" s="136" t="s">
        <v>984</v>
      </c>
      <c r="L792" s="138">
        <v>-49637.11</v>
      </c>
      <c r="M792" s="138">
        <v>-591.27</v>
      </c>
      <c r="N792" s="139">
        <f t="shared" si="25"/>
        <v>591.27</v>
      </c>
      <c r="O792" s="140" t="str">
        <f>IF(M792="","",IF(M792&lt;0,-M792&amp;"_"&amp;COUNTIF(M$2:M792,M792),M792&amp;"_"&amp;COUNTIF(M$2:M792,M792)))</f>
        <v>591.27_1</v>
      </c>
      <c r="P792" s="140" t="str">
        <f t="shared" si="24"/>
        <v/>
      </c>
      <c r="Q792" s="136" t="s">
        <v>1472</v>
      </c>
      <c r="R792" s="136" t="s">
        <v>1466</v>
      </c>
      <c r="S792" s="136" t="s">
        <v>980</v>
      </c>
      <c r="T792" s="136" t="s">
        <v>980</v>
      </c>
      <c r="U792" s="136" t="s">
        <v>987</v>
      </c>
      <c r="V792" s="136" t="s">
        <v>980</v>
      </c>
      <c r="W792" s="136" t="s">
        <v>980</v>
      </c>
      <c r="X792" s="136" t="s">
        <v>980</v>
      </c>
      <c r="Y792" s="136" t="s">
        <v>980</v>
      </c>
      <c r="Z792" s="136" t="s">
        <v>988</v>
      </c>
      <c r="AA792" s="136" t="s">
        <v>980</v>
      </c>
      <c r="AB792" s="137"/>
      <c r="AC792" s="136" t="s">
        <v>980</v>
      </c>
      <c r="AD792" s="136" t="s">
        <v>980</v>
      </c>
      <c r="AE792" s="136" t="s">
        <v>980</v>
      </c>
      <c r="AF792" s="138">
        <v>0</v>
      </c>
    </row>
    <row r="793" spans="1:32" x14ac:dyDescent="0.25">
      <c r="A793" s="135" t="s">
        <v>980</v>
      </c>
      <c r="B793" s="136" t="s">
        <v>182</v>
      </c>
      <c r="C793" s="136" t="s">
        <v>592</v>
      </c>
      <c r="D793" s="137">
        <v>44178</v>
      </c>
      <c r="E793" s="137">
        <v>44178</v>
      </c>
      <c r="F793" s="137">
        <v>44188</v>
      </c>
      <c r="G793" s="136" t="s">
        <v>981</v>
      </c>
      <c r="H793" s="136" t="s">
        <v>982</v>
      </c>
      <c r="I793" s="138">
        <v>-516.25</v>
      </c>
      <c r="J793" s="136" t="s">
        <v>983</v>
      </c>
      <c r="K793" s="136" t="s">
        <v>984</v>
      </c>
      <c r="L793" s="138">
        <v>-43339.19</v>
      </c>
      <c r="M793" s="138">
        <v>-516.25</v>
      </c>
      <c r="N793" s="139">
        <f t="shared" si="25"/>
        <v>516.25</v>
      </c>
      <c r="O793" s="140" t="str">
        <f>IF(M793="","",IF(M793&lt;0,-M793&amp;"_"&amp;COUNTIF(M$2:M793,M793),M793&amp;"_"&amp;COUNTIF(M$2:M793,M793)))</f>
        <v>516.25_1</v>
      </c>
      <c r="P793" s="140" t="str">
        <f t="shared" si="24"/>
        <v/>
      </c>
      <c r="Q793" s="136" t="s">
        <v>1472</v>
      </c>
      <c r="R793" s="136" t="s">
        <v>1466</v>
      </c>
      <c r="S793" s="136" t="s">
        <v>980</v>
      </c>
      <c r="T793" s="136" t="s">
        <v>980</v>
      </c>
      <c r="U793" s="136" t="s">
        <v>987</v>
      </c>
      <c r="V793" s="136" t="s">
        <v>980</v>
      </c>
      <c r="W793" s="136" t="s">
        <v>980</v>
      </c>
      <c r="X793" s="136" t="s">
        <v>980</v>
      </c>
      <c r="Y793" s="136" t="s">
        <v>980</v>
      </c>
      <c r="Z793" s="136" t="s">
        <v>988</v>
      </c>
      <c r="AA793" s="136" t="s">
        <v>980</v>
      </c>
      <c r="AB793" s="137"/>
      <c r="AC793" s="136" t="s">
        <v>980</v>
      </c>
      <c r="AD793" s="136" t="s">
        <v>980</v>
      </c>
      <c r="AE793" s="136" t="s">
        <v>980</v>
      </c>
      <c r="AF793" s="138">
        <v>0</v>
      </c>
    </row>
    <row r="794" spans="1:32" x14ac:dyDescent="0.25">
      <c r="A794" s="135" t="s">
        <v>980</v>
      </c>
      <c r="B794" s="136" t="s">
        <v>182</v>
      </c>
      <c r="C794" s="136" t="s">
        <v>596</v>
      </c>
      <c r="D794" s="137">
        <v>44178</v>
      </c>
      <c r="E794" s="137">
        <v>44178</v>
      </c>
      <c r="F794" s="137">
        <v>44188</v>
      </c>
      <c r="G794" s="136" t="s">
        <v>981</v>
      </c>
      <c r="H794" s="136" t="s">
        <v>982</v>
      </c>
      <c r="I794" s="138">
        <v>-524.65</v>
      </c>
      <c r="J794" s="136" t="s">
        <v>999</v>
      </c>
      <c r="K794" s="136" t="s">
        <v>984</v>
      </c>
      <c r="L794" s="138">
        <v>-44044.36</v>
      </c>
      <c r="M794" s="138">
        <v>-524.65</v>
      </c>
      <c r="N794" s="139">
        <f t="shared" si="25"/>
        <v>524.65</v>
      </c>
      <c r="O794" s="140" t="str">
        <f>IF(M794="","",IF(M794&lt;0,-M794&amp;"_"&amp;COUNTIF(M$2:M794,M794),M794&amp;"_"&amp;COUNTIF(M$2:M794,M794)))</f>
        <v>524.65_1</v>
      </c>
      <c r="P794" s="140" t="str">
        <f t="shared" si="24"/>
        <v/>
      </c>
      <c r="Q794" s="136" t="s">
        <v>1473</v>
      </c>
      <c r="R794" s="136" t="s">
        <v>1466</v>
      </c>
      <c r="S794" s="136" t="s">
        <v>980</v>
      </c>
      <c r="T794" s="136" t="s">
        <v>980</v>
      </c>
      <c r="U794" s="136" t="s">
        <v>987</v>
      </c>
      <c r="V794" s="136" t="s">
        <v>980</v>
      </c>
      <c r="W794" s="136" t="s">
        <v>980</v>
      </c>
      <c r="X794" s="136" t="s">
        <v>980</v>
      </c>
      <c r="Y794" s="136" t="s">
        <v>980</v>
      </c>
      <c r="Z794" s="136" t="s">
        <v>988</v>
      </c>
      <c r="AA794" s="136" t="s">
        <v>980</v>
      </c>
      <c r="AB794" s="137"/>
      <c r="AC794" s="136" t="s">
        <v>980</v>
      </c>
      <c r="AD794" s="136" t="s">
        <v>980</v>
      </c>
      <c r="AE794" s="136" t="s">
        <v>980</v>
      </c>
      <c r="AF794" s="138">
        <v>0</v>
      </c>
    </row>
    <row r="795" spans="1:32" x14ac:dyDescent="0.25">
      <c r="A795" s="135" t="s">
        <v>980</v>
      </c>
      <c r="B795" s="136" t="s">
        <v>182</v>
      </c>
      <c r="C795" s="136" t="s">
        <v>596</v>
      </c>
      <c r="D795" s="137">
        <v>44178</v>
      </c>
      <c r="E795" s="137">
        <v>44178</v>
      </c>
      <c r="F795" s="137">
        <v>44188</v>
      </c>
      <c r="G795" s="136" t="s">
        <v>981</v>
      </c>
      <c r="H795" s="136" t="s">
        <v>982</v>
      </c>
      <c r="I795" s="138">
        <v>-442.5</v>
      </c>
      <c r="J795" s="136" t="s">
        <v>1034</v>
      </c>
      <c r="K795" s="136" t="s">
        <v>984</v>
      </c>
      <c r="L795" s="138">
        <v>-37147.879999999997</v>
      </c>
      <c r="M795" s="138">
        <v>-442.5</v>
      </c>
      <c r="N795" s="139">
        <f t="shared" si="25"/>
        <v>442.5</v>
      </c>
      <c r="O795" s="140" t="str">
        <f>IF(M795="","",IF(M795&lt;0,-M795&amp;"_"&amp;COUNTIF(M$2:M795,M795),M795&amp;"_"&amp;COUNTIF(M$2:M795,M795)))</f>
        <v>442.5_1</v>
      </c>
      <c r="P795" s="140" t="str">
        <f t="shared" si="24"/>
        <v/>
      </c>
      <c r="Q795" s="136" t="s">
        <v>1473</v>
      </c>
      <c r="R795" s="136" t="s">
        <v>1466</v>
      </c>
      <c r="S795" s="136" t="s">
        <v>980</v>
      </c>
      <c r="T795" s="136" t="s">
        <v>980</v>
      </c>
      <c r="U795" s="136" t="s">
        <v>987</v>
      </c>
      <c r="V795" s="136" t="s">
        <v>980</v>
      </c>
      <c r="W795" s="136" t="s">
        <v>980</v>
      </c>
      <c r="X795" s="136" t="s">
        <v>980</v>
      </c>
      <c r="Y795" s="136" t="s">
        <v>980</v>
      </c>
      <c r="Z795" s="136" t="s">
        <v>988</v>
      </c>
      <c r="AA795" s="136" t="s">
        <v>980</v>
      </c>
      <c r="AB795" s="137"/>
      <c r="AC795" s="136" t="s">
        <v>980</v>
      </c>
      <c r="AD795" s="136" t="s">
        <v>980</v>
      </c>
      <c r="AE795" s="136" t="s">
        <v>980</v>
      </c>
      <c r="AF795" s="138">
        <v>0</v>
      </c>
    </row>
    <row r="796" spans="1:32" x14ac:dyDescent="0.25">
      <c r="A796" s="135" t="s">
        <v>980</v>
      </c>
      <c r="B796" s="136" t="s">
        <v>182</v>
      </c>
      <c r="C796" s="136" t="s">
        <v>593</v>
      </c>
      <c r="D796" s="137">
        <v>44178</v>
      </c>
      <c r="E796" s="137">
        <v>44178</v>
      </c>
      <c r="F796" s="137">
        <v>44188</v>
      </c>
      <c r="G796" s="136" t="s">
        <v>981</v>
      </c>
      <c r="H796" s="136" t="s">
        <v>982</v>
      </c>
      <c r="I796" s="138">
        <v>-1123.8800000000001</v>
      </c>
      <c r="J796" s="136" t="s">
        <v>983</v>
      </c>
      <c r="K796" s="136" t="s">
        <v>984</v>
      </c>
      <c r="L796" s="138">
        <v>-94349.73</v>
      </c>
      <c r="M796" s="138">
        <v>-1123.8800000000001</v>
      </c>
      <c r="N796" s="139">
        <f t="shared" si="25"/>
        <v>1123.8800000000001</v>
      </c>
      <c r="O796" s="140" t="str">
        <f>IF(M796="","",IF(M796&lt;0,-M796&amp;"_"&amp;COUNTIF(M$2:M796,M796),M796&amp;"_"&amp;COUNTIF(M$2:M796,M796)))</f>
        <v>1123.88_1</v>
      </c>
      <c r="P796" s="140" t="str">
        <f t="shared" si="24"/>
        <v/>
      </c>
      <c r="Q796" s="136" t="s">
        <v>1474</v>
      </c>
      <c r="R796" s="136" t="s">
        <v>1466</v>
      </c>
      <c r="S796" s="136" t="s">
        <v>980</v>
      </c>
      <c r="T796" s="136" t="s">
        <v>980</v>
      </c>
      <c r="U796" s="136" t="s">
        <v>987</v>
      </c>
      <c r="V796" s="136" t="s">
        <v>980</v>
      </c>
      <c r="W796" s="136" t="s">
        <v>980</v>
      </c>
      <c r="X796" s="136" t="s">
        <v>980</v>
      </c>
      <c r="Y796" s="136" t="s">
        <v>980</v>
      </c>
      <c r="Z796" s="136" t="s">
        <v>988</v>
      </c>
      <c r="AA796" s="136" t="s">
        <v>980</v>
      </c>
      <c r="AB796" s="137"/>
      <c r="AC796" s="136" t="s">
        <v>980</v>
      </c>
      <c r="AD796" s="136" t="s">
        <v>980</v>
      </c>
      <c r="AE796" s="136" t="s">
        <v>980</v>
      </c>
      <c r="AF796" s="138">
        <v>0</v>
      </c>
    </row>
    <row r="797" spans="1:32" x14ac:dyDescent="0.25">
      <c r="A797" s="135" t="s">
        <v>980</v>
      </c>
      <c r="B797" s="136" t="s">
        <v>182</v>
      </c>
      <c r="C797" s="136" t="s">
        <v>593</v>
      </c>
      <c r="D797" s="137">
        <v>44178</v>
      </c>
      <c r="E797" s="137">
        <v>44178</v>
      </c>
      <c r="F797" s="137">
        <v>44188</v>
      </c>
      <c r="G797" s="136" t="s">
        <v>981</v>
      </c>
      <c r="H797" s="136" t="s">
        <v>982</v>
      </c>
      <c r="I797" s="138">
        <v>-1218.81</v>
      </c>
      <c r="J797" s="136" t="s">
        <v>983</v>
      </c>
      <c r="K797" s="136" t="s">
        <v>984</v>
      </c>
      <c r="L797" s="138">
        <v>-102319.1</v>
      </c>
      <c r="M797" s="138">
        <v>-1218.81</v>
      </c>
      <c r="N797" s="139">
        <f t="shared" si="25"/>
        <v>1218.81</v>
      </c>
      <c r="O797" s="140" t="str">
        <f>IF(M797="","",IF(M797&lt;0,-M797&amp;"_"&amp;COUNTIF(M$2:M797,M797),M797&amp;"_"&amp;COUNTIF(M$2:M797,M797)))</f>
        <v>1218.81_1</v>
      </c>
      <c r="P797" s="140" t="str">
        <f t="shared" si="24"/>
        <v/>
      </c>
      <c r="Q797" s="136" t="s">
        <v>1474</v>
      </c>
      <c r="R797" s="136" t="s">
        <v>1466</v>
      </c>
      <c r="S797" s="136" t="s">
        <v>980</v>
      </c>
      <c r="T797" s="136" t="s">
        <v>980</v>
      </c>
      <c r="U797" s="136" t="s">
        <v>987</v>
      </c>
      <c r="V797" s="136" t="s">
        <v>980</v>
      </c>
      <c r="W797" s="136" t="s">
        <v>980</v>
      </c>
      <c r="X797" s="136" t="s">
        <v>980</v>
      </c>
      <c r="Y797" s="136" t="s">
        <v>980</v>
      </c>
      <c r="Z797" s="136" t="s">
        <v>988</v>
      </c>
      <c r="AA797" s="136" t="s">
        <v>980</v>
      </c>
      <c r="AB797" s="137"/>
      <c r="AC797" s="136" t="s">
        <v>980</v>
      </c>
      <c r="AD797" s="136" t="s">
        <v>980</v>
      </c>
      <c r="AE797" s="136" t="s">
        <v>980</v>
      </c>
      <c r="AF797" s="138">
        <v>0</v>
      </c>
    </row>
    <row r="798" spans="1:32" x14ac:dyDescent="0.25">
      <c r="A798" s="135" t="s">
        <v>980</v>
      </c>
      <c r="B798" s="136" t="s">
        <v>182</v>
      </c>
      <c r="C798" s="136" t="s">
        <v>604</v>
      </c>
      <c r="D798" s="137">
        <v>44178</v>
      </c>
      <c r="E798" s="137">
        <v>44178</v>
      </c>
      <c r="F798" s="137">
        <v>44189</v>
      </c>
      <c r="G798" s="136" t="s">
        <v>981</v>
      </c>
      <c r="H798" s="136" t="s">
        <v>982</v>
      </c>
      <c r="I798" s="138">
        <v>-4191.9799999999996</v>
      </c>
      <c r="J798" s="136" t="s">
        <v>983</v>
      </c>
      <c r="K798" s="136" t="s">
        <v>984</v>
      </c>
      <c r="L798" s="138">
        <v>-351916.72</v>
      </c>
      <c r="M798" s="138">
        <v>-4191.9799999999996</v>
      </c>
      <c r="N798" s="139">
        <f t="shared" si="25"/>
        <v>4191.9799999999996</v>
      </c>
      <c r="O798" s="140" t="str">
        <f>IF(M798="","",IF(M798&lt;0,-M798&amp;"_"&amp;COUNTIF(M$2:M798,M798),M798&amp;"_"&amp;COUNTIF(M$2:M798,M798)))</f>
        <v>4191.98_1</v>
      </c>
      <c r="P798" s="140" t="str">
        <f t="shared" si="24"/>
        <v/>
      </c>
      <c r="Q798" s="136" t="s">
        <v>1475</v>
      </c>
      <c r="R798" s="136" t="s">
        <v>1466</v>
      </c>
      <c r="S798" s="136" t="s">
        <v>980</v>
      </c>
      <c r="T798" s="136" t="s">
        <v>980</v>
      </c>
      <c r="U798" s="136" t="s">
        <v>987</v>
      </c>
      <c r="V798" s="136" t="s">
        <v>980</v>
      </c>
      <c r="W798" s="136" t="s">
        <v>980</v>
      </c>
      <c r="X798" s="136" t="s">
        <v>980</v>
      </c>
      <c r="Y798" s="136" t="s">
        <v>980</v>
      </c>
      <c r="Z798" s="136" t="s">
        <v>988</v>
      </c>
      <c r="AA798" s="136" t="s">
        <v>980</v>
      </c>
      <c r="AB798" s="137"/>
      <c r="AC798" s="136" t="s">
        <v>980</v>
      </c>
      <c r="AD798" s="136" t="s">
        <v>980</v>
      </c>
      <c r="AE798" s="136" t="s">
        <v>980</v>
      </c>
      <c r="AF798" s="138">
        <v>0</v>
      </c>
    </row>
    <row r="799" spans="1:32" x14ac:dyDescent="0.25">
      <c r="A799" s="135" t="s">
        <v>980</v>
      </c>
      <c r="B799" s="136" t="s">
        <v>182</v>
      </c>
      <c r="C799" s="136" t="s">
        <v>605</v>
      </c>
      <c r="D799" s="137">
        <v>44178</v>
      </c>
      <c r="E799" s="137">
        <v>44178</v>
      </c>
      <c r="F799" s="137">
        <v>44189</v>
      </c>
      <c r="G799" s="136" t="s">
        <v>981</v>
      </c>
      <c r="H799" s="136" t="s">
        <v>982</v>
      </c>
      <c r="I799" s="138">
        <v>-14759.07</v>
      </c>
      <c r="J799" s="136" t="s">
        <v>983</v>
      </c>
      <c r="K799" s="136" t="s">
        <v>984</v>
      </c>
      <c r="L799" s="138">
        <v>-1239023.93</v>
      </c>
      <c r="M799" s="138">
        <v>-14759.07</v>
      </c>
      <c r="N799" s="139">
        <f t="shared" si="25"/>
        <v>14759.07</v>
      </c>
      <c r="O799" s="140" t="str">
        <f>IF(M799="","",IF(M799&lt;0,-M799&amp;"_"&amp;COUNTIF(M$2:M799,M799),M799&amp;"_"&amp;COUNTIF(M$2:M799,M799)))</f>
        <v>14759.07_1</v>
      </c>
      <c r="P799" s="140" t="str">
        <f t="shared" si="24"/>
        <v/>
      </c>
      <c r="Q799" s="136" t="s">
        <v>1476</v>
      </c>
      <c r="R799" s="136" t="s">
        <v>1466</v>
      </c>
      <c r="S799" s="136" t="s">
        <v>980</v>
      </c>
      <c r="T799" s="136" t="s">
        <v>980</v>
      </c>
      <c r="U799" s="136" t="s">
        <v>987</v>
      </c>
      <c r="V799" s="136" t="s">
        <v>980</v>
      </c>
      <c r="W799" s="136" t="s">
        <v>980</v>
      </c>
      <c r="X799" s="136" t="s">
        <v>980</v>
      </c>
      <c r="Y799" s="136" t="s">
        <v>980</v>
      </c>
      <c r="Z799" s="136" t="s">
        <v>988</v>
      </c>
      <c r="AA799" s="136" t="s">
        <v>980</v>
      </c>
      <c r="AB799" s="137"/>
      <c r="AC799" s="136" t="s">
        <v>980</v>
      </c>
      <c r="AD799" s="136" t="s">
        <v>980</v>
      </c>
      <c r="AE799" s="136" t="s">
        <v>980</v>
      </c>
      <c r="AF799" s="138">
        <v>0</v>
      </c>
    </row>
    <row r="800" spans="1:32" x14ac:dyDescent="0.25">
      <c r="A800" s="135" t="s">
        <v>980</v>
      </c>
      <c r="B800" s="136" t="s">
        <v>182</v>
      </c>
      <c r="C800" s="136" t="s">
        <v>605</v>
      </c>
      <c r="D800" s="137">
        <v>44178</v>
      </c>
      <c r="E800" s="137">
        <v>44178</v>
      </c>
      <c r="F800" s="137">
        <v>44189</v>
      </c>
      <c r="G800" s="136" t="s">
        <v>981</v>
      </c>
      <c r="H800" s="136" t="s">
        <v>982</v>
      </c>
      <c r="I800" s="138">
        <v>-8208.82</v>
      </c>
      <c r="J800" s="136" t="s">
        <v>983</v>
      </c>
      <c r="K800" s="136" t="s">
        <v>984</v>
      </c>
      <c r="L800" s="138">
        <v>-689130.44</v>
      </c>
      <c r="M800" s="138">
        <v>-8208.82</v>
      </c>
      <c r="N800" s="139">
        <f t="shared" si="25"/>
        <v>8208.82</v>
      </c>
      <c r="O800" s="140" t="str">
        <f>IF(M800="","",IF(M800&lt;0,-M800&amp;"_"&amp;COUNTIF(M$2:M800,M800),M800&amp;"_"&amp;COUNTIF(M$2:M800,M800)))</f>
        <v>8208.82_1</v>
      </c>
      <c r="P800" s="140" t="str">
        <f t="shared" si="24"/>
        <v/>
      </c>
      <c r="Q800" s="136" t="s">
        <v>1476</v>
      </c>
      <c r="R800" s="136" t="s">
        <v>1466</v>
      </c>
      <c r="S800" s="136" t="s">
        <v>980</v>
      </c>
      <c r="T800" s="136" t="s">
        <v>980</v>
      </c>
      <c r="U800" s="136" t="s">
        <v>987</v>
      </c>
      <c r="V800" s="136" t="s">
        <v>980</v>
      </c>
      <c r="W800" s="136" t="s">
        <v>980</v>
      </c>
      <c r="X800" s="136" t="s">
        <v>980</v>
      </c>
      <c r="Y800" s="136" t="s">
        <v>980</v>
      </c>
      <c r="Z800" s="136" t="s">
        <v>988</v>
      </c>
      <c r="AA800" s="136" t="s">
        <v>980</v>
      </c>
      <c r="AB800" s="137"/>
      <c r="AC800" s="136" t="s">
        <v>980</v>
      </c>
      <c r="AD800" s="136" t="s">
        <v>980</v>
      </c>
      <c r="AE800" s="136" t="s">
        <v>980</v>
      </c>
      <c r="AF800" s="138">
        <v>0</v>
      </c>
    </row>
    <row r="801" spans="1:32" x14ac:dyDescent="0.25">
      <c r="A801" s="135" t="s">
        <v>980</v>
      </c>
      <c r="B801" s="136" t="s">
        <v>182</v>
      </c>
      <c r="C801" s="136" t="s">
        <v>606</v>
      </c>
      <c r="D801" s="137">
        <v>44178</v>
      </c>
      <c r="E801" s="137">
        <v>44178</v>
      </c>
      <c r="F801" s="137">
        <v>44189</v>
      </c>
      <c r="G801" s="136" t="s">
        <v>981</v>
      </c>
      <c r="H801" s="136" t="s">
        <v>982</v>
      </c>
      <c r="I801" s="138">
        <v>-1934.87</v>
      </c>
      <c r="J801" s="136" t="s">
        <v>983</v>
      </c>
      <c r="K801" s="136" t="s">
        <v>984</v>
      </c>
      <c r="L801" s="138">
        <v>-162432.34</v>
      </c>
      <c r="M801" s="138">
        <v>-1934.87</v>
      </c>
      <c r="N801" s="139">
        <f t="shared" si="25"/>
        <v>1934.87</v>
      </c>
      <c r="O801" s="140" t="str">
        <f>IF(M801="","",IF(M801&lt;0,-M801&amp;"_"&amp;COUNTIF(M$2:M801,M801),M801&amp;"_"&amp;COUNTIF(M$2:M801,M801)))</f>
        <v>1934.87_1</v>
      </c>
      <c r="P801" s="140" t="str">
        <f t="shared" si="24"/>
        <v/>
      </c>
      <c r="Q801" s="136" t="s">
        <v>1477</v>
      </c>
      <c r="R801" s="136" t="s">
        <v>1466</v>
      </c>
      <c r="S801" s="136" t="s">
        <v>980</v>
      </c>
      <c r="T801" s="136" t="s">
        <v>980</v>
      </c>
      <c r="U801" s="136" t="s">
        <v>987</v>
      </c>
      <c r="V801" s="136" t="s">
        <v>980</v>
      </c>
      <c r="W801" s="136" t="s">
        <v>980</v>
      </c>
      <c r="X801" s="136" t="s">
        <v>980</v>
      </c>
      <c r="Y801" s="136" t="s">
        <v>980</v>
      </c>
      <c r="Z801" s="136" t="s">
        <v>988</v>
      </c>
      <c r="AA801" s="136" t="s">
        <v>980</v>
      </c>
      <c r="AB801" s="137"/>
      <c r="AC801" s="136" t="s">
        <v>980</v>
      </c>
      <c r="AD801" s="136" t="s">
        <v>980</v>
      </c>
      <c r="AE801" s="136" t="s">
        <v>980</v>
      </c>
      <c r="AF801" s="138">
        <v>0</v>
      </c>
    </row>
    <row r="802" spans="1:32" x14ac:dyDescent="0.25">
      <c r="A802" s="135" t="s">
        <v>980</v>
      </c>
      <c r="B802" s="136" t="s">
        <v>182</v>
      </c>
      <c r="C802" s="136" t="s">
        <v>609</v>
      </c>
      <c r="D802" s="137">
        <v>44178</v>
      </c>
      <c r="E802" s="137">
        <v>44178</v>
      </c>
      <c r="F802" s="137">
        <v>44191</v>
      </c>
      <c r="G802" s="136" t="s">
        <v>981</v>
      </c>
      <c r="H802" s="136" t="s">
        <v>982</v>
      </c>
      <c r="I802" s="138">
        <v>-1774.88</v>
      </c>
      <c r="J802" s="136" t="s">
        <v>983</v>
      </c>
      <c r="K802" s="136" t="s">
        <v>984</v>
      </c>
      <c r="L802" s="138">
        <v>-149001.18</v>
      </c>
      <c r="M802" s="138">
        <v>-1774.88</v>
      </c>
      <c r="N802" s="139">
        <f t="shared" si="25"/>
        <v>1774.88</v>
      </c>
      <c r="O802" s="140" t="str">
        <f>IF(M802="","",IF(M802&lt;0,-M802&amp;"_"&amp;COUNTIF(M$2:M802,M802),M802&amp;"_"&amp;COUNTIF(M$2:M802,M802)))</f>
        <v>1774.88_1</v>
      </c>
      <c r="P802" s="140" t="str">
        <f t="shared" si="24"/>
        <v/>
      </c>
      <c r="Q802" s="136" t="s">
        <v>1478</v>
      </c>
      <c r="R802" s="136" t="s">
        <v>1466</v>
      </c>
      <c r="S802" s="136" t="s">
        <v>980</v>
      </c>
      <c r="T802" s="136" t="s">
        <v>980</v>
      </c>
      <c r="U802" s="136" t="s">
        <v>987</v>
      </c>
      <c r="V802" s="136" t="s">
        <v>980</v>
      </c>
      <c r="W802" s="136" t="s">
        <v>980</v>
      </c>
      <c r="X802" s="136" t="s">
        <v>980</v>
      </c>
      <c r="Y802" s="136" t="s">
        <v>980</v>
      </c>
      <c r="Z802" s="136" t="s">
        <v>988</v>
      </c>
      <c r="AA802" s="136" t="s">
        <v>980</v>
      </c>
      <c r="AB802" s="137"/>
      <c r="AC802" s="136" t="s">
        <v>980</v>
      </c>
      <c r="AD802" s="136" t="s">
        <v>980</v>
      </c>
      <c r="AE802" s="136" t="s">
        <v>980</v>
      </c>
      <c r="AF802" s="138">
        <v>0</v>
      </c>
    </row>
    <row r="803" spans="1:32" x14ac:dyDescent="0.25">
      <c r="A803" s="135" t="s">
        <v>980</v>
      </c>
      <c r="B803" s="136" t="s">
        <v>1021</v>
      </c>
      <c r="C803" s="136" t="s">
        <v>430</v>
      </c>
      <c r="D803" s="137">
        <v>44178</v>
      </c>
      <c r="E803" s="137">
        <v>44178</v>
      </c>
      <c r="F803" s="137">
        <v>44180</v>
      </c>
      <c r="G803" s="136" t="s">
        <v>981</v>
      </c>
      <c r="H803" s="136" t="s">
        <v>982</v>
      </c>
      <c r="I803" s="138">
        <v>-2015.42</v>
      </c>
      <c r="J803" s="136" t="s">
        <v>983</v>
      </c>
      <c r="K803" s="136" t="s">
        <v>984</v>
      </c>
      <c r="L803" s="138">
        <v>-169194.51</v>
      </c>
      <c r="M803" s="138">
        <v>-2015.42</v>
      </c>
      <c r="N803" s="139">
        <f t="shared" si="25"/>
        <v>2015.42</v>
      </c>
      <c r="O803" s="140" t="str">
        <f>IF(M803="","",IF(M803&lt;0,-M803&amp;"_"&amp;COUNTIF(M$2:M803,M803),M803&amp;"_"&amp;COUNTIF(M$2:M803,M803)))</f>
        <v>2015.42_1</v>
      </c>
      <c r="P803" s="140" t="str">
        <f t="shared" si="24"/>
        <v/>
      </c>
      <c r="Q803" s="136" t="s">
        <v>1479</v>
      </c>
      <c r="R803" s="136" t="s">
        <v>1466</v>
      </c>
      <c r="S803" s="136" t="s">
        <v>980</v>
      </c>
      <c r="T803" s="136" t="s">
        <v>980</v>
      </c>
      <c r="U803" s="136" t="s">
        <v>987</v>
      </c>
      <c r="V803" s="136" t="s">
        <v>980</v>
      </c>
      <c r="W803" s="136" t="s">
        <v>980</v>
      </c>
      <c r="X803" s="136" t="s">
        <v>980</v>
      </c>
      <c r="Y803" s="136" t="s">
        <v>980</v>
      </c>
      <c r="Z803" s="136" t="s">
        <v>988</v>
      </c>
      <c r="AA803" s="136" t="s">
        <v>980</v>
      </c>
      <c r="AB803" s="137"/>
      <c r="AC803" s="136" t="s">
        <v>980</v>
      </c>
      <c r="AD803" s="136" t="s">
        <v>980</v>
      </c>
      <c r="AE803" s="136" t="s">
        <v>980</v>
      </c>
      <c r="AF803" s="138">
        <v>0</v>
      </c>
    </row>
    <row r="804" spans="1:32" x14ac:dyDescent="0.25">
      <c r="A804" s="135" t="s">
        <v>980</v>
      </c>
      <c r="B804" s="136" t="s">
        <v>1021</v>
      </c>
      <c r="C804" s="136" t="s">
        <v>430</v>
      </c>
      <c r="D804" s="137">
        <v>44178</v>
      </c>
      <c r="E804" s="137">
        <v>44178</v>
      </c>
      <c r="F804" s="137">
        <v>44180</v>
      </c>
      <c r="G804" s="136" t="s">
        <v>981</v>
      </c>
      <c r="H804" s="136" t="s">
        <v>982</v>
      </c>
      <c r="I804" s="138">
        <v>-3414.22</v>
      </c>
      <c r="J804" s="136" t="s">
        <v>983</v>
      </c>
      <c r="K804" s="136" t="s">
        <v>984</v>
      </c>
      <c r="L804" s="138">
        <v>-286623.77</v>
      </c>
      <c r="M804" s="138">
        <v>-3414.22</v>
      </c>
      <c r="N804" s="139">
        <f t="shared" si="25"/>
        <v>3414.22</v>
      </c>
      <c r="O804" s="140" t="str">
        <f>IF(M804="","",IF(M804&lt;0,-M804&amp;"_"&amp;COUNTIF(M$2:M804,M804),M804&amp;"_"&amp;COUNTIF(M$2:M804,M804)))</f>
        <v>3414.22_1</v>
      </c>
      <c r="P804" s="140" t="str">
        <f t="shared" si="24"/>
        <v/>
      </c>
      <c r="Q804" s="136" t="s">
        <v>1479</v>
      </c>
      <c r="R804" s="136" t="s">
        <v>1466</v>
      </c>
      <c r="S804" s="136" t="s">
        <v>980</v>
      </c>
      <c r="T804" s="136" t="s">
        <v>980</v>
      </c>
      <c r="U804" s="136" t="s">
        <v>987</v>
      </c>
      <c r="V804" s="136" t="s">
        <v>980</v>
      </c>
      <c r="W804" s="136" t="s">
        <v>980</v>
      </c>
      <c r="X804" s="136" t="s">
        <v>980</v>
      </c>
      <c r="Y804" s="136" t="s">
        <v>980</v>
      </c>
      <c r="Z804" s="136" t="s">
        <v>988</v>
      </c>
      <c r="AA804" s="136" t="s">
        <v>980</v>
      </c>
      <c r="AB804" s="137"/>
      <c r="AC804" s="136" t="s">
        <v>980</v>
      </c>
      <c r="AD804" s="136" t="s">
        <v>980</v>
      </c>
      <c r="AE804" s="136" t="s">
        <v>980</v>
      </c>
      <c r="AF804" s="138">
        <v>0</v>
      </c>
    </row>
    <row r="805" spans="1:32" x14ac:dyDescent="0.25">
      <c r="A805" s="135" t="s">
        <v>980</v>
      </c>
      <c r="B805" s="136" t="s">
        <v>182</v>
      </c>
      <c r="C805" s="136" t="s">
        <v>632</v>
      </c>
      <c r="D805" s="137">
        <v>44180</v>
      </c>
      <c r="E805" s="137">
        <v>44180</v>
      </c>
      <c r="F805" s="137">
        <v>44198</v>
      </c>
      <c r="G805" s="136" t="s">
        <v>981</v>
      </c>
      <c r="H805" s="136" t="s">
        <v>982</v>
      </c>
      <c r="I805" s="138">
        <v>-4119.99</v>
      </c>
      <c r="J805" s="136" t="s">
        <v>983</v>
      </c>
      <c r="K805" s="136" t="s">
        <v>984</v>
      </c>
      <c r="L805" s="138">
        <v>-345873.16</v>
      </c>
      <c r="M805" s="138">
        <v>-4119.99</v>
      </c>
      <c r="N805" s="139">
        <f t="shared" si="25"/>
        <v>4119.99</v>
      </c>
      <c r="O805" s="140" t="str">
        <f>IF(M805="","",IF(M805&lt;0,-M805&amp;"_"&amp;COUNTIF(M$2:M805,M805),M805&amp;"_"&amp;COUNTIF(M$2:M805,M805)))</f>
        <v>4119.99_1</v>
      </c>
      <c r="P805" s="140" t="str">
        <f t="shared" si="24"/>
        <v/>
      </c>
      <c r="Q805" s="136" t="s">
        <v>1480</v>
      </c>
      <c r="R805" s="136" t="s">
        <v>1481</v>
      </c>
      <c r="S805" s="136" t="s">
        <v>980</v>
      </c>
      <c r="T805" s="136" t="s">
        <v>980</v>
      </c>
      <c r="U805" s="136" t="s">
        <v>987</v>
      </c>
      <c r="V805" s="136" t="s">
        <v>980</v>
      </c>
      <c r="W805" s="136" t="s">
        <v>980</v>
      </c>
      <c r="X805" s="136" t="s">
        <v>980</v>
      </c>
      <c r="Y805" s="136" t="s">
        <v>980</v>
      </c>
      <c r="Z805" s="136" t="s">
        <v>988</v>
      </c>
      <c r="AA805" s="136" t="s">
        <v>980</v>
      </c>
      <c r="AB805" s="137"/>
      <c r="AC805" s="136" t="s">
        <v>980</v>
      </c>
      <c r="AD805" s="136" t="s">
        <v>980</v>
      </c>
      <c r="AE805" s="136" t="s">
        <v>980</v>
      </c>
      <c r="AF805" s="138">
        <v>0</v>
      </c>
    </row>
    <row r="806" spans="1:32" x14ac:dyDescent="0.25">
      <c r="A806" s="135" t="s">
        <v>980</v>
      </c>
      <c r="B806" s="136" t="s">
        <v>182</v>
      </c>
      <c r="C806" s="136" t="s">
        <v>227</v>
      </c>
      <c r="D806" s="137">
        <v>44181</v>
      </c>
      <c r="E806" s="137">
        <v>44181</v>
      </c>
      <c r="F806" s="137">
        <v>44187</v>
      </c>
      <c r="G806" s="136" t="s">
        <v>981</v>
      </c>
      <c r="H806" s="136" t="s">
        <v>982</v>
      </c>
      <c r="I806" s="138">
        <v>-49059.87</v>
      </c>
      <c r="J806" s="136" t="s">
        <v>983</v>
      </c>
      <c r="K806" s="136" t="s">
        <v>984</v>
      </c>
      <c r="L806" s="138">
        <v>-4118576.09</v>
      </c>
      <c r="M806" s="138">
        <v>-49059.87</v>
      </c>
      <c r="N806" s="139">
        <f t="shared" si="25"/>
        <v>49059.87</v>
      </c>
      <c r="O806" s="140" t="str">
        <f>IF(M806="","",IF(M806&lt;0,-M806&amp;"_"&amp;COUNTIF(M$2:M806,M806),M806&amp;"_"&amp;COUNTIF(M$2:M806,M806)))</f>
        <v>49059.87_1</v>
      </c>
      <c r="P806" s="140" t="str">
        <f t="shared" si="24"/>
        <v/>
      </c>
      <c r="Q806" s="136" t="s">
        <v>1482</v>
      </c>
      <c r="R806" s="136" t="s">
        <v>1483</v>
      </c>
      <c r="S806" s="136" t="s">
        <v>980</v>
      </c>
      <c r="T806" s="136" t="s">
        <v>980</v>
      </c>
      <c r="U806" s="136" t="s">
        <v>987</v>
      </c>
      <c r="V806" s="136" t="s">
        <v>980</v>
      </c>
      <c r="W806" s="136" t="s">
        <v>980</v>
      </c>
      <c r="X806" s="136" t="s">
        <v>980</v>
      </c>
      <c r="Y806" s="136" t="s">
        <v>980</v>
      </c>
      <c r="Z806" s="136" t="s">
        <v>988</v>
      </c>
      <c r="AA806" s="136" t="s">
        <v>980</v>
      </c>
      <c r="AB806" s="137"/>
      <c r="AC806" s="136" t="s">
        <v>980</v>
      </c>
      <c r="AD806" s="136" t="s">
        <v>980</v>
      </c>
      <c r="AE806" s="136" t="s">
        <v>980</v>
      </c>
      <c r="AF806" s="138">
        <v>0</v>
      </c>
    </row>
    <row r="807" spans="1:32" x14ac:dyDescent="0.25">
      <c r="A807" s="135" t="s">
        <v>980</v>
      </c>
      <c r="B807" s="136" t="s">
        <v>182</v>
      </c>
      <c r="C807" s="136" t="s">
        <v>227</v>
      </c>
      <c r="D807" s="137">
        <v>44181</v>
      </c>
      <c r="E807" s="137">
        <v>44181</v>
      </c>
      <c r="F807" s="137">
        <v>44187</v>
      </c>
      <c r="G807" s="136" t="s">
        <v>981</v>
      </c>
      <c r="H807" s="136" t="s">
        <v>982</v>
      </c>
      <c r="I807" s="138">
        <v>-4912.87</v>
      </c>
      <c r="J807" s="136" t="s">
        <v>983</v>
      </c>
      <c r="K807" s="136" t="s">
        <v>984</v>
      </c>
      <c r="L807" s="138">
        <v>-412435.44</v>
      </c>
      <c r="M807" s="138">
        <v>-4912.87</v>
      </c>
      <c r="N807" s="139">
        <f t="shared" si="25"/>
        <v>4912.87</v>
      </c>
      <c r="O807" s="140" t="str">
        <f>IF(M807="","",IF(M807&lt;0,-M807&amp;"_"&amp;COUNTIF(M$2:M807,M807),M807&amp;"_"&amp;COUNTIF(M$2:M807,M807)))</f>
        <v>4912.87_1</v>
      </c>
      <c r="P807" s="140" t="str">
        <f t="shared" si="24"/>
        <v/>
      </c>
      <c r="Q807" s="136" t="s">
        <v>1482</v>
      </c>
      <c r="R807" s="136" t="s">
        <v>1483</v>
      </c>
      <c r="S807" s="136" t="s">
        <v>980</v>
      </c>
      <c r="T807" s="136" t="s">
        <v>980</v>
      </c>
      <c r="U807" s="136" t="s">
        <v>987</v>
      </c>
      <c r="V807" s="136" t="s">
        <v>980</v>
      </c>
      <c r="W807" s="136" t="s">
        <v>980</v>
      </c>
      <c r="X807" s="136" t="s">
        <v>980</v>
      </c>
      <c r="Y807" s="136" t="s">
        <v>980</v>
      </c>
      <c r="Z807" s="136" t="s">
        <v>988</v>
      </c>
      <c r="AA807" s="136" t="s">
        <v>980</v>
      </c>
      <c r="AB807" s="137"/>
      <c r="AC807" s="136" t="s">
        <v>980</v>
      </c>
      <c r="AD807" s="136" t="s">
        <v>980</v>
      </c>
      <c r="AE807" s="136" t="s">
        <v>980</v>
      </c>
      <c r="AF807" s="138">
        <v>0</v>
      </c>
    </row>
    <row r="808" spans="1:32" x14ac:dyDescent="0.25">
      <c r="A808" s="135" t="s">
        <v>980</v>
      </c>
      <c r="B808" s="136" t="s">
        <v>182</v>
      </c>
      <c r="C808" s="136" t="s">
        <v>227</v>
      </c>
      <c r="D808" s="137">
        <v>44181</v>
      </c>
      <c r="E808" s="137">
        <v>44181</v>
      </c>
      <c r="F808" s="137">
        <v>44187</v>
      </c>
      <c r="G808" s="136" t="s">
        <v>981</v>
      </c>
      <c r="H808" s="136" t="s">
        <v>982</v>
      </c>
      <c r="I808" s="138">
        <v>-30233.17</v>
      </c>
      <c r="J808" s="136" t="s">
        <v>983</v>
      </c>
      <c r="K808" s="136" t="s">
        <v>984</v>
      </c>
      <c r="L808" s="138">
        <v>-2538074.62</v>
      </c>
      <c r="M808" s="138">
        <v>-30233.17</v>
      </c>
      <c r="N808" s="139">
        <f t="shared" si="25"/>
        <v>30233.17</v>
      </c>
      <c r="O808" s="140" t="str">
        <f>IF(M808="","",IF(M808&lt;0,-M808&amp;"_"&amp;COUNTIF(M$2:M808,M808),M808&amp;"_"&amp;COUNTIF(M$2:M808,M808)))</f>
        <v>30233.17_1</v>
      </c>
      <c r="P808" s="140" t="str">
        <f t="shared" si="24"/>
        <v/>
      </c>
      <c r="Q808" s="136" t="s">
        <v>1482</v>
      </c>
      <c r="R808" s="136" t="s">
        <v>1483</v>
      </c>
      <c r="S808" s="136" t="s">
        <v>980</v>
      </c>
      <c r="T808" s="136" t="s">
        <v>980</v>
      </c>
      <c r="U808" s="136" t="s">
        <v>987</v>
      </c>
      <c r="V808" s="136" t="s">
        <v>980</v>
      </c>
      <c r="W808" s="136" t="s">
        <v>980</v>
      </c>
      <c r="X808" s="136" t="s">
        <v>980</v>
      </c>
      <c r="Y808" s="136" t="s">
        <v>980</v>
      </c>
      <c r="Z808" s="136" t="s">
        <v>988</v>
      </c>
      <c r="AA808" s="136" t="s">
        <v>980</v>
      </c>
      <c r="AB808" s="137"/>
      <c r="AC808" s="136" t="s">
        <v>980</v>
      </c>
      <c r="AD808" s="136" t="s">
        <v>980</v>
      </c>
      <c r="AE808" s="136" t="s">
        <v>980</v>
      </c>
      <c r="AF808" s="138">
        <v>0</v>
      </c>
    </row>
    <row r="809" spans="1:32" x14ac:dyDescent="0.25">
      <c r="A809" s="135" t="s">
        <v>980</v>
      </c>
      <c r="B809" s="136" t="s">
        <v>182</v>
      </c>
      <c r="C809" s="136" t="s">
        <v>227</v>
      </c>
      <c r="D809" s="137">
        <v>44181</v>
      </c>
      <c r="E809" s="137">
        <v>44181</v>
      </c>
      <c r="F809" s="137">
        <v>44187</v>
      </c>
      <c r="G809" s="136" t="s">
        <v>981</v>
      </c>
      <c r="H809" s="136" t="s">
        <v>982</v>
      </c>
      <c r="I809" s="138">
        <v>-5770.16</v>
      </c>
      <c r="J809" s="136" t="s">
        <v>983</v>
      </c>
      <c r="K809" s="136" t="s">
        <v>984</v>
      </c>
      <c r="L809" s="138">
        <v>-484404.93</v>
      </c>
      <c r="M809" s="138">
        <v>-5770.16</v>
      </c>
      <c r="N809" s="139">
        <f t="shared" si="25"/>
        <v>5770.16</v>
      </c>
      <c r="O809" s="140" t="str">
        <f>IF(M809="","",IF(M809&lt;0,-M809&amp;"_"&amp;COUNTIF(M$2:M809,M809),M809&amp;"_"&amp;COUNTIF(M$2:M809,M809)))</f>
        <v>5770.16_1</v>
      </c>
      <c r="P809" s="140" t="str">
        <f t="shared" si="24"/>
        <v/>
      </c>
      <c r="Q809" s="136" t="s">
        <v>1482</v>
      </c>
      <c r="R809" s="136" t="s">
        <v>1483</v>
      </c>
      <c r="S809" s="136" t="s">
        <v>980</v>
      </c>
      <c r="T809" s="136" t="s">
        <v>980</v>
      </c>
      <c r="U809" s="136" t="s">
        <v>987</v>
      </c>
      <c r="V809" s="136" t="s">
        <v>980</v>
      </c>
      <c r="W809" s="136" t="s">
        <v>980</v>
      </c>
      <c r="X809" s="136" t="s">
        <v>980</v>
      </c>
      <c r="Y809" s="136" t="s">
        <v>980</v>
      </c>
      <c r="Z809" s="136" t="s">
        <v>988</v>
      </c>
      <c r="AA809" s="136" t="s">
        <v>980</v>
      </c>
      <c r="AB809" s="137"/>
      <c r="AC809" s="136" t="s">
        <v>980</v>
      </c>
      <c r="AD809" s="136" t="s">
        <v>980</v>
      </c>
      <c r="AE809" s="136" t="s">
        <v>980</v>
      </c>
      <c r="AF809" s="138">
        <v>0</v>
      </c>
    </row>
    <row r="810" spans="1:32" x14ac:dyDescent="0.25">
      <c r="A810" s="135" t="s">
        <v>980</v>
      </c>
      <c r="B810" s="136" t="s">
        <v>182</v>
      </c>
      <c r="C810" s="136" t="s">
        <v>227</v>
      </c>
      <c r="D810" s="137">
        <v>44181</v>
      </c>
      <c r="E810" s="137">
        <v>44181</v>
      </c>
      <c r="F810" s="137">
        <v>44187</v>
      </c>
      <c r="G810" s="136" t="s">
        <v>981</v>
      </c>
      <c r="H810" s="136" t="s">
        <v>982</v>
      </c>
      <c r="I810" s="138">
        <v>-12118.19</v>
      </c>
      <c r="J810" s="136" t="s">
        <v>983</v>
      </c>
      <c r="K810" s="136" t="s">
        <v>984</v>
      </c>
      <c r="L810" s="138">
        <v>-1017322.05</v>
      </c>
      <c r="M810" s="138">
        <v>-12118.19</v>
      </c>
      <c r="N810" s="139">
        <f t="shared" si="25"/>
        <v>12118.19</v>
      </c>
      <c r="O810" s="140" t="str">
        <f>IF(M810="","",IF(M810&lt;0,-M810&amp;"_"&amp;COUNTIF(M$2:M810,M810),M810&amp;"_"&amp;COUNTIF(M$2:M810,M810)))</f>
        <v>12118.19_1</v>
      </c>
      <c r="P810" s="140" t="str">
        <f t="shared" si="24"/>
        <v/>
      </c>
      <c r="Q810" s="136" t="s">
        <v>1482</v>
      </c>
      <c r="R810" s="136" t="s">
        <v>1483</v>
      </c>
      <c r="S810" s="136" t="s">
        <v>980</v>
      </c>
      <c r="T810" s="136" t="s">
        <v>980</v>
      </c>
      <c r="U810" s="136" t="s">
        <v>987</v>
      </c>
      <c r="V810" s="136" t="s">
        <v>980</v>
      </c>
      <c r="W810" s="136" t="s">
        <v>980</v>
      </c>
      <c r="X810" s="136" t="s">
        <v>980</v>
      </c>
      <c r="Y810" s="136" t="s">
        <v>980</v>
      </c>
      <c r="Z810" s="136" t="s">
        <v>988</v>
      </c>
      <c r="AA810" s="136" t="s">
        <v>980</v>
      </c>
      <c r="AB810" s="137"/>
      <c r="AC810" s="136" t="s">
        <v>980</v>
      </c>
      <c r="AD810" s="136" t="s">
        <v>980</v>
      </c>
      <c r="AE810" s="136" t="s">
        <v>980</v>
      </c>
      <c r="AF810" s="138">
        <v>0</v>
      </c>
    </row>
    <row r="811" spans="1:32" x14ac:dyDescent="0.25">
      <c r="A811" s="135" t="s">
        <v>980</v>
      </c>
      <c r="B811" s="136" t="s">
        <v>182</v>
      </c>
      <c r="C811" s="136" t="s">
        <v>227</v>
      </c>
      <c r="D811" s="137">
        <v>44181</v>
      </c>
      <c r="E811" s="137">
        <v>44181</v>
      </c>
      <c r="F811" s="137">
        <v>44187</v>
      </c>
      <c r="G811" s="136" t="s">
        <v>981</v>
      </c>
      <c r="H811" s="136" t="s">
        <v>982</v>
      </c>
      <c r="I811" s="138">
        <v>-6265.59</v>
      </c>
      <c r="J811" s="136" t="s">
        <v>983</v>
      </c>
      <c r="K811" s="136" t="s">
        <v>984</v>
      </c>
      <c r="L811" s="138">
        <v>-525996.28</v>
      </c>
      <c r="M811" s="138">
        <v>-6265.59</v>
      </c>
      <c r="N811" s="139">
        <f t="shared" si="25"/>
        <v>6265.59</v>
      </c>
      <c r="O811" s="140" t="str">
        <f>IF(M811="","",IF(M811&lt;0,-M811&amp;"_"&amp;COUNTIF(M$2:M811,M811),M811&amp;"_"&amp;COUNTIF(M$2:M811,M811)))</f>
        <v>6265.59_1</v>
      </c>
      <c r="P811" s="140" t="str">
        <f t="shared" si="24"/>
        <v/>
      </c>
      <c r="Q811" s="136" t="s">
        <v>1482</v>
      </c>
      <c r="R811" s="136" t="s">
        <v>1483</v>
      </c>
      <c r="S811" s="136" t="s">
        <v>980</v>
      </c>
      <c r="T811" s="136" t="s">
        <v>980</v>
      </c>
      <c r="U811" s="136" t="s">
        <v>987</v>
      </c>
      <c r="V811" s="136" t="s">
        <v>980</v>
      </c>
      <c r="W811" s="136" t="s">
        <v>980</v>
      </c>
      <c r="X811" s="136" t="s">
        <v>980</v>
      </c>
      <c r="Y811" s="136" t="s">
        <v>980</v>
      </c>
      <c r="Z811" s="136" t="s">
        <v>988</v>
      </c>
      <c r="AA811" s="136" t="s">
        <v>980</v>
      </c>
      <c r="AB811" s="137"/>
      <c r="AC811" s="136" t="s">
        <v>980</v>
      </c>
      <c r="AD811" s="136" t="s">
        <v>980</v>
      </c>
      <c r="AE811" s="136" t="s">
        <v>980</v>
      </c>
      <c r="AF811" s="138">
        <v>0</v>
      </c>
    </row>
    <row r="812" spans="1:32" x14ac:dyDescent="0.25">
      <c r="A812" s="135" t="s">
        <v>980</v>
      </c>
      <c r="B812" s="136" t="s">
        <v>182</v>
      </c>
      <c r="C812" s="136" t="s">
        <v>227</v>
      </c>
      <c r="D812" s="137">
        <v>44181</v>
      </c>
      <c r="E812" s="137">
        <v>44181</v>
      </c>
      <c r="F812" s="137">
        <v>44187</v>
      </c>
      <c r="G812" s="136" t="s">
        <v>981</v>
      </c>
      <c r="H812" s="136" t="s">
        <v>982</v>
      </c>
      <c r="I812" s="138">
        <v>-5475.78</v>
      </c>
      <c r="J812" s="136" t="s">
        <v>983</v>
      </c>
      <c r="K812" s="136" t="s">
        <v>984</v>
      </c>
      <c r="L812" s="138">
        <v>-459691.73</v>
      </c>
      <c r="M812" s="138">
        <v>-5475.78</v>
      </c>
      <c r="N812" s="139">
        <f t="shared" si="25"/>
        <v>5475.78</v>
      </c>
      <c r="O812" s="140" t="str">
        <f>IF(M812="","",IF(M812&lt;0,-M812&amp;"_"&amp;COUNTIF(M$2:M812,M812),M812&amp;"_"&amp;COUNTIF(M$2:M812,M812)))</f>
        <v>5475.78_1</v>
      </c>
      <c r="P812" s="140" t="str">
        <f t="shared" si="24"/>
        <v/>
      </c>
      <c r="Q812" s="136" t="s">
        <v>1482</v>
      </c>
      <c r="R812" s="136" t="s">
        <v>1483</v>
      </c>
      <c r="S812" s="136" t="s">
        <v>980</v>
      </c>
      <c r="T812" s="136" t="s">
        <v>980</v>
      </c>
      <c r="U812" s="136" t="s">
        <v>987</v>
      </c>
      <c r="V812" s="136" t="s">
        <v>980</v>
      </c>
      <c r="W812" s="136" t="s">
        <v>980</v>
      </c>
      <c r="X812" s="136" t="s">
        <v>980</v>
      </c>
      <c r="Y812" s="136" t="s">
        <v>980</v>
      </c>
      <c r="Z812" s="136" t="s">
        <v>988</v>
      </c>
      <c r="AA812" s="136" t="s">
        <v>980</v>
      </c>
      <c r="AB812" s="137"/>
      <c r="AC812" s="136" t="s">
        <v>980</v>
      </c>
      <c r="AD812" s="136" t="s">
        <v>980</v>
      </c>
      <c r="AE812" s="136" t="s">
        <v>980</v>
      </c>
      <c r="AF812" s="138">
        <v>0</v>
      </c>
    </row>
    <row r="813" spans="1:32" x14ac:dyDescent="0.25">
      <c r="A813" s="135" t="s">
        <v>980</v>
      </c>
      <c r="B813" s="136" t="s">
        <v>182</v>
      </c>
      <c r="C813" s="136" t="s">
        <v>227</v>
      </c>
      <c r="D813" s="137">
        <v>44181</v>
      </c>
      <c r="E813" s="137">
        <v>44181</v>
      </c>
      <c r="F813" s="137">
        <v>44187</v>
      </c>
      <c r="G813" s="136" t="s">
        <v>981</v>
      </c>
      <c r="H813" s="136" t="s">
        <v>982</v>
      </c>
      <c r="I813" s="138">
        <v>-11096.96</v>
      </c>
      <c r="J813" s="136" t="s">
        <v>983</v>
      </c>
      <c r="K813" s="136" t="s">
        <v>984</v>
      </c>
      <c r="L813" s="138">
        <v>-931589.79</v>
      </c>
      <c r="M813" s="138">
        <v>-11096.96</v>
      </c>
      <c r="N813" s="139">
        <f t="shared" si="25"/>
        <v>11096.96</v>
      </c>
      <c r="O813" s="140" t="str">
        <f>IF(M813="","",IF(M813&lt;0,-M813&amp;"_"&amp;COUNTIF(M$2:M813,M813),M813&amp;"_"&amp;COUNTIF(M$2:M813,M813)))</f>
        <v>11096.96_1</v>
      </c>
      <c r="P813" s="140" t="str">
        <f t="shared" si="24"/>
        <v/>
      </c>
      <c r="Q813" s="136" t="s">
        <v>1482</v>
      </c>
      <c r="R813" s="136" t="s">
        <v>1483</v>
      </c>
      <c r="S813" s="136" t="s">
        <v>980</v>
      </c>
      <c r="T813" s="136" t="s">
        <v>980</v>
      </c>
      <c r="U813" s="136" t="s">
        <v>987</v>
      </c>
      <c r="V813" s="136" t="s">
        <v>980</v>
      </c>
      <c r="W813" s="136" t="s">
        <v>980</v>
      </c>
      <c r="X813" s="136" t="s">
        <v>980</v>
      </c>
      <c r="Y813" s="136" t="s">
        <v>980</v>
      </c>
      <c r="Z813" s="136" t="s">
        <v>988</v>
      </c>
      <c r="AA813" s="136" t="s">
        <v>980</v>
      </c>
      <c r="AB813" s="137"/>
      <c r="AC813" s="136" t="s">
        <v>980</v>
      </c>
      <c r="AD813" s="136" t="s">
        <v>980</v>
      </c>
      <c r="AE813" s="136" t="s">
        <v>980</v>
      </c>
      <c r="AF813" s="138">
        <v>0</v>
      </c>
    </row>
    <row r="814" spans="1:32" x14ac:dyDescent="0.25">
      <c r="A814" s="135" t="s">
        <v>980</v>
      </c>
      <c r="B814" s="136" t="s">
        <v>182</v>
      </c>
      <c r="C814" s="136" t="s">
        <v>227</v>
      </c>
      <c r="D814" s="137">
        <v>44181</v>
      </c>
      <c r="E814" s="137">
        <v>44181</v>
      </c>
      <c r="F814" s="137">
        <v>44187</v>
      </c>
      <c r="G814" s="136" t="s">
        <v>981</v>
      </c>
      <c r="H814" s="136" t="s">
        <v>982</v>
      </c>
      <c r="I814" s="138">
        <v>-8332.65</v>
      </c>
      <c r="J814" s="136" t="s">
        <v>983</v>
      </c>
      <c r="K814" s="136" t="s">
        <v>984</v>
      </c>
      <c r="L814" s="138">
        <v>-699525.97</v>
      </c>
      <c r="M814" s="138">
        <v>-8332.65</v>
      </c>
      <c r="N814" s="139">
        <f t="shared" si="25"/>
        <v>8332.65</v>
      </c>
      <c r="O814" s="140" t="str">
        <f>IF(M814="","",IF(M814&lt;0,-M814&amp;"_"&amp;COUNTIF(M$2:M814,M814),M814&amp;"_"&amp;COUNTIF(M$2:M814,M814)))</f>
        <v>8332.65_1</v>
      </c>
      <c r="P814" s="140" t="str">
        <f t="shared" si="24"/>
        <v/>
      </c>
      <c r="Q814" s="136" t="s">
        <v>1482</v>
      </c>
      <c r="R814" s="136" t="s">
        <v>1483</v>
      </c>
      <c r="S814" s="136" t="s">
        <v>980</v>
      </c>
      <c r="T814" s="136" t="s">
        <v>980</v>
      </c>
      <c r="U814" s="136" t="s">
        <v>987</v>
      </c>
      <c r="V814" s="136" t="s">
        <v>980</v>
      </c>
      <c r="W814" s="136" t="s">
        <v>980</v>
      </c>
      <c r="X814" s="136" t="s">
        <v>980</v>
      </c>
      <c r="Y814" s="136" t="s">
        <v>980</v>
      </c>
      <c r="Z814" s="136" t="s">
        <v>988</v>
      </c>
      <c r="AA814" s="136" t="s">
        <v>980</v>
      </c>
      <c r="AB814" s="137"/>
      <c r="AC814" s="136" t="s">
        <v>980</v>
      </c>
      <c r="AD814" s="136" t="s">
        <v>980</v>
      </c>
      <c r="AE814" s="136" t="s">
        <v>980</v>
      </c>
      <c r="AF814" s="138">
        <v>0</v>
      </c>
    </row>
    <row r="815" spans="1:32" x14ac:dyDescent="0.25">
      <c r="A815" s="135" t="s">
        <v>980</v>
      </c>
      <c r="B815" s="136" t="s">
        <v>182</v>
      </c>
      <c r="C815" s="136" t="s">
        <v>227</v>
      </c>
      <c r="D815" s="137">
        <v>44181</v>
      </c>
      <c r="E815" s="137">
        <v>44181</v>
      </c>
      <c r="F815" s="137">
        <v>44187</v>
      </c>
      <c r="G815" s="136" t="s">
        <v>981</v>
      </c>
      <c r="H815" s="136" t="s">
        <v>982</v>
      </c>
      <c r="I815" s="138">
        <v>-1717.42</v>
      </c>
      <c r="J815" s="136" t="s">
        <v>983</v>
      </c>
      <c r="K815" s="136" t="s">
        <v>984</v>
      </c>
      <c r="L815" s="138">
        <v>-144177.41</v>
      </c>
      <c r="M815" s="138">
        <v>-1717.42</v>
      </c>
      <c r="N815" s="139">
        <f t="shared" si="25"/>
        <v>1717.42</v>
      </c>
      <c r="O815" s="140" t="str">
        <f>IF(M815="","",IF(M815&lt;0,-M815&amp;"_"&amp;COUNTIF(M$2:M815,M815),M815&amp;"_"&amp;COUNTIF(M$2:M815,M815)))</f>
        <v>1717.42_1</v>
      </c>
      <c r="P815" s="140" t="str">
        <f t="shared" si="24"/>
        <v/>
      </c>
      <c r="Q815" s="136" t="s">
        <v>1482</v>
      </c>
      <c r="R815" s="136" t="s">
        <v>1483</v>
      </c>
      <c r="S815" s="136" t="s">
        <v>980</v>
      </c>
      <c r="T815" s="136" t="s">
        <v>980</v>
      </c>
      <c r="U815" s="136" t="s">
        <v>987</v>
      </c>
      <c r="V815" s="136" t="s">
        <v>980</v>
      </c>
      <c r="W815" s="136" t="s">
        <v>980</v>
      </c>
      <c r="X815" s="136" t="s">
        <v>980</v>
      </c>
      <c r="Y815" s="136" t="s">
        <v>980</v>
      </c>
      <c r="Z815" s="136" t="s">
        <v>988</v>
      </c>
      <c r="AA815" s="136" t="s">
        <v>980</v>
      </c>
      <c r="AB815" s="137"/>
      <c r="AC815" s="136" t="s">
        <v>980</v>
      </c>
      <c r="AD815" s="136" t="s">
        <v>980</v>
      </c>
      <c r="AE815" s="136" t="s">
        <v>980</v>
      </c>
      <c r="AF815" s="138">
        <v>0</v>
      </c>
    </row>
    <row r="816" spans="1:32" x14ac:dyDescent="0.25">
      <c r="A816" s="135" t="s">
        <v>980</v>
      </c>
      <c r="B816" s="136" t="s">
        <v>182</v>
      </c>
      <c r="C816" s="136" t="s">
        <v>227</v>
      </c>
      <c r="D816" s="137">
        <v>44181</v>
      </c>
      <c r="E816" s="137">
        <v>44181</v>
      </c>
      <c r="F816" s="137">
        <v>44187</v>
      </c>
      <c r="G816" s="136" t="s">
        <v>981</v>
      </c>
      <c r="H816" s="136" t="s">
        <v>982</v>
      </c>
      <c r="I816" s="138">
        <v>-8542.65</v>
      </c>
      <c r="J816" s="136" t="s">
        <v>983</v>
      </c>
      <c r="K816" s="136" t="s">
        <v>984</v>
      </c>
      <c r="L816" s="138">
        <v>-717155.47</v>
      </c>
      <c r="M816" s="138">
        <v>-8542.65</v>
      </c>
      <c r="N816" s="139">
        <f t="shared" si="25"/>
        <v>8542.65</v>
      </c>
      <c r="O816" s="140" t="str">
        <f>IF(M816="","",IF(M816&lt;0,-M816&amp;"_"&amp;COUNTIF(M$2:M816,M816),M816&amp;"_"&amp;COUNTIF(M$2:M816,M816)))</f>
        <v>8542.65_1</v>
      </c>
      <c r="P816" s="140" t="str">
        <f t="shared" si="24"/>
        <v/>
      </c>
      <c r="Q816" s="136" t="s">
        <v>1482</v>
      </c>
      <c r="R816" s="136" t="s">
        <v>1483</v>
      </c>
      <c r="S816" s="136" t="s">
        <v>980</v>
      </c>
      <c r="T816" s="136" t="s">
        <v>980</v>
      </c>
      <c r="U816" s="136" t="s">
        <v>987</v>
      </c>
      <c r="V816" s="136" t="s">
        <v>980</v>
      </c>
      <c r="W816" s="136" t="s">
        <v>980</v>
      </c>
      <c r="X816" s="136" t="s">
        <v>980</v>
      </c>
      <c r="Y816" s="136" t="s">
        <v>980</v>
      </c>
      <c r="Z816" s="136" t="s">
        <v>988</v>
      </c>
      <c r="AA816" s="136" t="s">
        <v>980</v>
      </c>
      <c r="AB816" s="137"/>
      <c r="AC816" s="136" t="s">
        <v>980</v>
      </c>
      <c r="AD816" s="136" t="s">
        <v>980</v>
      </c>
      <c r="AE816" s="136" t="s">
        <v>980</v>
      </c>
      <c r="AF816" s="138">
        <v>0</v>
      </c>
    </row>
    <row r="817" spans="1:32" x14ac:dyDescent="0.25">
      <c r="A817" s="135" t="s">
        <v>980</v>
      </c>
      <c r="B817" s="136" t="s">
        <v>182</v>
      </c>
      <c r="C817" s="136" t="s">
        <v>227</v>
      </c>
      <c r="D817" s="137">
        <v>44181</v>
      </c>
      <c r="E817" s="137">
        <v>44181</v>
      </c>
      <c r="F817" s="137">
        <v>44187</v>
      </c>
      <c r="G817" s="136" t="s">
        <v>981</v>
      </c>
      <c r="H817" s="136" t="s">
        <v>982</v>
      </c>
      <c r="I817" s="138">
        <v>-1686.13</v>
      </c>
      <c r="J817" s="136" t="s">
        <v>983</v>
      </c>
      <c r="K817" s="136" t="s">
        <v>984</v>
      </c>
      <c r="L817" s="138">
        <v>-141550.60999999999</v>
      </c>
      <c r="M817" s="138">
        <v>-1686.13</v>
      </c>
      <c r="N817" s="139">
        <f t="shared" si="25"/>
        <v>1686.13</v>
      </c>
      <c r="O817" s="140" t="str">
        <f>IF(M817="","",IF(M817&lt;0,-M817&amp;"_"&amp;COUNTIF(M$2:M817,M817),M817&amp;"_"&amp;COUNTIF(M$2:M817,M817)))</f>
        <v>1686.13_1</v>
      </c>
      <c r="P817" s="140" t="str">
        <f t="shared" si="24"/>
        <v/>
      </c>
      <c r="Q817" s="136" t="s">
        <v>1482</v>
      </c>
      <c r="R817" s="136" t="s">
        <v>1483</v>
      </c>
      <c r="S817" s="136" t="s">
        <v>980</v>
      </c>
      <c r="T817" s="136" t="s">
        <v>980</v>
      </c>
      <c r="U817" s="136" t="s">
        <v>987</v>
      </c>
      <c r="V817" s="136" t="s">
        <v>980</v>
      </c>
      <c r="W817" s="136" t="s">
        <v>980</v>
      </c>
      <c r="X817" s="136" t="s">
        <v>980</v>
      </c>
      <c r="Y817" s="136" t="s">
        <v>980</v>
      </c>
      <c r="Z817" s="136" t="s">
        <v>988</v>
      </c>
      <c r="AA817" s="136" t="s">
        <v>980</v>
      </c>
      <c r="AB817" s="137"/>
      <c r="AC817" s="136" t="s">
        <v>980</v>
      </c>
      <c r="AD817" s="136" t="s">
        <v>980</v>
      </c>
      <c r="AE817" s="136" t="s">
        <v>980</v>
      </c>
      <c r="AF817" s="138">
        <v>0</v>
      </c>
    </row>
    <row r="818" spans="1:32" x14ac:dyDescent="0.25">
      <c r="A818" s="135" t="s">
        <v>980</v>
      </c>
      <c r="B818" s="136" t="s">
        <v>182</v>
      </c>
      <c r="C818" s="136" t="s">
        <v>227</v>
      </c>
      <c r="D818" s="137">
        <v>44181</v>
      </c>
      <c r="E818" s="137">
        <v>44181</v>
      </c>
      <c r="F818" s="137">
        <v>44187</v>
      </c>
      <c r="G818" s="136" t="s">
        <v>981</v>
      </c>
      <c r="H818" s="136" t="s">
        <v>982</v>
      </c>
      <c r="I818" s="138">
        <v>-15887.11</v>
      </c>
      <c r="J818" s="136" t="s">
        <v>983</v>
      </c>
      <c r="K818" s="136" t="s">
        <v>984</v>
      </c>
      <c r="L818" s="138">
        <v>-1333722.8799999999</v>
      </c>
      <c r="M818" s="138">
        <v>-15887.11</v>
      </c>
      <c r="N818" s="139">
        <f t="shared" si="25"/>
        <v>15887.11</v>
      </c>
      <c r="O818" s="140" t="str">
        <f>IF(M818="","",IF(M818&lt;0,-M818&amp;"_"&amp;COUNTIF(M$2:M818,M818),M818&amp;"_"&amp;COUNTIF(M$2:M818,M818)))</f>
        <v>15887.11_1</v>
      </c>
      <c r="P818" s="140" t="str">
        <f t="shared" si="24"/>
        <v/>
      </c>
      <c r="Q818" s="136" t="s">
        <v>1482</v>
      </c>
      <c r="R818" s="136" t="s">
        <v>1483</v>
      </c>
      <c r="S818" s="136" t="s">
        <v>980</v>
      </c>
      <c r="T818" s="136" t="s">
        <v>980</v>
      </c>
      <c r="U818" s="136" t="s">
        <v>987</v>
      </c>
      <c r="V818" s="136" t="s">
        <v>980</v>
      </c>
      <c r="W818" s="136" t="s">
        <v>980</v>
      </c>
      <c r="X818" s="136" t="s">
        <v>980</v>
      </c>
      <c r="Y818" s="136" t="s">
        <v>980</v>
      </c>
      <c r="Z818" s="136" t="s">
        <v>988</v>
      </c>
      <c r="AA818" s="136" t="s">
        <v>980</v>
      </c>
      <c r="AB818" s="137"/>
      <c r="AC818" s="136" t="s">
        <v>980</v>
      </c>
      <c r="AD818" s="136" t="s">
        <v>980</v>
      </c>
      <c r="AE818" s="136" t="s">
        <v>980</v>
      </c>
      <c r="AF818" s="138">
        <v>0</v>
      </c>
    </row>
    <row r="819" spans="1:32" x14ac:dyDescent="0.25">
      <c r="A819" s="135" t="s">
        <v>980</v>
      </c>
      <c r="B819" s="136" t="s">
        <v>182</v>
      </c>
      <c r="C819" s="136" t="s">
        <v>227</v>
      </c>
      <c r="D819" s="137">
        <v>44181</v>
      </c>
      <c r="E819" s="137">
        <v>44181</v>
      </c>
      <c r="F819" s="137">
        <v>44187</v>
      </c>
      <c r="G819" s="136" t="s">
        <v>981</v>
      </c>
      <c r="H819" s="136" t="s">
        <v>982</v>
      </c>
      <c r="I819" s="138">
        <v>-13038.3</v>
      </c>
      <c r="J819" s="136" t="s">
        <v>983</v>
      </c>
      <c r="K819" s="136" t="s">
        <v>984</v>
      </c>
      <c r="L819" s="138">
        <v>-1094565.29</v>
      </c>
      <c r="M819" s="138">
        <v>-13038.3</v>
      </c>
      <c r="N819" s="139">
        <f t="shared" si="25"/>
        <v>13038.3</v>
      </c>
      <c r="O819" s="140" t="str">
        <f>IF(M819="","",IF(M819&lt;0,-M819&amp;"_"&amp;COUNTIF(M$2:M819,M819),M819&amp;"_"&amp;COUNTIF(M$2:M819,M819)))</f>
        <v>13038.3_1</v>
      </c>
      <c r="P819" s="140" t="str">
        <f t="shared" si="24"/>
        <v/>
      </c>
      <c r="Q819" s="136" t="s">
        <v>1482</v>
      </c>
      <c r="R819" s="136" t="s">
        <v>1483</v>
      </c>
      <c r="S819" s="136" t="s">
        <v>980</v>
      </c>
      <c r="T819" s="136" t="s">
        <v>980</v>
      </c>
      <c r="U819" s="136" t="s">
        <v>987</v>
      </c>
      <c r="V819" s="136" t="s">
        <v>980</v>
      </c>
      <c r="W819" s="136" t="s">
        <v>980</v>
      </c>
      <c r="X819" s="136" t="s">
        <v>980</v>
      </c>
      <c r="Y819" s="136" t="s">
        <v>980</v>
      </c>
      <c r="Z819" s="136" t="s">
        <v>988</v>
      </c>
      <c r="AA819" s="136" t="s">
        <v>980</v>
      </c>
      <c r="AB819" s="137"/>
      <c r="AC819" s="136" t="s">
        <v>980</v>
      </c>
      <c r="AD819" s="136" t="s">
        <v>980</v>
      </c>
      <c r="AE819" s="136" t="s">
        <v>980</v>
      </c>
      <c r="AF819" s="138">
        <v>0</v>
      </c>
    </row>
    <row r="820" spans="1:32" x14ac:dyDescent="0.25">
      <c r="A820" s="135" t="s">
        <v>980</v>
      </c>
      <c r="B820" s="136" t="s">
        <v>182</v>
      </c>
      <c r="C820" s="136" t="s">
        <v>594</v>
      </c>
      <c r="D820" s="137">
        <v>44182</v>
      </c>
      <c r="E820" s="137">
        <v>44182</v>
      </c>
      <c r="F820" s="137">
        <v>44189</v>
      </c>
      <c r="G820" s="136" t="s">
        <v>981</v>
      </c>
      <c r="H820" s="136" t="s">
        <v>982</v>
      </c>
      <c r="I820" s="138">
        <v>-6061.22</v>
      </c>
      <c r="J820" s="136" t="s">
        <v>983</v>
      </c>
      <c r="K820" s="136" t="s">
        <v>984</v>
      </c>
      <c r="L820" s="138">
        <v>-508839.41</v>
      </c>
      <c r="M820" s="138">
        <v>-6061.22</v>
      </c>
      <c r="N820" s="139">
        <f t="shared" si="25"/>
        <v>6061.22</v>
      </c>
      <c r="O820" s="140" t="str">
        <f>IF(M820="","",IF(M820&lt;0,-M820&amp;"_"&amp;COUNTIF(M$2:M820,M820),M820&amp;"_"&amp;COUNTIF(M$2:M820,M820)))</f>
        <v>6061.22_1</v>
      </c>
      <c r="P820" s="140" t="str">
        <f t="shared" si="24"/>
        <v/>
      </c>
      <c r="Q820" s="136" t="s">
        <v>1484</v>
      </c>
      <c r="R820" s="136" t="s">
        <v>1485</v>
      </c>
      <c r="S820" s="136" t="s">
        <v>980</v>
      </c>
      <c r="T820" s="136" t="s">
        <v>980</v>
      </c>
      <c r="U820" s="136" t="s">
        <v>987</v>
      </c>
      <c r="V820" s="136" t="s">
        <v>980</v>
      </c>
      <c r="W820" s="136" t="s">
        <v>980</v>
      </c>
      <c r="X820" s="136" t="s">
        <v>980</v>
      </c>
      <c r="Y820" s="136" t="s">
        <v>980</v>
      </c>
      <c r="Z820" s="136" t="s">
        <v>988</v>
      </c>
      <c r="AA820" s="136" t="s">
        <v>980</v>
      </c>
      <c r="AB820" s="137"/>
      <c r="AC820" s="136" t="s">
        <v>980</v>
      </c>
      <c r="AD820" s="136" t="s">
        <v>980</v>
      </c>
      <c r="AE820" s="136" t="s">
        <v>980</v>
      </c>
      <c r="AF820" s="138">
        <v>0</v>
      </c>
    </row>
    <row r="821" spans="1:32" x14ac:dyDescent="0.25">
      <c r="A821" s="135" t="s">
        <v>980</v>
      </c>
      <c r="B821" s="136" t="s">
        <v>182</v>
      </c>
      <c r="C821" s="136" t="s">
        <v>594</v>
      </c>
      <c r="D821" s="137">
        <v>44182</v>
      </c>
      <c r="E821" s="137">
        <v>44182</v>
      </c>
      <c r="F821" s="137">
        <v>44189</v>
      </c>
      <c r="G821" s="136" t="s">
        <v>981</v>
      </c>
      <c r="H821" s="136" t="s">
        <v>982</v>
      </c>
      <c r="I821" s="138">
        <v>-5076.5200000000004</v>
      </c>
      <c r="J821" s="136" t="s">
        <v>983</v>
      </c>
      <c r="K821" s="136" t="s">
        <v>984</v>
      </c>
      <c r="L821" s="138">
        <v>-426173.85</v>
      </c>
      <c r="M821" s="138">
        <v>-5076.5200000000004</v>
      </c>
      <c r="N821" s="139">
        <f t="shared" si="25"/>
        <v>5076.5200000000004</v>
      </c>
      <c r="O821" s="140" t="str">
        <f>IF(M821="","",IF(M821&lt;0,-M821&amp;"_"&amp;COUNTIF(M$2:M821,M821),M821&amp;"_"&amp;COUNTIF(M$2:M821,M821)))</f>
        <v>5076.52_1</v>
      </c>
      <c r="P821" s="140" t="str">
        <f t="shared" si="24"/>
        <v/>
      </c>
      <c r="Q821" s="136" t="s">
        <v>1484</v>
      </c>
      <c r="R821" s="136" t="s">
        <v>1485</v>
      </c>
      <c r="S821" s="136" t="s">
        <v>980</v>
      </c>
      <c r="T821" s="136" t="s">
        <v>980</v>
      </c>
      <c r="U821" s="136" t="s">
        <v>987</v>
      </c>
      <c r="V821" s="136" t="s">
        <v>980</v>
      </c>
      <c r="W821" s="136" t="s">
        <v>980</v>
      </c>
      <c r="X821" s="136" t="s">
        <v>980</v>
      </c>
      <c r="Y821" s="136" t="s">
        <v>980</v>
      </c>
      <c r="Z821" s="136" t="s">
        <v>988</v>
      </c>
      <c r="AA821" s="136" t="s">
        <v>980</v>
      </c>
      <c r="AB821" s="137"/>
      <c r="AC821" s="136" t="s">
        <v>980</v>
      </c>
      <c r="AD821" s="136" t="s">
        <v>980</v>
      </c>
      <c r="AE821" s="136" t="s">
        <v>980</v>
      </c>
      <c r="AF821" s="138">
        <v>0</v>
      </c>
    </row>
    <row r="822" spans="1:32" x14ac:dyDescent="0.25">
      <c r="A822" s="135" t="s">
        <v>980</v>
      </c>
      <c r="B822" s="136" t="s">
        <v>182</v>
      </c>
      <c r="C822" s="136" t="s">
        <v>594</v>
      </c>
      <c r="D822" s="137">
        <v>44182</v>
      </c>
      <c r="E822" s="137">
        <v>44182</v>
      </c>
      <c r="F822" s="137">
        <v>44189</v>
      </c>
      <c r="G822" s="136" t="s">
        <v>981</v>
      </c>
      <c r="H822" s="136" t="s">
        <v>982</v>
      </c>
      <c r="I822" s="138">
        <v>-6891.49</v>
      </c>
      <c r="J822" s="136" t="s">
        <v>983</v>
      </c>
      <c r="K822" s="136" t="s">
        <v>984</v>
      </c>
      <c r="L822" s="138">
        <v>-578540.59</v>
      </c>
      <c r="M822" s="138">
        <v>-6891.49</v>
      </c>
      <c r="N822" s="139">
        <f t="shared" si="25"/>
        <v>6891.49</v>
      </c>
      <c r="O822" s="140" t="str">
        <f>IF(M822="","",IF(M822&lt;0,-M822&amp;"_"&amp;COUNTIF(M$2:M822,M822),M822&amp;"_"&amp;COUNTIF(M$2:M822,M822)))</f>
        <v>6891.49_1</v>
      </c>
      <c r="P822" s="140" t="str">
        <f t="shared" si="24"/>
        <v/>
      </c>
      <c r="Q822" s="136" t="s">
        <v>1484</v>
      </c>
      <c r="R822" s="136" t="s">
        <v>1485</v>
      </c>
      <c r="S822" s="136" t="s">
        <v>980</v>
      </c>
      <c r="T822" s="136" t="s">
        <v>980</v>
      </c>
      <c r="U822" s="136" t="s">
        <v>987</v>
      </c>
      <c r="V822" s="136" t="s">
        <v>980</v>
      </c>
      <c r="W822" s="136" t="s">
        <v>980</v>
      </c>
      <c r="X822" s="136" t="s">
        <v>980</v>
      </c>
      <c r="Y822" s="136" t="s">
        <v>980</v>
      </c>
      <c r="Z822" s="136" t="s">
        <v>988</v>
      </c>
      <c r="AA822" s="136" t="s">
        <v>980</v>
      </c>
      <c r="AB822" s="137"/>
      <c r="AC822" s="136" t="s">
        <v>980</v>
      </c>
      <c r="AD822" s="136" t="s">
        <v>980</v>
      </c>
      <c r="AE822" s="136" t="s">
        <v>980</v>
      </c>
      <c r="AF822" s="138">
        <v>0</v>
      </c>
    </row>
    <row r="823" spans="1:32" x14ac:dyDescent="0.25">
      <c r="A823" s="135" t="s">
        <v>980</v>
      </c>
      <c r="B823" s="136" t="s">
        <v>182</v>
      </c>
      <c r="C823" s="136" t="s">
        <v>594</v>
      </c>
      <c r="D823" s="137">
        <v>44182</v>
      </c>
      <c r="E823" s="137">
        <v>44182</v>
      </c>
      <c r="F823" s="137">
        <v>44189</v>
      </c>
      <c r="G823" s="136" t="s">
        <v>981</v>
      </c>
      <c r="H823" s="136" t="s">
        <v>982</v>
      </c>
      <c r="I823" s="138">
        <v>-1157.56</v>
      </c>
      <c r="J823" s="136" t="s">
        <v>983</v>
      </c>
      <c r="K823" s="136" t="s">
        <v>984</v>
      </c>
      <c r="L823" s="138">
        <v>-97177.16</v>
      </c>
      <c r="M823" s="138">
        <v>-1157.56</v>
      </c>
      <c r="N823" s="139">
        <f t="shared" si="25"/>
        <v>1157.56</v>
      </c>
      <c r="O823" s="140" t="str">
        <f>IF(M823="","",IF(M823&lt;0,-M823&amp;"_"&amp;COUNTIF(M$2:M823,M823),M823&amp;"_"&amp;COUNTIF(M$2:M823,M823)))</f>
        <v>1157.56_1</v>
      </c>
      <c r="P823" s="140" t="str">
        <f t="shared" si="24"/>
        <v/>
      </c>
      <c r="Q823" s="136" t="s">
        <v>1484</v>
      </c>
      <c r="R823" s="136" t="s">
        <v>1485</v>
      </c>
      <c r="S823" s="136" t="s">
        <v>980</v>
      </c>
      <c r="T823" s="136" t="s">
        <v>980</v>
      </c>
      <c r="U823" s="136" t="s">
        <v>987</v>
      </c>
      <c r="V823" s="136" t="s">
        <v>980</v>
      </c>
      <c r="W823" s="136" t="s">
        <v>980</v>
      </c>
      <c r="X823" s="136" t="s">
        <v>980</v>
      </c>
      <c r="Y823" s="136" t="s">
        <v>980</v>
      </c>
      <c r="Z823" s="136" t="s">
        <v>988</v>
      </c>
      <c r="AA823" s="136" t="s">
        <v>980</v>
      </c>
      <c r="AB823" s="137"/>
      <c r="AC823" s="136" t="s">
        <v>980</v>
      </c>
      <c r="AD823" s="136" t="s">
        <v>980</v>
      </c>
      <c r="AE823" s="136" t="s">
        <v>980</v>
      </c>
      <c r="AF823" s="138">
        <v>0</v>
      </c>
    </row>
    <row r="824" spans="1:32" x14ac:dyDescent="0.25">
      <c r="A824" s="135" t="s">
        <v>980</v>
      </c>
      <c r="B824" s="136" t="s">
        <v>182</v>
      </c>
      <c r="C824" s="136" t="s">
        <v>594</v>
      </c>
      <c r="D824" s="137">
        <v>44182</v>
      </c>
      <c r="E824" s="137">
        <v>44182</v>
      </c>
      <c r="F824" s="137">
        <v>44189</v>
      </c>
      <c r="G824" s="136" t="s">
        <v>981</v>
      </c>
      <c r="H824" s="136" t="s">
        <v>982</v>
      </c>
      <c r="I824" s="138">
        <v>-10404.1</v>
      </c>
      <c r="J824" s="136" t="s">
        <v>983</v>
      </c>
      <c r="K824" s="136" t="s">
        <v>984</v>
      </c>
      <c r="L824" s="138">
        <v>-873424.2</v>
      </c>
      <c r="M824" s="138">
        <v>-10404.1</v>
      </c>
      <c r="N824" s="139">
        <f t="shared" si="25"/>
        <v>10404.1</v>
      </c>
      <c r="O824" s="140" t="str">
        <f>IF(M824="","",IF(M824&lt;0,-M824&amp;"_"&amp;COUNTIF(M$2:M824,M824),M824&amp;"_"&amp;COUNTIF(M$2:M824,M824)))</f>
        <v>10404.1_1</v>
      </c>
      <c r="P824" s="140" t="str">
        <f t="shared" si="24"/>
        <v/>
      </c>
      <c r="Q824" s="136" t="s">
        <v>1484</v>
      </c>
      <c r="R824" s="136" t="s">
        <v>1485</v>
      </c>
      <c r="S824" s="136" t="s">
        <v>980</v>
      </c>
      <c r="T824" s="136" t="s">
        <v>980</v>
      </c>
      <c r="U824" s="136" t="s">
        <v>987</v>
      </c>
      <c r="V824" s="136" t="s">
        <v>980</v>
      </c>
      <c r="W824" s="136" t="s">
        <v>980</v>
      </c>
      <c r="X824" s="136" t="s">
        <v>980</v>
      </c>
      <c r="Y824" s="136" t="s">
        <v>980</v>
      </c>
      <c r="Z824" s="136" t="s">
        <v>988</v>
      </c>
      <c r="AA824" s="136" t="s">
        <v>980</v>
      </c>
      <c r="AB824" s="137"/>
      <c r="AC824" s="136" t="s">
        <v>980</v>
      </c>
      <c r="AD824" s="136" t="s">
        <v>980</v>
      </c>
      <c r="AE824" s="136" t="s">
        <v>980</v>
      </c>
      <c r="AF824" s="138">
        <v>0</v>
      </c>
    </row>
    <row r="825" spans="1:32" x14ac:dyDescent="0.25">
      <c r="A825" s="135" t="s">
        <v>980</v>
      </c>
      <c r="B825" s="136" t="s">
        <v>182</v>
      </c>
      <c r="C825" s="136" t="s">
        <v>594</v>
      </c>
      <c r="D825" s="137">
        <v>44182</v>
      </c>
      <c r="E825" s="137">
        <v>44182</v>
      </c>
      <c r="F825" s="137">
        <v>44189</v>
      </c>
      <c r="G825" s="136" t="s">
        <v>981</v>
      </c>
      <c r="H825" s="136" t="s">
        <v>982</v>
      </c>
      <c r="I825" s="138">
        <v>-955.87</v>
      </c>
      <c r="J825" s="136" t="s">
        <v>983</v>
      </c>
      <c r="K825" s="136" t="s">
        <v>984</v>
      </c>
      <c r="L825" s="138">
        <v>-80245.289999999994</v>
      </c>
      <c r="M825" s="138">
        <v>-955.87</v>
      </c>
      <c r="N825" s="139">
        <f t="shared" si="25"/>
        <v>955.87</v>
      </c>
      <c r="O825" s="140" t="str">
        <f>IF(M825="","",IF(M825&lt;0,-M825&amp;"_"&amp;COUNTIF(M$2:M825,M825),M825&amp;"_"&amp;COUNTIF(M$2:M825,M825)))</f>
        <v>955.87_1</v>
      </c>
      <c r="P825" s="140" t="str">
        <f t="shared" si="24"/>
        <v/>
      </c>
      <c r="Q825" s="136" t="s">
        <v>1484</v>
      </c>
      <c r="R825" s="136" t="s">
        <v>1485</v>
      </c>
      <c r="S825" s="136" t="s">
        <v>980</v>
      </c>
      <c r="T825" s="136" t="s">
        <v>980</v>
      </c>
      <c r="U825" s="136" t="s">
        <v>987</v>
      </c>
      <c r="V825" s="136" t="s">
        <v>980</v>
      </c>
      <c r="W825" s="136" t="s">
        <v>980</v>
      </c>
      <c r="X825" s="136" t="s">
        <v>980</v>
      </c>
      <c r="Y825" s="136" t="s">
        <v>980</v>
      </c>
      <c r="Z825" s="136" t="s">
        <v>988</v>
      </c>
      <c r="AA825" s="136" t="s">
        <v>980</v>
      </c>
      <c r="AB825" s="137"/>
      <c r="AC825" s="136" t="s">
        <v>980</v>
      </c>
      <c r="AD825" s="136" t="s">
        <v>980</v>
      </c>
      <c r="AE825" s="136" t="s">
        <v>980</v>
      </c>
      <c r="AF825" s="138">
        <v>0</v>
      </c>
    </row>
    <row r="826" spans="1:32" x14ac:dyDescent="0.25">
      <c r="A826" s="135" t="s">
        <v>980</v>
      </c>
      <c r="B826" s="136" t="s">
        <v>182</v>
      </c>
      <c r="C826" s="136" t="s">
        <v>228</v>
      </c>
      <c r="D826" s="137">
        <v>44182</v>
      </c>
      <c r="E826" s="137">
        <v>44182</v>
      </c>
      <c r="F826" s="137">
        <v>44194</v>
      </c>
      <c r="G826" s="136" t="s">
        <v>981</v>
      </c>
      <c r="H826" s="136" t="s">
        <v>982</v>
      </c>
      <c r="I826" s="138">
        <v>-4967.38</v>
      </c>
      <c r="J826" s="136" t="s">
        <v>983</v>
      </c>
      <c r="K826" s="136" t="s">
        <v>984</v>
      </c>
      <c r="L826" s="138">
        <v>-417011.54</v>
      </c>
      <c r="M826" s="138">
        <v>-4967.38</v>
      </c>
      <c r="N826" s="139">
        <f t="shared" si="25"/>
        <v>4967.38</v>
      </c>
      <c r="O826" s="140" t="str">
        <f>IF(M826="","",IF(M826&lt;0,-M826&amp;"_"&amp;COUNTIF(M$2:M826,M826),M826&amp;"_"&amp;COUNTIF(M$2:M826,M826)))</f>
        <v>4967.38_1</v>
      </c>
      <c r="P826" s="140" t="str">
        <f t="shared" si="24"/>
        <v/>
      </c>
      <c r="Q826" s="136" t="s">
        <v>1486</v>
      </c>
      <c r="R826" s="136" t="s">
        <v>1485</v>
      </c>
      <c r="S826" s="136" t="s">
        <v>980</v>
      </c>
      <c r="T826" s="136" t="s">
        <v>980</v>
      </c>
      <c r="U826" s="136" t="s">
        <v>987</v>
      </c>
      <c r="V826" s="136" t="s">
        <v>980</v>
      </c>
      <c r="W826" s="136" t="s">
        <v>980</v>
      </c>
      <c r="X826" s="136" t="s">
        <v>980</v>
      </c>
      <c r="Y826" s="136" t="s">
        <v>980</v>
      </c>
      <c r="Z826" s="136" t="s">
        <v>988</v>
      </c>
      <c r="AA826" s="136" t="s">
        <v>980</v>
      </c>
      <c r="AB826" s="137"/>
      <c r="AC826" s="136" t="s">
        <v>980</v>
      </c>
      <c r="AD826" s="136" t="s">
        <v>980</v>
      </c>
      <c r="AE826" s="136" t="s">
        <v>980</v>
      </c>
      <c r="AF826" s="138">
        <v>0</v>
      </c>
    </row>
    <row r="827" spans="1:32" x14ac:dyDescent="0.25">
      <c r="A827" s="135" t="s">
        <v>980</v>
      </c>
      <c r="B827" s="136" t="s">
        <v>182</v>
      </c>
      <c r="C827" s="136" t="s">
        <v>228</v>
      </c>
      <c r="D827" s="137">
        <v>44182</v>
      </c>
      <c r="E827" s="137">
        <v>44182</v>
      </c>
      <c r="F827" s="137">
        <v>44194</v>
      </c>
      <c r="G827" s="136" t="s">
        <v>981</v>
      </c>
      <c r="H827" s="136" t="s">
        <v>982</v>
      </c>
      <c r="I827" s="138">
        <v>-4109.21</v>
      </c>
      <c r="J827" s="136" t="s">
        <v>983</v>
      </c>
      <c r="K827" s="136" t="s">
        <v>984</v>
      </c>
      <c r="L827" s="138">
        <v>-344968.18</v>
      </c>
      <c r="M827" s="138">
        <v>-4109.21</v>
      </c>
      <c r="N827" s="139">
        <f t="shared" si="25"/>
        <v>4109.21</v>
      </c>
      <c r="O827" s="140" t="str">
        <f>IF(M827="","",IF(M827&lt;0,-M827&amp;"_"&amp;COUNTIF(M$2:M827,M827),M827&amp;"_"&amp;COUNTIF(M$2:M827,M827)))</f>
        <v>4109.21_1</v>
      </c>
      <c r="P827" s="140" t="str">
        <f t="shared" si="24"/>
        <v/>
      </c>
      <c r="Q827" s="136" t="s">
        <v>1486</v>
      </c>
      <c r="R827" s="136" t="s">
        <v>1485</v>
      </c>
      <c r="S827" s="136" t="s">
        <v>980</v>
      </c>
      <c r="T827" s="136" t="s">
        <v>980</v>
      </c>
      <c r="U827" s="136" t="s">
        <v>987</v>
      </c>
      <c r="V827" s="136" t="s">
        <v>980</v>
      </c>
      <c r="W827" s="136" t="s">
        <v>980</v>
      </c>
      <c r="X827" s="136" t="s">
        <v>980</v>
      </c>
      <c r="Y827" s="136" t="s">
        <v>980</v>
      </c>
      <c r="Z827" s="136" t="s">
        <v>988</v>
      </c>
      <c r="AA827" s="136" t="s">
        <v>980</v>
      </c>
      <c r="AB827" s="137"/>
      <c r="AC827" s="136" t="s">
        <v>980</v>
      </c>
      <c r="AD827" s="136" t="s">
        <v>980</v>
      </c>
      <c r="AE827" s="136" t="s">
        <v>980</v>
      </c>
      <c r="AF827" s="138">
        <v>0</v>
      </c>
    </row>
    <row r="828" spans="1:32" x14ac:dyDescent="0.25">
      <c r="A828" s="135" t="s">
        <v>980</v>
      </c>
      <c r="B828" s="136" t="s">
        <v>182</v>
      </c>
      <c r="C828" s="136" t="s">
        <v>228</v>
      </c>
      <c r="D828" s="137">
        <v>44182</v>
      </c>
      <c r="E828" s="137">
        <v>44182</v>
      </c>
      <c r="F828" s="137">
        <v>44194</v>
      </c>
      <c r="G828" s="136" t="s">
        <v>981</v>
      </c>
      <c r="H828" s="136" t="s">
        <v>982</v>
      </c>
      <c r="I828" s="138">
        <v>-3550.46</v>
      </c>
      <c r="J828" s="136" t="s">
        <v>983</v>
      </c>
      <c r="K828" s="136" t="s">
        <v>984</v>
      </c>
      <c r="L828" s="138">
        <v>-298061.12</v>
      </c>
      <c r="M828" s="138">
        <v>-3550.46</v>
      </c>
      <c r="N828" s="139">
        <f t="shared" si="25"/>
        <v>3550.46</v>
      </c>
      <c r="O828" s="140" t="str">
        <f>IF(M828="","",IF(M828&lt;0,-M828&amp;"_"&amp;COUNTIF(M$2:M828,M828),M828&amp;"_"&amp;COUNTIF(M$2:M828,M828)))</f>
        <v>3550.46_1</v>
      </c>
      <c r="P828" s="140" t="str">
        <f t="shared" si="24"/>
        <v/>
      </c>
      <c r="Q828" s="136" t="s">
        <v>1486</v>
      </c>
      <c r="R828" s="136" t="s">
        <v>1485</v>
      </c>
      <c r="S828" s="136" t="s">
        <v>980</v>
      </c>
      <c r="T828" s="136" t="s">
        <v>980</v>
      </c>
      <c r="U828" s="136" t="s">
        <v>987</v>
      </c>
      <c r="V828" s="136" t="s">
        <v>980</v>
      </c>
      <c r="W828" s="136" t="s">
        <v>980</v>
      </c>
      <c r="X828" s="136" t="s">
        <v>980</v>
      </c>
      <c r="Y828" s="136" t="s">
        <v>980</v>
      </c>
      <c r="Z828" s="136" t="s">
        <v>988</v>
      </c>
      <c r="AA828" s="136" t="s">
        <v>980</v>
      </c>
      <c r="AB828" s="137"/>
      <c r="AC828" s="136" t="s">
        <v>980</v>
      </c>
      <c r="AD828" s="136" t="s">
        <v>980</v>
      </c>
      <c r="AE828" s="136" t="s">
        <v>980</v>
      </c>
      <c r="AF828" s="138">
        <v>0</v>
      </c>
    </row>
    <row r="829" spans="1:32" x14ac:dyDescent="0.25">
      <c r="A829" s="135" t="s">
        <v>980</v>
      </c>
      <c r="B829" s="136" t="s">
        <v>182</v>
      </c>
      <c r="C829" s="136" t="s">
        <v>228</v>
      </c>
      <c r="D829" s="137">
        <v>44182</v>
      </c>
      <c r="E829" s="137">
        <v>44182</v>
      </c>
      <c r="F829" s="137">
        <v>44194</v>
      </c>
      <c r="G829" s="136" t="s">
        <v>981</v>
      </c>
      <c r="H829" s="136" t="s">
        <v>982</v>
      </c>
      <c r="I829" s="138">
        <v>-3378.56</v>
      </c>
      <c r="J829" s="136" t="s">
        <v>983</v>
      </c>
      <c r="K829" s="136" t="s">
        <v>984</v>
      </c>
      <c r="L829" s="138">
        <v>-283630.11</v>
      </c>
      <c r="M829" s="138">
        <v>-3378.56</v>
      </c>
      <c r="N829" s="139">
        <f t="shared" si="25"/>
        <v>3378.56</v>
      </c>
      <c r="O829" s="140" t="str">
        <f>IF(M829="","",IF(M829&lt;0,-M829&amp;"_"&amp;COUNTIF(M$2:M829,M829),M829&amp;"_"&amp;COUNTIF(M$2:M829,M829)))</f>
        <v>3378.56_1</v>
      </c>
      <c r="P829" s="140" t="str">
        <f t="shared" si="24"/>
        <v/>
      </c>
      <c r="Q829" s="136" t="s">
        <v>1486</v>
      </c>
      <c r="R829" s="136" t="s">
        <v>1485</v>
      </c>
      <c r="S829" s="136" t="s">
        <v>980</v>
      </c>
      <c r="T829" s="136" t="s">
        <v>980</v>
      </c>
      <c r="U829" s="136" t="s">
        <v>987</v>
      </c>
      <c r="V829" s="136" t="s">
        <v>980</v>
      </c>
      <c r="W829" s="136" t="s">
        <v>980</v>
      </c>
      <c r="X829" s="136" t="s">
        <v>980</v>
      </c>
      <c r="Y829" s="136" t="s">
        <v>980</v>
      </c>
      <c r="Z829" s="136" t="s">
        <v>988</v>
      </c>
      <c r="AA829" s="136" t="s">
        <v>980</v>
      </c>
      <c r="AB829" s="137"/>
      <c r="AC829" s="136" t="s">
        <v>980</v>
      </c>
      <c r="AD829" s="136" t="s">
        <v>980</v>
      </c>
      <c r="AE829" s="136" t="s">
        <v>980</v>
      </c>
      <c r="AF829" s="138">
        <v>0</v>
      </c>
    </row>
    <row r="830" spans="1:32" x14ac:dyDescent="0.25">
      <c r="A830" s="135" t="s">
        <v>980</v>
      </c>
      <c r="B830" s="136" t="s">
        <v>182</v>
      </c>
      <c r="C830" s="136" t="s">
        <v>228</v>
      </c>
      <c r="D830" s="137">
        <v>44182</v>
      </c>
      <c r="E830" s="137">
        <v>44182</v>
      </c>
      <c r="F830" s="137">
        <v>44194</v>
      </c>
      <c r="G830" s="136" t="s">
        <v>981</v>
      </c>
      <c r="H830" s="136" t="s">
        <v>982</v>
      </c>
      <c r="I830" s="138">
        <v>-3356.47</v>
      </c>
      <c r="J830" s="136" t="s">
        <v>983</v>
      </c>
      <c r="K830" s="136" t="s">
        <v>984</v>
      </c>
      <c r="L830" s="138">
        <v>-281775.65999999997</v>
      </c>
      <c r="M830" s="138">
        <v>-3356.47</v>
      </c>
      <c r="N830" s="139">
        <f t="shared" si="25"/>
        <v>3356.47</v>
      </c>
      <c r="O830" s="140" t="str">
        <f>IF(M830="","",IF(M830&lt;0,-M830&amp;"_"&amp;COUNTIF(M$2:M830,M830),M830&amp;"_"&amp;COUNTIF(M$2:M830,M830)))</f>
        <v>3356.47_1</v>
      </c>
      <c r="P830" s="140" t="str">
        <f t="shared" si="24"/>
        <v/>
      </c>
      <c r="Q830" s="136" t="s">
        <v>1486</v>
      </c>
      <c r="R830" s="136" t="s">
        <v>1485</v>
      </c>
      <c r="S830" s="136" t="s">
        <v>980</v>
      </c>
      <c r="T830" s="136" t="s">
        <v>980</v>
      </c>
      <c r="U830" s="136" t="s">
        <v>987</v>
      </c>
      <c r="V830" s="136" t="s">
        <v>980</v>
      </c>
      <c r="W830" s="136" t="s">
        <v>980</v>
      </c>
      <c r="X830" s="136" t="s">
        <v>980</v>
      </c>
      <c r="Y830" s="136" t="s">
        <v>980</v>
      </c>
      <c r="Z830" s="136" t="s">
        <v>988</v>
      </c>
      <c r="AA830" s="136" t="s">
        <v>980</v>
      </c>
      <c r="AB830" s="137"/>
      <c r="AC830" s="136" t="s">
        <v>980</v>
      </c>
      <c r="AD830" s="136" t="s">
        <v>980</v>
      </c>
      <c r="AE830" s="136" t="s">
        <v>980</v>
      </c>
      <c r="AF830" s="138">
        <v>0</v>
      </c>
    </row>
    <row r="831" spans="1:32" x14ac:dyDescent="0.25">
      <c r="A831" s="135" t="s">
        <v>980</v>
      </c>
      <c r="B831" s="136" t="s">
        <v>182</v>
      </c>
      <c r="C831" s="136" t="s">
        <v>228</v>
      </c>
      <c r="D831" s="137">
        <v>44182</v>
      </c>
      <c r="E831" s="137">
        <v>44182</v>
      </c>
      <c r="F831" s="137">
        <v>44194</v>
      </c>
      <c r="G831" s="136" t="s">
        <v>981</v>
      </c>
      <c r="H831" s="136" t="s">
        <v>982</v>
      </c>
      <c r="I831" s="138">
        <v>-1111.25</v>
      </c>
      <c r="J831" s="136" t="s">
        <v>983</v>
      </c>
      <c r="K831" s="136" t="s">
        <v>984</v>
      </c>
      <c r="L831" s="138">
        <v>-93289.44</v>
      </c>
      <c r="M831" s="138">
        <v>-1111.25</v>
      </c>
      <c r="N831" s="139">
        <f t="shared" si="25"/>
        <v>1111.25</v>
      </c>
      <c r="O831" s="140" t="str">
        <f>IF(M831="","",IF(M831&lt;0,-M831&amp;"_"&amp;COUNTIF(M$2:M831,M831),M831&amp;"_"&amp;COUNTIF(M$2:M831,M831)))</f>
        <v>1111.25_1</v>
      </c>
      <c r="P831" s="140" t="str">
        <f t="shared" si="24"/>
        <v/>
      </c>
      <c r="Q831" s="136" t="s">
        <v>1486</v>
      </c>
      <c r="R831" s="136" t="s">
        <v>1485</v>
      </c>
      <c r="S831" s="136" t="s">
        <v>980</v>
      </c>
      <c r="T831" s="136" t="s">
        <v>980</v>
      </c>
      <c r="U831" s="136" t="s">
        <v>987</v>
      </c>
      <c r="V831" s="136" t="s">
        <v>980</v>
      </c>
      <c r="W831" s="136" t="s">
        <v>980</v>
      </c>
      <c r="X831" s="136" t="s">
        <v>980</v>
      </c>
      <c r="Y831" s="136" t="s">
        <v>980</v>
      </c>
      <c r="Z831" s="136" t="s">
        <v>988</v>
      </c>
      <c r="AA831" s="136" t="s">
        <v>980</v>
      </c>
      <c r="AB831" s="137"/>
      <c r="AC831" s="136" t="s">
        <v>980</v>
      </c>
      <c r="AD831" s="136" t="s">
        <v>980</v>
      </c>
      <c r="AE831" s="136" t="s">
        <v>980</v>
      </c>
      <c r="AF831" s="138">
        <v>0</v>
      </c>
    </row>
    <row r="832" spans="1:32" x14ac:dyDescent="0.25">
      <c r="A832" s="135" t="s">
        <v>980</v>
      </c>
      <c r="B832" s="136" t="s">
        <v>182</v>
      </c>
      <c r="C832" s="136" t="s">
        <v>580</v>
      </c>
      <c r="D832" s="137">
        <v>44183</v>
      </c>
      <c r="E832" s="137">
        <v>44183</v>
      </c>
      <c r="F832" s="137">
        <v>44188</v>
      </c>
      <c r="G832" s="136" t="s">
        <v>981</v>
      </c>
      <c r="H832" s="136" t="s">
        <v>982</v>
      </c>
      <c r="I832" s="138">
        <v>-1116.58</v>
      </c>
      <c r="J832" s="136" t="s">
        <v>1034</v>
      </c>
      <c r="K832" s="136" t="s">
        <v>984</v>
      </c>
      <c r="L832" s="138">
        <v>-93736.9</v>
      </c>
      <c r="M832" s="138">
        <v>-1116.58</v>
      </c>
      <c r="N832" s="139">
        <f t="shared" si="25"/>
        <v>1116.58</v>
      </c>
      <c r="O832" s="140" t="str">
        <f>IF(M832="","",IF(M832&lt;0,-M832&amp;"_"&amp;COUNTIF(M$2:M832,M832),M832&amp;"_"&amp;COUNTIF(M$2:M832,M832)))</f>
        <v>1116.58_1</v>
      </c>
      <c r="P832" s="140" t="str">
        <f t="shared" si="24"/>
        <v/>
      </c>
      <c r="Q832" s="136" t="s">
        <v>1487</v>
      </c>
      <c r="R832" s="136" t="s">
        <v>1488</v>
      </c>
      <c r="S832" s="136" t="s">
        <v>980</v>
      </c>
      <c r="T832" s="136" t="s">
        <v>980</v>
      </c>
      <c r="U832" s="136" t="s">
        <v>987</v>
      </c>
      <c r="V832" s="136" t="s">
        <v>980</v>
      </c>
      <c r="W832" s="136" t="s">
        <v>980</v>
      </c>
      <c r="X832" s="136" t="s">
        <v>980</v>
      </c>
      <c r="Y832" s="136" t="s">
        <v>980</v>
      </c>
      <c r="Z832" s="136" t="s">
        <v>988</v>
      </c>
      <c r="AA832" s="136" t="s">
        <v>980</v>
      </c>
      <c r="AB832" s="137"/>
      <c r="AC832" s="136" t="s">
        <v>980</v>
      </c>
      <c r="AD832" s="136" t="s">
        <v>980</v>
      </c>
      <c r="AE832" s="136" t="s">
        <v>980</v>
      </c>
      <c r="AF832" s="138">
        <v>0</v>
      </c>
    </row>
    <row r="833" spans="1:32" x14ac:dyDescent="0.25">
      <c r="A833" s="135" t="s">
        <v>980</v>
      </c>
      <c r="B833" s="136" t="s">
        <v>182</v>
      </c>
      <c r="C833" s="136" t="s">
        <v>580</v>
      </c>
      <c r="D833" s="137">
        <v>44183</v>
      </c>
      <c r="E833" s="137">
        <v>44183</v>
      </c>
      <c r="F833" s="137">
        <v>44188</v>
      </c>
      <c r="G833" s="136" t="s">
        <v>981</v>
      </c>
      <c r="H833" s="136" t="s">
        <v>982</v>
      </c>
      <c r="I833" s="138">
        <v>-975.51</v>
      </c>
      <c r="J833" s="136" t="s">
        <v>983</v>
      </c>
      <c r="K833" s="136" t="s">
        <v>984</v>
      </c>
      <c r="L833" s="138">
        <v>-81894.06</v>
      </c>
      <c r="M833" s="138">
        <v>-975.51</v>
      </c>
      <c r="N833" s="139">
        <f t="shared" si="25"/>
        <v>975.51</v>
      </c>
      <c r="O833" s="140" t="str">
        <f>IF(M833="","",IF(M833&lt;0,-M833&amp;"_"&amp;COUNTIF(M$2:M833,M833),M833&amp;"_"&amp;COUNTIF(M$2:M833,M833)))</f>
        <v>975.51_1</v>
      </c>
      <c r="P833" s="140" t="str">
        <f t="shared" si="24"/>
        <v/>
      </c>
      <c r="Q833" s="136" t="s">
        <v>1487</v>
      </c>
      <c r="R833" s="136" t="s">
        <v>1488</v>
      </c>
      <c r="S833" s="136" t="s">
        <v>980</v>
      </c>
      <c r="T833" s="136" t="s">
        <v>980</v>
      </c>
      <c r="U833" s="136" t="s">
        <v>987</v>
      </c>
      <c r="V833" s="136" t="s">
        <v>980</v>
      </c>
      <c r="W833" s="136" t="s">
        <v>980</v>
      </c>
      <c r="X833" s="136" t="s">
        <v>980</v>
      </c>
      <c r="Y833" s="136" t="s">
        <v>980</v>
      </c>
      <c r="Z833" s="136" t="s">
        <v>988</v>
      </c>
      <c r="AA833" s="136" t="s">
        <v>980</v>
      </c>
      <c r="AB833" s="137"/>
      <c r="AC833" s="136" t="s">
        <v>980</v>
      </c>
      <c r="AD833" s="136" t="s">
        <v>980</v>
      </c>
      <c r="AE833" s="136" t="s">
        <v>980</v>
      </c>
      <c r="AF833" s="138">
        <v>0</v>
      </c>
    </row>
    <row r="834" spans="1:32" x14ac:dyDescent="0.25">
      <c r="A834" s="135" t="s">
        <v>980</v>
      </c>
      <c r="B834" s="136" t="s">
        <v>182</v>
      </c>
      <c r="C834" s="136" t="s">
        <v>580</v>
      </c>
      <c r="D834" s="137">
        <v>44183</v>
      </c>
      <c r="E834" s="137">
        <v>44183</v>
      </c>
      <c r="F834" s="137">
        <v>44188</v>
      </c>
      <c r="G834" s="136" t="s">
        <v>981</v>
      </c>
      <c r="H834" s="136" t="s">
        <v>982</v>
      </c>
      <c r="I834" s="138">
        <v>-972.85</v>
      </c>
      <c r="J834" s="136" t="s">
        <v>983</v>
      </c>
      <c r="K834" s="136" t="s">
        <v>984</v>
      </c>
      <c r="L834" s="138">
        <v>-81670.759999999995</v>
      </c>
      <c r="M834" s="138">
        <v>-972.85</v>
      </c>
      <c r="N834" s="139">
        <f t="shared" si="25"/>
        <v>972.85</v>
      </c>
      <c r="O834" s="140" t="str">
        <f>IF(M834="","",IF(M834&lt;0,-M834&amp;"_"&amp;COUNTIF(M$2:M834,M834),M834&amp;"_"&amp;COUNTIF(M$2:M834,M834)))</f>
        <v>972.85_1</v>
      </c>
      <c r="P834" s="140" t="str">
        <f t="shared" ref="P834:P897" si="26">IF(COUNTIF(O:O,O834)=2,"x","")</f>
        <v/>
      </c>
      <c r="Q834" s="136" t="s">
        <v>1487</v>
      </c>
      <c r="R834" s="136" t="s">
        <v>1488</v>
      </c>
      <c r="S834" s="136" t="s">
        <v>980</v>
      </c>
      <c r="T834" s="136" t="s">
        <v>980</v>
      </c>
      <c r="U834" s="136" t="s">
        <v>987</v>
      </c>
      <c r="V834" s="136" t="s">
        <v>980</v>
      </c>
      <c r="W834" s="136" t="s">
        <v>980</v>
      </c>
      <c r="X834" s="136" t="s">
        <v>980</v>
      </c>
      <c r="Y834" s="136" t="s">
        <v>980</v>
      </c>
      <c r="Z834" s="136" t="s">
        <v>988</v>
      </c>
      <c r="AA834" s="136" t="s">
        <v>980</v>
      </c>
      <c r="AB834" s="137"/>
      <c r="AC834" s="136" t="s">
        <v>980</v>
      </c>
      <c r="AD834" s="136" t="s">
        <v>980</v>
      </c>
      <c r="AE834" s="136" t="s">
        <v>980</v>
      </c>
      <c r="AF834" s="138">
        <v>0</v>
      </c>
    </row>
    <row r="835" spans="1:32" x14ac:dyDescent="0.25">
      <c r="A835" s="135" t="s">
        <v>980</v>
      </c>
      <c r="B835" s="136" t="s">
        <v>182</v>
      </c>
      <c r="C835" s="136" t="s">
        <v>580</v>
      </c>
      <c r="D835" s="137">
        <v>44183</v>
      </c>
      <c r="E835" s="137">
        <v>44183</v>
      </c>
      <c r="F835" s="137">
        <v>44188</v>
      </c>
      <c r="G835" s="136" t="s">
        <v>981</v>
      </c>
      <c r="H835" s="136" t="s">
        <v>982</v>
      </c>
      <c r="I835" s="138">
        <v>-986.97</v>
      </c>
      <c r="J835" s="136" t="s">
        <v>983</v>
      </c>
      <c r="K835" s="136" t="s">
        <v>984</v>
      </c>
      <c r="L835" s="138">
        <v>-82856.13</v>
      </c>
      <c r="M835" s="138">
        <v>-986.97</v>
      </c>
      <c r="N835" s="139">
        <f t="shared" ref="N835:N898" si="27">M835*-1</f>
        <v>986.97</v>
      </c>
      <c r="O835" s="140" t="str">
        <f>IF(M835="","",IF(M835&lt;0,-M835&amp;"_"&amp;COUNTIF(M$2:M835,M835),M835&amp;"_"&amp;COUNTIF(M$2:M835,M835)))</f>
        <v>986.97_1</v>
      </c>
      <c r="P835" s="140" t="str">
        <f t="shared" si="26"/>
        <v/>
      </c>
      <c r="Q835" s="136" t="s">
        <v>1487</v>
      </c>
      <c r="R835" s="136" t="s">
        <v>1488</v>
      </c>
      <c r="S835" s="136" t="s">
        <v>980</v>
      </c>
      <c r="T835" s="136" t="s">
        <v>980</v>
      </c>
      <c r="U835" s="136" t="s">
        <v>987</v>
      </c>
      <c r="V835" s="136" t="s">
        <v>980</v>
      </c>
      <c r="W835" s="136" t="s">
        <v>980</v>
      </c>
      <c r="X835" s="136" t="s">
        <v>980</v>
      </c>
      <c r="Y835" s="136" t="s">
        <v>980</v>
      </c>
      <c r="Z835" s="136" t="s">
        <v>988</v>
      </c>
      <c r="AA835" s="136" t="s">
        <v>980</v>
      </c>
      <c r="AB835" s="137"/>
      <c r="AC835" s="136" t="s">
        <v>980</v>
      </c>
      <c r="AD835" s="136" t="s">
        <v>980</v>
      </c>
      <c r="AE835" s="136" t="s">
        <v>980</v>
      </c>
      <c r="AF835" s="138">
        <v>0</v>
      </c>
    </row>
    <row r="836" spans="1:32" x14ac:dyDescent="0.25">
      <c r="A836" s="135" t="s">
        <v>980</v>
      </c>
      <c r="B836" s="136" t="s">
        <v>182</v>
      </c>
      <c r="C836" s="136" t="s">
        <v>580</v>
      </c>
      <c r="D836" s="137">
        <v>44183</v>
      </c>
      <c r="E836" s="137">
        <v>44183</v>
      </c>
      <c r="F836" s="137">
        <v>44188</v>
      </c>
      <c r="G836" s="136" t="s">
        <v>981</v>
      </c>
      <c r="H836" s="136" t="s">
        <v>982</v>
      </c>
      <c r="I836" s="138">
        <v>-1065.99</v>
      </c>
      <c r="J836" s="136" t="s">
        <v>983</v>
      </c>
      <c r="K836" s="136" t="s">
        <v>984</v>
      </c>
      <c r="L836" s="138">
        <v>-89489.86</v>
      </c>
      <c r="M836" s="138">
        <v>-1065.99</v>
      </c>
      <c r="N836" s="139">
        <f t="shared" si="27"/>
        <v>1065.99</v>
      </c>
      <c r="O836" s="140" t="str">
        <f>IF(M836="","",IF(M836&lt;0,-M836&amp;"_"&amp;COUNTIF(M$2:M836,M836),M836&amp;"_"&amp;COUNTIF(M$2:M836,M836)))</f>
        <v>1065.99_1</v>
      </c>
      <c r="P836" s="140" t="str">
        <f t="shared" si="26"/>
        <v/>
      </c>
      <c r="Q836" s="136" t="s">
        <v>1487</v>
      </c>
      <c r="R836" s="136" t="s">
        <v>1488</v>
      </c>
      <c r="S836" s="136" t="s">
        <v>980</v>
      </c>
      <c r="T836" s="136" t="s">
        <v>980</v>
      </c>
      <c r="U836" s="136" t="s">
        <v>987</v>
      </c>
      <c r="V836" s="136" t="s">
        <v>980</v>
      </c>
      <c r="W836" s="136" t="s">
        <v>980</v>
      </c>
      <c r="X836" s="136" t="s">
        <v>980</v>
      </c>
      <c r="Y836" s="136" t="s">
        <v>980</v>
      </c>
      <c r="Z836" s="136" t="s">
        <v>988</v>
      </c>
      <c r="AA836" s="136" t="s">
        <v>980</v>
      </c>
      <c r="AB836" s="137"/>
      <c r="AC836" s="136" t="s">
        <v>980</v>
      </c>
      <c r="AD836" s="136" t="s">
        <v>980</v>
      </c>
      <c r="AE836" s="136" t="s">
        <v>980</v>
      </c>
      <c r="AF836" s="138">
        <v>0</v>
      </c>
    </row>
    <row r="837" spans="1:32" x14ac:dyDescent="0.25">
      <c r="A837" s="135" t="s">
        <v>980</v>
      </c>
      <c r="B837" s="136" t="s">
        <v>182</v>
      </c>
      <c r="C837" s="136" t="s">
        <v>597</v>
      </c>
      <c r="D837" s="137">
        <v>44183</v>
      </c>
      <c r="E837" s="137">
        <v>44183</v>
      </c>
      <c r="F837" s="137">
        <v>44189</v>
      </c>
      <c r="G837" s="136" t="s">
        <v>981</v>
      </c>
      <c r="H837" s="136" t="s">
        <v>982</v>
      </c>
      <c r="I837" s="138">
        <v>-56417.85</v>
      </c>
      <c r="J837" s="136" t="s">
        <v>983</v>
      </c>
      <c r="K837" s="136" t="s">
        <v>984</v>
      </c>
      <c r="L837" s="138">
        <v>-4736278.51</v>
      </c>
      <c r="M837" s="138">
        <v>-56417.85</v>
      </c>
      <c r="N837" s="139">
        <f t="shared" si="27"/>
        <v>56417.85</v>
      </c>
      <c r="O837" s="140" t="str">
        <f>IF(M837="","",IF(M837&lt;0,-M837&amp;"_"&amp;COUNTIF(M$2:M837,M837),M837&amp;"_"&amp;COUNTIF(M$2:M837,M837)))</f>
        <v>56417.85_1</v>
      </c>
      <c r="P837" s="140" t="str">
        <f t="shared" si="26"/>
        <v/>
      </c>
      <c r="Q837" s="136" t="s">
        <v>1489</v>
      </c>
      <c r="R837" s="136" t="s">
        <v>1488</v>
      </c>
      <c r="S837" s="136" t="s">
        <v>980</v>
      </c>
      <c r="T837" s="136" t="s">
        <v>980</v>
      </c>
      <c r="U837" s="136" t="s">
        <v>987</v>
      </c>
      <c r="V837" s="136" t="s">
        <v>980</v>
      </c>
      <c r="W837" s="136" t="s">
        <v>980</v>
      </c>
      <c r="X837" s="136" t="s">
        <v>980</v>
      </c>
      <c r="Y837" s="136" t="s">
        <v>980</v>
      </c>
      <c r="Z837" s="136" t="s">
        <v>988</v>
      </c>
      <c r="AA837" s="136" t="s">
        <v>980</v>
      </c>
      <c r="AB837" s="137"/>
      <c r="AC837" s="136" t="s">
        <v>980</v>
      </c>
      <c r="AD837" s="136" t="s">
        <v>980</v>
      </c>
      <c r="AE837" s="136" t="s">
        <v>980</v>
      </c>
      <c r="AF837" s="138">
        <v>0</v>
      </c>
    </row>
    <row r="838" spans="1:32" x14ac:dyDescent="0.25">
      <c r="A838" s="135" t="s">
        <v>980</v>
      </c>
      <c r="B838" s="136" t="s">
        <v>182</v>
      </c>
      <c r="C838" s="136" t="s">
        <v>597</v>
      </c>
      <c r="D838" s="137">
        <v>44183</v>
      </c>
      <c r="E838" s="137">
        <v>44183</v>
      </c>
      <c r="F838" s="137">
        <v>44189</v>
      </c>
      <c r="G838" s="136" t="s">
        <v>981</v>
      </c>
      <c r="H838" s="136" t="s">
        <v>982</v>
      </c>
      <c r="I838" s="138">
        <v>-28707.02</v>
      </c>
      <c r="J838" s="136" t="s">
        <v>983</v>
      </c>
      <c r="K838" s="136" t="s">
        <v>984</v>
      </c>
      <c r="L838" s="138">
        <v>-2409954.33</v>
      </c>
      <c r="M838" s="138">
        <v>-28707.02</v>
      </c>
      <c r="N838" s="139">
        <f t="shared" si="27"/>
        <v>28707.02</v>
      </c>
      <c r="O838" s="140" t="str">
        <f>IF(M838="","",IF(M838&lt;0,-M838&amp;"_"&amp;COUNTIF(M$2:M838,M838),M838&amp;"_"&amp;COUNTIF(M$2:M838,M838)))</f>
        <v>28707.02_1</v>
      </c>
      <c r="P838" s="140" t="str">
        <f t="shared" si="26"/>
        <v/>
      </c>
      <c r="Q838" s="136" t="s">
        <v>1489</v>
      </c>
      <c r="R838" s="136" t="s">
        <v>1488</v>
      </c>
      <c r="S838" s="136" t="s">
        <v>980</v>
      </c>
      <c r="T838" s="136" t="s">
        <v>980</v>
      </c>
      <c r="U838" s="136" t="s">
        <v>987</v>
      </c>
      <c r="V838" s="136" t="s">
        <v>980</v>
      </c>
      <c r="W838" s="136" t="s">
        <v>980</v>
      </c>
      <c r="X838" s="136" t="s">
        <v>980</v>
      </c>
      <c r="Y838" s="136" t="s">
        <v>980</v>
      </c>
      <c r="Z838" s="136" t="s">
        <v>988</v>
      </c>
      <c r="AA838" s="136" t="s">
        <v>980</v>
      </c>
      <c r="AB838" s="137"/>
      <c r="AC838" s="136" t="s">
        <v>980</v>
      </c>
      <c r="AD838" s="136" t="s">
        <v>980</v>
      </c>
      <c r="AE838" s="136" t="s">
        <v>980</v>
      </c>
      <c r="AF838" s="138">
        <v>0</v>
      </c>
    </row>
    <row r="839" spans="1:32" x14ac:dyDescent="0.25">
      <c r="A839" s="135" t="s">
        <v>980</v>
      </c>
      <c r="B839" s="136" t="s">
        <v>182</v>
      </c>
      <c r="C839" s="136" t="s">
        <v>597</v>
      </c>
      <c r="D839" s="137">
        <v>44183</v>
      </c>
      <c r="E839" s="137">
        <v>44183</v>
      </c>
      <c r="F839" s="137">
        <v>44189</v>
      </c>
      <c r="G839" s="136" t="s">
        <v>981</v>
      </c>
      <c r="H839" s="136" t="s">
        <v>982</v>
      </c>
      <c r="I839" s="138">
        <v>-17158.16</v>
      </c>
      <c r="J839" s="136" t="s">
        <v>983</v>
      </c>
      <c r="K839" s="136" t="s">
        <v>984</v>
      </c>
      <c r="L839" s="138">
        <v>-1440427.53</v>
      </c>
      <c r="M839" s="138">
        <v>-17158.16</v>
      </c>
      <c r="N839" s="139">
        <f t="shared" si="27"/>
        <v>17158.16</v>
      </c>
      <c r="O839" s="140" t="str">
        <f>IF(M839="","",IF(M839&lt;0,-M839&amp;"_"&amp;COUNTIF(M$2:M839,M839),M839&amp;"_"&amp;COUNTIF(M$2:M839,M839)))</f>
        <v>17158.16_1</v>
      </c>
      <c r="P839" s="140" t="str">
        <f t="shared" si="26"/>
        <v/>
      </c>
      <c r="Q839" s="136" t="s">
        <v>1489</v>
      </c>
      <c r="R839" s="136" t="s">
        <v>1488</v>
      </c>
      <c r="S839" s="136" t="s">
        <v>980</v>
      </c>
      <c r="T839" s="136" t="s">
        <v>980</v>
      </c>
      <c r="U839" s="136" t="s">
        <v>987</v>
      </c>
      <c r="V839" s="136" t="s">
        <v>980</v>
      </c>
      <c r="W839" s="136" t="s">
        <v>980</v>
      </c>
      <c r="X839" s="136" t="s">
        <v>980</v>
      </c>
      <c r="Y839" s="136" t="s">
        <v>980</v>
      </c>
      <c r="Z839" s="136" t="s">
        <v>988</v>
      </c>
      <c r="AA839" s="136" t="s">
        <v>980</v>
      </c>
      <c r="AB839" s="137"/>
      <c r="AC839" s="136" t="s">
        <v>980</v>
      </c>
      <c r="AD839" s="136" t="s">
        <v>980</v>
      </c>
      <c r="AE839" s="136" t="s">
        <v>980</v>
      </c>
      <c r="AF839" s="138">
        <v>0</v>
      </c>
    </row>
    <row r="840" spans="1:32" x14ac:dyDescent="0.25">
      <c r="A840" s="135" t="s">
        <v>980</v>
      </c>
      <c r="B840" s="136" t="s">
        <v>182</v>
      </c>
      <c r="C840" s="136" t="s">
        <v>597</v>
      </c>
      <c r="D840" s="137">
        <v>44183</v>
      </c>
      <c r="E840" s="137">
        <v>44183</v>
      </c>
      <c r="F840" s="137">
        <v>44189</v>
      </c>
      <c r="G840" s="136" t="s">
        <v>981</v>
      </c>
      <c r="H840" s="136" t="s">
        <v>982</v>
      </c>
      <c r="I840" s="138">
        <v>-276.92</v>
      </c>
      <c r="J840" s="136" t="s">
        <v>999</v>
      </c>
      <c r="K840" s="136" t="s">
        <v>984</v>
      </c>
      <c r="L840" s="138">
        <v>-23247.43</v>
      </c>
      <c r="M840" s="138">
        <v>-276.92</v>
      </c>
      <c r="N840" s="139">
        <f t="shared" si="27"/>
        <v>276.92</v>
      </c>
      <c r="O840" s="140" t="str">
        <f>IF(M840="","",IF(M840&lt;0,-M840&amp;"_"&amp;COUNTIF(M$2:M840,M840),M840&amp;"_"&amp;COUNTIF(M$2:M840,M840)))</f>
        <v>276.92_1</v>
      </c>
      <c r="P840" s="140" t="str">
        <f t="shared" si="26"/>
        <v/>
      </c>
      <c r="Q840" s="136" t="s">
        <v>1489</v>
      </c>
      <c r="R840" s="136" t="s">
        <v>1488</v>
      </c>
      <c r="S840" s="136" t="s">
        <v>980</v>
      </c>
      <c r="T840" s="136" t="s">
        <v>980</v>
      </c>
      <c r="U840" s="136" t="s">
        <v>987</v>
      </c>
      <c r="V840" s="136" t="s">
        <v>980</v>
      </c>
      <c r="W840" s="136" t="s">
        <v>980</v>
      </c>
      <c r="X840" s="136" t="s">
        <v>980</v>
      </c>
      <c r="Y840" s="136" t="s">
        <v>980</v>
      </c>
      <c r="Z840" s="136" t="s">
        <v>988</v>
      </c>
      <c r="AA840" s="136" t="s">
        <v>980</v>
      </c>
      <c r="AB840" s="137"/>
      <c r="AC840" s="136" t="s">
        <v>980</v>
      </c>
      <c r="AD840" s="136" t="s">
        <v>980</v>
      </c>
      <c r="AE840" s="136" t="s">
        <v>980</v>
      </c>
      <c r="AF840" s="138">
        <v>0</v>
      </c>
    </row>
    <row r="841" spans="1:32" x14ac:dyDescent="0.25">
      <c r="A841" s="135" t="s">
        <v>980</v>
      </c>
      <c r="B841" s="136" t="s">
        <v>182</v>
      </c>
      <c r="C841" s="136" t="s">
        <v>597</v>
      </c>
      <c r="D841" s="137">
        <v>44183</v>
      </c>
      <c r="E841" s="137">
        <v>44183</v>
      </c>
      <c r="F841" s="137">
        <v>44189</v>
      </c>
      <c r="G841" s="136" t="s">
        <v>981</v>
      </c>
      <c r="H841" s="136" t="s">
        <v>982</v>
      </c>
      <c r="I841" s="138">
        <v>-2584.1</v>
      </c>
      <c r="J841" s="136" t="s">
        <v>983</v>
      </c>
      <c r="K841" s="136" t="s">
        <v>984</v>
      </c>
      <c r="L841" s="138">
        <v>-216935.2</v>
      </c>
      <c r="M841" s="138">
        <v>-2584.1</v>
      </c>
      <c r="N841" s="139">
        <f t="shared" si="27"/>
        <v>2584.1</v>
      </c>
      <c r="O841" s="140" t="str">
        <f>IF(M841="","",IF(M841&lt;0,-M841&amp;"_"&amp;COUNTIF(M$2:M841,M841),M841&amp;"_"&amp;COUNTIF(M$2:M841,M841)))</f>
        <v>2584.1_1</v>
      </c>
      <c r="P841" s="140" t="str">
        <f t="shared" si="26"/>
        <v/>
      </c>
      <c r="Q841" s="136" t="s">
        <v>1489</v>
      </c>
      <c r="R841" s="136" t="s">
        <v>1488</v>
      </c>
      <c r="S841" s="136" t="s">
        <v>980</v>
      </c>
      <c r="T841" s="136" t="s">
        <v>980</v>
      </c>
      <c r="U841" s="136" t="s">
        <v>987</v>
      </c>
      <c r="V841" s="136" t="s">
        <v>980</v>
      </c>
      <c r="W841" s="136" t="s">
        <v>980</v>
      </c>
      <c r="X841" s="136" t="s">
        <v>980</v>
      </c>
      <c r="Y841" s="136" t="s">
        <v>980</v>
      </c>
      <c r="Z841" s="136" t="s">
        <v>988</v>
      </c>
      <c r="AA841" s="136" t="s">
        <v>980</v>
      </c>
      <c r="AB841" s="137"/>
      <c r="AC841" s="136" t="s">
        <v>980</v>
      </c>
      <c r="AD841" s="136" t="s">
        <v>980</v>
      </c>
      <c r="AE841" s="136" t="s">
        <v>980</v>
      </c>
      <c r="AF841" s="138">
        <v>0</v>
      </c>
    </row>
    <row r="842" spans="1:32" x14ac:dyDescent="0.25">
      <c r="A842" s="135" t="s">
        <v>980</v>
      </c>
      <c r="B842" s="136" t="s">
        <v>182</v>
      </c>
      <c r="C842" s="136" t="s">
        <v>597</v>
      </c>
      <c r="D842" s="137">
        <v>44183</v>
      </c>
      <c r="E842" s="137">
        <v>44183</v>
      </c>
      <c r="F842" s="137">
        <v>44189</v>
      </c>
      <c r="G842" s="136" t="s">
        <v>981</v>
      </c>
      <c r="H842" s="136" t="s">
        <v>982</v>
      </c>
      <c r="I842" s="138">
        <v>-1149.1500000000001</v>
      </c>
      <c r="J842" s="136" t="s">
        <v>983</v>
      </c>
      <c r="K842" s="136" t="s">
        <v>984</v>
      </c>
      <c r="L842" s="138">
        <v>-96471.14</v>
      </c>
      <c r="M842" s="138">
        <v>-1149.1500000000001</v>
      </c>
      <c r="N842" s="139">
        <f t="shared" si="27"/>
        <v>1149.1500000000001</v>
      </c>
      <c r="O842" s="140" t="str">
        <f>IF(M842="","",IF(M842&lt;0,-M842&amp;"_"&amp;COUNTIF(M$2:M842,M842),M842&amp;"_"&amp;COUNTIF(M$2:M842,M842)))</f>
        <v>1149.15_1</v>
      </c>
      <c r="P842" s="140" t="str">
        <f t="shared" si="26"/>
        <v/>
      </c>
      <c r="Q842" s="136" t="s">
        <v>1489</v>
      </c>
      <c r="R842" s="136" t="s">
        <v>1488</v>
      </c>
      <c r="S842" s="136" t="s">
        <v>980</v>
      </c>
      <c r="T842" s="136" t="s">
        <v>980</v>
      </c>
      <c r="U842" s="136" t="s">
        <v>987</v>
      </c>
      <c r="V842" s="136" t="s">
        <v>980</v>
      </c>
      <c r="W842" s="136" t="s">
        <v>980</v>
      </c>
      <c r="X842" s="136" t="s">
        <v>980</v>
      </c>
      <c r="Y842" s="136" t="s">
        <v>980</v>
      </c>
      <c r="Z842" s="136" t="s">
        <v>988</v>
      </c>
      <c r="AA842" s="136" t="s">
        <v>980</v>
      </c>
      <c r="AB842" s="137"/>
      <c r="AC842" s="136" t="s">
        <v>980</v>
      </c>
      <c r="AD842" s="136" t="s">
        <v>980</v>
      </c>
      <c r="AE842" s="136" t="s">
        <v>980</v>
      </c>
      <c r="AF842" s="138">
        <v>0</v>
      </c>
    </row>
    <row r="843" spans="1:32" x14ac:dyDescent="0.25">
      <c r="A843" s="135" t="s">
        <v>980</v>
      </c>
      <c r="B843" s="136" t="s">
        <v>182</v>
      </c>
      <c r="C843" s="136" t="s">
        <v>597</v>
      </c>
      <c r="D843" s="137">
        <v>44183</v>
      </c>
      <c r="E843" s="137">
        <v>44183</v>
      </c>
      <c r="F843" s="137">
        <v>44189</v>
      </c>
      <c r="G843" s="136" t="s">
        <v>981</v>
      </c>
      <c r="H843" s="136" t="s">
        <v>982</v>
      </c>
      <c r="I843" s="138">
        <v>-9276.2199999999993</v>
      </c>
      <c r="J843" s="136" t="s">
        <v>983</v>
      </c>
      <c r="K843" s="136" t="s">
        <v>984</v>
      </c>
      <c r="L843" s="138">
        <v>-778738.67</v>
      </c>
      <c r="M843" s="138">
        <v>-9276.2199999999993</v>
      </c>
      <c r="N843" s="139">
        <f t="shared" si="27"/>
        <v>9276.2199999999993</v>
      </c>
      <c r="O843" s="140" t="str">
        <f>IF(M843="","",IF(M843&lt;0,-M843&amp;"_"&amp;COUNTIF(M$2:M843,M843),M843&amp;"_"&amp;COUNTIF(M$2:M843,M843)))</f>
        <v>9276.22_1</v>
      </c>
      <c r="P843" s="140" t="str">
        <f t="shared" si="26"/>
        <v/>
      </c>
      <c r="Q843" s="136" t="s">
        <v>1489</v>
      </c>
      <c r="R843" s="136" t="s">
        <v>1488</v>
      </c>
      <c r="S843" s="136" t="s">
        <v>980</v>
      </c>
      <c r="T843" s="136" t="s">
        <v>980</v>
      </c>
      <c r="U843" s="136" t="s">
        <v>987</v>
      </c>
      <c r="V843" s="136" t="s">
        <v>980</v>
      </c>
      <c r="W843" s="136" t="s">
        <v>980</v>
      </c>
      <c r="X843" s="136" t="s">
        <v>980</v>
      </c>
      <c r="Y843" s="136" t="s">
        <v>980</v>
      </c>
      <c r="Z843" s="136" t="s">
        <v>988</v>
      </c>
      <c r="AA843" s="136" t="s">
        <v>980</v>
      </c>
      <c r="AB843" s="137"/>
      <c r="AC843" s="136" t="s">
        <v>980</v>
      </c>
      <c r="AD843" s="136" t="s">
        <v>980</v>
      </c>
      <c r="AE843" s="136" t="s">
        <v>980</v>
      </c>
      <c r="AF843" s="138">
        <v>0</v>
      </c>
    </row>
    <row r="844" spans="1:32" x14ac:dyDescent="0.25">
      <c r="A844" s="135" t="s">
        <v>980</v>
      </c>
      <c r="B844" s="136" t="s">
        <v>182</v>
      </c>
      <c r="C844" s="136" t="s">
        <v>597</v>
      </c>
      <c r="D844" s="137">
        <v>44183</v>
      </c>
      <c r="E844" s="137">
        <v>44183</v>
      </c>
      <c r="F844" s="137">
        <v>44189</v>
      </c>
      <c r="G844" s="136" t="s">
        <v>981</v>
      </c>
      <c r="H844" s="136" t="s">
        <v>982</v>
      </c>
      <c r="I844" s="138">
        <v>-3147.25</v>
      </c>
      <c r="J844" s="136" t="s">
        <v>983</v>
      </c>
      <c r="K844" s="136" t="s">
        <v>984</v>
      </c>
      <c r="L844" s="138">
        <v>-264211.64</v>
      </c>
      <c r="M844" s="138">
        <v>-3147.25</v>
      </c>
      <c r="N844" s="139">
        <f t="shared" si="27"/>
        <v>3147.25</v>
      </c>
      <c r="O844" s="140" t="str">
        <f>IF(M844="","",IF(M844&lt;0,-M844&amp;"_"&amp;COUNTIF(M$2:M844,M844),M844&amp;"_"&amp;COUNTIF(M$2:M844,M844)))</f>
        <v>3147.25_1</v>
      </c>
      <c r="P844" s="140" t="str">
        <f t="shared" si="26"/>
        <v/>
      </c>
      <c r="Q844" s="136" t="s">
        <v>1489</v>
      </c>
      <c r="R844" s="136" t="s">
        <v>1488</v>
      </c>
      <c r="S844" s="136" t="s">
        <v>980</v>
      </c>
      <c r="T844" s="136" t="s">
        <v>980</v>
      </c>
      <c r="U844" s="136" t="s">
        <v>987</v>
      </c>
      <c r="V844" s="136" t="s">
        <v>980</v>
      </c>
      <c r="W844" s="136" t="s">
        <v>980</v>
      </c>
      <c r="X844" s="136" t="s">
        <v>980</v>
      </c>
      <c r="Y844" s="136" t="s">
        <v>980</v>
      </c>
      <c r="Z844" s="136" t="s">
        <v>988</v>
      </c>
      <c r="AA844" s="136" t="s">
        <v>980</v>
      </c>
      <c r="AB844" s="137"/>
      <c r="AC844" s="136" t="s">
        <v>980</v>
      </c>
      <c r="AD844" s="136" t="s">
        <v>980</v>
      </c>
      <c r="AE844" s="136" t="s">
        <v>980</v>
      </c>
      <c r="AF844" s="138">
        <v>0</v>
      </c>
    </row>
    <row r="845" spans="1:32" x14ac:dyDescent="0.25">
      <c r="A845" s="135" t="s">
        <v>980</v>
      </c>
      <c r="B845" s="136" t="s">
        <v>182</v>
      </c>
      <c r="C845" s="136" t="s">
        <v>229</v>
      </c>
      <c r="D845" s="137">
        <v>44183</v>
      </c>
      <c r="E845" s="137">
        <v>44183</v>
      </c>
      <c r="F845" s="137">
        <v>44189</v>
      </c>
      <c r="G845" s="136" t="s">
        <v>981</v>
      </c>
      <c r="H845" s="136" t="s">
        <v>982</v>
      </c>
      <c r="I845" s="138">
        <v>-3616.94</v>
      </c>
      <c r="J845" s="136" t="s">
        <v>983</v>
      </c>
      <c r="K845" s="136" t="s">
        <v>984</v>
      </c>
      <c r="L845" s="138">
        <v>-303642.11</v>
      </c>
      <c r="M845" s="138">
        <v>-3616.94</v>
      </c>
      <c r="N845" s="139">
        <f t="shared" si="27"/>
        <v>3616.94</v>
      </c>
      <c r="O845" s="140" t="str">
        <f>IF(M845="","",IF(M845&lt;0,-M845&amp;"_"&amp;COUNTIF(M$2:M845,M845),M845&amp;"_"&amp;COUNTIF(M$2:M845,M845)))</f>
        <v>3616.94_1</v>
      </c>
      <c r="P845" s="140" t="str">
        <f t="shared" si="26"/>
        <v/>
      </c>
      <c r="Q845" s="136" t="s">
        <v>1490</v>
      </c>
      <c r="R845" s="136" t="s">
        <v>1488</v>
      </c>
      <c r="S845" s="136" t="s">
        <v>980</v>
      </c>
      <c r="T845" s="136" t="s">
        <v>980</v>
      </c>
      <c r="U845" s="136" t="s">
        <v>987</v>
      </c>
      <c r="V845" s="136" t="s">
        <v>980</v>
      </c>
      <c r="W845" s="136" t="s">
        <v>980</v>
      </c>
      <c r="X845" s="136" t="s">
        <v>980</v>
      </c>
      <c r="Y845" s="136" t="s">
        <v>980</v>
      </c>
      <c r="Z845" s="136" t="s">
        <v>988</v>
      </c>
      <c r="AA845" s="136" t="s">
        <v>980</v>
      </c>
      <c r="AB845" s="137"/>
      <c r="AC845" s="136" t="s">
        <v>980</v>
      </c>
      <c r="AD845" s="136" t="s">
        <v>980</v>
      </c>
      <c r="AE845" s="136" t="s">
        <v>980</v>
      </c>
      <c r="AF845" s="138">
        <v>0</v>
      </c>
    </row>
    <row r="846" spans="1:32" x14ac:dyDescent="0.25">
      <c r="A846" s="135" t="s">
        <v>980</v>
      </c>
      <c r="B846" s="136" t="s">
        <v>182</v>
      </c>
      <c r="C846" s="136" t="s">
        <v>229</v>
      </c>
      <c r="D846" s="137">
        <v>44183</v>
      </c>
      <c r="E846" s="137">
        <v>44183</v>
      </c>
      <c r="F846" s="137">
        <v>44189</v>
      </c>
      <c r="G846" s="136" t="s">
        <v>981</v>
      </c>
      <c r="H846" s="136" t="s">
        <v>982</v>
      </c>
      <c r="I846" s="138">
        <v>-14439.35</v>
      </c>
      <c r="J846" s="136" t="s">
        <v>983</v>
      </c>
      <c r="K846" s="136" t="s">
        <v>984</v>
      </c>
      <c r="L846" s="138">
        <v>-1212183.43</v>
      </c>
      <c r="M846" s="138">
        <v>-14439.35</v>
      </c>
      <c r="N846" s="139">
        <f t="shared" si="27"/>
        <v>14439.35</v>
      </c>
      <c r="O846" s="140" t="str">
        <f>IF(M846="","",IF(M846&lt;0,-M846&amp;"_"&amp;COUNTIF(M$2:M846,M846),M846&amp;"_"&amp;COUNTIF(M$2:M846,M846)))</f>
        <v>14439.35_1</v>
      </c>
      <c r="P846" s="140" t="str">
        <f t="shared" si="26"/>
        <v/>
      </c>
      <c r="Q846" s="136" t="s">
        <v>1490</v>
      </c>
      <c r="R846" s="136" t="s">
        <v>1488</v>
      </c>
      <c r="S846" s="136" t="s">
        <v>980</v>
      </c>
      <c r="T846" s="136" t="s">
        <v>980</v>
      </c>
      <c r="U846" s="136" t="s">
        <v>987</v>
      </c>
      <c r="V846" s="136" t="s">
        <v>980</v>
      </c>
      <c r="W846" s="136" t="s">
        <v>980</v>
      </c>
      <c r="X846" s="136" t="s">
        <v>980</v>
      </c>
      <c r="Y846" s="136" t="s">
        <v>980</v>
      </c>
      <c r="Z846" s="136" t="s">
        <v>988</v>
      </c>
      <c r="AA846" s="136" t="s">
        <v>980</v>
      </c>
      <c r="AB846" s="137"/>
      <c r="AC846" s="136" t="s">
        <v>980</v>
      </c>
      <c r="AD846" s="136" t="s">
        <v>980</v>
      </c>
      <c r="AE846" s="136" t="s">
        <v>980</v>
      </c>
      <c r="AF846" s="138">
        <v>0</v>
      </c>
    </row>
    <row r="847" spans="1:32" x14ac:dyDescent="0.25">
      <c r="A847" s="135" t="s">
        <v>980</v>
      </c>
      <c r="B847" s="136" t="s">
        <v>182</v>
      </c>
      <c r="C847" s="136" t="s">
        <v>229</v>
      </c>
      <c r="D847" s="137">
        <v>44183</v>
      </c>
      <c r="E847" s="137">
        <v>44183</v>
      </c>
      <c r="F847" s="137">
        <v>44189</v>
      </c>
      <c r="G847" s="136" t="s">
        <v>981</v>
      </c>
      <c r="H847" s="136" t="s">
        <v>982</v>
      </c>
      <c r="I847" s="138">
        <v>-899.81</v>
      </c>
      <c r="J847" s="136" t="s">
        <v>983</v>
      </c>
      <c r="K847" s="136" t="s">
        <v>984</v>
      </c>
      <c r="L847" s="138">
        <v>-75539.05</v>
      </c>
      <c r="M847" s="138">
        <v>-899.81</v>
      </c>
      <c r="N847" s="139">
        <f t="shared" si="27"/>
        <v>899.81</v>
      </c>
      <c r="O847" s="140" t="str">
        <f>IF(M847="","",IF(M847&lt;0,-M847&amp;"_"&amp;COUNTIF(M$2:M847,M847),M847&amp;"_"&amp;COUNTIF(M$2:M847,M847)))</f>
        <v>899.81_1</v>
      </c>
      <c r="P847" s="140" t="str">
        <f t="shared" si="26"/>
        <v/>
      </c>
      <c r="Q847" s="136" t="s">
        <v>1490</v>
      </c>
      <c r="R847" s="136" t="s">
        <v>1488</v>
      </c>
      <c r="S847" s="136" t="s">
        <v>980</v>
      </c>
      <c r="T847" s="136" t="s">
        <v>980</v>
      </c>
      <c r="U847" s="136" t="s">
        <v>987</v>
      </c>
      <c r="V847" s="136" t="s">
        <v>980</v>
      </c>
      <c r="W847" s="136" t="s">
        <v>980</v>
      </c>
      <c r="X847" s="136" t="s">
        <v>980</v>
      </c>
      <c r="Y847" s="136" t="s">
        <v>980</v>
      </c>
      <c r="Z847" s="136" t="s">
        <v>988</v>
      </c>
      <c r="AA847" s="136" t="s">
        <v>980</v>
      </c>
      <c r="AB847" s="137"/>
      <c r="AC847" s="136" t="s">
        <v>980</v>
      </c>
      <c r="AD847" s="136" t="s">
        <v>980</v>
      </c>
      <c r="AE847" s="136" t="s">
        <v>980</v>
      </c>
      <c r="AF847" s="138">
        <v>0</v>
      </c>
    </row>
    <row r="848" spans="1:32" x14ac:dyDescent="0.25">
      <c r="A848" s="135" t="s">
        <v>980</v>
      </c>
      <c r="B848" s="136" t="s">
        <v>182</v>
      </c>
      <c r="C848" s="136" t="s">
        <v>229</v>
      </c>
      <c r="D848" s="137">
        <v>44183</v>
      </c>
      <c r="E848" s="137">
        <v>44183</v>
      </c>
      <c r="F848" s="137">
        <v>44189</v>
      </c>
      <c r="G848" s="136" t="s">
        <v>981</v>
      </c>
      <c r="H848" s="136" t="s">
        <v>982</v>
      </c>
      <c r="I848" s="138">
        <v>-169.18</v>
      </c>
      <c r="J848" s="136" t="s">
        <v>999</v>
      </c>
      <c r="K848" s="136" t="s">
        <v>984</v>
      </c>
      <c r="L848" s="138">
        <v>-14202.66</v>
      </c>
      <c r="M848" s="138">
        <v>-169.18</v>
      </c>
      <c r="N848" s="139">
        <f t="shared" si="27"/>
        <v>169.18</v>
      </c>
      <c r="O848" s="140" t="str">
        <f>IF(M848="","",IF(M848&lt;0,-M848&amp;"_"&amp;COUNTIF(M$2:M848,M848),M848&amp;"_"&amp;COUNTIF(M$2:M848,M848)))</f>
        <v>169.18_1</v>
      </c>
      <c r="P848" s="140" t="str">
        <f t="shared" si="26"/>
        <v/>
      </c>
      <c r="Q848" s="136" t="s">
        <v>1490</v>
      </c>
      <c r="R848" s="136" t="s">
        <v>1488</v>
      </c>
      <c r="S848" s="136" t="s">
        <v>980</v>
      </c>
      <c r="T848" s="136" t="s">
        <v>980</v>
      </c>
      <c r="U848" s="136" t="s">
        <v>987</v>
      </c>
      <c r="V848" s="136" t="s">
        <v>980</v>
      </c>
      <c r="W848" s="136" t="s">
        <v>980</v>
      </c>
      <c r="X848" s="136" t="s">
        <v>980</v>
      </c>
      <c r="Y848" s="136" t="s">
        <v>980</v>
      </c>
      <c r="Z848" s="136" t="s">
        <v>988</v>
      </c>
      <c r="AA848" s="136" t="s">
        <v>980</v>
      </c>
      <c r="AB848" s="137"/>
      <c r="AC848" s="136" t="s">
        <v>980</v>
      </c>
      <c r="AD848" s="136" t="s">
        <v>980</v>
      </c>
      <c r="AE848" s="136" t="s">
        <v>980</v>
      </c>
      <c r="AF848" s="138">
        <v>0</v>
      </c>
    </row>
    <row r="849" spans="1:32" x14ac:dyDescent="0.25">
      <c r="A849" s="135" t="s">
        <v>980</v>
      </c>
      <c r="B849" s="136" t="s">
        <v>182</v>
      </c>
      <c r="C849" s="136" t="s">
        <v>229</v>
      </c>
      <c r="D849" s="137">
        <v>44183</v>
      </c>
      <c r="E849" s="137">
        <v>44183</v>
      </c>
      <c r="F849" s="137">
        <v>44189</v>
      </c>
      <c r="G849" s="136" t="s">
        <v>981</v>
      </c>
      <c r="H849" s="136" t="s">
        <v>982</v>
      </c>
      <c r="I849" s="138">
        <v>-6541.62</v>
      </c>
      <c r="J849" s="136" t="s">
        <v>983</v>
      </c>
      <c r="K849" s="136" t="s">
        <v>984</v>
      </c>
      <c r="L849" s="138">
        <v>-549169</v>
      </c>
      <c r="M849" s="138">
        <v>-6541.62</v>
      </c>
      <c r="N849" s="139">
        <f t="shared" si="27"/>
        <v>6541.62</v>
      </c>
      <c r="O849" s="140" t="str">
        <f>IF(M849="","",IF(M849&lt;0,-M849&amp;"_"&amp;COUNTIF(M$2:M849,M849),M849&amp;"_"&amp;COUNTIF(M$2:M849,M849)))</f>
        <v>6541.62_1</v>
      </c>
      <c r="P849" s="140" t="str">
        <f t="shared" si="26"/>
        <v/>
      </c>
      <c r="Q849" s="136" t="s">
        <v>1490</v>
      </c>
      <c r="R849" s="136" t="s">
        <v>1488</v>
      </c>
      <c r="S849" s="136" t="s">
        <v>980</v>
      </c>
      <c r="T849" s="136" t="s">
        <v>980</v>
      </c>
      <c r="U849" s="136" t="s">
        <v>987</v>
      </c>
      <c r="V849" s="136" t="s">
        <v>980</v>
      </c>
      <c r="W849" s="136" t="s">
        <v>980</v>
      </c>
      <c r="X849" s="136" t="s">
        <v>980</v>
      </c>
      <c r="Y849" s="136" t="s">
        <v>980</v>
      </c>
      <c r="Z849" s="136" t="s">
        <v>988</v>
      </c>
      <c r="AA849" s="136" t="s">
        <v>980</v>
      </c>
      <c r="AB849" s="137"/>
      <c r="AC849" s="136" t="s">
        <v>980</v>
      </c>
      <c r="AD849" s="136" t="s">
        <v>980</v>
      </c>
      <c r="AE849" s="136" t="s">
        <v>980</v>
      </c>
      <c r="AF849" s="138">
        <v>0</v>
      </c>
    </row>
    <row r="850" spans="1:32" x14ac:dyDescent="0.25">
      <c r="A850" s="135" t="s">
        <v>980</v>
      </c>
      <c r="B850" s="136" t="s">
        <v>182</v>
      </c>
      <c r="C850" s="136" t="s">
        <v>229</v>
      </c>
      <c r="D850" s="137">
        <v>44183</v>
      </c>
      <c r="E850" s="137">
        <v>44183</v>
      </c>
      <c r="F850" s="137">
        <v>44189</v>
      </c>
      <c r="G850" s="136" t="s">
        <v>981</v>
      </c>
      <c r="H850" s="136" t="s">
        <v>982</v>
      </c>
      <c r="I850" s="138">
        <v>-986.41</v>
      </c>
      <c r="J850" s="136" t="s">
        <v>983</v>
      </c>
      <c r="K850" s="136" t="s">
        <v>984</v>
      </c>
      <c r="L850" s="138">
        <v>-82809.119999999995</v>
      </c>
      <c r="M850" s="138">
        <v>-986.41</v>
      </c>
      <c r="N850" s="139">
        <f t="shared" si="27"/>
        <v>986.41</v>
      </c>
      <c r="O850" s="140" t="str">
        <f>IF(M850="","",IF(M850&lt;0,-M850&amp;"_"&amp;COUNTIF(M$2:M850,M850),M850&amp;"_"&amp;COUNTIF(M$2:M850,M850)))</f>
        <v>986.41_1</v>
      </c>
      <c r="P850" s="140" t="str">
        <f t="shared" si="26"/>
        <v/>
      </c>
      <c r="Q850" s="136" t="s">
        <v>1490</v>
      </c>
      <c r="R850" s="136" t="s">
        <v>1488</v>
      </c>
      <c r="S850" s="136" t="s">
        <v>980</v>
      </c>
      <c r="T850" s="136" t="s">
        <v>980</v>
      </c>
      <c r="U850" s="136" t="s">
        <v>987</v>
      </c>
      <c r="V850" s="136" t="s">
        <v>980</v>
      </c>
      <c r="W850" s="136" t="s">
        <v>980</v>
      </c>
      <c r="X850" s="136" t="s">
        <v>980</v>
      </c>
      <c r="Y850" s="136" t="s">
        <v>980</v>
      </c>
      <c r="Z850" s="136" t="s">
        <v>988</v>
      </c>
      <c r="AA850" s="136" t="s">
        <v>980</v>
      </c>
      <c r="AB850" s="137"/>
      <c r="AC850" s="136" t="s">
        <v>980</v>
      </c>
      <c r="AD850" s="136" t="s">
        <v>980</v>
      </c>
      <c r="AE850" s="136" t="s">
        <v>980</v>
      </c>
      <c r="AF850" s="138">
        <v>0</v>
      </c>
    </row>
    <row r="851" spans="1:32" x14ac:dyDescent="0.25">
      <c r="A851" s="135" t="s">
        <v>980</v>
      </c>
      <c r="B851" s="136" t="s">
        <v>182</v>
      </c>
      <c r="C851" s="136" t="s">
        <v>229</v>
      </c>
      <c r="D851" s="137">
        <v>44183</v>
      </c>
      <c r="E851" s="137">
        <v>44183</v>
      </c>
      <c r="F851" s="137">
        <v>44189</v>
      </c>
      <c r="G851" s="136" t="s">
        <v>981</v>
      </c>
      <c r="H851" s="136" t="s">
        <v>982</v>
      </c>
      <c r="I851" s="138">
        <v>-16109.22</v>
      </c>
      <c r="J851" s="136" t="s">
        <v>983</v>
      </c>
      <c r="K851" s="136" t="s">
        <v>984</v>
      </c>
      <c r="L851" s="138">
        <v>-1352369.02</v>
      </c>
      <c r="M851" s="138">
        <v>-16109.22</v>
      </c>
      <c r="N851" s="139">
        <f t="shared" si="27"/>
        <v>16109.22</v>
      </c>
      <c r="O851" s="140" t="str">
        <f>IF(M851="","",IF(M851&lt;0,-M851&amp;"_"&amp;COUNTIF(M$2:M851,M851),M851&amp;"_"&amp;COUNTIF(M$2:M851,M851)))</f>
        <v>16109.22_1</v>
      </c>
      <c r="P851" s="140" t="str">
        <f t="shared" si="26"/>
        <v/>
      </c>
      <c r="Q851" s="136" t="s">
        <v>1490</v>
      </c>
      <c r="R851" s="136" t="s">
        <v>1488</v>
      </c>
      <c r="S851" s="136" t="s">
        <v>980</v>
      </c>
      <c r="T851" s="136" t="s">
        <v>980</v>
      </c>
      <c r="U851" s="136" t="s">
        <v>987</v>
      </c>
      <c r="V851" s="136" t="s">
        <v>980</v>
      </c>
      <c r="W851" s="136" t="s">
        <v>980</v>
      </c>
      <c r="X851" s="136" t="s">
        <v>980</v>
      </c>
      <c r="Y851" s="136" t="s">
        <v>980</v>
      </c>
      <c r="Z851" s="136" t="s">
        <v>988</v>
      </c>
      <c r="AA851" s="136" t="s">
        <v>980</v>
      </c>
      <c r="AB851" s="137"/>
      <c r="AC851" s="136" t="s">
        <v>980</v>
      </c>
      <c r="AD851" s="136" t="s">
        <v>980</v>
      </c>
      <c r="AE851" s="136" t="s">
        <v>980</v>
      </c>
      <c r="AF851" s="138">
        <v>0</v>
      </c>
    </row>
    <row r="852" spans="1:32" x14ac:dyDescent="0.25">
      <c r="A852" s="135" t="s">
        <v>980</v>
      </c>
      <c r="B852" s="136" t="s">
        <v>182</v>
      </c>
      <c r="C852" s="136" t="s">
        <v>229</v>
      </c>
      <c r="D852" s="137">
        <v>44183</v>
      </c>
      <c r="E852" s="137">
        <v>44183</v>
      </c>
      <c r="F852" s="137">
        <v>44189</v>
      </c>
      <c r="G852" s="136" t="s">
        <v>981</v>
      </c>
      <c r="H852" s="136" t="s">
        <v>982</v>
      </c>
      <c r="I852" s="138">
        <v>-4154.1499999999996</v>
      </c>
      <c r="J852" s="136" t="s">
        <v>983</v>
      </c>
      <c r="K852" s="136" t="s">
        <v>984</v>
      </c>
      <c r="L852" s="138">
        <v>-348740.89</v>
      </c>
      <c r="M852" s="138">
        <v>-4154.1499999999996</v>
      </c>
      <c r="N852" s="139">
        <f t="shared" si="27"/>
        <v>4154.1499999999996</v>
      </c>
      <c r="O852" s="140" t="str">
        <f>IF(M852="","",IF(M852&lt;0,-M852&amp;"_"&amp;COUNTIF(M$2:M852,M852),M852&amp;"_"&amp;COUNTIF(M$2:M852,M852)))</f>
        <v>4154.15_1</v>
      </c>
      <c r="P852" s="140" t="str">
        <f t="shared" si="26"/>
        <v/>
      </c>
      <c r="Q852" s="136" t="s">
        <v>1490</v>
      </c>
      <c r="R852" s="136" t="s">
        <v>1488</v>
      </c>
      <c r="S852" s="136" t="s">
        <v>980</v>
      </c>
      <c r="T852" s="136" t="s">
        <v>980</v>
      </c>
      <c r="U852" s="136" t="s">
        <v>987</v>
      </c>
      <c r="V852" s="136" t="s">
        <v>980</v>
      </c>
      <c r="W852" s="136" t="s">
        <v>980</v>
      </c>
      <c r="X852" s="136" t="s">
        <v>980</v>
      </c>
      <c r="Y852" s="136" t="s">
        <v>980</v>
      </c>
      <c r="Z852" s="136" t="s">
        <v>988</v>
      </c>
      <c r="AA852" s="136" t="s">
        <v>980</v>
      </c>
      <c r="AB852" s="137"/>
      <c r="AC852" s="136" t="s">
        <v>980</v>
      </c>
      <c r="AD852" s="136" t="s">
        <v>980</v>
      </c>
      <c r="AE852" s="136" t="s">
        <v>980</v>
      </c>
      <c r="AF852" s="138">
        <v>0</v>
      </c>
    </row>
    <row r="853" spans="1:32" x14ac:dyDescent="0.25">
      <c r="A853" s="135" t="s">
        <v>980</v>
      </c>
      <c r="B853" s="136" t="s">
        <v>182</v>
      </c>
      <c r="C853" s="136" t="s">
        <v>229</v>
      </c>
      <c r="D853" s="137">
        <v>44183</v>
      </c>
      <c r="E853" s="137">
        <v>44183</v>
      </c>
      <c r="F853" s="137">
        <v>44189</v>
      </c>
      <c r="G853" s="136" t="s">
        <v>981</v>
      </c>
      <c r="H853" s="136" t="s">
        <v>982</v>
      </c>
      <c r="I853" s="138">
        <v>-10620.66</v>
      </c>
      <c r="J853" s="136" t="s">
        <v>983</v>
      </c>
      <c r="K853" s="136" t="s">
        <v>984</v>
      </c>
      <c r="L853" s="138">
        <v>-891604.41</v>
      </c>
      <c r="M853" s="138">
        <v>-10620.66</v>
      </c>
      <c r="N853" s="139">
        <f t="shared" si="27"/>
        <v>10620.66</v>
      </c>
      <c r="O853" s="140" t="str">
        <f>IF(M853="","",IF(M853&lt;0,-M853&amp;"_"&amp;COUNTIF(M$2:M853,M853),M853&amp;"_"&amp;COUNTIF(M$2:M853,M853)))</f>
        <v>10620.66_1</v>
      </c>
      <c r="P853" s="140" t="str">
        <f t="shared" si="26"/>
        <v/>
      </c>
      <c r="Q853" s="136" t="s">
        <v>1490</v>
      </c>
      <c r="R853" s="136" t="s">
        <v>1488</v>
      </c>
      <c r="S853" s="136" t="s">
        <v>980</v>
      </c>
      <c r="T853" s="136" t="s">
        <v>980</v>
      </c>
      <c r="U853" s="136" t="s">
        <v>987</v>
      </c>
      <c r="V853" s="136" t="s">
        <v>980</v>
      </c>
      <c r="W853" s="136" t="s">
        <v>980</v>
      </c>
      <c r="X853" s="136" t="s">
        <v>980</v>
      </c>
      <c r="Y853" s="136" t="s">
        <v>980</v>
      </c>
      <c r="Z853" s="136" t="s">
        <v>988</v>
      </c>
      <c r="AA853" s="136" t="s">
        <v>980</v>
      </c>
      <c r="AB853" s="137"/>
      <c r="AC853" s="136" t="s">
        <v>980</v>
      </c>
      <c r="AD853" s="136" t="s">
        <v>980</v>
      </c>
      <c r="AE853" s="136" t="s">
        <v>980</v>
      </c>
      <c r="AF853" s="138">
        <v>0</v>
      </c>
    </row>
    <row r="854" spans="1:32" x14ac:dyDescent="0.25">
      <c r="A854" s="135" t="s">
        <v>980</v>
      </c>
      <c r="B854" s="136" t="s">
        <v>182</v>
      </c>
      <c r="C854" s="136" t="s">
        <v>229</v>
      </c>
      <c r="D854" s="137">
        <v>44183</v>
      </c>
      <c r="E854" s="137">
        <v>44183</v>
      </c>
      <c r="F854" s="137">
        <v>44189</v>
      </c>
      <c r="G854" s="136" t="s">
        <v>981</v>
      </c>
      <c r="H854" s="136" t="s">
        <v>982</v>
      </c>
      <c r="I854" s="138">
        <v>-2778.65</v>
      </c>
      <c r="J854" s="136" t="s">
        <v>983</v>
      </c>
      <c r="K854" s="136" t="s">
        <v>984</v>
      </c>
      <c r="L854" s="138">
        <v>-233267.67</v>
      </c>
      <c r="M854" s="138">
        <v>-2778.65</v>
      </c>
      <c r="N854" s="139">
        <f t="shared" si="27"/>
        <v>2778.65</v>
      </c>
      <c r="O854" s="140" t="str">
        <f>IF(M854="","",IF(M854&lt;0,-M854&amp;"_"&amp;COUNTIF(M$2:M854,M854),M854&amp;"_"&amp;COUNTIF(M$2:M854,M854)))</f>
        <v>2778.65_1</v>
      </c>
      <c r="P854" s="140" t="str">
        <f t="shared" si="26"/>
        <v/>
      </c>
      <c r="Q854" s="136" t="s">
        <v>1490</v>
      </c>
      <c r="R854" s="136" t="s">
        <v>1488</v>
      </c>
      <c r="S854" s="136" t="s">
        <v>980</v>
      </c>
      <c r="T854" s="136" t="s">
        <v>980</v>
      </c>
      <c r="U854" s="136" t="s">
        <v>987</v>
      </c>
      <c r="V854" s="136" t="s">
        <v>980</v>
      </c>
      <c r="W854" s="136" t="s">
        <v>980</v>
      </c>
      <c r="X854" s="136" t="s">
        <v>980</v>
      </c>
      <c r="Y854" s="136" t="s">
        <v>980</v>
      </c>
      <c r="Z854" s="136" t="s">
        <v>988</v>
      </c>
      <c r="AA854" s="136" t="s">
        <v>980</v>
      </c>
      <c r="AB854" s="137"/>
      <c r="AC854" s="136" t="s">
        <v>980</v>
      </c>
      <c r="AD854" s="136" t="s">
        <v>980</v>
      </c>
      <c r="AE854" s="136" t="s">
        <v>980</v>
      </c>
      <c r="AF854" s="138">
        <v>0</v>
      </c>
    </row>
    <row r="855" spans="1:32" x14ac:dyDescent="0.25">
      <c r="A855" s="135" t="s">
        <v>980</v>
      </c>
      <c r="B855" s="136" t="s">
        <v>182</v>
      </c>
      <c r="C855" s="136" t="s">
        <v>229</v>
      </c>
      <c r="D855" s="137">
        <v>44183</v>
      </c>
      <c r="E855" s="137">
        <v>44183</v>
      </c>
      <c r="F855" s="137">
        <v>44189</v>
      </c>
      <c r="G855" s="136" t="s">
        <v>981</v>
      </c>
      <c r="H855" s="136" t="s">
        <v>982</v>
      </c>
      <c r="I855" s="138">
        <v>-14743.87</v>
      </c>
      <c r="J855" s="136" t="s">
        <v>983</v>
      </c>
      <c r="K855" s="136" t="s">
        <v>984</v>
      </c>
      <c r="L855" s="138">
        <v>-1237747.8899999999</v>
      </c>
      <c r="M855" s="138">
        <v>-14743.87</v>
      </c>
      <c r="N855" s="139">
        <f t="shared" si="27"/>
        <v>14743.87</v>
      </c>
      <c r="O855" s="140" t="str">
        <f>IF(M855="","",IF(M855&lt;0,-M855&amp;"_"&amp;COUNTIF(M$2:M855,M855),M855&amp;"_"&amp;COUNTIF(M$2:M855,M855)))</f>
        <v>14743.87_1</v>
      </c>
      <c r="P855" s="140" t="str">
        <f t="shared" si="26"/>
        <v/>
      </c>
      <c r="Q855" s="136" t="s">
        <v>1490</v>
      </c>
      <c r="R855" s="136" t="s">
        <v>1488</v>
      </c>
      <c r="S855" s="136" t="s">
        <v>980</v>
      </c>
      <c r="T855" s="136" t="s">
        <v>980</v>
      </c>
      <c r="U855" s="136" t="s">
        <v>987</v>
      </c>
      <c r="V855" s="136" t="s">
        <v>980</v>
      </c>
      <c r="W855" s="136" t="s">
        <v>980</v>
      </c>
      <c r="X855" s="136" t="s">
        <v>980</v>
      </c>
      <c r="Y855" s="136" t="s">
        <v>980</v>
      </c>
      <c r="Z855" s="136" t="s">
        <v>988</v>
      </c>
      <c r="AA855" s="136" t="s">
        <v>980</v>
      </c>
      <c r="AB855" s="137"/>
      <c r="AC855" s="136" t="s">
        <v>980</v>
      </c>
      <c r="AD855" s="136" t="s">
        <v>980</v>
      </c>
      <c r="AE855" s="136" t="s">
        <v>980</v>
      </c>
      <c r="AF855" s="138">
        <v>0</v>
      </c>
    </row>
    <row r="856" spans="1:32" x14ac:dyDescent="0.25">
      <c r="A856" s="135" t="s">
        <v>980</v>
      </c>
      <c r="B856" s="136" t="s">
        <v>182</v>
      </c>
      <c r="C856" s="136" t="s">
        <v>229</v>
      </c>
      <c r="D856" s="137">
        <v>44183</v>
      </c>
      <c r="E856" s="137">
        <v>44183</v>
      </c>
      <c r="F856" s="137">
        <v>44189</v>
      </c>
      <c r="G856" s="136" t="s">
        <v>981</v>
      </c>
      <c r="H856" s="136" t="s">
        <v>982</v>
      </c>
      <c r="I856" s="138">
        <v>-2594.38</v>
      </c>
      <c r="J856" s="136" t="s">
        <v>983</v>
      </c>
      <c r="K856" s="136" t="s">
        <v>984</v>
      </c>
      <c r="L856" s="138">
        <v>-217798.2</v>
      </c>
      <c r="M856" s="138">
        <v>-2594.38</v>
      </c>
      <c r="N856" s="139">
        <f t="shared" si="27"/>
        <v>2594.38</v>
      </c>
      <c r="O856" s="140" t="str">
        <f>IF(M856="","",IF(M856&lt;0,-M856&amp;"_"&amp;COUNTIF(M$2:M856,M856),M856&amp;"_"&amp;COUNTIF(M$2:M856,M856)))</f>
        <v>2594.38_1</v>
      </c>
      <c r="P856" s="140" t="str">
        <f t="shared" si="26"/>
        <v/>
      </c>
      <c r="Q856" s="136" t="s">
        <v>1490</v>
      </c>
      <c r="R856" s="136" t="s">
        <v>1488</v>
      </c>
      <c r="S856" s="136" t="s">
        <v>980</v>
      </c>
      <c r="T856" s="136" t="s">
        <v>980</v>
      </c>
      <c r="U856" s="136" t="s">
        <v>987</v>
      </c>
      <c r="V856" s="136" t="s">
        <v>980</v>
      </c>
      <c r="W856" s="136" t="s">
        <v>980</v>
      </c>
      <c r="X856" s="136" t="s">
        <v>980</v>
      </c>
      <c r="Y856" s="136" t="s">
        <v>980</v>
      </c>
      <c r="Z856" s="136" t="s">
        <v>988</v>
      </c>
      <c r="AA856" s="136" t="s">
        <v>980</v>
      </c>
      <c r="AB856" s="137"/>
      <c r="AC856" s="136" t="s">
        <v>980</v>
      </c>
      <c r="AD856" s="136" t="s">
        <v>980</v>
      </c>
      <c r="AE856" s="136" t="s">
        <v>980</v>
      </c>
      <c r="AF856" s="138">
        <v>0</v>
      </c>
    </row>
    <row r="857" spans="1:32" x14ac:dyDescent="0.25">
      <c r="A857" s="135" t="s">
        <v>980</v>
      </c>
      <c r="B857" s="136" t="s">
        <v>182</v>
      </c>
      <c r="C857" s="136" t="s">
        <v>229</v>
      </c>
      <c r="D857" s="137">
        <v>44183</v>
      </c>
      <c r="E857" s="137">
        <v>44183</v>
      </c>
      <c r="F857" s="137">
        <v>44189</v>
      </c>
      <c r="G857" s="136" t="s">
        <v>981</v>
      </c>
      <c r="H857" s="136" t="s">
        <v>982</v>
      </c>
      <c r="I857" s="138">
        <v>-5083.78</v>
      </c>
      <c r="J857" s="136" t="s">
        <v>983</v>
      </c>
      <c r="K857" s="136" t="s">
        <v>984</v>
      </c>
      <c r="L857" s="138">
        <v>-426783.33</v>
      </c>
      <c r="M857" s="138">
        <v>-5083.78</v>
      </c>
      <c r="N857" s="139">
        <f t="shared" si="27"/>
        <v>5083.78</v>
      </c>
      <c r="O857" s="140" t="str">
        <f>IF(M857="","",IF(M857&lt;0,-M857&amp;"_"&amp;COUNTIF(M$2:M857,M857),M857&amp;"_"&amp;COUNTIF(M$2:M857,M857)))</f>
        <v>5083.78_1</v>
      </c>
      <c r="P857" s="140" t="str">
        <f t="shared" si="26"/>
        <v/>
      </c>
      <c r="Q857" s="136" t="s">
        <v>1490</v>
      </c>
      <c r="R857" s="136" t="s">
        <v>1488</v>
      </c>
      <c r="S857" s="136" t="s">
        <v>980</v>
      </c>
      <c r="T857" s="136" t="s">
        <v>980</v>
      </c>
      <c r="U857" s="136" t="s">
        <v>987</v>
      </c>
      <c r="V857" s="136" t="s">
        <v>980</v>
      </c>
      <c r="W857" s="136" t="s">
        <v>980</v>
      </c>
      <c r="X857" s="136" t="s">
        <v>980</v>
      </c>
      <c r="Y857" s="136" t="s">
        <v>980</v>
      </c>
      <c r="Z857" s="136" t="s">
        <v>988</v>
      </c>
      <c r="AA857" s="136" t="s">
        <v>980</v>
      </c>
      <c r="AB857" s="137"/>
      <c r="AC857" s="136" t="s">
        <v>980</v>
      </c>
      <c r="AD857" s="136" t="s">
        <v>980</v>
      </c>
      <c r="AE857" s="136" t="s">
        <v>980</v>
      </c>
      <c r="AF857" s="138">
        <v>0</v>
      </c>
    </row>
    <row r="858" spans="1:32" x14ac:dyDescent="0.25">
      <c r="A858" s="135" t="s">
        <v>980</v>
      </c>
      <c r="B858" s="136" t="s">
        <v>182</v>
      </c>
      <c r="C858" s="136" t="s">
        <v>229</v>
      </c>
      <c r="D858" s="137">
        <v>44183</v>
      </c>
      <c r="E858" s="137">
        <v>44183</v>
      </c>
      <c r="F858" s="137">
        <v>44189</v>
      </c>
      <c r="G858" s="136" t="s">
        <v>981</v>
      </c>
      <c r="H858" s="136" t="s">
        <v>982</v>
      </c>
      <c r="I858" s="138">
        <v>-1498.43</v>
      </c>
      <c r="J858" s="136" t="s">
        <v>983</v>
      </c>
      <c r="K858" s="136" t="s">
        <v>984</v>
      </c>
      <c r="L858" s="138">
        <v>-125793.2</v>
      </c>
      <c r="M858" s="138">
        <v>-1498.43</v>
      </c>
      <c r="N858" s="139">
        <f t="shared" si="27"/>
        <v>1498.43</v>
      </c>
      <c r="O858" s="140" t="str">
        <f>IF(M858="","",IF(M858&lt;0,-M858&amp;"_"&amp;COUNTIF(M$2:M858,M858),M858&amp;"_"&amp;COUNTIF(M$2:M858,M858)))</f>
        <v>1498.43_1</v>
      </c>
      <c r="P858" s="140" t="str">
        <f t="shared" si="26"/>
        <v/>
      </c>
      <c r="Q858" s="136" t="s">
        <v>1490</v>
      </c>
      <c r="R858" s="136" t="s">
        <v>1488</v>
      </c>
      <c r="S858" s="136" t="s">
        <v>980</v>
      </c>
      <c r="T858" s="136" t="s">
        <v>980</v>
      </c>
      <c r="U858" s="136" t="s">
        <v>987</v>
      </c>
      <c r="V858" s="136" t="s">
        <v>980</v>
      </c>
      <c r="W858" s="136" t="s">
        <v>980</v>
      </c>
      <c r="X858" s="136" t="s">
        <v>980</v>
      </c>
      <c r="Y858" s="136" t="s">
        <v>980</v>
      </c>
      <c r="Z858" s="136" t="s">
        <v>988</v>
      </c>
      <c r="AA858" s="136" t="s">
        <v>980</v>
      </c>
      <c r="AB858" s="137"/>
      <c r="AC858" s="136" t="s">
        <v>980</v>
      </c>
      <c r="AD858" s="136" t="s">
        <v>980</v>
      </c>
      <c r="AE858" s="136" t="s">
        <v>980</v>
      </c>
      <c r="AF858" s="138">
        <v>0</v>
      </c>
    </row>
    <row r="859" spans="1:32" x14ac:dyDescent="0.25">
      <c r="A859" s="135" t="s">
        <v>980</v>
      </c>
      <c r="B859" s="136" t="s">
        <v>182</v>
      </c>
      <c r="C859" s="136" t="s">
        <v>229</v>
      </c>
      <c r="D859" s="137">
        <v>44183</v>
      </c>
      <c r="E859" s="137">
        <v>44183</v>
      </c>
      <c r="F859" s="137">
        <v>44189</v>
      </c>
      <c r="G859" s="136" t="s">
        <v>981</v>
      </c>
      <c r="H859" s="136" t="s">
        <v>982</v>
      </c>
      <c r="I859" s="138">
        <v>-18165.41</v>
      </c>
      <c r="J859" s="136" t="s">
        <v>983</v>
      </c>
      <c r="K859" s="136" t="s">
        <v>984</v>
      </c>
      <c r="L859" s="138">
        <v>-1524986.17</v>
      </c>
      <c r="M859" s="138">
        <v>-18165.41</v>
      </c>
      <c r="N859" s="139">
        <f t="shared" si="27"/>
        <v>18165.41</v>
      </c>
      <c r="O859" s="140" t="str">
        <f>IF(M859="","",IF(M859&lt;0,-M859&amp;"_"&amp;COUNTIF(M$2:M859,M859),M859&amp;"_"&amp;COUNTIF(M$2:M859,M859)))</f>
        <v>18165.41_1</v>
      </c>
      <c r="P859" s="140" t="str">
        <f t="shared" si="26"/>
        <v/>
      </c>
      <c r="Q859" s="136" t="s">
        <v>1490</v>
      </c>
      <c r="R859" s="136" t="s">
        <v>1488</v>
      </c>
      <c r="S859" s="136" t="s">
        <v>980</v>
      </c>
      <c r="T859" s="136" t="s">
        <v>980</v>
      </c>
      <c r="U859" s="136" t="s">
        <v>987</v>
      </c>
      <c r="V859" s="136" t="s">
        <v>980</v>
      </c>
      <c r="W859" s="136" t="s">
        <v>980</v>
      </c>
      <c r="X859" s="136" t="s">
        <v>980</v>
      </c>
      <c r="Y859" s="136" t="s">
        <v>980</v>
      </c>
      <c r="Z859" s="136" t="s">
        <v>988</v>
      </c>
      <c r="AA859" s="136" t="s">
        <v>980</v>
      </c>
      <c r="AB859" s="137"/>
      <c r="AC859" s="136" t="s">
        <v>980</v>
      </c>
      <c r="AD859" s="136" t="s">
        <v>980</v>
      </c>
      <c r="AE859" s="136" t="s">
        <v>980</v>
      </c>
      <c r="AF859" s="138">
        <v>0</v>
      </c>
    </row>
    <row r="860" spans="1:32" x14ac:dyDescent="0.25">
      <c r="A860" s="135" t="s">
        <v>980</v>
      </c>
      <c r="B860" s="136" t="s">
        <v>182</v>
      </c>
      <c r="C860" s="136" t="s">
        <v>229</v>
      </c>
      <c r="D860" s="137">
        <v>44183</v>
      </c>
      <c r="E860" s="137">
        <v>44183</v>
      </c>
      <c r="F860" s="137">
        <v>44189</v>
      </c>
      <c r="G860" s="136" t="s">
        <v>981</v>
      </c>
      <c r="H860" s="136" t="s">
        <v>982</v>
      </c>
      <c r="I860" s="138">
        <v>-5208.43</v>
      </c>
      <c r="J860" s="136" t="s">
        <v>983</v>
      </c>
      <c r="K860" s="136" t="s">
        <v>984</v>
      </c>
      <c r="L860" s="138">
        <v>-437247.7</v>
      </c>
      <c r="M860" s="138">
        <v>-5208.43</v>
      </c>
      <c r="N860" s="139">
        <f t="shared" si="27"/>
        <v>5208.43</v>
      </c>
      <c r="O860" s="140" t="str">
        <f>IF(M860="","",IF(M860&lt;0,-M860&amp;"_"&amp;COUNTIF(M$2:M860,M860),M860&amp;"_"&amp;COUNTIF(M$2:M860,M860)))</f>
        <v>5208.43_1</v>
      </c>
      <c r="P860" s="140" t="str">
        <f t="shared" si="26"/>
        <v/>
      </c>
      <c r="Q860" s="136" t="s">
        <v>1490</v>
      </c>
      <c r="R860" s="136" t="s">
        <v>1488</v>
      </c>
      <c r="S860" s="136" t="s">
        <v>980</v>
      </c>
      <c r="T860" s="136" t="s">
        <v>980</v>
      </c>
      <c r="U860" s="136" t="s">
        <v>987</v>
      </c>
      <c r="V860" s="136" t="s">
        <v>980</v>
      </c>
      <c r="W860" s="136" t="s">
        <v>980</v>
      </c>
      <c r="X860" s="136" t="s">
        <v>980</v>
      </c>
      <c r="Y860" s="136" t="s">
        <v>980</v>
      </c>
      <c r="Z860" s="136" t="s">
        <v>988</v>
      </c>
      <c r="AA860" s="136" t="s">
        <v>980</v>
      </c>
      <c r="AB860" s="137"/>
      <c r="AC860" s="136" t="s">
        <v>980</v>
      </c>
      <c r="AD860" s="136" t="s">
        <v>980</v>
      </c>
      <c r="AE860" s="136" t="s">
        <v>980</v>
      </c>
      <c r="AF860" s="138">
        <v>0</v>
      </c>
    </row>
    <row r="861" spans="1:32" x14ac:dyDescent="0.25">
      <c r="A861" s="135" t="s">
        <v>980</v>
      </c>
      <c r="B861" s="136" t="s">
        <v>182</v>
      </c>
      <c r="C861" s="136" t="s">
        <v>598</v>
      </c>
      <c r="D861" s="137">
        <v>44183</v>
      </c>
      <c r="E861" s="137">
        <v>44183</v>
      </c>
      <c r="F861" s="137">
        <v>44189</v>
      </c>
      <c r="G861" s="136" t="s">
        <v>981</v>
      </c>
      <c r="H861" s="136" t="s">
        <v>982</v>
      </c>
      <c r="I861" s="138">
        <v>-1532.41</v>
      </c>
      <c r="J861" s="136" t="s">
        <v>983</v>
      </c>
      <c r="K861" s="136" t="s">
        <v>984</v>
      </c>
      <c r="L861" s="138">
        <v>-128645.82</v>
      </c>
      <c r="M861" s="138">
        <v>-1532.41</v>
      </c>
      <c r="N861" s="139">
        <f t="shared" si="27"/>
        <v>1532.41</v>
      </c>
      <c r="O861" s="140" t="str">
        <f>IF(M861="","",IF(M861&lt;0,-M861&amp;"_"&amp;COUNTIF(M$2:M861,M861),M861&amp;"_"&amp;COUNTIF(M$2:M861,M861)))</f>
        <v>1532.41_1</v>
      </c>
      <c r="P861" s="140" t="str">
        <f t="shared" si="26"/>
        <v/>
      </c>
      <c r="Q861" s="136" t="s">
        <v>1491</v>
      </c>
      <c r="R861" s="136" t="s">
        <v>1488</v>
      </c>
      <c r="S861" s="136" t="s">
        <v>980</v>
      </c>
      <c r="T861" s="136" t="s">
        <v>980</v>
      </c>
      <c r="U861" s="136" t="s">
        <v>987</v>
      </c>
      <c r="V861" s="136" t="s">
        <v>980</v>
      </c>
      <c r="W861" s="136" t="s">
        <v>980</v>
      </c>
      <c r="X861" s="136" t="s">
        <v>980</v>
      </c>
      <c r="Y861" s="136" t="s">
        <v>980</v>
      </c>
      <c r="Z861" s="136" t="s">
        <v>988</v>
      </c>
      <c r="AA861" s="136" t="s">
        <v>980</v>
      </c>
      <c r="AB861" s="137"/>
      <c r="AC861" s="136" t="s">
        <v>980</v>
      </c>
      <c r="AD861" s="136" t="s">
        <v>980</v>
      </c>
      <c r="AE861" s="136" t="s">
        <v>980</v>
      </c>
      <c r="AF861" s="138">
        <v>0</v>
      </c>
    </row>
    <row r="862" spans="1:32" x14ac:dyDescent="0.25">
      <c r="A862" s="135" t="s">
        <v>980</v>
      </c>
      <c r="B862" s="136" t="s">
        <v>182</v>
      </c>
      <c r="C862" s="136" t="s">
        <v>598</v>
      </c>
      <c r="D862" s="137">
        <v>44183</v>
      </c>
      <c r="E862" s="137">
        <v>44183</v>
      </c>
      <c r="F862" s="137">
        <v>44189</v>
      </c>
      <c r="G862" s="136" t="s">
        <v>981</v>
      </c>
      <c r="H862" s="136" t="s">
        <v>982</v>
      </c>
      <c r="I862" s="138">
        <v>-3753.37</v>
      </c>
      <c r="J862" s="136" t="s">
        <v>983</v>
      </c>
      <c r="K862" s="136" t="s">
        <v>984</v>
      </c>
      <c r="L862" s="138">
        <v>-315095.40999999997</v>
      </c>
      <c r="M862" s="138">
        <v>-3753.37</v>
      </c>
      <c r="N862" s="139">
        <f t="shared" si="27"/>
        <v>3753.37</v>
      </c>
      <c r="O862" s="140" t="str">
        <f>IF(M862="","",IF(M862&lt;0,-M862&amp;"_"&amp;COUNTIF(M$2:M862,M862),M862&amp;"_"&amp;COUNTIF(M$2:M862,M862)))</f>
        <v>3753.37_1</v>
      </c>
      <c r="P862" s="140" t="str">
        <f t="shared" si="26"/>
        <v/>
      </c>
      <c r="Q862" s="136" t="s">
        <v>1491</v>
      </c>
      <c r="R862" s="136" t="s">
        <v>1488</v>
      </c>
      <c r="S862" s="136" t="s">
        <v>980</v>
      </c>
      <c r="T862" s="136" t="s">
        <v>980</v>
      </c>
      <c r="U862" s="136" t="s">
        <v>987</v>
      </c>
      <c r="V862" s="136" t="s">
        <v>980</v>
      </c>
      <c r="W862" s="136" t="s">
        <v>980</v>
      </c>
      <c r="X862" s="136" t="s">
        <v>980</v>
      </c>
      <c r="Y862" s="136" t="s">
        <v>980</v>
      </c>
      <c r="Z862" s="136" t="s">
        <v>988</v>
      </c>
      <c r="AA862" s="136" t="s">
        <v>980</v>
      </c>
      <c r="AB862" s="137"/>
      <c r="AC862" s="136" t="s">
        <v>980</v>
      </c>
      <c r="AD862" s="136" t="s">
        <v>980</v>
      </c>
      <c r="AE862" s="136" t="s">
        <v>980</v>
      </c>
      <c r="AF862" s="138">
        <v>0</v>
      </c>
    </row>
    <row r="863" spans="1:32" x14ac:dyDescent="0.25">
      <c r="A863" s="135" t="s">
        <v>980</v>
      </c>
      <c r="B863" s="136" t="s">
        <v>182</v>
      </c>
      <c r="C863" s="136" t="s">
        <v>598</v>
      </c>
      <c r="D863" s="137">
        <v>44183</v>
      </c>
      <c r="E863" s="137">
        <v>44183</v>
      </c>
      <c r="F863" s="137">
        <v>44189</v>
      </c>
      <c r="G863" s="136" t="s">
        <v>981</v>
      </c>
      <c r="H863" s="136" t="s">
        <v>982</v>
      </c>
      <c r="I863" s="138">
        <v>-4730.6099999999997</v>
      </c>
      <c r="J863" s="136" t="s">
        <v>983</v>
      </c>
      <c r="K863" s="136" t="s">
        <v>984</v>
      </c>
      <c r="L863" s="138">
        <v>-397134.71</v>
      </c>
      <c r="M863" s="138">
        <v>-4730.6099999999997</v>
      </c>
      <c r="N863" s="139">
        <f t="shared" si="27"/>
        <v>4730.6099999999997</v>
      </c>
      <c r="O863" s="140" t="str">
        <f>IF(M863="","",IF(M863&lt;0,-M863&amp;"_"&amp;COUNTIF(M$2:M863,M863),M863&amp;"_"&amp;COUNTIF(M$2:M863,M863)))</f>
        <v>4730.61_1</v>
      </c>
      <c r="P863" s="140" t="str">
        <f t="shared" si="26"/>
        <v/>
      </c>
      <c r="Q863" s="136" t="s">
        <v>1491</v>
      </c>
      <c r="R863" s="136" t="s">
        <v>1488</v>
      </c>
      <c r="S863" s="136" t="s">
        <v>980</v>
      </c>
      <c r="T863" s="136" t="s">
        <v>980</v>
      </c>
      <c r="U863" s="136" t="s">
        <v>987</v>
      </c>
      <c r="V863" s="136" t="s">
        <v>980</v>
      </c>
      <c r="W863" s="136" t="s">
        <v>980</v>
      </c>
      <c r="X863" s="136" t="s">
        <v>980</v>
      </c>
      <c r="Y863" s="136" t="s">
        <v>980</v>
      </c>
      <c r="Z863" s="136" t="s">
        <v>988</v>
      </c>
      <c r="AA863" s="136" t="s">
        <v>980</v>
      </c>
      <c r="AB863" s="137"/>
      <c r="AC863" s="136" t="s">
        <v>980</v>
      </c>
      <c r="AD863" s="136" t="s">
        <v>980</v>
      </c>
      <c r="AE863" s="136" t="s">
        <v>980</v>
      </c>
      <c r="AF863" s="138">
        <v>0</v>
      </c>
    </row>
    <row r="864" spans="1:32" x14ac:dyDescent="0.25">
      <c r="A864" s="135" t="s">
        <v>980</v>
      </c>
      <c r="B864" s="136" t="s">
        <v>182</v>
      </c>
      <c r="C864" s="136" t="s">
        <v>598</v>
      </c>
      <c r="D864" s="137">
        <v>44183</v>
      </c>
      <c r="E864" s="137">
        <v>44183</v>
      </c>
      <c r="F864" s="137">
        <v>44189</v>
      </c>
      <c r="G864" s="136" t="s">
        <v>981</v>
      </c>
      <c r="H864" s="136" t="s">
        <v>982</v>
      </c>
      <c r="I864" s="138">
        <v>-138.69999999999999</v>
      </c>
      <c r="J864" s="136" t="s">
        <v>1492</v>
      </c>
      <c r="K864" s="136" t="s">
        <v>984</v>
      </c>
      <c r="L864" s="138">
        <v>-11643.87</v>
      </c>
      <c r="M864" s="138">
        <v>-138.69999999999999</v>
      </c>
      <c r="N864" s="139">
        <f t="shared" si="27"/>
        <v>138.69999999999999</v>
      </c>
      <c r="O864" s="140" t="str">
        <f>IF(M864="","",IF(M864&lt;0,-M864&amp;"_"&amp;COUNTIF(M$2:M864,M864),M864&amp;"_"&amp;COUNTIF(M$2:M864,M864)))</f>
        <v>138.7_1</v>
      </c>
      <c r="P864" s="140" t="str">
        <f t="shared" si="26"/>
        <v/>
      </c>
      <c r="Q864" s="136" t="s">
        <v>1491</v>
      </c>
      <c r="R864" s="136" t="s">
        <v>1488</v>
      </c>
      <c r="S864" s="136" t="s">
        <v>980</v>
      </c>
      <c r="T864" s="136" t="s">
        <v>980</v>
      </c>
      <c r="U864" s="136" t="s">
        <v>987</v>
      </c>
      <c r="V864" s="136" t="s">
        <v>980</v>
      </c>
      <c r="W864" s="136" t="s">
        <v>980</v>
      </c>
      <c r="X864" s="136" t="s">
        <v>980</v>
      </c>
      <c r="Y864" s="136" t="s">
        <v>980</v>
      </c>
      <c r="Z864" s="136" t="s">
        <v>988</v>
      </c>
      <c r="AA864" s="136" t="s">
        <v>980</v>
      </c>
      <c r="AB864" s="137"/>
      <c r="AC864" s="136" t="s">
        <v>980</v>
      </c>
      <c r="AD864" s="136" t="s">
        <v>980</v>
      </c>
      <c r="AE864" s="136" t="s">
        <v>980</v>
      </c>
      <c r="AF864" s="138">
        <v>0</v>
      </c>
    </row>
    <row r="865" spans="1:32" x14ac:dyDescent="0.25">
      <c r="A865" s="135" t="s">
        <v>980</v>
      </c>
      <c r="B865" s="136" t="s">
        <v>182</v>
      </c>
      <c r="C865" s="136" t="s">
        <v>598</v>
      </c>
      <c r="D865" s="137">
        <v>44183</v>
      </c>
      <c r="E865" s="137">
        <v>44183</v>
      </c>
      <c r="F865" s="137">
        <v>44189</v>
      </c>
      <c r="G865" s="136" t="s">
        <v>981</v>
      </c>
      <c r="H865" s="136" t="s">
        <v>982</v>
      </c>
      <c r="I865" s="138">
        <v>-7983.07</v>
      </c>
      <c r="J865" s="136" t="s">
        <v>983</v>
      </c>
      <c r="K865" s="136" t="s">
        <v>984</v>
      </c>
      <c r="L865" s="138">
        <v>-670178.73</v>
      </c>
      <c r="M865" s="138">
        <v>-7983.07</v>
      </c>
      <c r="N865" s="139">
        <f t="shared" si="27"/>
        <v>7983.07</v>
      </c>
      <c r="O865" s="140" t="str">
        <f>IF(M865="","",IF(M865&lt;0,-M865&amp;"_"&amp;COUNTIF(M$2:M865,M865),M865&amp;"_"&amp;COUNTIF(M$2:M865,M865)))</f>
        <v>7983.07_1</v>
      </c>
      <c r="P865" s="140" t="str">
        <f t="shared" si="26"/>
        <v/>
      </c>
      <c r="Q865" s="136" t="s">
        <v>1491</v>
      </c>
      <c r="R865" s="136" t="s">
        <v>1488</v>
      </c>
      <c r="S865" s="136" t="s">
        <v>980</v>
      </c>
      <c r="T865" s="136" t="s">
        <v>980</v>
      </c>
      <c r="U865" s="136" t="s">
        <v>987</v>
      </c>
      <c r="V865" s="136" t="s">
        <v>980</v>
      </c>
      <c r="W865" s="136" t="s">
        <v>980</v>
      </c>
      <c r="X865" s="136" t="s">
        <v>980</v>
      </c>
      <c r="Y865" s="136" t="s">
        <v>980</v>
      </c>
      <c r="Z865" s="136" t="s">
        <v>988</v>
      </c>
      <c r="AA865" s="136" t="s">
        <v>980</v>
      </c>
      <c r="AB865" s="137"/>
      <c r="AC865" s="136" t="s">
        <v>980</v>
      </c>
      <c r="AD865" s="136" t="s">
        <v>980</v>
      </c>
      <c r="AE865" s="136" t="s">
        <v>980</v>
      </c>
      <c r="AF865" s="138">
        <v>0</v>
      </c>
    </row>
    <row r="866" spans="1:32" x14ac:dyDescent="0.25">
      <c r="A866" s="135" t="s">
        <v>980</v>
      </c>
      <c r="B866" s="136" t="s">
        <v>182</v>
      </c>
      <c r="C866" s="136" t="s">
        <v>598</v>
      </c>
      <c r="D866" s="137">
        <v>44183</v>
      </c>
      <c r="E866" s="137">
        <v>44183</v>
      </c>
      <c r="F866" s="137">
        <v>44189</v>
      </c>
      <c r="G866" s="136" t="s">
        <v>981</v>
      </c>
      <c r="H866" s="136" t="s">
        <v>982</v>
      </c>
      <c r="I866" s="138">
        <v>-2145.7800000000002</v>
      </c>
      <c r="J866" s="136" t="s">
        <v>983</v>
      </c>
      <c r="K866" s="136" t="s">
        <v>984</v>
      </c>
      <c r="L866" s="138">
        <v>-180138.23</v>
      </c>
      <c r="M866" s="138">
        <v>-2145.7800000000002</v>
      </c>
      <c r="N866" s="139">
        <f t="shared" si="27"/>
        <v>2145.7800000000002</v>
      </c>
      <c r="O866" s="140" t="str">
        <f>IF(M866="","",IF(M866&lt;0,-M866&amp;"_"&amp;COUNTIF(M$2:M866,M866),M866&amp;"_"&amp;COUNTIF(M$2:M866,M866)))</f>
        <v>2145.78_1</v>
      </c>
      <c r="P866" s="140" t="str">
        <f t="shared" si="26"/>
        <v/>
      </c>
      <c r="Q866" s="136" t="s">
        <v>1491</v>
      </c>
      <c r="R866" s="136" t="s">
        <v>1488</v>
      </c>
      <c r="S866" s="136" t="s">
        <v>980</v>
      </c>
      <c r="T866" s="136" t="s">
        <v>980</v>
      </c>
      <c r="U866" s="136" t="s">
        <v>987</v>
      </c>
      <c r="V866" s="136" t="s">
        <v>980</v>
      </c>
      <c r="W866" s="136" t="s">
        <v>980</v>
      </c>
      <c r="X866" s="136" t="s">
        <v>980</v>
      </c>
      <c r="Y866" s="136" t="s">
        <v>980</v>
      </c>
      <c r="Z866" s="136" t="s">
        <v>988</v>
      </c>
      <c r="AA866" s="136" t="s">
        <v>980</v>
      </c>
      <c r="AB866" s="137"/>
      <c r="AC866" s="136" t="s">
        <v>980</v>
      </c>
      <c r="AD866" s="136" t="s">
        <v>980</v>
      </c>
      <c r="AE866" s="136" t="s">
        <v>980</v>
      </c>
      <c r="AF866" s="138">
        <v>0</v>
      </c>
    </row>
    <row r="867" spans="1:32" x14ac:dyDescent="0.25">
      <c r="A867" s="135" t="s">
        <v>980</v>
      </c>
      <c r="B867" s="136" t="s">
        <v>182</v>
      </c>
      <c r="C867" s="136" t="s">
        <v>598</v>
      </c>
      <c r="D867" s="137">
        <v>44183</v>
      </c>
      <c r="E867" s="137">
        <v>44183</v>
      </c>
      <c r="F867" s="137">
        <v>44189</v>
      </c>
      <c r="G867" s="136" t="s">
        <v>981</v>
      </c>
      <c r="H867" s="136" t="s">
        <v>982</v>
      </c>
      <c r="I867" s="138">
        <v>-757.62</v>
      </c>
      <c r="J867" s="136" t="s">
        <v>983</v>
      </c>
      <c r="K867" s="136" t="s">
        <v>984</v>
      </c>
      <c r="L867" s="138">
        <v>-63602.2</v>
      </c>
      <c r="M867" s="138">
        <v>-757.62</v>
      </c>
      <c r="N867" s="139">
        <f t="shared" si="27"/>
        <v>757.62</v>
      </c>
      <c r="O867" s="140" t="str">
        <f>IF(M867="","",IF(M867&lt;0,-M867&amp;"_"&amp;COUNTIF(M$2:M867,M867),M867&amp;"_"&amp;COUNTIF(M$2:M867,M867)))</f>
        <v>757.62_1</v>
      </c>
      <c r="P867" s="140" t="str">
        <f t="shared" si="26"/>
        <v/>
      </c>
      <c r="Q867" s="136" t="s">
        <v>1491</v>
      </c>
      <c r="R867" s="136" t="s">
        <v>1488</v>
      </c>
      <c r="S867" s="136" t="s">
        <v>980</v>
      </c>
      <c r="T867" s="136" t="s">
        <v>980</v>
      </c>
      <c r="U867" s="136" t="s">
        <v>987</v>
      </c>
      <c r="V867" s="136" t="s">
        <v>980</v>
      </c>
      <c r="W867" s="136" t="s">
        <v>980</v>
      </c>
      <c r="X867" s="136" t="s">
        <v>980</v>
      </c>
      <c r="Y867" s="136" t="s">
        <v>980</v>
      </c>
      <c r="Z867" s="136" t="s">
        <v>988</v>
      </c>
      <c r="AA867" s="136" t="s">
        <v>980</v>
      </c>
      <c r="AB867" s="137"/>
      <c r="AC867" s="136" t="s">
        <v>980</v>
      </c>
      <c r="AD867" s="136" t="s">
        <v>980</v>
      </c>
      <c r="AE867" s="136" t="s">
        <v>980</v>
      </c>
      <c r="AF867" s="138">
        <v>0</v>
      </c>
    </row>
    <row r="868" spans="1:32" x14ac:dyDescent="0.25">
      <c r="A868" s="135" t="s">
        <v>980</v>
      </c>
      <c r="B868" s="136" t="s">
        <v>182</v>
      </c>
      <c r="C868" s="136" t="s">
        <v>598</v>
      </c>
      <c r="D868" s="137">
        <v>44183</v>
      </c>
      <c r="E868" s="137">
        <v>44183</v>
      </c>
      <c r="F868" s="137">
        <v>44189</v>
      </c>
      <c r="G868" s="136" t="s">
        <v>981</v>
      </c>
      <c r="H868" s="136" t="s">
        <v>982</v>
      </c>
      <c r="I868" s="138">
        <v>-6671.6</v>
      </c>
      <c r="J868" s="136" t="s">
        <v>983</v>
      </c>
      <c r="K868" s="136" t="s">
        <v>984</v>
      </c>
      <c r="L868" s="138">
        <v>-560080.81999999995</v>
      </c>
      <c r="M868" s="138">
        <v>-6671.6</v>
      </c>
      <c r="N868" s="139">
        <f t="shared" si="27"/>
        <v>6671.6</v>
      </c>
      <c r="O868" s="140" t="str">
        <f>IF(M868="","",IF(M868&lt;0,-M868&amp;"_"&amp;COUNTIF(M$2:M868,M868),M868&amp;"_"&amp;COUNTIF(M$2:M868,M868)))</f>
        <v>6671.6_1</v>
      </c>
      <c r="P868" s="140" t="str">
        <f t="shared" si="26"/>
        <v/>
      </c>
      <c r="Q868" s="136" t="s">
        <v>1491</v>
      </c>
      <c r="R868" s="136" t="s">
        <v>1488</v>
      </c>
      <c r="S868" s="136" t="s">
        <v>980</v>
      </c>
      <c r="T868" s="136" t="s">
        <v>980</v>
      </c>
      <c r="U868" s="136" t="s">
        <v>987</v>
      </c>
      <c r="V868" s="136" t="s">
        <v>980</v>
      </c>
      <c r="W868" s="136" t="s">
        <v>980</v>
      </c>
      <c r="X868" s="136" t="s">
        <v>980</v>
      </c>
      <c r="Y868" s="136" t="s">
        <v>980</v>
      </c>
      <c r="Z868" s="136" t="s">
        <v>988</v>
      </c>
      <c r="AA868" s="136" t="s">
        <v>980</v>
      </c>
      <c r="AB868" s="137"/>
      <c r="AC868" s="136" t="s">
        <v>980</v>
      </c>
      <c r="AD868" s="136" t="s">
        <v>980</v>
      </c>
      <c r="AE868" s="136" t="s">
        <v>980</v>
      </c>
      <c r="AF868" s="138">
        <v>0</v>
      </c>
    </row>
    <row r="869" spans="1:32" x14ac:dyDescent="0.25">
      <c r="A869" s="135" t="s">
        <v>980</v>
      </c>
      <c r="B869" s="136" t="s">
        <v>182</v>
      </c>
      <c r="C869" s="136" t="s">
        <v>598</v>
      </c>
      <c r="D869" s="137">
        <v>44183</v>
      </c>
      <c r="E869" s="137">
        <v>44183</v>
      </c>
      <c r="F869" s="137">
        <v>44189</v>
      </c>
      <c r="G869" s="136" t="s">
        <v>981</v>
      </c>
      <c r="H869" s="136" t="s">
        <v>982</v>
      </c>
      <c r="I869" s="138">
        <v>-4469.3100000000004</v>
      </c>
      <c r="J869" s="136" t="s">
        <v>983</v>
      </c>
      <c r="K869" s="136" t="s">
        <v>984</v>
      </c>
      <c r="L869" s="138">
        <v>-375198.57</v>
      </c>
      <c r="M869" s="138">
        <v>-4469.3100000000004</v>
      </c>
      <c r="N869" s="139">
        <f t="shared" si="27"/>
        <v>4469.3100000000004</v>
      </c>
      <c r="O869" s="140" t="str">
        <f>IF(M869="","",IF(M869&lt;0,-M869&amp;"_"&amp;COUNTIF(M$2:M869,M869),M869&amp;"_"&amp;COUNTIF(M$2:M869,M869)))</f>
        <v>4469.31_1</v>
      </c>
      <c r="P869" s="140" t="str">
        <f t="shared" si="26"/>
        <v/>
      </c>
      <c r="Q869" s="136" t="s">
        <v>1491</v>
      </c>
      <c r="R869" s="136" t="s">
        <v>1488</v>
      </c>
      <c r="S869" s="136" t="s">
        <v>980</v>
      </c>
      <c r="T869" s="136" t="s">
        <v>980</v>
      </c>
      <c r="U869" s="136" t="s">
        <v>987</v>
      </c>
      <c r="V869" s="136" t="s">
        <v>980</v>
      </c>
      <c r="W869" s="136" t="s">
        <v>980</v>
      </c>
      <c r="X869" s="136" t="s">
        <v>980</v>
      </c>
      <c r="Y869" s="136" t="s">
        <v>980</v>
      </c>
      <c r="Z869" s="136" t="s">
        <v>988</v>
      </c>
      <c r="AA869" s="136" t="s">
        <v>980</v>
      </c>
      <c r="AB869" s="137"/>
      <c r="AC869" s="136" t="s">
        <v>980</v>
      </c>
      <c r="AD869" s="136" t="s">
        <v>980</v>
      </c>
      <c r="AE869" s="136" t="s">
        <v>980</v>
      </c>
      <c r="AF869" s="138">
        <v>0</v>
      </c>
    </row>
    <row r="870" spans="1:32" x14ac:dyDescent="0.25">
      <c r="A870" s="135" t="s">
        <v>980</v>
      </c>
      <c r="B870" s="136" t="s">
        <v>182</v>
      </c>
      <c r="C870" s="136" t="s">
        <v>599</v>
      </c>
      <c r="D870" s="137">
        <v>44183</v>
      </c>
      <c r="E870" s="137">
        <v>44183</v>
      </c>
      <c r="F870" s="137">
        <v>44189</v>
      </c>
      <c r="G870" s="136" t="s">
        <v>981</v>
      </c>
      <c r="H870" s="136" t="s">
        <v>982</v>
      </c>
      <c r="I870" s="138">
        <v>-5492.51</v>
      </c>
      <c r="J870" s="136" t="s">
        <v>983</v>
      </c>
      <c r="K870" s="136" t="s">
        <v>984</v>
      </c>
      <c r="L870" s="138">
        <v>-461096.22</v>
      </c>
      <c r="M870" s="138">
        <v>-5492.51</v>
      </c>
      <c r="N870" s="139">
        <f t="shared" si="27"/>
        <v>5492.51</v>
      </c>
      <c r="O870" s="140" t="str">
        <f>IF(M870="","",IF(M870&lt;0,-M870&amp;"_"&amp;COUNTIF(M$2:M870,M870),M870&amp;"_"&amp;COUNTIF(M$2:M870,M870)))</f>
        <v>5492.51_1</v>
      </c>
      <c r="P870" s="140" t="str">
        <f t="shared" si="26"/>
        <v/>
      </c>
      <c r="Q870" s="136" t="s">
        <v>1493</v>
      </c>
      <c r="R870" s="136" t="s">
        <v>1488</v>
      </c>
      <c r="S870" s="136" t="s">
        <v>980</v>
      </c>
      <c r="T870" s="136" t="s">
        <v>980</v>
      </c>
      <c r="U870" s="136" t="s">
        <v>987</v>
      </c>
      <c r="V870" s="136" t="s">
        <v>980</v>
      </c>
      <c r="W870" s="136" t="s">
        <v>980</v>
      </c>
      <c r="X870" s="136" t="s">
        <v>980</v>
      </c>
      <c r="Y870" s="136" t="s">
        <v>980</v>
      </c>
      <c r="Z870" s="136" t="s">
        <v>988</v>
      </c>
      <c r="AA870" s="136" t="s">
        <v>980</v>
      </c>
      <c r="AB870" s="137"/>
      <c r="AC870" s="136" t="s">
        <v>980</v>
      </c>
      <c r="AD870" s="136" t="s">
        <v>980</v>
      </c>
      <c r="AE870" s="136" t="s">
        <v>980</v>
      </c>
      <c r="AF870" s="138">
        <v>0</v>
      </c>
    </row>
    <row r="871" spans="1:32" x14ac:dyDescent="0.25">
      <c r="A871" s="135" t="s">
        <v>980</v>
      </c>
      <c r="B871" s="136" t="s">
        <v>182</v>
      </c>
      <c r="C871" s="136" t="s">
        <v>599</v>
      </c>
      <c r="D871" s="137">
        <v>44183</v>
      </c>
      <c r="E871" s="137">
        <v>44183</v>
      </c>
      <c r="F871" s="137">
        <v>44189</v>
      </c>
      <c r="G871" s="136" t="s">
        <v>981</v>
      </c>
      <c r="H871" s="136" t="s">
        <v>982</v>
      </c>
      <c r="I871" s="138">
        <v>-9799.75</v>
      </c>
      <c r="J871" s="136" t="s">
        <v>983</v>
      </c>
      <c r="K871" s="136" t="s">
        <v>984</v>
      </c>
      <c r="L871" s="138">
        <v>-822689.01</v>
      </c>
      <c r="M871" s="138">
        <v>-9799.75</v>
      </c>
      <c r="N871" s="139">
        <f t="shared" si="27"/>
        <v>9799.75</v>
      </c>
      <c r="O871" s="140" t="str">
        <f>IF(M871="","",IF(M871&lt;0,-M871&amp;"_"&amp;COUNTIF(M$2:M871,M871),M871&amp;"_"&amp;COUNTIF(M$2:M871,M871)))</f>
        <v>9799.75_1</v>
      </c>
      <c r="P871" s="140" t="str">
        <f t="shared" si="26"/>
        <v/>
      </c>
      <c r="Q871" s="136" t="s">
        <v>1493</v>
      </c>
      <c r="R871" s="136" t="s">
        <v>1488</v>
      </c>
      <c r="S871" s="136" t="s">
        <v>980</v>
      </c>
      <c r="T871" s="136" t="s">
        <v>980</v>
      </c>
      <c r="U871" s="136" t="s">
        <v>987</v>
      </c>
      <c r="V871" s="136" t="s">
        <v>980</v>
      </c>
      <c r="W871" s="136" t="s">
        <v>980</v>
      </c>
      <c r="X871" s="136" t="s">
        <v>980</v>
      </c>
      <c r="Y871" s="136" t="s">
        <v>980</v>
      </c>
      <c r="Z871" s="136" t="s">
        <v>988</v>
      </c>
      <c r="AA871" s="136" t="s">
        <v>980</v>
      </c>
      <c r="AB871" s="137"/>
      <c r="AC871" s="136" t="s">
        <v>980</v>
      </c>
      <c r="AD871" s="136" t="s">
        <v>980</v>
      </c>
      <c r="AE871" s="136" t="s">
        <v>980</v>
      </c>
      <c r="AF871" s="138">
        <v>0</v>
      </c>
    </row>
    <row r="872" spans="1:32" x14ac:dyDescent="0.25">
      <c r="A872" s="135" t="s">
        <v>980</v>
      </c>
      <c r="B872" s="136" t="s">
        <v>182</v>
      </c>
      <c r="C872" s="136" t="s">
        <v>607</v>
      </c>
      <c r="D872" s="137">
        <v>44183</v>
      </c>
      <c r="E872" s="137">
        <v>44183</v>
      </c>
      <c r="F872" s="137">
        <v>44189</v>
      </c>
      <c r="G872" s="136" t="s">
        <v>981</v>
      </c>
      <c r="H872" s="136" t="s">
        <v>982</v>
      </c>
      <c r="I872" s="138">
        <v>-7929.66</v>
      </c>
      <c r="J872" s="136" t="s">
        <v>983</v>
      </c>
      <c r="K872" s="136" t="s">
        <v>984</v>
      </c>
      <c r="L872" s="138">
        <v>-665694.96</v>
      </c>
      <c r="M872" s="138">
        <v>-7929.66</v>
      </c>
      <c r="N872" s="139">
        <f t="shared" si="27"/>
        <v>7929.66</v>
      </c>
      <c r="O872" s="140" t="str">
        <f>IF(M872="","",IF(M872&lt;0,-M872&amp;"_"&amp;COUNTIF(M$2:M872,M872),M872&amp;"_"&amp;COUNTIF(M$2:M872,M872)))</f>
        <v>7929.66_1</v>
      </c>
      <c r="P872" s="140" t="str">
        <f t="shared" si="26"/>
        <v/>
      </c>
      <c r="Q872" s="136" t="s">
        <v>1494</v>
      </c>
      <c r="R872" s="136" t="s">
        <v>1488</v>
      </c>
      <c r="S872" s="136" t="s">
        <v>980</v>
      </c>
      <c r="T872" s="136" t="s">
        <v>980</v>
      </c>
      <c r="U872" s="136" t="s">
        <v>987</v>
      </c>
      <c r="V872" s="136" t="s">
        <v>980</v>
      </c>
      <c r="W872" s="136" t="s">
        <v>980</v>
      </c>
      <c r="X872" s="136" t="s">
        <v>980</v>
      </c>
      <c r="Y872" s="136" t="s">
        <v>980</v>
      </c>
      <c r="Z872" s="136" t="s">
        <v>988</v>
      </c>
      <c r="AA872" s="136" t="s">
        <v>980</v>
      </c>
      <c r="AB872" s="137"/>
      <c r="AC872" s="136" t="s">
        <v>980</v>
      </c>
      <c r="AD872" s="136" t="s">
        <v>980</v>
      </c>
      <c r="AE872" s="136" t="s">
        <v>980</v>
      </c>
      <c r="AF872" s="138">
        <v>0</v>
      </c>
    </row>
    <row r="873" spans="1:32" x14ac:dyDescent="0.25">
      <c r="A873" s="135" t="s">
        <v>980</v>
      </c>
      <c r="B873" s="136" t="s">
        <v>182</v>
      </c>
      <c r="C873" s="136" t="s">
        <v>608</v>
      </c>
      <c r="D873" s="137">
        <v>44183</v>
      </c>
      <c r="E873" s="137">
        <v>44183</v>
      </c>
      <c r="F873" s="137">
        <v>44189</v>
      </c>
      <c r="G873" s="136" t="s">
        <v>981</v>
      </c>
      <c r="H873" s="136" t="s">
        <v>982</v>
      </c>
      <c r="I873" s="138">
        <v>-3888.19</v>
      </c>
      <c r="J873" s="136" t="s">
        <v>983</v>
      </c>
      <c r="K873" s="136" t="s">
        <v>984</v>
      </c>
      <c r="L873" s="138">
        <v>-326413.55</v>
      </c>
      <c r="M873" s="138">
        <v>-3888.19</v>
      </c>
      <c r="N873" s="139">
        <f t="shared" si="27"/>
        <v>3888.19</v>
      </c>
      <c r="O873" s="140" t="str">
        <f>IF(M873="","",IF(M873&lt;0,-M873&amp;"_"&amp;COUNTIF(M$2:M873,M873),M873&amp;"_"&amp;COUNTIF(M$2:M873,M873)))</f>
        <v>3888.19_1</v>
      </c>
      <c r="P873" s="140" t="str">
        <f t="shared" si="26"/>
        <v/>
      </c>
      <c r="Q873" s="136" t="s">
        <v>1495</v>
      </c>
      <c r="R873" s="136" t="s">
        <v>1488</v>
      </c>
      <c r="S873" s="136" t="s">
        <v>980</v>
      </c>
      <c r="T873" s="136" t="s">
        <v>980</v>
      </c>
      <c r="U873" s="136" t="s">
        <v>987</v>
      </c>
      <c r="V873" s="136" t="s">
        <v>980</v>
      </c>
      <c r="W873" s="136" t="s">
        <v>980</v>
      </c>
      <c r="X873" s="136" t="s">
        <v>980</v>
      </c>
      <c r="Y873" s="136" t="s">
        <v>980</v>
      </c>
      <c r="Z873" s="136" t="s">
        <v>988</v>
      </c>
      <c r="AA873" s="136" t="s">
        <v>980</v>
      </c>
      <c r="AB873" s="137"/>
      <c r="AC873" s="136" t="s">
        <v>980</v>
      </c>
      <c r="AD873" s="136" t="s">
        <v>980</v>
      </c>
      <c r="AE873" s="136" t="s">
        <v>980</v>
      </c>
      <c r="AF873" s="138">
        <v>0</v>
      </c>
    </row>
    <row r="874" spans="1:32" x14ac:dyDescent="0.25">
      <c r="A874" s="135" t="s">
        <v>980</v>
      </c>
      <c r="B874" s="136" t="s">
        <v>182</v>
      </c>
      <c r="C874" s="136" t="s">
        <v>611</v>
      </c>
      <c r="D874" s="137">
        <v>44183</v>
      </c>
      <c r="E874" s="137">
        <v>44183</v>
      </c>
      <c r="F874" s="137">
        <v>44189</v>
      </c>
      <c r="G874" s="136" t="s">
        <v>981</v>
      </c>
      <c r="H874" s="136" t="s">
        <v>982</v>
      </c>
      <c r="I874" s="138">
        <v>-2369.2800000000002</v>
      </c>
      <c r="J874" s="136" t="s">
        <v>983</v>
      </c>
      <c r="K874" s="136" t="s">
        <v>984</v>
      </c>
      <c r="L874" s="138">
        <v>-198901.06</v>
      </c>
      <c r="M874" s="138">
        <v>-2369.2800000000002</v>
      </c>
      <c r="N874" s="139">
        <f t="shared" si="27"/>
        <v>2369.2800000000002</v>
      </c>
      <c r="O874" s="140" t="str">
        <f>IF(M874="","",IF(M874&lt;0,-M874&amp;"_"&amp;COUNTIF(M$2:M874,M874),M874&amp;"_"&amp;COUNTIF(M$2:M874,M874)))</f>
        <v>2369.28_1</v>
      </c>
      <c r="P874" s="140" t="str">
        <f t="shared" si="26"/>
        <v/>
      </c>
      <c r="Q874" s="136" t="s">
        <v>1496</v>
      </c>
      <c r="R874" s="136" t="s">
        <v>1488</v>
      </c>
      <c r="S874" s="136" t="s">
        <v>980</v>
      </c>
      <c r="T874" s="136" t="s">
        <v>980</v>
      </c>
      <c r="U874" s="136" t="s">
        <v>987</v>
      </c>
      <c r="V874" s="136" t="s">
        <v>980</v>
      </c>
      <c r="W874" s="136" t="s">
        <v>980</v>
      </c>
      <c r="X874" s="136" t="s">
        <v>980</v>
      </c>
      <c r="Y874" s="136" t="s">
        <v>980</v>
      </c>
      <c r="Z874" s="136" t="s">
        <v>988</v>
      </c>
      <c r="AA874" s="136" t="s">
        <v>980</v>
      </c>
      <c r="AB874" s="137"/>
      <c r="AC874" s="136" t="s">
        <v>980</v>
      </c>
      <c r="AD874" s="136" t="s">
        <v>980</v>
      </c>
      <c r="AE874" s="136" t="s">
        <v>980</v>
      </c>
      <c r="AF874" s="138">
        <v>0</v>
      </c>
    </row>
    <row r="875" spans="1:32" x14ac:dyDescent="0.25">
      <c r="A875" s="135" t="s">
        <v>980</v>
      </c>
      <c r="B875" s="136" t="s">
        <v>182</v>
      </c>
      <c r="C875" s="136" t="s">
        <v>611</v>
      </c>
      <c r="D875" s="137">
        <v>44183</v>
      </c>
      <c r="E875" s="137">
        <v>44183</v>
      </c>
      <c r="F875" s="137">
        <v>44189</v>
      </c>
      <c r="G875" s="136" t="s">
        <v>981</v>
      </c>
      <c r="H875" s="136" t="s">
        <v>982</v>
      </c>
      <c r="I875" s="138">
        <v>-1523.22</v>
      </c>
      <c r="J875" s="136" t="s">
        <v>983</v>
      </c>
      <c r="K875" s="136" t="s">
        <v>984</v>
      </c>
      <c r="L875" s="138">
        <v>-127874.32</v>
      </c>
      <c r="M875" s="138">
        <v>-1523.22</v>
      </c>
      <c r="N875" s="139">
        <f t="shared" si="27"/>
        <v>1523.22</v>
      </c>
      <c r="O875" s="140" t="str">
        <f>IF(M875="","",IF(M875&lt;0,-M875&amp;"_"&amp;COUNTIF(M$2:M875,M875),M875&amp;"_"&amp;COUNTIF(M$2:M875,M875)))</f>
        <v>1523.22_1</v>
      </c>
      <c r="P875" s="140" t="str">
        <f t="shared" si="26"/>
        <v/>
      </c>
      <c r="Q875" s="136" t="s">
        <v>1496</v>
      </c>
      <c r="R875" s="136" t="s">
        <v>1488</v>
      </c>
      <c r="S875" s="136" t="s">
        <v>980</v>
      </c>
      <c r="T875" s="136" t="s">
        <v>980</v>
      </c>
      <c r="U875" s="136" t="s">
        <v>987</v>
      </c>
      <c r="V875" s="136" t="s">
        <v>980</v>
      </c>
      <c r="W875" s="136" t="s">
        <v>980</v>
      </c>
      <c r="X875" s="136" t="s">
        <v>980</v>
      </c>
      <c r="Y875" s="136" t="s">
        <v>980</v>
      </c>
      <c r="Z875" s="136" t="s">
        <v>988</v>
      </c>
      <c r="AA875" s="136" t="s">
        <v>980</v>
      </c>
      <c r="AB875" s="137"/>
      <c r="AC875" s="136" t="s">
        <v>980</v>
      </c>
      <c r="AD875" s="136" t="s">
        <v>980</v>
      </c>
      <c r="AE875" s="136" t="s">
        <v>980</v>
      </c>
      <c r="AF875" s="138">
        <v>0</v>
      </c>
    </row>
    <row r="876" spans="1:32" x14ac:dyDescent="0.25">
      <c r="A876" s="135" t="s">
        <v>980</v>
      </c>
      <c r="B876" s="136" t="s">
        <v>182</v>
      </c>
      <c r="C876" s="136" t="s">
        <v>612</v>
      </c>
      <c r="D876" s="137">
        <v>44183</v>
      </c>
      <c r="E876" s="137">
        <v>44183</v>
      </c>
      <c r="F876" s="137">
        <v>44189</v>
      </c>
      <c r="G876" s="136" t="s">
        <v>981</v>
      </c>
      <c r="H876" s="136" t="s">
        <v>982</v>
      </c>
      <c r="I876" s="138">
        <v>-4848.6499999999996</v>
      </c>
      <c r="J876" s="136" t="s">
        <v>983</v>
      </c>
      <c r="K876" s="136" t="s">
        <v>984</v>
      </c>
      <c r="L876" s="138">
        <v>-407044.17</v>
      </c>
      <c r="M876" s="138">
        <v>-4848.6499999999996</v>
      </c>
      <c r="N876" s="139">
        <f t="shared" si="27"/>
        <v>4848.6499999999996</v>
      </c>
      <c r="O876" s="140" t="str">
        <f>IF(M876="","",IF(M876&lt;0,-M876&amp;"_"&amp;COUNTIF(M$2:M876,M876),M876&amp;"_"&amp;COUNTIF(M$2:M876,M876)))</f>
        <v>4848.65_1</v>
      </c>
      <c r="P876" s="140" t="str">
        <f t="shared" si="26"/>
        <v/>
      </c>
      <c r="Q876" s="136" t="s">
        <v>1497</v>
      </c>
      <c r="R876" s="136" t="s">
        <v>1488</v>
      </c>
      <c r="S876" s="136" t="s">
        <v>980</v>
      </c>
      <c r="T876" s="136" t="s">
        <v>980</v>
      </c>
      <c r="U876" s="136" t="s">
        <v>987</v>
      </c>
      <c r="V876" s="136" t="s">
        <v>980</v>
      </c>
      <c r="W876" s="136" t="s">
        <v>980</v>
      </c>
      <c r="X876" s="136" t="s">
        <v>980</v>
      </c>
      <c r="Y876" s="136" t="s">
        <v>980</v>
      </c>
      <c r="Z876" s="136" t="s">
        <v>988</v>
      </c>
      <c r="AA876" s="136" t="s">
        <v>980</v>
      </c>
      <c r="AB876" s="137"/>
      <c r="AC876" s="136" t="s">
        <v>980</v>
      </c>
      <c r="AD876" s="136" t="s">
        <v>980</v>
      </c>
      <c r="AE876" s="136" t="s">
        <v>980</v>
      </c>
      <c r="AF876" s="138">
        <v>0</v>
      </c>
    </row>
    <row r="877" spans="1:32" x14ac:dyDescent="0.25">
      <c r="A877" s="135" t="s">
        <v>980</v>
      </c>
      <c r="B877" s="136" t="s">
        <v>182</v>
      </c>
      <c r="C877" s="136" t="s">
        <v>601</v>
      </c>
      <c r="D877" s="137">
        <v>44184</v>
      </c>
      <c r="E877" s="137">
        <v>44184</v>
      </c>
      <c r="F877" s="137">
        <v>44192</v>
      </c>
      <c r="G877" s="136" t="s">
        <v>981</v>
      </c>
      <c r="H877" s="136" t="s">
        <v>982</v>
      </c>
      <c r="I877" s="138">
        <v>-1236.6600000000001</v>
      </c>
      <c r="J877" s="136" t="s">
        <v>999</v>
      </c>
      <c r="K877" s="136" t="s">
        <v>984</v>
      </c>
      <c r="L877" s="138">
        <v>-103817.60000000001</v>
      </c>
      <c r="M877" s="138">
        <v>-1236.6600000000001</v>
      </c>
      <c r="N877" s="139">
        <f t="shared" si="27"/>
        <v>1236.6600000000001</v>
      </c>
      <c r="O877" s="140" t="str">
        <f>IF(M877="","",IF(M877&lt;0,-M877&amp;"_"&amp;COUNTIF(M$2:M877,M877),M877&amp;"_"&amp;COUNTIF(M$2:M877,M877)))</f>
        <v>1236.66_2</v>
      </c>
      <c r="P877" s="140" t="str">
        <f t="shared" si="26"/>
        <v/>
      </c>
      <c r="Q877" s="136" t="s">
        <v>1498</v>
      </c>
      <c r="R877" s="136" t="s">
        <v>1499</v>
      </c>
      <c r="S877" s="136" t="s">
        <v>980</v>
      </c>
      <c r="T877" s="136" t="s">
        <v>980</v>
      </c>
      <c r="U877" s="136" t="s">
        <v>987</v>
      </c>
      <c r="V877" s="136" t="s">
        <v>980</v>
      </c>
      <c r="W877" s="136" t="s">
        <v>980</v>
      </c>
      <c r="X877" s="136" t="s">
        <v>980</v>
      </c>
      <c r="Y877" s="136" t="s">
        <v>980</v>
      </c>
      <c r="Z877" s="136" t="s">
        <v>988</v>
      </c>
      <c r="AA877" s="136" t="s">
        <v>980</v>
      </c>
      <c r="AB877" s="137"/>
      <c r="AC877" s="136" t="s">
        <v>980</v>
      </c>
      <c r="AD877" s="136" t="s">
        <v>980</v>
      </c>
      <c r="AE877" s="136" t="s">
        <v>980</v>
      </c>
      <c r="AF877" s="138">
        <v>0</v>
      </c>
    </row>
    <row r="878" spans="1:32" x14ac:dyDescent="0.25">
      <c r="A878" s="135" t="s">
        <v>980</v>
      </c>
      <c r="B878" s="136" t="s">
        <v>182</v>
      </c>
      <c r="C878" s="136" t="s">
        <v>601</v>
      </c>
      <c r="D878" s="137">
        <v>44184</v>
      </c>
      <c r="E878" s="137">
        <v>44184</v>
      </c>
      <c r="F878" s="137">
        <v>44192</v>
      </c>
      <c r="G878" s="136" t="s">
        <v>981</v>
      </c>
      <c r="H878" s="136" t="s">
        <v>982</v>
      </c>
      <c r="I878" s="138">
        <v>-2359.0500000000002</v>
      </c>
      <c r="J878" s="136" t="s">
        <v>983</v>
      </c>
      <c r="K878" s="136" t="s">
        <v>984</v>
      </c>
      <c r="L878" s="138">
        <v>-198042.25</v>
      </c>
      <c r="M878" s="138">
        <v>-2359.0500000000002</v>
      </c>
      <c r="N878" s="139">
        <f t="shared" si="27"/>
        <v>2359.0500000000002</v>
      </c>
      <c r="O878" s="140" t="str">
        <f>IF(M878="","",IF(M878&lt;0,-M878&amp;"_"&amp;COUNTIF(M$2:M878,M878),M878&amp;"_"&amp;COUNTIF(M$2:M878,M878)))</f>
        <v>2359.05_1</v>
      </c>
      <c r="P878" s="140" t="str">
        <f t="shared" si="26"/>
        <v/>
      </c>
      <c r="Q878" s="136" t="s">
        <v>1498</v>
      </c>
      <c r="R878" s="136" t="s">
        <v>1499</v>
      </c>
      <c r="S878" s="136" t="s">
        <v>980</v>
      </c>
      <c r="T878" s="136" t="s">
        <v>980</v>
      </c>
      <c r="U878" s="136" t="s">
        <v>987</v>
      </c>
      <c r="V878" s="136" t="s">
        <v>980</v>
      </c>
      <c r="W878" s="136" t="s">
        <v>980</v>
      </c>
      <c r="X878" s="136" t="s">
        <v>980</v>
      </c>
      <c r="Y878" s="136" t="s">
        <v>980</v>
      </c>
      <c r="Z878" s="136" t="s">
        <v>988</v>
      </c>
      <c r="AA878" s="136" t="s">
        <v>980</v>
      </c>
      <c r="AB878" s="137"/>
      <c r="AC878" s="136" t="s">
        <v>980</v>
      </c>
      <c r="AD878" s="136" t="s">
        <v>980</v>
      </c>
      <c r="AE878" s="136" t="s">
        <v>980</v>
      </c>
      <c r="AF878" s="138">
        <v>0</v>
      </c>
    </row>
    <row r="879" spans="1:32" x14ac:dyDescent="0.25">
      <c r="A879" s="135" t="s">
        <v>980</v>
      </c>
      <c r="B879" s="136" t="s">
        <v>182</v>
      </c>
      <c r="C879" s="136" t="s">
        <v>581</v>
      </c>
      <c r="D879" s="137">
        <v>44185</v>
      </c>
      <c r="E879" s="137">
        <v>44185</v>
      </c>
      <c r="F879" s="137">
        <v>44188</v>
      </c>
      <c r="G879" s="136" t="s">
        <v>981</v>
      </c>
      <c r="H879" s="136" t="s">
        <v>982</v>
      </c>
      <c r="I879" s="138">
        <v>-22960.65</v>
      </c>
      <c r="J879" s="136" t="s">
        <v>983</v>
      </c>
      <c r="K879" s="136" t="s">
        <v>984</v>
      </c>
      <c r="L879" s="138">
        <v>-1927546.57</v>
      </c>
      <c r="M879" s="138">
        <v>-22960.65</v>
      </c>
      <c r="N879" s="139">
        <f t="shared" si="27"/>
        <v>22960.65</v>
      </c>
      <c r="O879" s="140" t="str">
        <f>IF(M879="","",IF(M879&lt;0,-M879&amp;"_"&amp;COUNTIF(M$2:M879,M879),M879&amp;"_"&amp;COUNTIF(M$2:M879,M879)))</f>
        <v>22960.65_1</v>
      </c>
      <c r="P879" s="140" t="str">
        <f t="shared" si="26"/>
        <v/>
      </c>
      <c r="Q879" s="136" t="s">
        <v>1500</v>
      </c>
      <c r="R879" s="136" t="s">
        <v>1501</v>
      </c>
      <c r="S879" s="136" t="s">
        <v>980</v>
      </c>
      <c r="T879" s="136" t="s">
        <v>980</v>
      </c>
      <c r="U879" s="136" t="s">
        <v>987</v>
      </c>
      <c r="V879" s="136" t="s">
        <v>980</v>
      </c>
      <c r="W879" s="136" t="s">
        <v>980</v>
      </c>
      <c r="X879" s="136" t="s">
        <v>980</v>
      </c>
      <c r="Y879" s="136" t="s">
        <v>980</v>
      </c>
      <c r="Z879" s="136" t="s">
        <v>988</v>
      </c>
      <c r="AA879" s="136" t="s">
        <v>980</v>
      </c>
      <c r="AB879" s="137"/>
      <c r="AC879" s="136" t="s">
        <v>980</v>
      </c>
      <c r="AD879" s="136" t="s">
        <v>980</v>
      </c>
      <c r="AE879" s="136" t="s">
        <v>980</v>
      </c>
      <c r="AF879" s="138">
        <v>0</v>
      </c>
    </row>
    <row r="880" spans="1:32" x14ac:dyDescent="0.25">
      <c r="A880" s="135" t="s">
        <v>980</v>
      </c>
      <c r="B880" s="136" t="s">
        <v>182</v>
      </c>
      <c r="C880" s="136" t="s">
        <v>230</v>
      </c>
      <c r="D880" s="137">
        <v>44185</v>
      </c>
      <c r="E880" s="137">
        <v>44185</v>
      </c>
      <c r="F880" s="137">
        <v>44192</v>
      </c>
      <c r="G880" s="136" t="s">
        <v>981</v>
      </c>
      <c r="H880" s="136" t="s">
        <v>982</v>
      </c>
      <c r="I880" s="138">
        <v>-3452.14</v>
      </c>
      <c r="J880" s="136" t="s">
        <v>983</v>
      </c>
      <c r="K880" s="136" t="s">
        <v>984</v>
      </c>
      <c r="L880" s="138">
        <v>-289807.15999999997</v>
      </c>
      <c r="M880" s="138">
        <v>-3452.14</v>
      </c>
      <c r="N880" s="139">
        <f t="shared" si="27"/>
        <v>3452.14</v>
      </c>
      <c r="O880" s="140" t="str">
        <f>IF(M880="","",IF(M880&lt;0,-M880&amp;"_"&amp;COUNTIF(M$2:M880,M880),M880&amp;"_"&amp;COUNTIF(M$2:M880,M880)))</f>
        <v>3452.14_1</v>
      </c>
      <c r="P880" s="140" t="str">
        <f t="shared" si="26"/>
        <v/>
      </c>
      <c r="Q880" s="136" t="s">
        <v>1502</v>
      </c>
      <c r="R880" s="136" t="s">
        <v>1501</v>
      </c>
      <c r="S880" s="136" t="s">
        <v>980</v>
      </c>
      <c r="T880" s="136" t="s">
        <v>980</v>
      </c>
      <c r="U880" s="136" t="s">
        <v>987</v>
      </c>
      <c r="V880" s="136" t="s">
        <v>980</v>
      </c>
      <c r="W880" s="136" t="s">
        <v>980</v>
      </c>
      <c r="X880" s="136" t="s">
        <v>980</v>
      </c>
      <c r="Y880" s="136" t="s">
        <v>980</v>
      </c>
      <c r="Z880" s="136" t="s">
        <v>988</v>
      </c>
      <c r="AA880" s="136" t="s">
        <v>980</v>
      </c>
      <c r="AB880" s="137"/>
      <c r="AC880" s="136" t="s">
        <v>980</v>
      </c>
      <c r="AD880" s="136" t="s">
        <v>980</v>
      </c>
      <c r="AE880" s="136" t="s">
        <v>980</v>
      </c>
      <c r="AF880" s="138">
        <v>0</v>
      </c>
    </row>
    <row r="881" spans="1:32" x14ac:dyDescent="0.25">
      <c r="A881" s="135" t="s">
        <v>980</v>
      </c>
      <c r="B881" s="136" t="s">
        <v>182</v>
      </c>
      <c r="C881" s="136" t="s">
        <v>230</v>
      </c>
      <c r="D881" s="137">
        <v>44185</v>
      </c>
      <c r="E881" s="137">
        <v>44185</v>
      </c>
      <c r="F881" s="137">
        <v>44192</v>
      </c>
      <c r="G881" s="136" t="s">
        <v>981</v>
      </c>
      <c r="H881" s="136" t="s">
        <v>982</v>
      </c>
      <c r="I881" s="138">
        <v>-5677.29</v>
      </c>
      <c r="J881" s="136" t="s">
        <v>983</v>
      </c>
      <c r="K881" s="136" t="s">
        <v>984</v>
      </c>
      <c r="L881" s="138">
        <v>-476608.5</v>
      </c>
      <c r="M881" s="138">
        <v>-5677.29</v>
      </c>
      <c r="N881" s="139">
        <f t="shared" si="27"/>
        <v>5677.29</v>
      </c>
      <c r="O881" s="140" t="str">
        <f>IF(M881="","",IF(M881&lt;0,-M881&amp;"_"&amp;COUNTIF(M$2:M881,M881),M881&amp;"_"&amp;COUNTIF(M$2:M881,M881)))</f>
        <v>5677.29_1</v>
      </c>
      <c r="P881" s="140" t="str">
        <f t="shared" si="26"/>
        <v/>
      </c>
      <c r="Q881" s="136" t="s">
        <v>1502</v>
      </c>
      <c r="R881" s="136" t="s">
        <v>1501</v>
      </c>
      <c r="S881" s="136" t="s">
        <v>980</v>
      </c>
      <c r="T881" s="136" t="s">
        <v>980</v>
      </c>
      <c r="U881" s="136" t="s">
        <v>987</v>
      </c>
      <c r="V881" s="136" t="s">
        <v>980</v>
      </c>
      <c r="W881" s="136" t="s">
        <v>980</v>
      </c>
      <c r="X881" s="136" t="s">
        <v>980</v>
      </c>
      <c r="Y881" s="136" t="s">
        <v>980</v>
      </c>
      <c r="Z881" s="136" t="s">
        <v>988</v>
      </c>
      <c r="AA881" s="136" t="s">
        <v>980</v>
      </c>
      <c r="AB881" s="137"/>
      <c r="AC881" s="136" t="s">
        <v>980</v>
      </c>
      <c r="AD881" s="136" t="s">
        <v>980</v>
      </c>
      <c r="AE881" s="136" t="s">
        <v>980</v>
      </c>
      <c r="AF881" s="138">
        <v>0</v>
      </c>
    </row>
    <row r="882" spans="1:32" x14ac:dyDescent="0.25">
      <c r="A882" s="135" t="s">
        <v>980</v>
      </c>
      <c r="B882" s="136" t="s">
        <v>182</v>
      </c>
      <c r="C882" s="136" t="s">
        <v>230</v>
      </c>
      <c r="D882" s="137">
        <v>44185</v>
      </c>
      <c r="E882" s="137">
        <v>44185</v>
      </c>
      <c r="F882" s="137">
        <v>44192</v>
      </c>
      <c r="G882" s="136" t="s">
        <v>981</v>
      </c>
      <c r="H882" s="136" t="s">
        <v>982</v>
      </c>
      <c r="I882" s="138">
        <v>-9677.59</v>
      </c>
      <c r="J882" s="136" t="s">
        <v>983</v>
      </c>
      <c r="K882" s="136" t="s">
        <v>984</v>
      </c>
      <c r="L882" s="138">
        <v>-812433.68</v>
      </c>
      <c r="M882" s="138">
        <v>-9677.59</v>
      </c>
      <c r="N882" s="139">
        <f t="shared" si="27"/>
        <v>9677.59</v>
      </c>
      <c r="O882" s="140" t="str">
        <f>IF(M882="","",IF(M882&lt;0,-M882&amp;"_"&amp;COUNTIF(M$2:M882,M882),M882&amp;"_"&amp;COUNTIF(M$2:M882,M882)))</f>
        <v>9677.59_1</v>
      </c>
      <c r="P882" s="140" t="str">
        <f t="shared" si="26"/>
        <v/>
      </c>
      <c r="Q882" s="136" t="s">
        <v>1502</v>
      </c>
      <c r="R882" s="136" t="s">
        <v>1501</v>
      </c>
      <c r="S882" s="136" t="s">
        <v>980</v>
      </c>
      <c r="T882" s="136" t="s">
        <v>980</v>
      </c>
      <c r="U882" s="136" t="s">
        <v>987</v>
      </c>
      <c r="V882" s="136" t="s">
        <v>980</v>
      </c>
      <c r="W882" s="136" t="s">
        <v>980</v>
      </c>
      <c r="X882" s="136" t="s">
        <v>980</v>
      </c>
      <c r="Y882" s="136" t="s">
        <v>980</v>
      </c>
      <c r="Z882" s="136" t="s">
        <v>988</v>
      </c>
      <c r="AA882" s="136" t="s">
        <v>980</v>
      </c>
      <c r="AB882" s="137"/>
      <c r="AC882" s="136" t="s">
        <v>980</v>
      </c>
      <c r="AD882" s="136" t="s">
        <v>980</v>
      </c>
      <c r="AE882" s="136" t="s">
        <v>980</v>
      </c>
      <c r="AF882" s="138">
        <v>0</v>
      </c>
    </row>
    <row r="883" spans="1:32" x14ac:dyDescent="0.25">
      <c r="A883" s="135" t="s">
        <v>980</v>
      </c>
      <c r="B883" s="136" t="s">
        <v>182</v>
      </c>
      <c r="C883" s="136" t="s">
        <v>230</v>
      </c>
      <c r="D883" s="137">
        <v>44185</v>
      </c>
      <c r="E883" s="137">
        <v>44185</v>
      </c>
      <c r="F883" s="137">
        <v>44192</v>
      </c>
      <c r="G883" s="136" t="s">
        <v>981</v>
      </c>
      <c r="H883" s="136" t="s">
        <v>982</v>
      </c>
      <c r="I883" s="138">
        <v>-1677.56</v>
      </c>
      <c r="J883" s="136" t="s">
        <v>983</v>
      </c>
      <c r="K883" s="136" t="s">
        <v>984</v>
      </c>
      <c r="L883" s="138">
        <v>-140831.16</v>
      </c>
      <c r="M883" s="138">
        <v>-1677.56</v>
      </c>
      <c r="N883" s="139">
        <f t="shared" si="27"/>
        <v>1677.56</v>
      </c>
      <c r="O883" s="140" t="str">
        <f>IF(M883="","",IF(M883&lt;0,-M883&amp;"_"&amp;COUNTIF(M$2:M883,M883),M883&amp;"_"&amp;COUNTIF(M$2:M883,M883)))</f>
        <v>1677.56_1</v>
      </c>
      <c r="P883" s="140" t="str">
        <f t="shared" si="26"/>
        <v/>
      </c>
      <c r="Q883" s="136" t="s">
        <v>1502</v>
      </c>
      <c r="R883" s="136" t="s">
        <v>1501</v>
      </c>
      <c r="S883" s="136" t="s">
        <v>980</v>
      </c>
      <c r="T883" s="136" t="s">
        <v>980</v>
      </c>
      <c r="U883" s="136" t="s">
        <v>987</v>
      </c>
      <c r="V883" s="136" t="s">
        <v>980</v>
      </c>
      <c r="W883" s="136" t="s">
        <v>980</v>
      </c>
      <c r="X883" s="136" t="s">
        <v>980</v>
      </c>
      <c r="Y883" s="136" t="s">
        <v>980</v>
      </c>
      <c r="Z883" s="136" t="s">
        <v>988</v>
      </c>
      <c r="AA883" s="136" t="s">
        <v>980</v>
      </c>
      <c r="AB883" s="137"/>
      <c r="AC883" s="136" t="s">
        <v>980</v>
      </c>
      <c r="AD883" s="136" t="s">
        <v>980</v>
      </c>
      <c r="AE883" s="136" t="s">
        <v>980</v>
      </c>
      <c r="AF883" s="138">
        <v>0</v>
      </c>
    </row>
    <row r="884" spans="1:32" x14ac:dyDescent="0.25">
      <c r="A884" s="135" t="s">
        <v>980</v>
      </c>
      <c r="B884" s="136" t="s">
        <v>182</v>
      </c>
      <c r="C884" s="136" t="s">
        <v>230</v>
      </c>
      <c r="D884" s="137">
        <v>44185</v>
      </c>
      <c r="E884" s="137">
        <v>44185</v>
      </c>
      <c r="F884" s="137">
        <v>44192</v>
      </c>
      <c r="G884" s="136" t="s">
        <v>981</v>
      </c>
      <c r="H884" s="136" t="s">
        <v>982</v>
      </c>
      <c r="I884" s="138">
        <v>-3191.32</v>
      </c>
      <c r="J884" s="136" t="s">
        <v>983</v>
      </c>
      <c r="K884" s="136" t="s">
        <v>984</v>
      </c>
      <c r="L884" s="138">
        <v>-267911.31</v>
      </c>
      <c r="M884" s="138">
        <v>-3191.32</v>
      </c>
      <c r="N884" s="139">
        <f t="shared" si="27"/>
        <v>3191.32</v>
      </c>
      <c r="O884" s="140" t="str">
        <f>IF(M884="","",IF(M884&lt;0,-M884&amp;"_"&amp;COUNTIF(M$2:M884,M884),M884&amp;"_"&amp;COUNTIF(M$2:M884,M884)))</f>
        <v>3191.32_1</v>
      </c>
      <c r="P884" s="140" t="str">
        <f t="shared" si="26"/>
        <v/>
      </c>
      <c r="Q884" s="136" t="s">
        <v>1502</v>
      </c>
      <c r="R884" s="136" t="s">
        <v>1501</v>
      </c>
      <c r="S884" s="136" t="s">
        <v>980</v>
      </c>
      <c r="T884" s="136" t="s">
        <v>980</v>
      </c>
      <c r="U884" s="136" t="s">
        <v>987</v>
      </c>
      <c r="V884" s="136" t="s">
        <v>980</v>
      </c>
      <c r="W884" s="136" t="s">
        <v>980</v>
      </c>
      <c r="X884" s="136" t="s">
        <v>980</v>
      </c>
      <c r="Y884" s="136" t="s">
        <v>980</v>
      </c>
      <c r="Z884" s="136" t="s">
        <v>988</v>
      </c>
      <c r="AA884" s="136" t="s">
        <v>980</v>
      </c>
      <c r="AB884" s="137"/>
      <c r="AC884" s="136" t="s">
        <v>980</v>
      </c>
      <c r="AD884" s="136" t="s">
        <v>980</v>
      </c>
      <c r="AE884" s="136" t="s">
        <v>980</v>
      </c>
      <c r="AF884" s="138">
        <v>0</v>
      </c>
    </row>
    <row r="885" spans="1:32" x14ac:dyDescent="0.25">
      <c r="A885" s="135" t="s">
        <v>980</v>
      </c>
      <c r="B885" s="136" t="s">
        <v>182</v>
      </c>
      <c r="C885" s="136" t="s">
        <v>230</v>
      </c>
      <c r="D885" s="137">
        <v>44185</v>
      </c>
      <c r="E885" s="137">
        <v>44185</v>
      </c>
      <c r="F885" s="137">
        <v>44192</v>
      </c>
      <c r="G885" s="136" t="s">
        <v>981</v>
      </c>
      <c r="H885" s="136" t="s">
        <v>982</v>
      </c>
      <c r="I885" s="138">
        <v>-1331.57</v>
      </c>
      <c r="J885" s="136" t="s">
        <v>983</v>
      </c>
      <c r="K885" s="136" t="s">
        <v>984</v>
      </c>
      <c r="L885" s="138">
        <v>-111785.3</v>
      </c>
      <c r="M885" s="138">
        <v>-1331.57</v>
      </c>
      <c r="N885" s="139">
        <f t="shared" si="27"/>
        <v>1331.57</v>
      </c>
      <c r="O885" s="140" t="str">
        <f>IF(M885="","",IF(M885&lt;0,-M885&amp;"_"&amp;COUNTIF(M$2:M885,M885),M885&amp;"_"&amp;COUNTIF(M$2:M885,M885)))</f>
        <v>1331.57_1</v>
      </c>
      <c r="P885" s="140" t="str">
        <f t="shared" si="26"/>
        <v/>
      </c>
      <c r="Q885" s="136" t="s">
        <v>1502</v>
      </c>
      <c r="R885" s="136" t="s">
        <v>1501</v>
      </c>
      <c r="S885" s="136" t="s">
        <v>980</v>
      </c>
      <c r="T885" s="136" t="s">
        <v>980</v>
      </c>
      <c r="U885" s="136" t="s">
        <v>987</v>
      </c>
      <c r="V885" s="136" t="s">
        <v>980</v>
      </c>
      <c r="W885" s="136" t="s">
        <v>980</v>
      </c>
      <c r="X885" s="136" t="s">
        <v>980</v>
      </c>
      <c r="Y885" s="136" t="s">
        <v>980</v>
      </c>
      <c r="Z885" s="136" t="s">
        <v>988</v>
      </c>
      <c r="AA885" s="136" t="s">
        <v>980</v>
      </c>
      <c r="AB885" s="137"/>
      <c r="AC885" s="136" t="s">
        <v>980</v>
      </c>
      <c r="AD885" s="136" t="s">
        <v>980</v>
      </c>
      <c r="AE885" s="136" t="s">
        <v>980</v>
      </c>
      <c r="AF885" s="138">
        <v>0</v>
      </c>
    </row>
    <row r="886" spans="1:32" x14ac:dyDescent="0.25">
      <c r="A886" s="135" t="s">
        <v>980</v>
      </c>
      <c r="B886" s="136" t="s">
        <v>182</v>
      </c>
      <c r="C886" s="136" t="s">
        <v>230</v>
      </c>
      <c r="D886" s="137">
        <v>44185</v>
      </c>
      <c r="E886" s="137">
        <v>44185</v>
      </c>
      <c r="F886" s="137">
        <v>44192</v>
      </c>
      <c r="G886" s="136" t="s">
        <v>981</v>
      </c>
      <c r="H886" s="136" t="s">
        <v>982</v>
      </c>
      <c r="I886" s="138">
        <v>-9646.15</v>
      </c>
      <c r="J886" s="136" t="s">
        <v>983</v>
      </c>
      <c r="K886" s="136" t="s">
        <v>984</v>
      </c>
      <c r="L886" s="138">
        <v>-809794.29</v>
      </c>
      <c r="M886" s="138">
        <v>-9646.15</v>
      </c>
      <c r="N886" s="139">
        <f t="shared" si="27"/>
        <v>9646.15</v>
      </c>
      <c r="O886" s="140" t="str">
        <f>IF(M886="","",IF(M886&lt;0,-M886&amp;"_"&amp;COUNTIF(M$2:M886,M886),M886&amp;"_"&amp;COUNTIF(M$2:M886,M886)))</f>
        <v>9646.15_1</v>
      </c>
      <c r="P886" s="140" t="str">
        <f t="shared" si="26"/>
        <v/>
      </c>
      <c r="Q886" s="136" t="s">
        <v>1502</v>
      </c>
      <c r="R886" s="136" t="s">
        <v>1501</v>
      </c>
      <c r="S886" s="136" t="s">
        <v>980</v>
      </c>
      <c r="T886" s="136" t="s">
        <v>980</v>
      </c>
      <c r="U886" s="136" t="s">
        <v>987</v>
      </c>
      <c r="V886" s="136" t="s">
        <v>980</v>
      </c>
      <c r="W886" s="136" t="s">
        <v>980</v>
      </c>
      <c r="X886" s="136" t="s">
        <v>980</v>
      </c>
      <c r="Y886" s="136" t="s">
        <v>980</v>
      </c>
      <c r="Z886" s="136" t="s">
        <v>988</v>
      </c>
      <c r="AA886" s="136" t="s">
        <v>980</v>
      </c>
      <c r="AB886" s="137"/>
      <c r="AC886" s="136" t="s">
        <v>980</v>
      </c>
      <c r="AD886" s="136" t="s">
        <v>980</v>
      </c>
      <c r="AE886" s="136" t="s">
        <v>980</v>
      </c>
      <c r="AF886" s="138">
        <v>0</v>
      </c>
    </row>
    <row r="887" spans="1:32" x14ac:dyDescent="0.25">
      <c r="A887" s="135" t="s">
        <v>980</v>
      </c>
      <c r="B887" s="136" t="s">
        <v>182</v>
      </c>
      <c r="C887" s="136" t="s">
        <v>230</v>
      </c>
      <c r="D887" s="137">
        <v>44185</v>
      </c>
      <c r="E887" s="137">
        <v>44185</v>
      </c>
      <c r="F887" s="137">
        <v>44192</v>
      </c>
      <c r="G887" s="136" t="s">
        <v>981</v>
      </c>
      <c r="H887" s="136" t="s">
        <v>982</v>
      </c>
      <c r="I887" s="138">
        <v>-1211.93</v>
      </c>
      <c r="J887" s="136" t="s">
        <v>983</v>
      </c>
      <c r="K887" s="136" t="s">
        <v>984</v>
      </c>
      <c r="L887" s="138">
        <v>-101741.52</v>
      </c>
      <c r="M887" s="138">
        <v>-1211.93</v>
      </c>
      <c r="N887" s="139">
        <f t="shared" si="27"/>
        <v>1211.93</v>
      </c>
      <c r="O887" s="140" t="str">
        <f>IF(M887="","",IF(M887&lt;0,-M887&amp;"_"&amp;COUNTIF(M$2:M887,M887),M887&amp;"_"&amp;COUNTIF(M$2:M887,M887)))</f>
        <v>1211.93_1</v>
      </c>
      <c r="P887" s="140" t="str">
        <f t="shared" si="26"/>
        <v/>
      </c>
      <c r="Q887" s="136" t="s">
        <v>1502</v>
      </c>
      <c r="R887" s="136" t="s">
        <v>1501</v>
      </c>
      <c r="S887" s="136" t="s">
        <v>980</v>
      </c>
      <c r="T887" s="136" t="s">
        <v>980</v>
      </c>
      <c r="U887" s="136" t="s">
        <v>987</v>
      </c>
      <c r="V887" s="136" t="s">
        <v>980</v>
      </c>
      <c r="W887" s="136" t="s">
        <v>980</v>
      </c>
      <c r="X887" s="136" t="s">
        <v>980</v>
      </c>
      <c r="Y887" s="136" t="s">
        <v>980</v>
      </c>
      <c r="Z887" s="136" t="s">
        <v>988</v>
      </c>
      <c r="AA887" s="136" t="s">
        <v>980</v>
      </c>
      <c r="AB887" s="137"/>
      <c r="AC887" s="136" t="s">
        <v>980</v>
      </c>
      <c r="AD887" s="136" t="s">
        <v>980</v>
      </c>
      <c r="AE887" s="136" t="s">
        <v>980</v>
      </c>
      <c r="AF887" s="138">
        <v>0</v>
      </c>
    </row>
    <row r="888" spans="1:32" x14ac:dyDescent="0.25">
      <c r="A888" s="135" t="s">
        <v>980</v>
      </c>
      <c r="B888" s="136" t="s">
        <v>182</v>
      </c>
      <c r="C888" s="136" t="s">
        <v>230</v>
      </c>
      <c r="D888" s="137">
        <v>44185</v>
      </c>
      <c r="E888" s="137">
        <v>44185</v>
      </c>
      <c r="F888" s="137">
        <v>44192</v>
      </c>
      <c r="G888" s="136" t="s">
        <v>981</v>
      </c>
      <c r="H888" s="136" t="s">
        <v>982</v>
      </c>
      <c r="I888" s="138">
        <v>-2700.73</v>
      </c>
      <c r="J888" s="136" t="s">
        <v>983</v>
      </c>
      <c r="K888" s="136" t="s">
        <v>984</v>
      </c>
      <c r="L888" s="138">
        <v>-226726.28</v>
      </c>
      <c r="M888" s="138">
        <v>-2700.73</v>
      </c>
      <c r="N888" s="139">
        <f t="shared" si="27"/>
        <v>2700.73</v>
      </c>
      <c r="O888" s="140" t="str">
        <f>IF(M888="","",IF(M888&lt;0,-M888&amp;"_"&amp;COUNTIF(M$2:M888,M888),M888&amp;"_"&amp;COUNTIF(M$2:M888,M888)))</f>
        <v>2700.73_1</v>
      </c>
      <c r="P888" s="140" t="str">
        <f t="shared" si="26"/>
        <v/>
      </c>
      <c r="Q888" s="136" t="s">
        <v>1502</v>
      </c>
      <c r="R888" s="136" t="s">
        <v>1501</v>
      </c>
      <c r="S888" s="136" t="s">
        <v>980</v>
      </c>
      <c r="T888" s="136" t="s">
        <v>980</v>
      </c>
      <c r="U888" s="136" t="s">
        <v>987</v>
      </c>
      <c r="V888" s="136" t="s">
        <v>980</v>
      </c>
      <c r="W888" s="136" t="s">
        <v>980</v>
      </c>
      <c r="X888" s="136" t="s">
        <v>980</v>
      </c>
      <c r="Y888" s="136" t="s">
        <v>980</v>
      </c>
      <c r="Z888" s="136" t="s">
        <v>988</v>
      </c>
      <c r="AA888" s="136" t="s">
        <v>980</v>
      </c>
      <c r="AB888" s="137"/>
      <c r="AC888" s="136" t="s">
        <v>980</v>
      </c>
      <c r="AD888" s="136" t="s">
        <v>980</v>
      </c>
      <c r="AE888" s="136" t="s">
        <v>980</v>
      </c>
      <c r="AF888" s="138">
        <v>0</v>
      </c>
    </row>
    <row r="889" spans="1:32" x14ac:dyDescent="0.25">
      <c r="A889" s="135" t="s">
        <v>980</v>
      </c>
      <c r="B889" s="136" t="s">
        <v>182</v>
      </c>
      <c r="C889" s="136" t="s">
        <v>230</v>
      </c>
      <c r="D889" s="137">
        <v>44185</v>
      </c>
      <c r="E889" s="137">
        <v>44185</v>
      </c>
      <c r="F889" s="137">
        <v>44192</v>
      </c>
      <c r="G889" s="136" t="s">
        <v>981</v>
      </c>
      <c r="H889" s="136" t="s">
        <v>982</v>
      </c>
      <c r="I889" s="138">
        <v>-5268.17</v>
      </c>
      <c r="J889" s="136" t="s">
        <v>983</v>
      </c>
      <c r="K889" s="136" t="s">
        <v>984</v>
      </c>
      <c r="L889" s="138">
        <v>-442262.87</v>
      </c>
      <c r="M889" s="138">
        <v>-5268.17</v>
      </c>
      <c r="N889" s="139">
        <f t="shared" si="27"/>
        <v>5268.17</v>
      </c>
      <c r="O889" s="140" t="str">
        <f>IF(M889="","",IF(M889&lt;0,-M889&amp;"_"&amp;COUNTIF(M$2:M889,M889),M889&amp;"_"&amp;COUNTIF(M$2:M889,M889)))</f>
        <v>5268.17_1</v>
      </c>
      <c r="P889" s="140" t="str">
        <f t="shared" si="26"/>
        <v/>
      </c>
      <c r="Q889" s="136" t="s">
        <v>1502</v>
      </c>
      <c r="R889" s="136" t="s">
        <v>1501</v>
      </c>
      <c r="S889" s="136" t="s">
        <v>980</v>
      </c>
      <c r="T889" s="136" t="s">
        <v>980</v>
      </c>
      <c r="U889" s="136" t="s">
        <v>987</v>
      </c>
      <c r="V889" s="136" t="s">
        <v>980</v>
      </c>
      <c r="W889" s="136" t="s">
        <v>980</v>
      </c>
      <c r="X889" s="136" t="s">
        <v>980</v>
      </c>
      <c r="Y889" s="136" t="s">
        <v>980</v>
      </c>
      <c r="Z889" s="136" t="s">
        <v>988</v>
      </c>
      <c r="AA889" s="136" t="s">
        <v>980</v>
      </c>
      <c r="AB889" s="137"/>
      <c r="AC889" s="136" t="s">
        <v>980</v>
      </c>
      <c r="AD889" s="136" t="s">
        <v>980</v>
      </c>
      <c r="AE889" s="136" t="s">
        <v>980</v>
      </c>
      <c r="AF889" s="138">
        <v>0</v>
      </c>
    </row>
    <row r="890" spans="1:32" x14ac:dyDescent="0.25">
      <c r="A890" s="135" t="s">
        <v>980</v>
      </c>
      <c r="B890" s="136" t="s">
        <v>182</v>
      </c>
      <c r="C890" s="136" t="s">
        <v>230</v>
      </c>
      <c r="D890" s="137">
        <v>44185</v>
      </c>
      <c r="E890" s="137">
        <v>44185</v>
      </c>
      <c r="F890" s="137">
        <v>44192</v>
      </c>
      <c r="G890" s="136" t="s">
        <v>981</v>
      </c>
      <c r="H890" s="136" t="s">
        <v>982</v>
      </c>
      <c r="I890" s="138">
        <v>-4722.8900000000003</v>
      </c>
      <c r="J890" s="136" t="s">
        <v>983</v>
      </c>
      <c r="K890" s="136" t="s">
        <v>984</v>
      </c>
      <c r="L890" s="138">
        <v>-396486.62</v>
      </c>
      <c r="M890" s="138">
        <v>-4722.8900000000003</v>
      </c>
      <c r="N890" s="139">
        <f t="shared" si="27"/>
        <v>4722.8900000000003</v>
      </c>
      <c r="O890" s="140" t="str">
        <f>IF(M890="","",IF(M890&lt;0,-M890&amp;"_"&amp;COUNTIF(M$2:M890,M890),M890&amp;"_"&amp;COUNTIF(M$2:M890,M890)))</f>
        <v>4722.89_1</v>
      </c>
      <c r="P890" s="140" t="str">
        <f t="shared" si="26"/>
        <v/>
      </c>
      <c r="Q890" s="136" t="s">
        <v>1502</v>
      </c>
      <c r="R890" s="136" t="s">
        <v>1501</v>
      </c>
      <c r="S890" s="136" t="s">
        <v>980</v>
      </c>
      <c r="T890" s="136" t="s">
        <v>980</v>
      </c>
      <c r="U890" s="136" t="s">
        <v>987</v>
      </c>
      <c r="V890" s="136" t="s">
        <v>980</v>
      </c>
      <c r="W890" s="136" t="s">
        <v>980</v>
      </c>
      <c r="X890" s="136" t="s">
        <v>980</v>
      </c>
      <c r="Y890" s="136" t="s">
        <v>980</v>
      </c>
      <c r="Z890" s="136" t="s">
        <v>988</v>
      </c>
      <c r="AA890" s="136" t="s">
        <v>980</v>
      </c>
      <c r="AB890" s="137"/>
      <c r="AC890" s="136" t="s">
        <v>980</v>
      </c>
      <c r="AD890" s="136" t="s">
        <v>980</v>
      </c>
      <c r="AE890" s="136" t="s">
        <v>980</v>
      </c>
      <c r="AF890" s="138">
        <v>0</v>
      </c>
    </row>
    <row r="891" spans="1:32" x14ac:dyDescent="0.25">
      <c r="A891" s="135" t="s">
        <v>980</v>
      </c>
      <c r="B891" s="136" t="s">
        <v>182</v>
      </c>
      <c r="C891" s="136" t="s">
        <v>230</v>
      </c>
      <c r="D891" s="137">
        <v>44185</v>
      </c>
      <c r="E891" s="137">
        <v>44185</v>
      </c>
      <c r="F891" s="137">
        <v>44192</v>
      </c>
      <c r="G891" s="136" t="s">
        <v>981</v>
      </c>
      <c r="H891" s="136" t="s">
        <v>982</v>
      </c>
      <c r="I891" s="138">
        <v>-1194.8399999999999</v>
      </c>
      <c r="J891" s="136" t="s">
        <v>983</v>
      </c>
      <c r="K891" s="136" t="s">
        <v>984</v>
      </c>
      <c r="L891" s="138">
        <v>-100306.82</v>
      </c>
      <c r="M891" s="138">
        <v>-1194.8399999999999</v>
      </c>
      <c r="N891" s="139">
        <f t="shared" si="27"/>
        <v>1194.8399999999999</v>
      </c>
      <c r="O891" s="140" t="str">
        <f>IF(M891="","",IF(M891&lt;0,-M891&amp;"_"&amp;COUNTIF(M$2:M891,M891),M891&amp;"_"&amp;COUNTIF(M$2:M891,M891)))</f>
        <v>1194.84_1</v>
      </c>
      <c r="P891" s="140" t="str">
        <f t="shared" si="26"/>
        <v/>
      </c>
      <c r="Q891" s="136" t="s">
        <v>1502</v>
      </c>
      <c r="R891" s="136" t="s">
        <v>1501</v>
      </c>
      <c r="S891" s="136" t="s">
        <v>980</v>
      </c>
      <c r="T891" s="136" t="s">
        <v>980</v>
      </c>
      <c r="U891" s="136" t="s">
        <v>987</v>
      </c>
      <c r="V891" s="136" t="s">
        <v>980</v>
      </c>
      <c r="W891" s="136" t="s">
        <v>980</v>
      </c>
      <c r="X891" s="136" t="s">
        <v>980</v>
      </c>
      <c r="Y891" s="136" t="s">
        <v>980</v>
      </c>
      <c r="Z891" s="136" t="s">
        <v>988</v>
      </c>
      <c r="AA891" s="136" t="s">
        <v>980</v>
      </c>
      <c r="AB891" s="137"/>
      <c r="AC891" s="136" t="s">
        <v>980</v>
      </c>
      <c r="AD891" s="136" t="s">
        <v>980</v>
      </c>
      <c r="AE891" s="136" t="s">
        <v>980</v>
      </c>
      <c r="AF891" s="138">
        <v>0</v>
      </c>
    </row>
    <row r="892" spans="1:32" x14ac:dyDescent="0.25">
      <c r="A892" s="135" t="s">
        <v>980</v>
      </c>
      <c r="B892" s="136" t="s">
        <v>182</v>
      </c>
      <c r="C892" s="136" t="s">
        <v>617</v>
      </c>
      <c r="D892" s="137">
        <v>44185</v>
      </c>
      <c r="E892" s="137">
        <v>44185</v>
      </c>
      <c r="F892" s="137">
        <v>44193</v>
      </c>
      <c r="G892" s="136" t="s">
        <v>981</v>
      </c>
      <c r="H892" s="136" t="s">
        <v>982</v>
      </c>
      <c r="I892" s="138">
        <v>-1376.88</v>
      </c>
      <c r="J892" s="136" t="s">
        <v>983</v>
      </c>
      <c r="K892" s="136" t="s">
        <v>984</v>
      </c>
      <c r="L892" s="138">
        <v>-115589.08</v>
      </c>
      <c r="M892" s="138">
        <v>-1376.88</v>
      </c>
      <c r="N892" s="139">
        <f t="shared" si="27"/>
        <v>1376.88</v>
      </c>
      <c r="O892" s="140" t="str">
        <f>IF(M892="","",IF(M892&lt;0,-M892&amp;"_"&amp;COUNTIF(M$2:M892,M892),M892&amp;"_"&amp;COUNTIF(M$2:M892,M892)))</f>
        <v>1376.88_1</v>
      </c>
      <c r="P892" s="140" t="str">
        <f t="shared" si="26"/>
        <v/>
      </c>
      <c r="Q892" s="136" t="s">
        <v>1503</v>
      </c>
      <c r="R892" s="136" t="s">
        <v>1501</v>
      </c>
      <c r="S892" s="136" t="s">
        <v>980</v>
      </c>
      <c r="T892" s="136" t="s">
        <v>980</v>
      </c>
      <c r="U892" s="136" t="s">
        <v>987</v>
      </c>
      <c r="V892" s="136" t="s">
        <v>980</v>
      </c>
      <c r="W892" s="136" t="s">
        <v>980</v>
      </c>
      <c r="X892" s="136" t="s">
        <v>980</v>
      </c>
      <c r="Y892" s="136" t="s">
        <v>980</v>
      </c>
      <c r="Z892" s="136" t="s">
        <v>988</v>
      </c>
      <c r="AA892" s="136" t="s">
        <v>980</v>
      </c>
      <c r="AB892" s="137"/>
      <c r="AC892" s="136" t="s">
        <v>980</v>
      </c>
      <c r="AD892" s="136" t="s">
        <v>980</v>
      </c>
      <c r="AE892" s="136" t="s">
        <v>980</v>
      </c>
      <c r="AF892" s="138">
        <v>0</v>
      </c>
    </row>
    <row r="893" spans="1:32" x14ac:dyDescent="0.25">
      <c r="A893" s="135" t="s">
        <v>980</v>
      </c>
      <c r="B893" s="136" t="s">
        <v>182</v>
      </c>
      <c r="C893" s="136" t="s">
        <v>602</v>
      </c>
      <c r="D893" s="137">
        <v>44187</v>
      </c>
      <c r="E893" s="137">
        <v>44187</v>
      </c>
      <c r="F893" s="137">
        <v>44192</v>
      </c>
      <c r="G893" s="136" t="s">
        <v>981</v>
      </c>
      <c r="H893" s="136" t="s">
        <v>982</v>
      </c>
      <c r="I893" s="138">
        <v>-373.02</v>
      </c>
      <c r="J893" s="136" t="s">
        <v>983</v>
      </c>
      <c r="K893" s="136" t="s">
        <v>984</v>
      </c>
      <c r="L893" s="138">
        <v>-31315.03</v>
      </c>
      <c r="M893" s="138">
        <v>-373.02</v>
      </c>
      <c r="N893" s="139">
        <f t="shared" si="27"/>
        <v>373.02</v>
      </c>
      <c r="O893" s="140" t="str">
        <f>IF(M893="","",IF(M893&lt;0,-M893&amp;"_"&amp;COUNTIF(M$2:M893,M893),M893&amp;"_"&amp;COUNTIF(M$2:M893,M893)))</f>
        <v>373.02_1</v>
      </c>
      <c r="P893" s="140" t="str">
        <f t="shared" si="26"/>
        <v/>
      </c>
      <c r="Q893" s="136" t="s">
        <v>1504</v>
      </c>
      <c r="R893" s="136" t="s">
        <v>1505</v>
      </c>
      <c r="S893" s="136" t="s">
        <v>980</v>
      </c>
      <c r="T893" s="136" t="s">
        <v>980</v>
      </c>
      <c r="U893" s="136" t="s">
        <v>987</v>
      </c>
      <c r="V893" s="136" t="s">
        <v>980</v>
      </c>
      <c r="W893" s="136" t="s">
        <v>980</v>
      </c>
      <c r="X893" s="136" t="s">
        <v>980</v>
      </c>
      <c r="Y893" s="136" t="s">
        <v>980</v>
      </c>
      <c r="Z893" s="136" t="s">
        <v>988</v>
      </c>
      <c r="AA893" s="136" t="s">
        <v>980</v>
      </c>
      <c r="AB893" s="137"/>
      <c r="AC893" s="136" t="s">
        <v>980</v>
      </c>
      <c r="AD893" s="136" t="s">
        <v>980</v>
      </c>
      <c r="AE893" s="136" t="s">
        <v>980</v>
      </c>
      <c r="AF893" s="138">
        <v>0</v>
      </c>
    </row>
    <row r="894" spans="1:32" x14ac:dyDescent="0.25">
      <c r="A894" s="135" t="s">
        <v>980</v>
      </c>
      <c r="B894" s="136" t="s">
        <v>182</v>
      </c>
      <c r="C894" s="136" t="s">
        <v>614</v>
      </c>
      <c r="D894" s="137">
        <v>44187</v>
      </c>
      <c r="E894" s="137">
        <v>44187</v>
      </c>
      <c r="F894" s="137">
        <v>44196</v>
      </c>
      <c r="G894" s="136" t="s">
        <v>981</v>
      </c>
      <c r="H894" s="136" t="s">
        <v>982</v>
      </c>
      <c r="I894" s="138">
        <v>-3656.25</v>
      </c>
      <c r="J894" s="136" t="s">
        <v>983</v>
      </c>
      <c r="K894" s="136" t="s">
        <v>984</v>
      </c>
      <c r="L894" s="138">
        <v>-306942.18</v>
      </c>
      <c r="M894" s="138">
        <v>-3656.25</v>
      </c>
      <c r="N894" s="139">
        <f t="shared" si="27"/>
        <v>3656.25</v>
      </c>
      <c r="O894" s="140" t="str">
        <f>IF(M894="","",IF(M894&lt;0,-M894&amp;"_"&amp;COUNTIF(M$2:M894,M894),M894&amp;"_"&amp;COUNTIF(M$2:M894,M894)))</f>
        <v>3656.25_1</v>
      </c>
      <c r="P894" s="140" t="str">
        <f t="shared" si="26"/>
        <v/>
      </c>
      <c r="Q894" s="136" t="s">
        <v>1506</v>
      </c>
      <c r="R894" s="136" t="s">
        <v>1505</v>
      </c>
      <c r="S894" s="136" t="s">
        <v>980</v>
      </c>
      <c r="T894" s="136" t="s">
        <v>980</v>
      </c>
      <c r="U894" s="136" t="s">
        <v>987</v>
      </c>
      <c r="V894" s="136" t="s">
        <v>980</v>
      </c>
      <c r="W894" s="136" t="s">
        <v>980</v>
      </c>
      <c r="X894" s="136" t="s">
        <v>980</v>
      </c>
      <c r="Y894" s="136" t="s">
        <v>980</v>
      </c>
      <c r="Z894" s="136" t="s">
        <v>988</v>
      </c>
      <c r="AA894" s="136" t="s">
        <v>980</v>
      </c>
      <c r="AB894" s="137"/>
      <c r="AC894" s="136" t="s">
        <v>980</v>
      </c>
      <c r="AD894" s="136" t="s">
        <v>980</v>
      </c>
      <c r="AE894" s="136" t="s">
        <v>980</v>
      </c>
      <c r="AF894" s="138">
        <v>0</v>
      </c>
    </row>
    <row r="895" spans="1:32" x14ac:dyDescent="0.25">
      <c r="A895" s="135" t="s">
        <v>980</v>
      </c>
      <c r="B895" s="136" t="s">
        <v>182</v>
      </c>
      <c r="C895" s="136" t="s">
        <v>614</v>
      </c>
      <c r="D895" s="137">
        <v>44187</v>
      </c>
      <c r="E895" s="137">
        <v>44187</v>
      </c>
      <c r="F895" s="137">
        <v>44196</v>
      </c>
      <c r="G895" s="136" t="s">
        <v>981</v>
      </c>
      <c r="H895" s="136" t="s">
        <v>982</v>
      </c>
      <c r="I895" s="138">
        <v>-1800.34</v>
      </c>
      <c r="J895" s="136" t="s">
        <v>983</v>
      </c>
      <c r="K895" s="136" t="s">
        <v>984</v>
      </c>
      <c r="L895" s="138">
        <v>-151138.54</v>
      </c>
      <c r="M895" s="138">
        <v>-1800.34</v>
      </c>
      <c r="N895" s="139">
        <f t="shared" si="27"/>
        <v>1800.34</v>
      </c>
      <c r="O895" s="140" t="str">
        <f>IF(M895="","",IF(M895&lt;0,-M895&amp;"_"&amp;COUNTIF(M$2:M895,M895),M895&amp;"_"&amp;COUNTIF(M$2:M895,M895)))</f>
        <v>1800.34_1</v>
      </c>
      <c r="P895" s="140" t="str">
        <f t="shared" si="26"/>
        <v/>
      </c>
      <c r="Q895" s="136" t="s">
        <v>1506</v>
      </c>
      <c r="R895" s="136" t="s">
        <v>1505</v>
      </c>
      <c r="S895" s="136" t="s">
        <v>980</v>
      </c>
      <c r="T895" s="136" t="s">
        <v>980</v>
      </c>
      <c r="U895" s="136" t="s">
        <v>987</v>
      </c>
      <c r="V895" s="136" t="s">
        <v>980</v>
      </c>
      <c r="W895" s="136" t="s">
        <v>980</v>
      </c>
      <c r="X895" s="136" t="s">
        <v>980</v>
      </c>
      <c r="Y895" s="136" t="s">
        <v>980</v>
      </c>
      <c r="Z895" s="136" t="s">
        <v>988</v>
      </c>
      <c r="AA895" s="136" t="s">
        <v>980</v>
      </c>
      <c r="AB895" s="137"/>
      <c r="AC895" s="136" t="s">
        <v>980</v>
      </c>
      <c r="AD895" s="136" t="s">
        <v>980</v>
      </c>
      <c r="AE895" s="136" t="s">
        <v>980</v>
      </c>
      <c r="AF895" s="138">
        <v>0</v>
      </c>
    </row>
    <row r="896" spans="1:32" x14ac:dyDescent="0.25">
      <c r="A896" s="135" t="s">
        <v>980</v>
      </c>
      <c r="B896" s="136" t="s">
        <v>182</v>
      </c>
      <c r="C896" s="136" t="s">
        <v>614</v>
      </c>
      <c r="D896" s="137">
        <v>44187</v>
      </c>
      <c r="E896" s="137">
        <v>44187</v>
      </c>
      <c r="F896" s="137">
        <v>44196</v>
      </c>
      <c r="G896" s="136" t="s">
        <v>981</v>
      </c>
      <c r="H896" s="136" t="s">
        <v>982</v>
      </c>
      <c r="I896" s="138">
        <v>-970.49</v>
      </c>
      <c r="J896" s="136" t="s">
        <v>983</v>
      </c>
      <c r="K896" s="136" t="s">
        <v>984</v>
      </c>
      <c r="L896" s="138">
        <v>-81472.639999999999</v>
      </c>
      <c r="M896" s="138">
        <v>-970.49</v>
      </c>
      <c r="N896" s="139">
        <f t="shared" si="27"/>
        <v>970.49</v>
      </c>
      <c r="O896" s="140" t="str">
        <f>IF(M896="","",IF(M896&lt;0,-M896&amp;"_"&amp;COUNTIF(M$2:M896,M896),M896&amp;"_"&amp;COUNTIF(M$2:M896,M896)))</f>
        <v>970.49_1</v>
      </c>
      <c r="P896" s="140" t="str">
        <f t="shared" si="26"/>
        <v/>
      </c>
      <c r="Q896" s="136" t="s">
        <v>1506</v>
      </c>
      <c r="R896" s="136" t="s">
        <v>1505</v>
      </c>
      <c r="S896" s="136" t="s">
        <v>980</v>
      </c>
      <c r="T896" s="136" t="s">
        <v>980</v>
      </c>
      <c r="U896" s="136" t="s">
        <v>987</v>
      </c>
      <c r="V896" s="136" t="s">
        <v>980</v>
      </c>
      <c r="W896" s="136" t="s">
        <v>980</v>
      </c>
      <c r="X896" s="136" t="s">
        <v>980</v>
      </c>
      <c r="Y896" s="136" t="s">
        <v>980</v>
      </c>
      <c r="Z896" s="136" t="s">
        <v>988</v>
      </c>
      <c r="AA896" s="136" t="s">
        <v>980</v>
      </c>
      <c r="AB896" s="137"/>
      <c r="AC896" s="136" t="s">
        <v>980</v>
      </c>
      <c r="AD896" s="136" t="s">
        <v>980</v>
      </c>
      <c r="AE896" s="136" t="s">
        <v>980</v>
      </c>
      <c r="AF896" s="138">
        <v>0</v>
      </c>
    </row>
    <row r="897" spans="1:32" x14ac:dyDescent="0.25">
      <c r="A897" s="135" t="s">
        <v>980</v>
      </c>
      <c r="B897" s="136" t="s">
        <v>182</v>
      </c>
      <c r="C897" s="136" t="s">
        <v>614</v>
      </c>
      <c r="D897" s="137">
        <v>44187</v>
      </c>
      <c r="E897" s="137">
        <v>44187</v>
      </c>
      <c r="F897" s="137">
        <v>44196</v>
      </c>
      <c r="G897" s="136" t="s">
        <v>981</v>
      </c>
      <c r="H897" s="136" t="s">
        <v>982</v>
      </c>
      <c r="I897" s="138">
        <v>-1019.85</v>
      </c>
      <c r="J897" s="136" t="s">
        <v>983</v>
      </c>
      <c r="K897" s="136" t="s">
        <v>984</v>
      </c>
      <c r="L897" s="138">
        <v>-85616.41</v>
      </c>
      <c r="M897" s="138">
        <v>-1019.85</v>
      </c>
      <c r="N897" s="139">
        <f t="shared" si="27"/>
        <v>1019.85</v>
      </c>
      <c r="O897" s="140" t="str">
        <f>IF(M897="","",IF(M897&lt;0,-M897&amp;"_"&amp;COUNTIF(M$2:M897,M897),M897&amp;"_"&amp;COUNTIF(M$2:M897,M897)))</f>
        <v>1019.85_2</v>
      </c>
      <c r="P897" s="140" t="str">
        <f t="shared" si="26"/>
        <v/>
      </c>
      <c r="Q897" s="136" t="s">
        <v>1506</v>
      </c>
      <c r="R897" s="136" t="s">
        <v>1505</v>
      </c>
      <c r="S897" s="136" t="s">
        <v>980</v>
      </c>
      <c r="T897" s="136" t="s">
        <v>980</v>
      </c>
      <c r="U897" s="136" t="s">
        <v>987</v>
      </c>
      <c r="V897" s="136" t="s">
        <v>980</v>
      </c>
      <c r="W897" s="136" t="s">
        <v>980</v>
      </c>
      <c r="X897" s="136" t="s">
        <v>980</v>
      </c>
      <c r="Y897" s="136" t="s">
        <v>980</v>
      </c>
      <c r="Z897" s="136" t="s">
        <v>988</v>
      </c>
      <c r="AA897" s="136" t="s">
        <v>980</v>
      </c>
      <c r="AB897" s="137"/>
      <c r="AC897" s="136" t="s">
        <v>980</v>
      </c>
      <c r="AD897" s="136" t="s">
        <v>980</v>
      </c>
      <c r="AE897" s="136" t="s">
        <v>980</v>
      </c>
      <c r="AF897" s="138">
        <v>0</v>
      </c>
    </row>
    <row r="898" spans="1:32" x14ac:dyDescent="0.25">
      <c r="A898" s="135" t="s">
        <v>980</v>
      </c>
      <c r="B898" s="136" t="s">
        <v>182</v>
      </c>
      <c r="C898" s="136" t="s">
        <v>614</v>
      </c>
      <c r="D898" s="137">
        <v>44187</v>
      </c>
      <c r="E898" s="137">
        <v>44187</v>
      </c>
      <c r="F898" s="137">
        <v>44196</v>
      </c>
      <c r="G898" s="136" t="s">
        <v>981</v>
      </c>
      <c r="H898" s="136" t="s">
        <v>982</v>
      </c>
      <c r="I898" s="138">
        <v>-1009.85</v>
      </c>
      <c r="J898" s="136" t="s">
        <v>983</v>
      </c>
      <c r="K898" s="136" t="s">
        <v>984</v>
      </c>
      <c r="L898" s="138">
        <v>-84776.91</v>
      </c>
      <c r="M898" s="138">
        <v>-1009.85</v>
      </c>
      <c r="N898" s="139">
        <f t="shared" si="27"/>
        <v>1009.85</v>
      </c>
      <c r="O898" s="140" t="str">
        <f>IF(M898="","",IF(M898&lt;0,-M898&amp;"_"&amp;COUNTIF(M$2:M898,M898),M898&amp;"_"&amp;COUNTIF(M$2:M898,M898)))</f>
        <v>1009.85_1</v>
      </c>
      <c r="P898" s="140" t="str">
        <f t="shared" ref="P898:P961" si="28">IF(COUNTIF(O:O,O898)=2,"x","")</f>
        <v/>
      </c>
      <c r="Q898" s="136" t="s">
        <v>1506</v>
      </c>
      <c r="R898" s="136" t="s">
        <v>1505</v>
      </c>
      <c r="S898" s="136" t="s">
        <v>980</v>
      </c>
      <c r="T898" s="136" t="s">
        <v>980</v>
      </c>
      <c r="U898" s="136" t="s">
        <v>987</v>
      </c>
      <c r="V898" s="136" t="s">
        <v>980</v>
      </c>
      <c r="W898" s="136" t="s">
        <v>980</v>
      </c>
      <c r="X898" s="136" t="s">
        <v>980</v>
      </c>
      <c r="Y898" s="136" t="s">
        <v>980</v>
      </c>
      <c r="Z898" s="136" t="s">
        <v>988</v>
      </c>
      <c r="AA898" s="136" t="s">
        <v>980</v>
      </c>
      <c r="AB898" s="137"/>
      <c r="AC898" s="136" t="s">
        <v>980</v>
      </c>
      <c r="AD898" s="136" t="s">
        <v>980</v>
      </c>
      <c r="AE898" s="136" t="s">
        <v>980</v>
      </c>
      <c r="AF898" s="138">
        <v>0</v>
      </c>
    </row>
    <row r="899" spans="1:32" x14ac:dyDescent="0.25">
      <c r="A899" s="135" t="s">
        <v>980</v>
      </c>
      <c r="B899" s="136" t="s">
        <v>182</v>
      </c>
      <c r="C899" s="136" t="s">
        <v>622</v>
      </c>
      <c r="D899" s="137">
        <v>44187</v>
      </c>
      <c r="E899" s="137">
        <v>44187</v>
      </c>
      <c r="F899" s="137">
        <v>44196</v>
      </c>
      <c r="G899" s="136" t="s">
        <v>981</v>
      </c>
      <c r="H899" s="136" t="s">
        <v>982</v>
      </c>
      <c r="I899" s="138">
        <v>-11221.85</v>
      </c>
      <c r="J899" s="136" t="s">
        <v>983</v>
      </c>
      <c r="K899" s="136" t="s">
        <v>984</v>
      </c>
      <c r="L899" s="138">
        <v>-942074.31</v>
      </c>
      <c r="M899" s="138">
        <v>-11221.85</v>
      </c>
      <c r="N899" s="139">
        <f t="shared" ref="N899:N962" si="29">M899*-1</f>
        <v>11221.85</v>
      </c>
      <c r="O899" s="140" t="str">
        <f>IF(M899="","",IF(M899&lt;0,-M899&amp;"_"&amp;COUNTIF(M$2:M899,M899),M899&amp;"_"&amp;COUNTIF(M$2:M899,M899)))</f>
        <v>11221.85_1</v>
      </c>
      <c r="P899" s="140" t="str">
        <f t="shared" si="28"/>
        <v/>
      </c>
      <c r="Q899" s="136" t="s">
        <v>1507</v>
      </c>
      <c r="R899" s="136" t="s">
        <v>1505</v>
      </c>
      <c r="S899" s="136" t="s">
        <v>980</v>
      </c>
      <c r="T899" s="136" t="s">
        <v>980</v>
      </c>
      <c r="U899" s="136" t="s">
        <v>987</v>
      </c>
      <c r="V899" s="136" t="s">
        <v>980</v>
      </c>
      <c r="W899" s="136" t="s">
        <v>980</v>
      </c>
      <c r="X899" s="136" t="s">
        <v>980</v>
      </c>
      <c r="Y899" s="136" t="s">
        <v>980</v>
      </c>
      <c r="Z899" s="136" t="s">
        <v>988</v>
      </c>
      <c r="AA899" s="136" t="s">
        <v>980</v>
      </c>
      <c r="AB899" s="137"/>
      <c r="AC899" s="136" t="s">
        <v>980</v>
      </c>
      <c r="AD899" s="136" t="s">
        <v>980</v>
      </c>
      <c r="AE899" s="136" t="s">
        <v>980</v>
      </c>
      <c r="AF899" s="138">
        <v>0</v>
      </c>
    </row>
    <row r="900" spans="1:32" x14ac:dyDescent="0.25">
      <c r="A900" s="135" t="s">
        <v>980</v>
      </c>
      <c r="B900" s="136" t="s">
        <v>182</v>
      </c>
      <c r="C900" s="136" t="s">
        <v>610</v>
      </c>
      <c r="D900" s="137">
        <v>44187</v>
      </c>
      <c r="E900" s="137">
        <v>44187</v>
      </c>
      <c r="F900" s="137">
        <v>44198</v>
      </c>
      <c r="G900" s="136" t="s">
        <v>981</v>
      </c>
      <c r="H900" s="136" t="s">
        <v>982</v>
      </c>
      <c r="I900" s="138">
        <v>-1469.94</v>
      </c>
      <c r="J900" s="136" t="s">
        <v>983</v>
      </c>
      <c r="K900" s="136" t="s">
        <v>984</v>
      </c>
      <c r="L900" s="138">
        <v>-123401.46</v>
      </c>
      <c r="M900" s="138">
        <v>-1469.94</v>
      </c>
      <c r="N900" s="139">
        <f t="shared" si="29"/>
        <v>1469.94</v>
      </c>
      <c r="O900" s="140" t="str">
        <f>IF(M900="","",IF(M900&lt;0,-M900&amp;"_"&amp;COUNTIF(M$2:M900,M900),M900&amp;"_"&amp;COUNTIF(M$2:M900,M900)))</f>
        <v>1469.94_1</v>
      </c>
      <c r="P900" s="140" t="str">
        <f t="shared" si="28"/>
        <v/>
      </c>
      <c r="Q900" s="136" t="s">
        <v>1508</v>
      </c>
      <c r="R900" s="136" t="s">
        <v>1505</v>
      </c>
      <c r="S900" s="136" t="s">
        <v>980</v>
      </c>
      <c r="T900" s="136" t="s">
        <v>980</v>
      </c>
      <c r="U900" s="136" t="s">
        <v>987</v>
      </c>
      <c r="V900" s="136" t="s">
        <v>980</v>
      </c>
      <c r="W900" s="136" t="s">
        <v>980</v>
      </c>
      <c r="X900" s="136" t="s">
        <v>980</v>
      </c>
      <c r="Y900" s="136" t="s">
        <v>980</v>
      </c>
      <c r="Z900" s="136" t="s">
        <v>988</v>
      </c>
      <c r="AA900" s="136" t="s">
        <v>980</v>
      </c>
      <c r="AB900" s="137"/>
      <c r="AC900" s="136" t="s">
        <v>980</v>
      </c>
      <c r="AD900" s="136" t="s">
        <v>980</v>
      </c>
      <c r="AE900" s="136" t="s">
        <v>980</v>
      </c>
      <c r="AF900" s="138">
        <v>0</v>
      </c>
    </row>
    <row r="901" spans="1:32" x14ac:dyDescent="0.25">
      <c r="A901" s="135" t="s">
        <v>980</v>
      </c>
      <c r="B901" s="136" t="s">
        <v>182</v>
      </c>
      <c r="C901" s="136" t="s">
        <v>610</v>
      </c>
      <c r="D901" s="137">
        <v>44187</v>
      </c>
      <c r="E901" s="137">
        <v>44187</v>
      </c>
      <c r="F901" s="137">
        <v>44198</v>
      </c>
      <c r="G901" s="136" t="s">
        <v>981</v>
      </c>
      <c r="H901" s="136" t="s">
        <v>982</v>
      </c>
      <c r="I901" s="138">
        <v>-3803.86</v>
      </c>
      <c r="J901" s="136" t="s">
        <v>983</v>
      </c>
      <c r="K901" s="136" t="s">
        <v>984</v>
      </c>
      <c r="L901" s="138">
        <v>-319334.05</v>
      </c>
      <c r="M901" s="138">
        <v>-3803.86</v>
      </c>
      <c r="N901" s="139">
        <f t="shared" si="29"/>
        <v>3803.86</v>
      </c>
      <c r="O901" s="140" t="str">
        <f>IF(M901="","",IF(M901&lt;0,-M901&amp;"_"&amp;COUNTIF(M$2:M901,M901),M901&amp;"_"&amp;COUNTIF(M$2:M901,M901)))</f>
        <v>3803.86_1</v>
      </c>
      <c r="P901" s="140" t="str">
        <f t="shared" si="28"/>
        <v/>
      </c>
      <c r="Q901" s="136" t="s">
        <v>1508</v>
      </c>
      <c r="R901" s="136" t="s">
        <v>1505</v>
      </c>
      <c r="S901" s="136" t="s">
        <v>980</v>
      </c>
      <c r="T901" s="136" t="s">
        <v>980</v>
      </c>
      <c r="U901" s="136" t="s">
        <v>987</v>
      </c>
      <c r="V901" s="136" t="s">
        <v>980</v>
      </c>
      <c r="W901" s="136" t="s">
        <v>980</v>
      </c>
      <c r="X901" s="136" t="s">
        <v>980</v>
      </c>
      <c r="Y901" s="136" t="s">
        <v>980</v>
      </c>
      <c r="Z901" s="136" t="s">
        <v>988</v>
      </c>
      <c r="AA901" s="136" t="s">
        <v>980</v>
      </c>
      <c r="AB901" s="137"/>
      <c r="AC901" s="136" t="s">
        <v>980</v>
      </c>
      <c r="AD901" s="136" t="s">
        <v>980</v>
      </c>
      <c r="AE901" s="136" t="s">
        <v>980</v>
      </c>
      <c r="AF901" s="138">
        <v>0</v>
      </c>
    </row>
    <row r="902" spans="1:32" x14ac:dyDescent="0.25">
      <c r="A902" s="135" t="s">
        <v>980</v>
      </c>
      <c r="B902" s="136" t="s">
        <v>182</v>
      </c>
      <c r="C902" s="136" t="s">
        <v>610</v>
      </c>
      <c r="D902" s="137">
        <v>44187</v>
      </c>
      <c r="E902" s="137">
        <v>44187</v>
      </c>
      <c r="F902" s="137">
        <v>44198</v>
      </c>
      <c r="G902" s="136" t="s">
        <v>981</v>
      </c>
      <c r="H902" s="136" t="s">
        <v>982</v>
      </c>
      <c r="I902" s="138">
        <v>-1180.01</v>
      </c>
      <c r="J902" s="136" t="s">
        <v>983</v>
      </c>
      <c r="K902" s="136" t="s">
        <v>984</v>
      </c>
      <c r="L902" s="138">
        <v>-99061.84</v>
      </c>
      <c r="M902" s="138">
        <v>-1180.01</v>
      </c>
      <c r="N902" s="139">
        <f t="shared" si="29"/>
        <v>1180.01</v>
      </c>
      <c r="O902" s="140" t="str">
        <f>IF(M902="","",IF(M902&lt;0,-M902&amp;"_"&amp;COUNTIF(M$2:M902,M902),M902&amp;"_"&amp;COUNTIF(M$2:M902,M902)))</f>
        <v>1180.01_1</v>
      </c>
      <c r="P902" s="140" t="str">
        <f t="shared" si="28"/>
        <v/>
      </c>
      <c r="Q902" s="136" t="s">
        <v>1508</v>
      </c>
      <c r="R902" s="136" t="s">
        <v>1505</v>
      </c>
      <c r="S902" s="136" t="s">
        <v>980</v>
      </c>
      <c r="T902" s="136" t="s">
        <v>980</v>
      </c>
      <c r="U902" s="136" t="s">
        <v>987</v>
      </c>
      <c r="V902" s="136" t="s">
        <v>980</v>
      </c>
      <c r="W902" s="136" t="s">
        <v>980</v>
      </c>
      <c r="X902" s="136" t="s">
        <v>980</v>
      </c>
      <c r="Y902" s="136" t="s">
        <v>980</v>
      </c>
      <c r="Z902" s="136" t="s">
        <v>988</v>
      </c>
      <c r="AA902" s="136" t="s">
        <v>980</v>
      </c>
      <c r="AB902" s="137"/>
      <c r="AC902" s="136" t="s">
        <v>980</v>
      </c>
      <c r="AD902" s="136" t="s">
        <v>980</v>
      </c>
      <c r="AE902" s="136" t="s">
        <v>980</v>
      </c>
      <c r="AF902" s="138">
        <v>0</v>
      </c>
    </row>
    <row r="903" spans="1:32" x14ac:dyDescent="0.25">
      <c r="A903" s="135" t="s">
        <v>980</v>
      </c>
      <c r="B903" s="136" t="s">
        <v>182</v>
      </c>
      <c r="C903" s="136" t="s">
        <v>627</v>
      </c>
      <c r="D903" s="137">
        <v>44188</v>
      </c>
      <c r="E903" s="137">
        <v>44188</v>
      </c>
      <c r="F903" s="137">
        <v>44198</v>
      </c>
      <c r="G903" s="136" t="s">
        <v>981</v>
      </c>
      <c r="H903" s="136" t="s">
        <v>982</v>
      </c>
      <c r="I903" s="138">
        <v>-23073.439999999999</v>
      </c>
      <c r="J903" s="136" t="s">
        <v>983</v>
      </c>
      <c r="K903" s="136" t="s">
        <v>984</v>
      </c>
      <c r="L903" s="138">
        <v>-1937015.28</v>
      </c>
      <c r="M903" s="138">
        <v>-23073.439999999999</v>
      </c>
      <c r="N903" s="139">
        <f t="shared" si="29"/>
        <v>23073.439999999999</v>
      </c>
      <c r="O903" s="140" t="str">
        <f>IF(M903="","",IF(M903&lt;0,-M903&amp;"_"&amp;COUNTIF(M$2:M903,M903),M903&amp;"_"&amp;COUNTIF(M$2:M903,M903)))</f>
        <v>23073.44_1</v>
      </c>
      <c r="P903" s="140" t="str">
        <f t="shared" si="28"/>
        <v/>
      </c>
      <c r="Q903" s="136" t="s">
        <v>1509</v>
      </c>
      <c r="R903" s="136" t="s">
        <v>1510</v>
      </c>
      <c r="S903" s="136" t="s">
        <v>980</v>
      </c>
      <c r="T903" s="136" t="s">
        <v>980</v>
      </c>
      <c r="U903" s="136" t="s">
        <v>987</v>
      </c>
      <c r="V903" s="136" t="s">
        <v>980</v>
      </c>
      <c r="W903" s="136" t="s">
        <v>980</v>
      </c>
      <c r="X903" s="136" t="s">
        <v>980</v>
      </c>
      <c r="Y903" s="136" t="s">
        <v>980</v>
      </c>
      <c r="Z903" s="136" t="s">
        <v>988</v>
      </c>
      <c r="AA903" s="136" t="s">
        <v>980</v>
      </c>
      <c r="AB903" s="137"/>
      <c r="AC903" s="136" t="s">
        <v>980</v>
      </c>
      <c r="AD903" s="136" t="s">
        <v>980</v>
      </c>
      <c r="AE903" s="136" t="s">
        <v>980</v>
      </c>
      <c r="AF903" s="138">
        <v>0</v>
      </c>
    </row>
    <row r="904" spans="1:32" x14ac:dyDescent="0.25">
      <c r="A904" s="135" t="s">
        <v>980</v>
      </c>
      <c r="B904" s="136" t="s">
        <v>182</v>
      </c>
      <c r="C904" s="136" t="s">
        <v>627</v>
      </c>
      <c r="D904" s="137">
        <v>44188</v>
      </c>
      <c r="E904" s="137">
        <v>44188</v>
      </c>
      <c r="F904" s="137">
        <v>44198</v>
      </c>
      <c r="G904" s="136" t="s">
        <v>981</v>
      </c>
      <c r="H904" s="136" t="s">
        <v>982</v>
      </c>
      <c r="I904" s="138">
        <v>-18732.22</v>
      </c>
      <c r="J904" s="136" t="s">
        <v>983</v>
      </c>
      <c r="K904" s="136" t="s">
        <v>984</v>
      </c>
      <c r="L904" s="138">
        <v>-1572569.87</v>
      </c>
      <c r="M904" s="138">
        <v>-18732.22</v>
      </c>
      <c r="N904" s="139">
        <f t="shared" si="29"/>
        <v>18732.22</v>
      </c>
      <c r="O904" s="140" t="str">
        <f>IF(M904="","",IF(M904&lt;0,-M904&amp;"_"&amp;COUNTIF(M$2:M904,M904),M904&amp;"_"&amp;COUNTIF(M$2:M904,M904)))</f>
        <v>18732.22_1</v>
      </c>
      <c r="P904" s="140" t="str">
        <f t="shared" si="28"/>
        <v/>
      </c>
      <c r="Q904" s="136" t="s">
        <v>1509</v>
      </c>
      <c r="R904" s="136" t="s">
        <v>1510</v>
      </c>
      <c r="S904" s="136" t="s">
        <v>980</v>
      </c>
      <c r="T904" s="136" t="s">
        <v>980</v>
      </c>
      <c r="U904" s="136" t="s">
        <v>987</v>
      </c>
      <c r="V904" s="136" t="s">
        <v>980</v>
      </c>
      <c r="W904" s="136" t="s">
        <v>980</v>
      </c>
      <c r="X904" s="136" t="s">
        <v>980</v>
      </c>
      <c r="Y904" s="136" t="s">
        <v>980</v>
      </c>
      <c r="Z904" s="136" t="s">
        <v>988</v>
      </c>
      <c r="AA904" s="136" t="s">
        <v>980</v>
      </c>
      <c r="AB904" s="137"/>
      <c r="AC904" s="136" t="s">
        <v>980</v>
      </c>
      <c r="AD904" s="136" t="s">
        <v>980</v>
      </c>
      <c r="AE904" s="136" t="s">
        <v>980</v>
      </c>
      <c r="AF904" s="138">
        <v>0</v>
      </c>
    </row>
    <row r="905" spans="1:32" x14ac:dyDescent="0.25">
      <c r="A905" s="135" t="s">
        <v>980</v>
      </c>
      <c r="B905" s="136" t="s">
        <v>182</v>
      </c>
      <c r="C905" s="136" t="s">
        <v>627</v>
      </c>
      <c r="D905" s="137">
        <v>44188</v>
      </c>
      <c r="E905" s="137">
        <v>44188</v>
      </c>
      <c r="F905" s="137">
        <v>44198</v>
      </c>
      <c r="G905" s="136" t="s">
        <v>981</v>
      </c>
      <c r="H905" s="136" t="s">
        <v>982</v>
      </c>
      <c r="I905" s="138">
        <v>-10689.84</v>
      </c>
      <c r="J905" s="136" t="s">
        <v>983</v>
      </c>
      <c r="K905" s="136" t="s">
        <v>984</v>
      </c>
      <c r="L905" s="138">
        <v>-897412.07</v>
      </c>
      <c r="M905" s="138">
        <v>-10689.84</v>
      </c>
      <c r="N905" s="139">
        <f t="shared" si="29"/>
        <v>10689.84</v>
      </c>
      <c r="O905" s="140" t="str">
        <f>IF(M905="","",IF(M905&lt;0,-M905&amp;"_"&amp;COUNTIF(M$2:M905,M905),M905&amp;"_"&amp;COUNTIF(M$2:M905,M905)))</f>
        <v>10689.84_1</v>
      </c>
      <c r="P905" s="140" t="str">
        <f t="shared" si="28"/>
        <v/>
      </c>
      <c r="Q905" s="136" t="s">
        <v>1509</v>
      </c>
      <c r="R905" s="136" t="s">
        <v>1510</v>
      </c>
      <c r="S905" s="136" t="s">
        <v>980</v>
      </c>
      <c r="T905" s="136" t="s">
        <v>980</v>
      </c>
      <c r="U905" s="136" t="s">
        <v>987</v>
      </c>
      <c r="V905" s="136" t="s">
        <v>980</v>
      </c>
      <c r="W905" s="136" t="s">
        <v>980</v>
      </c>
      <c r="X905" s="136" t="s">
        <v>980</v>
      </c>
      <c r="Y905" s="136" t="s">
        <v>980</v>
      </c>
      <c r="Z905" s="136" t="s">
        <v>988</v>
      </c>
      <c r="AA905" s="136" t="s">
        <v>980</v>
      </c>
      <c r="AB905" s="137"/>
      <c r="AC905" s="136" t="s">
        <v>980</v>
      </c>
      <c r="AD905" s="136" t="s">
        <v>980</v>
      </c>
      <c r="AE905" s="136" t="s">
        <v>980</v>
      </c>
      <c r="AF905" s="138">
        <v>0</v>
      </c>
    </row>
    <row r="906" spans="1:32" x14ac:dyDescent="0.25">
      <c r="A906" s="135" t="s">
        <v>980</v>
      </c>
      <c r="B906" s="136" t="s">
        <v>182</v>
      </c>
      <c r="C906" s="136" t="s">
        <v>627</v>
      </c>
      <c r="D906" s="137">
        <v>44188</v>
      </c>
      <c r="E906" s="137">
        <v>44188</v>
      </c>
      <c r="F906" s="137">
        <v>44198</v>
      </c>
      <c r="G906" s="136" t="s">
        <v>981</v>
      </c>
      <c r="H906" s="136" t="s">
        <v>982</v>
      </c>
      <c r="I906" s="138">
        <v>-1331.1</v>
      </c>
      <c r="J906" s="136" t="s">
        <v>983</v>
      </c>
      <c r="K906" s="136" t="s">
        <v>984</v>
      </c>
      <c r="L906" s="138">
        <v>-111745.85</v>
      </c>
      <c r="M906" s="138">
        <v>-1331.1</v>
      </c>
      <c r="N906" s="139">
        <f t="shared" si="29"/>
        <v>1331.1</v>
      </c>
      <c r="O906" s="140" t="str">
        <f>IF(M906="","",IF(M906&lt;0,-M906&amp;"_"&amp;COUNTIF(M$2:M906,M906),M906&amp;"_"&amp;COUNTIF(M$2:M906,M906)))</f>
        <v>1331.1_1</v>
      </c>
      <c r="P906" s="140" t="str">
        <f t="shared" si="28"/>
        <v/>
      </c>
      <c r="Q906" s="136" t="s">
        <v>1509</v>
      </c>
      <c r="R906" s="136" t="s">
        <v>1510</v>
      </c>
      <c r="S906" s="136" t="s">
        <v>980</v>
      </c>
      <c r="T906" s="136" t="s">
        <v>980</v>
      </c>
      <c r="U906" s="136" t="s">
        <v>987</v>
      </c>
      <c r="V906" s="136" t="s">
        <v>980</v>
      </c>
      <c r="W906" s="136" t="s">
        <v>980</v>
      </c>
      <c r="X906" s="136" t="s">
        <v>980</v>
      </c>
      <c r="Y906" s="136" t="s">
        <v>980</v>
      </c>
      <c r="Z906" s="136" t="s">
        <v>988</v>
      </c>
      <c r="AA906" s="136" t="s">
        <v>980</v>
      </c>
      <c r="AB906" s="137"/>
      <c r="AC906" s="136" t="s">
        <v>980</v>
      </c>
      <c r="AD906" s="136" t="s">
        <v>980</v>
      </c>
      <c r="AE906" s="136" t="s">
        <v>980</v>
      </c>
      <c r="AF906" s="138">
        <v>0</v>
      </c>
    </row>
    <row r="907" spans="1:32" x14ac:dyDescent="0.25">
      <c r="A907" s="135" t="s">
        <v>980</v>
      </c>
      <c r="B907" s="136" t="s">
        <v>182</v>
      </c>
      <c r="C907" s="136" t="s">
        <v>627</v>
      </c>
      <c r="D907" s="137">
        <v>44188</v>
      </c>
      <c r="E907" s="137">
        <v>44188</v>
      </c>
      <c r="F907" s="137">
        <v>44198</v>
      </c>
      <c r="G907" s="136" t="s">
        <v>981</v>
      </c>
      <c r="H907" s="136" t="s">
        <v>982</v>
      </c>
      <c r="I907" s="138">
        <v>-15085.24</v>
      </c>
      <c r="J907" s="136" t="s">
        <v>983</v>
      </c>
      <c r="K907" s="136" t="s">
        <v>984</v>
      </c>
      <c r="L907" s="138">
        <v>-1266405.8999999999</v>
      </c>
      <c r="M907" s="138">
        <v>-15085.24</v>
      </c>
      <c r="N907" s="139">
        <f t="shared" si="29"/>
        <v>15085.24</v>
      </c>
      <c r="O907" s="140" t="str">
        <f>IF(M907="","",IF(M907&lt;0,-M907&amp;"_"&amp;COUNTIF(M$2:M907,M907),M907&amp;"_"&amp;COUNTIF(M$2:M907,M907)))</f>
        <v>15085.24_1</v>
      </c>
      <c r="P907" s="140" t="str">
        <f t="shared" si="28"/>
        <v/>
      </c>
      <c r="Q907" s="136" t="s">
        <v>1509</v>
      </c>
      <c r="R907" s="136" t="s">
        <v>1510</v>
      </c>
      <c r="S907" s="136" t="s">
        <v>980</v>
      </c>
      <c r="T907" s="136" t="s">
        <v>980</v>
      </c>
      <c r="U907" s="136" t="s">
        <v>987</v>
      </c>
      <c r="V907" s="136" t="s">
        <v>980</v>
      </c>
      <c r="W907" s="136" t="s">
        <v>980</v>
      </c>
      <c r="X907" s="136" t="s">
        <v>980</v>
      </c>
      <c r="Y907" s="136" t="s">
        <v>980</v>
      </c>
      <c r="Z907" s="136" t="s">
        <v>988</v>
      </c>
      <c r="AA907" s="136" t="s">
        <v>980</v>
      </c>
      <c r="AB907" s="137"/>
      <c r="AC907" s="136" t="s">
        <v>980</v>
      </c>
      <c r="AD907" s="136" t="s">
        <v>980</v>
      </c>
      <c r="AE907" s="136" t="s">
        <v>980</v>
      </c>
      <c r="AF907" s="138">
        <v>0</v>
      </c>
    </row>
    <row r="908" spans="1:32" x14ac:dyDescent="0.25">
      <c r="A908" s="135" t="s">
        <v>980</v>
      </c>
      <c r="B908" s="136" t="s">
        <v>182</v>
      </c>
      <c r="C908" s="136" t="s">
        <v>627</v>
      </c>
      <c r="D908" s="137">
        <v>44188</v>
      </c>
      <c r="E908" s="137">
        <v>44188</v>
      </c>
      <c r="F908" s="137">
        <v>44198</v>
      </c>
      <c r="G908" s="136" t="s">
        <v>981</v>
      </c>
      <c r="H908" s="136" t="s">
        <v>982</v>
      </c>
      <c r="I908" s="138">
        <v>-11746.55</v>
      </c>
      <c r="J908" s="136" t="s">
        <v>983</v>
      </c>
      <c r="K908" s="136" t="s">
        <v>984</v>
      </c>
      <c r="L908" s="138">
        <v>-986122.87</v>
      </c>
      <c r="M908" s="138">
        <v>-11746.55</v>
      </c>
      <c r="N908" s="139">
        <f t="shared" si="29"/>
        <v>11746.55</v>
      </c>
      <c r="O908" s="140" t="str">
        <f>IF(M908="","",IF(M908&lt;0,-M908&amp;"_"&amp;COUNTIF(M$2:M908,M908),M908&amp;"_"&amp;COUNTIF(M$2:M908,M908)))</f>
        <v>11746.55_1</v>
      </c>
      <c r="P908" s="140" t="str">
        <f t="shared" si="28"/>
        <v/>
      </c>
      <c r="Q908" s="136" t="s">
        <v>1509</v>
      </c>
      <c r="R908" s="136" t="s">
        <v>1510</v>
      </c>
      <c r="S908" s="136" t="s">
        <v>980</v>
      </c>
      <c r="T908" s="136" t="s">
        <v>980</v>
      </c>
      <c r="U908" s="136" t="s">
        <v>987</v>
      </c>
      <c r="V908" s="136" t="s">
        <v>980</v>
      </c>
      <c r="W908" s="136" t="s">
        <v>980</v>
      </c>
      <c r="X908" s="136" t="s">
        <v>980</v>
      </c>
      <c r="Y908" s="136" t="s">
        <v>980</v>
      </c>
      <c r="Z908" s="136" t="s">
        <v>988</v>
      </c>
      <c r="AA908" s="136" t="s">
        <v>980</v>
      </c>
      <c r="AB908" s="137"/>
      <c r="AC908" s="136" t="s">
        <v>980</v>
      </c>
      <c r="AD908" s="136" t="s">
        <v>980</v>
      </c>
      <c r="AE908" s="136" t="s">
        <v>980</v>
      </c>
      <c r="AF908" s="138">
        <v>0</v>
      </c>
    </row>
    <row r="909" spans="1:32" x14ac:dyDescent="0.25">
      <c r="A909" s="135" t="s">
        <v>980</v>
      </c>
      <c r="B909" s="136" t="s">
        <v>182</v>
      </c>
      <c r="C909" s="136" t="s">
        <v>627</v>
      </c>
      <c r="D909" s="137">
        <v>44188</v>
      </c>
      <c r="E909" s="137">
        <v>44188</v>
      </c>
      <c r="F909" s="137">
        <v>44198</v>
      </c>
      <c r="G909" s="136" t="s">
        <v>981</v>
      </c>
      <c r="H909" s="136" t="s">
        <v>982</v>
      </c>
      <c r="I909" s="138">
        <v>-6669.61</v>
      </c>
      <c r="J909" s="136" t="s">
        <v>983</v>
      </c>
      <c r="K909" s="136" t="s">
        <v>984</v>
      </c>
      <c r="L909" s="138">
        <v>-559913.76</v>
      </c>
      <c r="M909" s="138">
        <v>-6669.61</v>
      </c>
      <c r="N909" s="139">
        <f t="shared" si="29"/>
        <v>6669.61</v>
      </c>
      <c r="O909" s="140" t="str">
        <f>IF(M909="","",IF(M909&lt;0,-M909&amp;"_"&amp;COUNTIF(M$2:M909,M909),M909&amp;"_"&amp;COUNTIF(M$2:M909,M909)))</f>
        <v>6669.61_1</v>
      </c>
      <c r="P909" s="140" t="str">
        <f t="shared" si="28"/>
        <v/>
      </c>
      <c r="Q909" s="136" t="s">
        <v>1509</v>
      </c>
      <c r="R909" s="136" t="s">
        <v>1510</v>
      </c>
      <c r="S909" s="136" t="s">
        <v>980</v>
      </c>
      <c r="T909" s="136" t="s">
        <v>980</v>
      </c>
      <c r="U909" s="136" t="s">
        <v>987</v>
      </c>
      <c r="V909" s="136" t="s">
        <v>980</v>
      </c>
      <c r="W909" s="136" t="s">
        <v>980</v>
      </c>
      <c r="X909" s="136" t="s">
        <v>980</v>
      </c>
      <c r="Y909" s="136" t="s">
        <v>980</v>
      </c>
      <c r="Z909" s="136" t="s">
        <v>988</v>
      </c>
      <c r="AA909" s="136" t="s">
        <v>980</v>
      </c>
      <c r="AB909" s="137"/>
      <c r="AC909" s="136" t="s">
        <v>980</v>
      </c>
      <c r="AD909" s="136" t="s">
        <v>980</v>
      </c>
      <c r="AE909" s="136" t="s">
        <v>980</v>
      </c>
      <c r="AF909" s="138">
        <v>0</v>
      </c>
    </row>
    <row r="910" spans="1:32" x14ac:dyDescent="0.25">
      <c r="A910" s="135" t="s">
        <v>980</v>
      </c>
      <c r="B910" s="136" t="s">
        <v>182</v>
      </c>
      <c r="C910" s="136" t="s">
        <v>627</v>
      </c>
      <c r="D910" s="137">
        <v>44188</v>
      </c>
      <c r="E910" s="137">
        <v>44188</v>
      </c>
      <c r="F910" s="137">
        <v>44198</v>
      </c>
      <c r="G910" s="136" t="s">
        <v>981</v>
      </c>
      <c r="H910" s="136" t="s">
        <v>982</v>
      </c>
      <c r="I910" s="138">
        <v>-3493.91</v>
      </c>
      <c r="J910" s="136" t="s">
        <v>983</v>
      </c>
      <c r="K910" s="136" t="s">
        <v>984</v>
      </c>
      <c r="L910" s="138">
        <v>-293313.74</v>
      </c>
      <c r="M910" s="138">
        <v>-3493.91</v>
      </c>
      <c r="N910" s="139">
        <f t="shared" si="29"/>
        <v>3493.91</v>
      </c>
      <c r="O910" s="140" t="str">
        <f>IF(M910="","",IF(M910&lt;0,-M910&amp;"_"&amp;COUNTIF(M$2:M910,M910),M910&amp;"_"&amp;COUNTIF(M$2:M910,M910)))</f>
        <v>3493.91_1</v>
      </c>
      <c r="P910" s="140" t="str">
        <f t="shared" si="28"/>
        <v/>
      </c>
      <c r="Q910" s="136" t="s">
        <v>1509</v>
      </c>
      <c r="R910" s="136" t="s">
        <v>1510</v>
      </c>
      <c r="S910" s="136" t="s">
        <v>980</v>
      </c>
      <c r="T910" s="136" t="s">
        <v>980</v>
      </c>
      <c r="U910" s="136" t="s">
        <v>987</v>
      </c>
      <c r="V910" s="136" t="s">
        <v>980</v>
      </c>
      <c r="W910" s="136" t="s">
        <v>980</v>
      </c>
      <c r="X910" s="136" t="s">
        <v>980</v>
      </c>
      <c r="Y910" s="136" t="s">
        <v>980</v>
      </c>
      <c r="Z910" s="136" t="s">
        <v>988</v>
      </c>
      <c r="AA910" s="136" t="s">
        <v>980</v>
      </c>
      <c r="AB910" s="137"/>
      <c r="AC910" s="136" t="s">
        <v>980</v>
      </c>
      <c r="AD910" s="136" t="s">
        <v>980</v>
      </c>
      <c r="AE910" s="136" t="s">
        <v>980</v>
      </c>
      <c r="AF910" s="138">
        <v>0</v>
      </c>
    </row>
    <row r="911" spans="1:32" x14ac:dyDescent="0.25">
      <c r="A911" s="135" t="s">
        <v>980</v>
      </c>
      <c r="B911" s="136" t="s">
        <v>182</v>
      </c>
      <c r="C911" s="136" t="s">
        <v>627</v>
      </c>
      <c r="D911" s="137">
        <v>44188</v>
      </c>
      <c r="E911" s="137">
        <v>44188</v>
      </c>
      <c r="F911" s="137">
        <v>44198</v>
      </c>
      <c r="G911" s="136" t="s">
        <v>981</v>
      </c>
      <c r="H911" s="136" t="s">
        <v>982</v>
      </c>
      <c r="I911" s="138">
        <v>-10493.93</v>
      </c>
      <c r="J911" s="136" t="s">
        <v>983</v>
      </c>
      <c r="K911" s="136" t="s">
        <v>984</v>
      </c>
      <c r="L911" s="138">
        <v>-880965.42</v>
      </c>
      <c r="M911" s="138">
        <v>-10493.93</v>
      </c>
      <c r="N911" s="139">
        <f t="shared" si="29"/>
        <v>10493.93</v>
      </c>
      <c r="O911" s="140" t="str">
        <f>IF(M911="","",IF(M911&lt;0,-M911&amp;"_"&amp;COUNTIF(M$2:M911,M911),M911&amp;"_"&amp;COUNTIF(M$2:M911,M911)))</f>
        <v>10493.93_1</v>
      </c>
      <c r="P911" s="140" t="str">
        <f t="shared" si="28"/>
        <v/>
      </c>
      <c r="Q911" s="136" t="s">
        <v>1509</v>
      </c>
      <c r="R911" s="136" t="s">
        <v>1510</v>
      </c>
      <c r="S911" s="136" t="s">
        <v>980</v>
      </c>
      <c r="T911" s="136" t="s">
        <v>980</v>
      </c>
      <c r="U911" s="136" t="s">
        <v>987</v>
      </c>
      <c r="V911" s="136" t="s">
        <v>980</v>
      </c>
      <c r="W911" s="136" t="s">
        <v>980</v>
      </c>
      <c r="X911" s="136" t="s">
        <v>980</v>
      </c>
      <c r="Y911" s="136" t="s">
        <v>980</v>
      </c>
      <c r="Z911" s="136" t="s">
        <v>988</v>
      </c>
      <c r="AA911" s="136" t="s">
        <v>980</v>
      </c>
      <c r="AB911" s="137"/>
      <c r="AC911" s="136" t="s">
        <v>980</v>
      </c>
      <c r="AD911" s="136" t="s">
        <v>980</v>
      </c>
      <c r="AE911" s="136" t="s">
        <v>980</v>
      </c>
      <c r="AF911" s="138">
        <v>0</v>
      </c>
    </row>
    <row r="912" spans="1:32" x14ac:dyDescent="0.25">
      <c r="A912" s="135" t="s">
        <v>980</v>
      </c>
      <c r="B912" s="136" t="s">
        <v>182</v>
      </c>
      <c r="C912" s="136" t="s">
        <v>627</v>
      </c>
      <c r="D912" s="137">
        <v>44188</v>
      </c>
      <c r="E912" s="137">
        <v>44188</v>
      </c>
      <c r="F912" s="137">
        <v>44198</v>
      </c>
      <c r="G912" s="136" t="s">
        <v>981</v>
      </c>
      <c r="H912" s="136" t="s">
        <v>982</v>
      </c>
      <c r="I912" s="138">
        <v>-3962.89</v>
      </c>
      <c r="J912" s="136" t="s">
        <v>983</v>
      </c>
      <c r="K912" s="136" t="s">
        <v>984</v>
      </c>
      <c r="L912" s="138">
        <v>-332684.62</v>
      </c>
      <c r="M912" s="138">
        <v>-3962.89</v>
      </c>
      <c r="N912" s="139">
        <f t="shared" si="29"/>
        <v>3962.89</v>
      </c>
      <c r="O912" s="140" t="str">
        <f>IF(M912="","",IF(M912&lt;0,-M912&amp;"_"&amp;COUNTIF(M$2:M912,M912),M912&amp;"_"&amp;COUNTIF(M$2:M912,M912)))</f>
        <v>3962.89_1</v>
      </c>
      <c r="P912" s="140" t="str">
        <f t="shared" si="28"/>
        <v/>
      </c>
      <c r="Q912" s="136" t="s">
        <v>1509</v>
      </c>
      <c r="R912" s="136" t="s">
        <v>1510</v>
      </c>
      <c r="S912" s="136" t="s">
        <v>980</v>
      </c>
      <c r="T912" s="136" t="s">
        <v>980</v>
      </c>
      <c r="U912" s="136" t="s">
        <v>987</v>
      </c>
      <c r="V912" s="136" t="s">
        <v>980</v>
      </c>
      <c r="W912" s="136" t="s">
        <v>980</v>
      </c>
      <c r="X912" s="136" t="s">
        <v>980</v>
      </c>
      <c r="Y912" s="136" t="s">
        <v>980</v>
      </c>
      <c r="Z912" s="136" t="s">
        <v>988</v>
      </c>
      <c r="AA912" s="136" t="s">
        <v>980</v>
      </c>
      <c r="AB912" s="137"/>
      <c r="AC912" s="136" t="s">
        <v>980</v>
      </c>
      <c r="AD912" s="136" t="s">
        <v>980</v>
      </c>
      <c r="AE912" s="136" t="s">
        <v>980</v>
      </c>
      <c r="AF912" s="138">
        <v>0</v>
      </c>
    </row>
    <row r="913" spans="1:32" x14ac:dyDescent="0.25">
      <c r="A913" s="135" t="s">
        <v>980</v>
      </c>
      <c r="B913" s="136" t="s">
        <v>182</v>
      </c>
      <c r="C913" s="136" t="s">
        <v>625</v>
      </c>
      <c r="D913" s="137">
        <v>44188</v>
      </c>
      <c r="E913" s="137">
        <v>44188</v>
      </c>
      <c r="F913" s="137">
        <v>44198</v>
      </c>
      <c r="G913" s="136" t="s">
        <v>981</v>
      </c>
      <c r="H913" s="136" t="s">
        <v>982</v>
      </c>
      <c r="I913" s="138">
        <v>-3359.66</v>
      </c>
      <c r="J913" s="136" t="s">
        <v>983</v>
      </c>
      <c r="K913" s="136" t="s">
        <v>984</v>
      </c>
      <c r="L913" s="138">
        <v>-282043.46000000002</v>
      </c>
      <c r="M913" s="138">
        <v>-3359.66</v>
      </c>
      <c r="N913" s="139">
        <f t="shared" si="29"/>
        <v>3359.66</v>
      </c>
      <c r="O913" s="140" t="str">
        <f>IF(M913="","",IF(M913&lt;0,-M913&amp;"_"&amp;COUNTIF(M$2:M913,M913),M913&amp;"_"&amp;COUNTIF(M$2:M913,M913)))</f>
        <v>3359.66_1</v>
      </c>
      <c r="P913" s="140" t="str">
        <f t="shared" si="28"/>
        <v/>
      </c>
      <c r="Q913" s="136" t="s">
        <v>1511</v>
      </c>
      <c r="R913" s="136" t="s">
        <v>1510</v>
      </c>
      <c r="S913" s="136" t="s">
        <v>980</v>
      </c>
      <c r="T913" s="136" t="s">
        <v>980</v>
      </c>
      <c r="U913" s="136" t="s">
        <v>987</v>
      </c>
      <c r="V913" s="136" t="s">
        <v>980</v>
      </c>
      <c r="W913" s="136" t="s">
        <v>980</v>
      </c>
      <c r="X913" s="136" t="s">
        <v>980</v>
      </c>
      <c r="Y913" s="136" t="s">
        <v>980</v>
      </c>
      <c r="Z913" s="136" t="s">
        <v>988</v>
      </c>
      <c r="AA913" s="136" t="s">
        <v>980</v>
      </c>
      <c r="AB913" s="137"/>
      <c r="AC913" s="136" t="s">
        <v>980</v>
      </c>
      <c r="AD913" s="136" t="s">
        <v>980</v>
      </c>
      <c r="AE913" s="136" t="s">
        <v>980</v>
      </c>
      <c r="AF913" s="138">
        <v>0</v>
      </c>
    </row>
    <row r="914" spans="1:32" x14ac:dyDescent="0.25">
      <c r="A914" s="135" t="s">
        <v>980</v>
      </c>
      <c r="B914" s="136" t="s">
        <v>182</v>
      </c>
      <c r="C914" s="136" t="s">
        <v>231</v>
      </c>
      <c r="D914" s="137">
        <v>44188</v>
      </c>
      <c r="E914" s="137">
        <v>44188</v>
      </c>
      <c r="F914" s="137">
        <v>44199</v>
      </c>
      <c r="G914" s="136" t="s">
        <v>981</v>
      </c>
      <c r="H914" s="136" t="s">
        <v>982</v>
      </c>
      <c r="I914" s="138">
        <v>-1978.3</v>
      </c>
      <c r="J914" s="136" t="s">
        <v>983</v>
      </c>
      <c r="K914" s="136" t="s">
        <v>984</v>
      </c>
      <c r="L914" s="138">
        <v>-166078.29</v>
      </c>
      <c r="M914" s="138">
        <v>-1978.3</v>
      </c>
      <c r="N914" s="139">
        <f t="shared" si="29"/>
        <v>1978.3</v>
      </c>
      <c r="O914" s="140" t="str">
        <f>IF(M914="","",IF(M914&lt;0,-M914&amp;"_"&amp;COUNTIF(M$2:M914,M914),M914&amp;"_"&amp;COUNTIF(M$2:M914,M914)))</f>
        <v>1978.3_1</v>
      </c>
      <c r="P914" s="140" t="str">
        <f t="shared" si="28"/>
        <v/>
      </c>
      <c r="Q914" s="136" t="s">
        <v>1512</v>
      </c>
      <c r="R914" s="136" t="s">
        <v>1510</v>
      </c>
      <c r="S914" s="136" t="s">
        <v>980</v>
      </c>
      <c r="T914" s="136" t="s">
        <v>980</v>
      </c>
      <c r="U914" s="136" t="s">
        <v>987</v>
      </c>
      <c r="V914" s="136" t="s">
        <v>980</v>
      </c>
      <c r="W914" s="136" t="s">
        <v>980</v>
      </c>
      <c r="X914" s="136" t="s">
        <v>980</v>
      </c>
      <c r="Y914" s="136" t="s">
        <v>980</v>
      </c>
      <c r="Z914" s="136" t="s">
        <v>988</v>
      </c>
      <c r="AA914" s="136" t="s">
        <v>980</v>
      </c>
      <c r="AB914" s="137"/>
      <c r="AC914" s="136" t="s">
        <v>980</v>
      </c>
      <c r="AD914" s="136" t="s">
        <v>980</v>
      </c>
      <c r="AE914" s="136" t="s">
        <v>980</v>
      </c>
      <c r="AF914" s="138">
        <v>0</v>
      </c>
    </row>
    <row r="915" spans="1:32" x14ac:dyDescent="0.25">
      <c r="A915" s="135" t="s">
        <v>980</v>
      </c>
      <c r="B915" s="136" t="s">
        <v>182</v>
      </c>
      <c r="C915" s="136" t="s">
        <v>231</v>
      </c>
      <c r="D915" s="137">
        <v>44188</v>
      </c>
      <c r="E915" s="137">
        <v>44188</v>
      </c>
      <c r="F915" s="137">
        <v>44199</v>
      </c>
      <c r="G915" s="136" t="s">
        <v>981</v>
      </c>
      <c r="H915" s="136" t="s">
        <v>982</v>
      </c>
      <c r="I915" s="138">
        <v>-3757.37</v>
      </c>
      <c r="J915" s="136" t="s">
        <v>983</v>
      </c>
      <c r="K915" s="136" t="s">
        <v>984</v>
      </c>
      <c r="L915" s="138">
        <v>-315431.21000000002</v>
      </c>
      <c r="M915" s="138">
        <v>-3757.37</v>
      </c>
      <c r="N915" s="139">
        <f t="shared" si="29"/>
        <v>3757.37</v>
      </c>
      <c r="O915" s="140" t="str">
        <f>IF(M915="","",IF(M915&lt;0,-M915&amp;"_"&amp;COUNTIF(M$2:M915,M915),M915&amp;"_"&amp;COUNTIF(M$2:M915,M915)))</f>
        <v>3757.37_1</v>
      </c>
      <c r="P915" s="140" t="str">
        <f t="shared" si="28"/>
        <v/>
      </c>
      <c r="Q915" s="136" t="s">
        <v>1512</v>
      </c>
      <c r="R915" s="136" t="s">
        <v>1510</v>
      </c>
      <c r="S915" s="136" t="s">
        <v>980</v>
      </c>
      <c r="T915" s="136" t="s">
        <v>980</v>
      </c>
      <c r="U915" s="136" t="s">
        <v>987</v>
      </c>
      <c r="V915" s="136" t="s">
        <v>980</v>
      </c>
      <c r="W915" s="136" t="s">
        <v>980</v>
      </c>
      <c r="X915" s="136" t="s">
        <v>980</v>
      </c>
      <c r="Y915" s="136" t="s">
        <v>980</v>
      </c>
      <c r="Z915" s="136" t="s">
        <v>988</v>
      </c>
      <c r="AA915" s="136" t="s">
        <v>980</v>
      </c>
      <c r="AB915" s="137"/>
      <c r="AC915" s="136" t="s">
        <v>980</v>
      </c>
      <c r="AD915" s="136" t="s">
        <v>980</v>
      </c>
      <c r="AE915" s="136" t="s">
        <v>980</v>
      </c>
      <c r="AF915" s="138">
        <v>0</v>
      </c>
    </row>
    <row r="916" spans="1:32" x14ac:dyDescent="0.25">
      <c r="A916" s="135" t="s">
        <v>980</v>
      </c>
      <c r="B916" s="136" t="s">
        <v>182</v>
      </c>
      <c r="C916" s="136" t="s">
        <v>231</v>
      </c>
      <c r="D916" s="137">
        <v>44188</v>
      </c>
      <c r="E916" s="137">
        <v>44188</v>
      </c>
      <c r="F916" s="137">
        <v>44199</v>
      </c>
      <c r="G916" s="136" t="s">
        <v>981</v>
      </c>
      <c r="H916" s="136" t="s">
        <v>982</v>
      </c>
      <c r="I916" s="138">
        <v>-2827.8</v>
      </c>
      <c r="J916" s="136" t="s">
        <v>983</v>
      </c>
      <c r="K916" s="136" t="s">
        <v>984</v>
      </c>
      <c r="L916" s="138">
        <v>-237393.81</v>
      </c>
      <c r="M916" s="138">
        <v>-2827.8</v>
      </c>
      <c r="N916" s="139">
        <f t="shared" si="29"/>
        <v>2827.8</v>
      </c>
      <c r="O916" s="140" t="str">
        <f>IF(M916="","",IF(M916&lt;0,-M916&amp;"_"&amp;COUNTIF(M$2:M916,M916),M916&amp;"_"&amp;COUNTIF(M$2:M916,M916)))</f>
        <v>2827.8_1</v>
      </c>
      <c r="P916" s="140" t="str">
        <f t="shared" si="28"/>
        <v/>
      </c>
      <c r="Q916" s="136" t="s">
        <v>1512</v>
      </c>
      <c r="R916" s="136" t="s">
        <v>1510</v>
      </c>
      <c r="S916" s="136" t="s">
        <v>980</v>
      </c>
      <c r="T916" s="136" t="s">
        <v>980</v>
      </c>
      <c r="U916" s="136" t="s">
        <v>987</v>
      </c>
      <c r="V916" s="136" t="s">
        <v>980</v>
      </c>
      <c r="W916" s="136" t="s">
        <v>980</v>
      </c>
      <c r="X916" s="136" t="s">
        <v>980</v>
      </c>
      <c r="Y916" s="136" t="s">
        <v>980</v>
      </c>
      <c r="Z916" s="136" t="s">
        <v>988</v>
      </c>
      <c r="AA916" s="136" t="s">
        <v>980</v>
      </c>
      <c r="AB916" s="137"/>
      <c r="AC916" s="136" t="s">
        <v>980</v>
      </c>
      <c r="AD916" s="136" t="s">
        <v>980</v>
      </c>
      <c r="AE916" s="136" t="s">
        <v>980</v>
      </c>
      <c r="AF916" s="138">
        <v>0</v>
      </c>
    </row>
    <row r="917" spans="1:32" x14ac:dyDescent="0.25">
      <c r="A917" s="135" t="s">
        <v>980</v>
      </c>
      <c r="B917" s="136" t="s">
        <v>182</v>
      </c>
      <c r="C917" s="136" t="s">
        <v>231</v>
      </c>
      <c r="D917" s="137">
        <v>44188</v>
      </c>
      <c r="E917" s="137">
        <v>44188</v>
      </c>
      <c r="F917" s="137">
        <v>44199</v>
      </c>
      <c r="G917" s="136" t="s">
        <v>981</v>
      </c>
      <c r="H917" s="136" t="s">
        <v>982</v>
      </c>
      <c r="I917" s="138">
        <v>-11836.94</v>
      </c>
      <c r="J917" s="136" t="s">
        <v>983</v>
      </c>
      <c r="K917" s="136" t="s">
        <v>984</v>
      </c>
      <c r="L917" s="138">
        <v>-993711.11</v>
      </c>
      <c r="M917" s="138">
        <v>-11836.94</v>
      </c>
      <c r="N917" s="139">
        <f t="shared" si="29"/>
        <v>11836.94</v>
      </c>
      <c r="O917" s="140" t="str">
        <f>IF(M917="","",IF(M917&lt;0,-M917&amp;"_"&amp;COUNTIF(M$2:M917,M917),M917&amp;"_"&amp;COUNTIF(M$2:M917,M917)))</f>
        <v>11836.94_1</v>
      </c>
      <c r="P917" s="140" t="str">
        <f t="shared" si="28"/>
        <v/>
      </c>
      <c r="Q917" s="136" t="s">
        <v>1512</v>
      </c>
      <c r="R917" s="136" t="s">
        <v>1510</v>
      </c>
      <c r="S917" s="136" t="s">
        <v>980</v>
      </c>
      <c r="T917" s="136" t="s">
        <v>980</v>
      </c>
      <c r="U917" s="136" t="s">
        <v>987</v>
      </c>
      <c r="V917" s="136" t="s">
        <v>980</v>
      </c>
      <c r="W917" s="136" t="s">
        <v>980</v>
      </c>
      <c r="X917" s="136" t="s">
        <v>980</v>
      </c>
      <c r="Y917" s="136" t="s">
        <v>980</v>
      </c>
      <c r="Z917" s="136" t="s">
        <v>988</v>
      </c>
      <c r="AA917" s="136" t="s">
        <v>980</v>
      </c>
      <c r="AB917" s="137"/>
      <c r="AC917" s="136" t="s">
        <v>980</v>
      </c>
      <c r="AD917" s="136" t="s">
        <v>980</v>
      </c>
      <c r="AE917" s="136" t="s">
        <v>980</v>
      </c>
      <c r="AF917" s="138">
        <v>0</v>
      </c>
    </row>
    <row r="918" spans="1:32" x14ac:dyDescent="0.25">
      <c r="A918" s="135" t="s">
        <v>980</v>
      </c>
      <c r="B918" s="136" t="s">
        <v>182</v>
      </c>
      <c r="C918" s="136" t="s">
        <v>618</v>
      </c>
      <c r="D918" s="137">
        <v>44189</v>
      </c>
      <c r="E918" s="137">
        <v>44189</v>
      </c>
      <c r="F918" s="137">
        <v>44194</v>
      </c>
      <c r="G918" s="136" t="s">
        <v>981</v>
      </c>
      <c r="H918" s="136" t="s">
        <v>982</v>
      </c>
      <c r="I918" s="138">
        <v>-1433.21</v>
      </c>
      <c r="J918" s="136" t="s">
        <v>983</v>
      </c>
      <c r="K918" s="136" t="s">
        <v>984</v>
      </c>
      <c r="L918" s="138">
        <v>-120317.98</v>
      </c>
      <c r="M918" s="138">
        <v>-1433.21</v>
      </c>
      <c r="N918" s="139">
        <f t="shared" si="29"/>
        <v>1433.21</v>
      </c>
      <c r="O918" s="140" t="str">
        <f>IF(M918="","",IF(M918&lt;0,-M918&amp;"_"&amp;COUNTIF(M$2:M918,M918),M918&amp;"_"&amp;COUNTIF(M$2:M918,M918)))</f>
        <v>1433.21_1</v>
      </c>
      <c r="P918" s="140" t="str">
        <f t="shared" si="28"/>
        <v/>
      </c>
      <c r="Q918" s="136" t="s">
        <v>1513</v>
      </c>
      <c r="R918" s="136" t="s">
        <v>1514</v>
      </c>
      <c r="S918" s="136" t="s">
        <v>980</v>
      </c>
      <c r="T918" s="136" t="s">
        <v>980</v>
      </c>
      <c r="U918" s="136" t="s">
        <v>987</v>
      </c>
      <c r="V918" s="136" t="s">
        <v>980</v>
      </c>
      <c r="W918" s="136" t="s">
        <v>980</v>
      </c>
      <c r="X918" s="136" t="s">
        <v>980</v>
      </c>
      <c r="Y918" s="136" t="s">
        <v>980</v>
      </c>
      <c r="Z918" s="136" t="s">
        <v>988</v>
      </c>
      <c r="AA918" s="136" t="s">
        <v>980</v>
      </c>
      <c r="AB918" s="137"/>
      <c r="AC918" s="136" t="s">
        <v>980</v>
      </c>
      <c r="AD918" s="136" t="s">
        <v>980</v>
      </c>
      <c r="AE918" s="136" t="s">
        <v>980</v>
      </c>
      <c r="AF918" s="138">
        <v>0</v>
      </c>
    </row>
    <row r="919" spans="1:32" x14ac:dyDescent="0.25">
      <c r="A919" s="135" t="s">
        <v>980</v>
      </c>
      <c r="B919" s="136" t="s">
        <v>182</v>
      </c>
      <c r="C919" s="136" t="s">
        <v>618</v>
      </c>
      <c r="D919" s="137">
        <v>44189</v>
      </c>
      <c r="E919" s="137">
        <v>44189</v>
      </c>
      <c r="F919" s="137">
        <v>44194</v>
      </c>
      <c r="G919" s="136" t="s">
        <v>981</v>
      </c>
      <c r="H919" s="136" t="s">
        <v>982</v>
      </c>
      <c r="I919" s="138">
        <v>-2827.8</v>
      </c>
      <c r="J919" s="136" t="s">
        <v>983</v>
      </c>
      <c r="K919" s="136" t="s">
        <v>984</v>
      </c>
      <c r="L919" s="138">
        <v>-237393.81</v>
      </c>
      <c r="M919" s="138">
        <v>-2827.8</v>
      </c>
      <c r="N919" s="139">
        <f t="shared" si="29"/>
        <v>2827.8</v>
      </c>
      <c r="O919" s="140" t="str">
        <f>IF(M919="","",IF(M919&lt;0,-M919&amp;"_"&amp;COUNTIF(M$2:M919,M919),M919&amp;"_"&amp;COUNTIF(M$2:M919,M919)))</f>
        <v>2827.8_2</v>
      </c>
      <c r="P919" s="140" t="str">
        <f t="shared" si="28"/>
        <v/>
      </c>
      <c r="Q919" s="136" t="s">
        <v>1513</v>
      </c>
      <c r="R919" s="136" t="s">
        <v>1514</v>
      </c>
      <c r="S919" s="136" t="s">
        <v>980</v>
      </c>
      <c r="T919" s="136" t="s">
        <v>980</v>
      </c>
      <c r="U919" s="136" t="s">
        <v>987</v>
      </c>
      <c r="V919" s="136" t="s">
        <v>980</v>
      </c>
      <c r="W919" s="136" t="s">
        <v>980</v>
      </c>
      <c r="X919" s="136" t="s">
        <v>980</v>
      </c>
      <c r="Y919" s="136" t="s">
        <v>980</v>
      </c>
      <c r="Z919" s="136" t="s">
        <v>988</v>
      </c>
      <c r="AA919" s="136" t="s">
        <v>980</v>
      </c>
      <c r="AB919" s="137"/>
      <c r="AC919" s="136" t="s">
        <v>980</v>
      </c>
      <c r="AD919" s="136" t="s">
        <v>980</v>
      </c>
      <c r="AE919" s="136" t="s">
        <v>980</v>
      </c>
      <c r="AF919" s="138">
        <v>0</v>
      </c>
    </row>
    <row r="920" spans="1:32" x14ac:dyDescent="0.25">
      <c r="A920" s="135" t="s">
        <v>980</v>
      </c>
      <c r="B920" s="136" t="s">
        <v>182</v>
      </c>
      <c r="C920" s="136" t="s">
        <v>618</v>
      </c>
      <c r="D920" s="137">
        <v>44189</v>
      </c>
      <c r="E920" s="137">
        <v>44189</v>
      </c>
      <c r="F920" s="137">
        <v>44194</v>
      </c>
      <c r="G920" s="136" t="s">
        <v>981</v>
      </c>
      <c r="H920" s="136" t="s">
        <v>982</v>
      </c>
      <c r="I920" s="138">
        <v>-2495.15</v>
      </c>
      <c r="J920" s="136" t="s">
        <v>983</v>
      </c>
      <c r="K920" s="136" t="s">
        <v>984</v>
      </c>
      <c r="L920" s="138">
        <v>-209467.84</v>
      </c>
      <c r="M920" s="138">
        <v>-2495.15</v>
      </c>
      <c r="N920" s="139">
        <f t="shared" si="29"/>
        <v>2495.15</v>
      </c>
      <c r="O920" s="140" t="str">
        <f>IF(M920="","",IF(M920&lt;0,-M920&amp;"_"&amp;COUNTIF(M$2:M920,M920),M920&amp;"_"&amp;COUNTIF(M$2:M920,M920)))</f>
        <v>2495.15_1</v>
      </c>
      <c r="P920" s="140" t="str">
        <f t="shared" si="28"/>
        <v/>
      </c>
      <c r="Q920" s="136" t="s">
        <v>1513</v>
      </c>
      <c r="R920" s="136" t="s">
        <v>1514</v>
      </c>
      <c r="S920" s="136" t="s">
        <v>980</v>
      </c>
      <c r="T920" s="136" t="s">
        <v>980</v>
      </c>
      <c r="U920" s="136" t="s">
        <v>987</v>
      </c>
      <c r="V920" s="136" t="s">
        <v>980</v>
      </c>
      <c r="W920" s="136" t="s">
        <v>980</v>
      </c>
      <c r="X920" s="136" t="s">
        <v>980</v>
      </c>
      <c r="Y920" s="136" t="s">
        <v>980</v>
      </c>
      <c r="Z920" s="136" t="s">
        <v>988</v>
      </c>
      <c r="AA920" s="136" t="s">
        <v>980</v>
      </c>
      <c r="AB920" s="137"/>
      <c r="AC920" s="136" t="s">
        <v>980</v>
      </c>
      <c r="AD920" s="136" t="s">
        <v>980</v>
      </c>
      <c r="AE920" s="136" t="s">
        <v>980</v>
      </c>
      <c r="AF920" s="138">
        <v>0</v>
      </c>
    </row>
    <row r="921" spans="1:32" x14ac:dyDescent="0.25">
      <c r="A921" s="135" t="s">
        <v>980</v>
      </c>
      <c r="B921" s="136" t="s">
        <v>182</v>
      </c>
      <c r="C921" s="136" t="s">
        <v>619</v>
      </c>
      <c r="D921" s="137">
        <v>44189</v>
      </c>
      <c r="E921" s="137">
        <v>44189</v>
      </c>
      <c r="F921" s="137">
        <v>44194</v>
      </c>
      <c r="G921" s="136" t="s">
        <v>981</v>
      </c>
      <c r="H921" s="136" t="s">
        <v>982</v>
      </c>
      <c r="I921" s="138">
        <v>-1126.8399999999999</v>
      </c>
      <c r="J921" s="136" t="s">
        <v>1034</v>
      </c>
      <c r="K921" s="136" t="s">
        <v>984</v>
      </c>
      <c r="L921" s="138">
        <v>-94598.23</v>
      </c>
      <c r="M921" s="138">
        <v>-1126.8399999999999</v>
      </c>
      <c r="N921" s="139">
        <f t="shared" si="29"/>
        <v>1126.8399999999999</v>
      </c>
      <c r="O921" s="140" t="str">
        <f>IF(M921="","",IF(M921&lt;0,-M921&amp;"_"&amp;COUNTIF(M$2:M921,M921),M921&amp;"_"&amp;COUNTIF(M$2:M921,M921)))</f>
        <v>1126.84_1</v>
      </c>
      <c r="P921" s="140" t="str">
        <f t="shared" si="28"/>
        <v/>
      </c>
      <c r="Q921" s="136" t="s">
        <v>1515</v>
      </c>
      <c r="R921" s="136" t="s">
        <v>1514</v>
      </c>
      <c r="S921" s="136" t="s">
        <v>980</v>
      </c>
      <c r="T921" s="136" t="s">
        <v>980</v>
      </c>
      <c r="U921" s="136" t="s">
        <v>987</v>
      </c>
      <c r="V921" s="136" t="s">
        <v>980</v>
      </c>
      <c r="W921" s="136" t="s">
        <v>980</v>
      </c>
      <c r="X921" s="136" t="s">
        <v>980</v>
      </c>
      <c r="Y921" s="136" t="s">
        <v>980</v>
      </c>
      <c r="Z921" s="136" t="s">
        <v>988</v>
      </c>
      <c r="AA921" s="136" t="s">
        <v>980</v>
      </c>
      <c r="AB921" s="137"/>
      <c r="AC921" s="136" t="s">
        <v>980</v>
      </c>
      <c r="AD921" s="136" t="s">
        <v>980</v>
      </c>
      <c r="AE921" s="136" t="s">
        <v>980</v>
      </c>
      <c r="AF921" s="138">
        <v>0</v>
      </c>
    </row>
    <row r="922" spans="1:32" x14ac:dyDescent="0.25">
      <c r="A922" s="135" t="s">
        <v>980</v>
      </c>
      <c r="B922" s="136" t="s">
        <v>182</v>
      </c>
      <c r="C922" s="136" t="s">
        <v>619</v>
      </c>
      <c r="D922" s="137">
        <v>44189</v>
      </c>
      <c r="E922" s="137">
        <v>44189</v>
      </c>
      <c r="F922" s="137">
        <v>44194</v>
      </c>
      <c r="G922" s="136" t="s">
        <v>981</v>
      </c>
      <c r="H922" s="136" t="s">
        <v>982</v>
      </c>
      <c r="I922" s="138">
        <v>-1099.51</v>
      </c>
      <c r="J922" s="136" t="s">
        <v>983</v>
      </c>
      <c r="K922" s="136" t="s">
        <v>984</v>
      </c>
      <c r="L922" s="138">
        <v>-92303.86</v>
      </c>
      <c r="M922" s="138">
        <v>-1099.51</v>
      </c>
      <c r="N922" s="139">
        <f t="shared" si="29"/>
        <v>1099.51</v>
      </c>
      <c r="O922" s="140" t="str">
        <f>IF(M922="","",IF(M922&lt;0,-M922&amp;"_"&amp;COUNTIF(M$2:M922,M922),M922&amp;"_"&amp;COUNTIF(M$2:M922,M922)))</f>
        <v>1099.51_1</v>
      </c>
      <c r="P922" s="140" t="str">
        <f t="shared" si="28"/>
        <v/>
      </c>
      <c r="Q922" s="136" t="s">
        <v>1515</v>
      </c>
      <c r="R922" s="136" t="s">
        <v>1514</v>
      </c>
      <c r="S922" s="136" t="s">
        <v>980</v>
      </c>
      <c r="T922" s="136" t="s">
        <v>980</v>
      </c>
      <c r="U922" s="136" t="s">
        <v>987</v>
      </c>
      <c r="V922" s="136" t="s">
        <v>980</v>
      </c>
      <c r="W922" s="136" t="s">
        <v>980</v>
      </c>
      <c r="X922" s="136" t="s">
        <v>980</v>
      </c>
      <c r="Y922" s="136" t="s">
        <v>980</v>
      </c>
      <c r="Z922" s="136" t="s">
        <v>988</v>
      </c>
      <c r="AA922" s="136" t="s">
        <v>980</v>
      </c>
      <c r="AB922" s="137"/>
      <c r="AC922" s="136" t="s">
        <v>980</v>
      </c>
      <c r="AD922" s="136" t="s">
        <v>980</v>
      </c>
      <c r="AE922" s="136" t="s">
        <v>980</v>
      </c>
      <c r="AF922" s="138">
        <v>0</v>
      </c>
    </row>
    <row r="923" spans="1:32" x14ac:dyDescent="0.25">
      <c r="A923" s="135" t="s">
        <v>980</v>
      </c>
      <c r="B923" s="136" t="s">
        <v>182</v>
      </c>
      <c r="C923" s="136" t="s">
        <v>619</v>
      </c>
      <c r="D923" s="137">
        <v>44189</v>
      </c>
      <c r="E923" s="137">
        <v>44189</v>
      </c>
      <c r="F923" s="137">
        <v>44194</v>
      </c>
      <c r="G923" s="136" t="s">
        <v>981</v>
      </c>
      <c r="H923" s="136" t="s">
        <v>982</v>
      </c>
      <c r="I923" s="138">
        <v>-1094.73</v>
      </c>
      <c r="J923" s="136" t="s">
        <v>983</v>
      </c>
      <c r="K923" s="136" t="s">
        <v>984</v>
      </c>
      <c r="L923" s="138">
        <v>-91902.58</v>
      </c>
      <c r="M923" s="138">
        <v>-1094.73</v>
      </c>
      <c r="N923" s="139">
        <f t="shared" si="29"/>
        <v>1094.73</v>
      </c>
      <c r="O923" s="140" t="str">
        <f>IF(M923="","",IF(M923&lt;0,-M923&amp;"_"&amp;COUNTIF(M$2:M923,M923),M923&amp;"_"&amp;COUNTIF(M$2:M923,M923)))</f>
        <v>1094.73_1</v>
      </c>
      <c r="P923" s="140" t="str">
        <f t="shared" si="28"/>
        <v/>
      </c>
      <c r="Q923" s="136" t="s">
        <v>1515</v>
      </c>
      <c r="R923" s="136" t="s">
        <v>1514</v>
      </c>
      <c r="S923" s="136" t="s">
        <v>980</v>
      </c>
      <c r="T923" s="136" t="s">
        <v>980</v>
      </c>
      <c r="U923" s="136" t="s">
        <v>987</v>
      </c>
      <c r="V923" s="136" t="s">
        <v>980</v>
      </c>
      <c r="W923" s="136" t="s">
        <v>980</v>
      </c>
      <c r="X923" s="136" t="s">
        <v>980</v>
      </c>
      <c r="Y923" s="136" t="s">
        <v>980</v>
      </c>
      <c r="Z923" s="136" t="s">
        <v>988</v>
      </c>
      <c r="AA923" s="136" t="s">
        <v>980</v>
      </c>
      <c r="AB923" s="137"/>
      <c r="AC923" s="136" t="s">
        <v>980</v>
      </c>
      <c r="AD923" s="136" t="s">
        <v>980</v>
      </c>
      <c r="AE923" s="136" t="s">
        <v>980</v>
      </c>
      <c r="AF923" s="138">
        <v>0</v>
      </c>
    </row>
    <row r="924" spans="1:32" x14ac:dyDescent="0.25">
      <c r="A924" s="135" t="s">
        <v>980</v>
      </c>
      <c r="B924" s="136" t="s">
        <v>182</v>
      </c>
      <c r="C924" s="136" t="s">
        <v>619</v>
      </c>
      <c r="D924" s="137">
        <v>44189</v>
      </c>
      <c r="E924" s="137">
        <v>44189</v>
      </c>
      <c r="F924" s="137">
        <v>44194</v>
      </c>
      <c r="G924" s="136" t="s">
        <v>981</v>
      </c>
      <c r="H924" s="136" t="s">
        <v>982</v>
      </c>
      <c r="I924" s="138">
        <v>-335.16</v>
      </c>
      <c r="J924" s="136" t="s">
        <v>999</v>
      </c>
      <c r="K924" s="136" t="s">
        <v>984</v>
      </c>
      <c r="L924" s="138">
        <v>-28136.68</v>
      </c>
      <c r="M924" s="138">
        <v>-335.16</v>
      </c>
      <c r="N924" s="139">
        <f t="shared" si="29"/>
        <v>335.16</v>
      </c>
      <c r="O924" s="140" t="str">
        <f>IF(M924="","",IF(M924&lt;0,-M924&amp;"_"&amp;COUNTIF(M$2:M924,M924),M924&amp;"_"&amp;COUNTIF(M$2:M924,M924)))</f>
        <v>335.16_1</v>
      </c>
      <c r="P924" s="140" t="str">
        <f t="shared" si="28"/>
        <v/>
      </c>
      <c r="Q924" s="136" t="s">
        <v>1515</v>
      </c>
      <c r="R924" s="136" t="s">
        <v>1514</v>
      </c>
      <c r="S924" s="136" t="s">
        <v>980</v>
      </c>
      <c r="T924" s="136" t="s">
        <v>980</v>
      </c>
      <c r="U924" s="136" t="s">
        <v>987</v>
      </c>
      <c r="V924" s="136" t="s">
        <v>980</v>
      </c>
      <c r="W924" s="136" t="s">
        <v>980</v>
      </c>
      <c r="X924" s="136" t="s">
        <v>980</v>
      </c>
      <c r="Y924" s="136" t="s">
        <v>980</v>
      </c>
      <c r="Z924" s="136" t="s">
        <v>988</v>
      </c>
      <c r="AA924" s="136" t="s">
        <v>980</v>
      </c>
      <c r="AB924" s="137"/>
      <c r="AC924" s="136" t="s">
        <v>980</v>
      </c>
      <c r="AD924" s="136" t="s">
        <v>980</v>
      </c>
      <c r="AE924" s="136" t="s">
        <v>980</v>
      </c>
      <c r="AF924" s="138">
        <v>0</v>
      </c>
    </row>
    <row r="925" spans="1:32" x14ac:dyDescent="0.25">
      <c r="A925" s="135" t="s">
        <v>980</v>
      </c>
      <c r="B925" s="136" t="s">
        <v>182</v>
      </c>
      <c r="C925" s="136" t="s">
        <v>620</v>
      </c>
      <c r="D925" s="137">
        <v>44190</v>
      </c>
      <c r="E925" s="137">
        <v>44190</v>
      </c>
      <c r="F925" s="137">
        <v>44195</v>
      </c>
      <c r="G925" s="136" t="s">
        <v>981</v>
      </c>
      <c r="H925" s="136" t="s">
        <v>982</v>
      </c>
      <c r="I925" s="138">
        <v>-946.49</v>
      </c>
      <c r="J925" s="136" t="s">
        <v>983</v>
      </c>
      <c r="K925" s="136" t="s">
        <v>984</v>
      </c>
      <c r="L925" s="138">
        <v>-79457.84</v>
      </c>
      <c r="M925" s="138">
        <v>-946.49</v>
      </c>
      <c r="N925" s="139">
        <f t="shared" si="29"/>
        <v>946.49</v>
      </c>
      <c r="O925" s="140" t="str">
        <f>IF(M925="","",IF(M925&lt;0,-M925&amp;"_"&amp;COUNTIF(M$2:M925,M925),M925&amp;"_"&amp;COUNTIF(M$2:M925,M925)))</f>
        <v>946.49_1</v>
      </c>
      <c r="P925" s="140" t="str">
        <f t="shared" si="28"/>
        <v/>
      </c>
      <c r="Q925" s="136" t="s">
        <v>1516</v>
      </c>
      <c r="R925" s="136" t="s">
        <v>1517</v>
      </c>
      <c r="S925" s="136" t="s">
        <v>980</v>
      </c>
      <c r="T925" s="136" t="s">
        <v>980</v>
      </c>
      <c r="U925" s="136" t="s">
        <v>987</v>
      </c>
      <c r="V925" s="136" t="s">
        <v>980</v>
      </c>
      <c r="W925" s="136" t="s">
        <v>980</v>
      </c>
      <c r="X925" s="136" t="s">
        <v>980</v>
      </c>
      <c r="Y925" s="136" t="s">
        <v>980</v>
      </c>
      <c r="Z925" s="136" t="s">
        <v>988</v>
      </c>
      <c r="AA925" s="136" t="s">
        <v>980</v>
      </c>
      <c r="AB925" s="137"/>
      <c r="AC925" s="136" t="s">
        <v>980</v>
      </c>
      <c r="AD925" s="136" t="s">
        <v>980</v>
      </c>
      <c r="AE925" s="136" t="s">
        <v>980</v>
      </c>
      <c r="AF925" s="138">
        <v>0</v>
      </c>
    </row>
    <row r="926" spans="1:32" x14ac:dyDescent="0.25">
      <c r="A926" s="135" t="s">
        <v>980</v>
      </c>
      <c r="B926" s="136" t="s">
        <v>182</v>
      </c>
      <c r="C926" s="136" t="s">
        <v>603</v>
      </c>
      <c r="D926" s="137">
        <v>44190</v>
      </c>
      <c r="E926" s="137">
        <v>44190</v>
      </c>
      <c r="F926" s="137">
        <v>44195</v>
      </c>
      <c r="G926" s="136" t="s">
        <v>981</v>
      </c>
      <c r="H926" s="136" t="s">
        <v>982</v>
      </c>
      <c r="I926" s="138">
        <v>-1053.8499999999999</v>
      </c>
      <c r="J926" s="136" t="s">
        <v>999</v>
      </c>
      <c r="K926" s="136" t="s">
        <v>984</v>
      </c>
      <c r="L926" s="138">
        <v>-88470.7</v>
      </c>
      <c r="M926" s="138">
        <v>-1053.8499999999999</v>
      </c>
      <c r="N926" s="139">
        <f t="shared" si="29"/>
        <v>1053.8499999999999</v>
      </c>
      <c r="O926" s="140" t="str">
        <f>IF(M926="","",IF(M926&lt;0,-M926&amp;"_"&amp;COUNTIF(M$2:M926,M926),M926&amp;"_"&amp;COUNTIF(M$2:M926,M926)))</f>
        <v>1053.85_1</v>
      </c>
      <c r="P926" s="140" t="str">
        <f t="shared" si="28"/>
        <v/>
      </c>
      <c r="Q926" s="136" t="s">
        <v>1518</v>
      </c>
      <c r="R926" s="136" t="s">
        <v>1517</v>
      </c>
      <c r="S926" s="136" t="s">
        <v>980</v>
      </c>
      <c r="T926" s="136" t="s">
        <v>980</v>
      </c>
      <c r="U926" s="136" t="s">
        <v>987</v>
      </c>
      <c r="V926" s="136" t="s">
        <v>980</v>
      </c>
      <c r="W926" s="136" t="s">
        <v>980</v>
      </c>
      <c r="X926" s="136" t="s">
        <v>980</v>
      </c>
      <c r="Y926" s="136" t="s">
        <v>980</v>
      </c>
      <c r="Z926" s="136" t="s">
        <v>988</v>
      </c>
      <c r="AA926" s="136" t="s">
        <v>980</v>
      </c>
      <c r="AB926" s="137"/>
      <c r="AC926" s="136" t="s">
        <v>980</v>
      </c>
      <c r="AD926" s="136" t="s">
        <v>980</v>
      </c>
      <c r="AE926" s="136" t="s">
        <v>980</v>
      </c>
      <c r="AF926" s="138">
        <v>0</v>
      </c>
    </row>
    <row r="927" spans="1:32" x14ac:dyDescent="0.25">
      <c r="A927" s="135" t="s">
        <v>980</v>
      </c>
      <c r="B927" s="136" t="s">
        <v>182</v>
      </c>
      <c r="C927" s="136" t="s">
        <v>603</v>
      </c>
      <c r="D927" s="137">
        <v>44190</v>
      </c>
      <c r="E927" s="137">
        <v>44190</v>
      </c>
      <c r="F927" s="137">
        <v>44195</v>
      </c>
      <c r="G927" s="136" t="s">
        <v>981</v>
      </c>
      <c r="H927" s="136" t="s">
        <v>982</v>
      </c>
      <c r="I927" s="138">
        <v>-1051.06</v>
      </c>
      <c r="J927" s="136" t="s">
        <v>983</v>
      </c>
      <c r="K927" s="136" t="s">
        <v>984</v>
      </c>
      <c r="L927" s="138">
        <v>-88236.49</v>
      </c>
      <c r="M927" s="138">
        <v>-1051.06</v>
      </c>
      <c r="N927" s="139">
        <f t="shared" si="29"/>
        <v>1051.06</v>
      </c>
      <c r="O927" s="140" t="str">
        <f>IF(M927="","",IF(M927&lt;0,-M927&amp;"_"&amp;COUNTIF(M$2:M927,M927),M927&amp;"_"&amp;COUNTIF(M$2:M927,M927)))</f>
        <v>1051.06_1</v>
      </c>
      <c r="P927" s="140" t="str">
        <f t="shared" si="28"/>
        <v/>
      </c>
      <c r="Q927" s="136" t="s">
        <v>1518</v>
      </c>
      <c r="R927" s="136" t="s">
        <v>1517</v>
      </c>
      <c r="S927" s="136" t="s">
        <v>980</v>
      </c>
      <c r="T927" s="136" t="s">
        <v>980</v>
      </c>
      <c r="U927" s="136" t="s">
        <v>987</v>
      </c>
      <c r="V927" s="136" t="s">
        <v>980</v>
      </c>
      <c r="W927" s="136" t="s">
        <v>980</v>
      </c>
      <c r="X927" s="136" t="s">
        <v>980</v>
      </c>
      <c r="Y927" s="136" t="s">
        <v>980</v>
      </c>
      <c r="Z927" s="136" t="s">
        <v>988</v>
      </c>
      <c r="AA927" s="136" t="s">
        <v>980</v>
      </c>
      <c r="AB927" s="137"/>
      <c r="AC927" s="136" t="s">
        <v>980</v>
      </c>
      <c r="AD927" s="136" t="s">
        <v>980</v>
      </c>
      <c r="AE927" s="136" t="s">
        <v>980</v>
      </c>
      <c r="AF927" s="138">
        <v>0</v>
      </c>
    </row>
    <row r="928" spans="1:32" x14ac:dyDescent="0.25">
      <c r="A928" s="135" t="s">
        <v>980</v>
      </c>
      <c r="B928" s="136" t="s">
        <v>182</v>
      </c>
      <c r="C928" s="136" t="s">
        <v>613</v>
      </c>
      <c r="D928" s="137">
        <v>44190</v>
      </c>
      <c r="E928" s="137">
        <v>44190</v>
      </c>
      <c r="F928" s="137">
        <v>44195</v>
      </c>
      <c r="G928" s="136" t="s">
        <v>981</v>
      </c>
      <c r="H928" s="136" t="s">
        <v>982</v>
      </c>
      <c r="I928" s="138">
        <v>-960.14</v>
      </c>
      <c r="J928" s="136" t="s">
        <v>983</v>
      </c>
      <c r="K928" s="136" t="s">
        <v>984</v>
      </c>
      <c r="L928" s="138">
        <v>-80603.75</v>
      </c>
      <c r="M928" s="138">
        <v>-960.14</v>
      </c>
      <c r="N928" s="139">
        <f t="shared" si="29"/>
        <v>960.14</v>
      </c>
      <c r="O928" s="140" t="str">
        <f>IF(M928="","",IF(M928&lt;0,-M928&amp;"_"&amp;COUNTIF(M$2:M928,M928),M928&amp;"_"&amp;COUNTIF(M$2:M928,M928)))</f>
        <v>960.14_1</v>
      </c>
      <c r="P928" s="140" t="str">
        <f t="shared" si="28"/>
        <v/>
      </c>
      <c r="Q928" s="136" t="s">
        <v>1519</v>
      </c>
      <c r="R928" s="136" t="s">
        <v>1517</v>
      </c>
      <c r="S928" s="136" t="s">
        <v>980</v>
      </c>
      <c r="T928" s="136" t="s">
        <v>980</v>
      </c>
      <c r="U928" s="136" t="s">
        <v>987</v>
      </c>
      <c r="V928" s="136" t="s">
        <v>980</v>
      </c>
      <c r="W928" s="136" t="s">
        <v>980</v>
      </c>
      <c r="X928" s="136" t="s">
        <v>980</v>
      </c>
      <c r="Y928" s="136" t="s">
        <v>980</v>
      </c>
      <c r="Z928" s="136" t="s">
        <v>988</v>
      </c>
      <c r="AA928" s="136" t="s">
        <v>980</v>
      </c>
      <c r="AB928" s="137"/>
      <c r="AC928" s="136" t="s">
        <v>980</v>
      </c>
      <c r="AD928" s="136" t="s">
        <v>980</v>
      </c>
      <c r="AE928" s="136" t="s">
        <v>980</v>
      </c>
      <c r="AF928" s="138">
        <v>0</v>
      </c>
    </row>
    <row r="929" spans="1:32" x14ac:dyDescent="0.25">
      <c r="A929" s="135" t="s">
        <v>980</v>
      </c>
      <c r="B929" s="136" t="s">
        <v>1021</v>
      </c>
      <c r="C929" s="136" t="s">
        <v>633</v>
      </c>
      <c r="D929" s="137">
        <v>44190</v>
      </c>
      <c r="E929" s="137">
        <v>44190</v>
      </c>
      <c r="F929" s="137">
        <v>44198</v>
      </c>
      <c r="G929" s="136" t="s">
        <v>981</v>
      </c>
      <c r="H929" s="136" t="s">
        <v>982</v>
      </c>
      <c r="I929" s="138">
        <v>-7524</v>
      </c>
      <c r="J929" s="136" t="s">
        <v>983</v>
      </c>
      <c r="K929" s="136" t="s">
        <v>984</v>
      </c>
      <c r="L929" s="138">
        <v>-631639.80000000005</v>
      </c>
      <c r="M929" s="138">
        <v>-7524</v>
      </c>
      <c r="N929" s="139">
        <f t="shared" si="29"/>
        <v>7524</v>
      </c>
      <c r="O929" s="140" t="str">
        <f>IF(M929="","",IF(M929&lt;0,-M929&amp;"_"&amp;COUNTIF(M$2:M929,M929),M929&amp;"_"&amp;COUNTIF(M$2:M929,M929)))</f>
        <v>7524_1</v>
      </c>
      <c r="P929" s="140" t="str">
        <f t="shared" si="28"/>
        <v/>
      </c>
      <c r="Q929" s="136" t="s">
        <v>1520</v>
      </c>
      <c r="R929" s="136" t="s">
        <v>1517</v>
      </c>
      <c r="S929" s="136" t="s">
        <v>980</v>
      </c>
      <c r="T929" s="136" t="s">
        <v>980</v>
      </c>
      <c r="U929" s="136" t="s">
        <v>987</v>
      </c>
      <c r="V929" s="136" t="s">
        <v>980</v>
      </c>
      <c r="W929" s="136" t="s">
        <v>980</v>
      </c>
      <c r="X929" s="136" t="s">
        <v>980</v>
      </c>
      <c r="Y929" s="136" t="s">
        <v>980</v>
      </c>
      <c r="Z929" s="136" t="s">
        <v>988</v>
      </c>
      <c r="AA929" s="136" t="s">
        <v>980</v>
      </c>
      <c r="AB929" s="137"/>
      <c r="AC929" s="136" t="s">
        <v>980</v>
      </c>
      <c r="AD929" s="136" t="s">
        <v>980</v>
      </c>
      <c r="AE929" s="136" t="s">
        <v>980</v>
      </c>
      <c r="AF929" s="138">
        <v>0</v>
      </c>
    </row>
    <row r="930" spans="1:32" x14ac:dyDescent="0.25">
      <c r="A930" s="135" t="s">
        <v>980</v>
      </c>
      <c r="B930" s="136" t="s">
        <v>182</v>
      </c>
      <c r="C930" s="136" t="s">
        <v>624</v>
      </c>
      <c r="D930" s="137">
        <v>44192</v>
      </c>
      <c r="E930" s="137">
        <v>44192</v>
      </c>
      <c r="F930" s="137">
        <v>44198</v>
      </c>
      <c r="G930" s="136" t="s">
        <v>981</v>
      </c>
      <c r="H930" s="136" t="s">
        <v>982</v>
      </c>
      <c r="I930" s="138">
        <v>-14413.4</v>
      </c>
      <c r="J930" s="136" t="s">
        <v>983</v>
      </c>
      <c r="K930" s="136" t="s">
        <v>984</v>
      </c>
      <c r="L930" s="138">
        <v>-1210004.92</v>
      </c>
      <c r="M930" s="138">
        <v>-14413.4</v>
      </c>
      <c r="N930" s="139">
        <f t="shared" si="29"/>
        <v>14413.4</v>
      </c>
      <c r="O930" s="140" t="str">
        <f>IF(M930="","",IF(M930&lt;0,-M930&amp;"_"&amp;COUNTIF(M$2:M930,M930),M930&amp;"_"&amp;COUNTIF(M$2:M930,M930)))</f>
        <v>14413.4_1</v>
      </c>
      <c r="P930" s="140" t="str">
        <f t="shared" si="28"/>
        <v/>
      </c>
      <c r="Q930" s="136" t="s">
        <v>1521</v>
      </c>
      <c r="R930" s="136" t="s">
        <v>1522</v>
      </c>
      <c r="S930" s="136" t="s">
        <v>980</v>
      </c>
      <c r="T930" s="136" t="s">
        <v>980</v>
      </c>
      <c r="U930" s="136" t="s">
        <v>987</v>
      </c>
      <c r="V930" s="136" t="s">
        <v>980</v>
      </c>
      <c r="W930" s="136" t="s">
        <v>980</v>
      </c>
      <c r="X930" s="136" t="s">
        <v>980</v>
      </c>
      <c r="Y930" s="136" t="s">
        <v>980</v>
      </c>
      <c r="Z930" s="136" t="s">
        <v>988</v>
      </c>
      <c r="AA930" s="136" t="s">
        <v>980</v>
      </c>
      <c r="AB930" s="137"/>
      <c r="AC930" s="136" t="s">
        <v>980</v>
      </c>
      <c r="AD930" s="136" t="s">
        <v>980</v>
      </c>
      <c r="AE930" s="136" t="s">
        <v>980</v>
      </c>
      <c r="AF930" s="138">
        <v>0</v>
      </c>
    </row>
    <row r="931" spans="1:32" x14ac:dyDescent="0.25">
      <c r="A931" s="135" t="s">
        <v>980</v>
      </c>
      <c r="B931" s="136" t="s">
        <v>182</v>
      </c>
      <c r="C931" s="136" t="s">
        <v>624</v>
      </c>
      <c r="D931" s="137">
        <v>44192</v>
      </c>
      <c r="E931" s="137">
        <v>44192</v>
      </c>
      <c r="F931" s="137">
        <v>44198</v>
      </c>
      <c r="G931" s="136" t="s">
        <v>981</v>
      </c>
      <c r="H931" s="136" t="s">
        <v>982</v>
      </c>
      <c r="I931" s="138">
        <v>-24759.8</v>
      </c>
      <c r="J931" s="136" t="s">
        <v>983</v>
      </c>
      <c r="K931" s="136" t="s">
        <v>984</v>
      </c>
      <c r="L931" s="138">
        <v>-2078585.22</v>
      </c>
      <c r="M931" s="138">
        <v>-24759.8</v>
      </c>
      <c r="N931" s="139">
        <f t="shared" si="29"/>
        <v>24759.8</v>
      </c>
      <c r="O931" s="140" t="str">
        <f>IF(M931="","",IF(M931&lt;0,-M931&amp;"_"&amp;COUNTIF(M$2:M931,M931),M931&amp;"_"&amp;COUNTIF(M$2:M931,M931)))</f>
        <v>24759.8_1</v>
      </c>
      <c r="P931" s="140" t="str">
        <f t="shared" si="28"/>
        <v/>
      </c>
      <c r="Q931" s="136" t="s">
        <v>1521</v>
      </c>
      <c r="R931" s="136" t="s">
        <v>1522</v>
      </c>
      <c r="S931" s="136" t="s">
        <v>980</v>
      </c>
      <c r="T931" s="136" t="s">
        <v>980</v>
      </c>
      <c r="U931" s="136" t="s">
        <v>987</v>
      </c>
      <c r="V931" s="136" t="s">
        <v>980</v>
      </c>
      <c r="W931" s="136" t="s">
        <v>980</v>
      </c>
      <c r="X931" s="136" t="s">
        <v>980</v>
      </c>
      <c r="Y931" s="136" t="s">
        <v>980</v>
      </c>
      <c r="Z931" s="136" t="s">
        <v>988</v>
      </c>
      <c r="AA931" s="136" t="s">
        <v>980</v>
      </c>
      <c r="AB931" s="137"/>
      <c r="AC931" s="136" t="s">
        <v>980</v>
      </c>
      <c r="AD931" s="136" t="s">
        <v>980</v>
      </c>
      <c r="AE931" s="136" t="s">
        <v>980</v>
      </c>
      <c r="AF931" s="138">
        <v>0</v>
      </c>
    </row>
    <row r="932" spans="1:32" x14ac:dyDescent="0.25">
      <c r="A932" s="135" t="s">
        <v>980</v>
      </c>
      <c r="B932" s="136" t="s">
        <v>182</v>
      </c>
      <c r="C932" s="136" t="s">
        <v>628</v>
      </c>
      <c r="D932" s="137">
        <v>44192</v>
      </c>
      <c r="E932" s="137">
        <v>44192</v>
      </c>
      <c r="F932" s="137">
        <v>44198</v>
      </c>
      <c r="G932" s="136" t="s">
        <v>981</v>
      </c>
      <c r="H932" s="136" t="s">
        <v>982</v>
      </c>
      <c r="I932" s="138">
        <v>-673</v>
      </c>
      <c r="J932" s="136" t="s">
        <v>983</v>
      </c>
      <c r="K932" s="136" t="s">
        <v>984</v>
      </c>
      <c r="L932" s="138">
        <v>-56498.35</v>
      </c>
      <c r="M932" s="138">
        <v>-673</v>
      </c>
      <c r="N932" s="139">
        <f t="shared" si="29"/>
        <v>673</v>
      </c>
      <c r="O932" s="140" t="str">
        <f>IF(M932="","",IF(M932&lt;0,-M932&amp;"_"&amp;COUNTIF(M$2:M932,M932),M932&amp;"_"&amp;COUNTIF(M$2:M932,M932)))</f>
        <v>673_2</v>
      </c>
      <c r="P932" s="140" t="str">
        <f t="shared" si="28"/>
        <v/>
      </c>
      <c r="Q932" s="136" t="s">
        <v>1523</v>
      </c>
      <c r="R932" s="136" t="s">
        <v>1522</v>
      </c>
      <c r="S932" s="136" t="s">
        <v>980</v>
      </c>
      <c r="T932" s="136" t="s">
        <v>980</v>
      </c>
      <c r="U932" s="136" t="s">
        <v>987</v>
      </c>
      <c r="V932" s="136" t="s">
        <v>980</v>
      </c>
      <c r="W932" s="136" t="s">
        <v>980</v>
      </c>
      <c r="X932" s="136" t="s">
        <v>980</v>
      </c>
      <c r="Y932" s="136" t="s">
        <v>980</v>
      </c>
      <c r="Z932" s="136" t="s">
        <v>988</v>
      </c>
      <c r="AA932" s="136" t="s">
        <v>980</v>
      </c>
      <c r="AB932" s="137"/>
      <c r="AC932" s="136" t="s">
        <v>980</v>
      </c>
      <c r="AD932" s="136" t="s">
        <v>980</v>
      </c>
      <c r="AE932" s="136" t="s">
        <v>980</v>
      </c>
      <c r="AF932" s="138">
        <v>0</v>
      </c>
    </row>
    <row r="933" spans="1:32" x14ac:dyDescent="0.25">
      <c r="A933" s="135" t="s">
        <v>980</v>
      </c>
      <c r="B933" s="136" t="s">
        <v>182</v>
      </c>
      <c r="C933" s="136" t="s">
        <v>637</v>
      </c>
      <c r="D933" s="137">
        <v>44192</v>
      </c>
      <c r="E933" s="137">
        <v>44192</v>
      </c>
      <c r="F933" s="137">
        <v>44199</v>
      </c>
      <c r="G933" s="136" t="s">
        <v>981</v>
      </c>
      <c r="H933" s="136" t="s">
        <v>982</v>
      </c>
      <c r="I933" s="138">
        <v>-161.72999999999999</v>
      </c>
      <c r="J933" s="136" t="s">
        <v>1006</v>
      </c>
      <c r="K933" s="136" t="s">
        <v>984</v>
      </c>
      <c r="L933" s="138">
        <v>-13577.23</v>
      </c>
      <c r="M933" s="138">
        <v>-161.72999999999999</v>
      </c>
      <c r="N933" s="139">
        <f t="shared" si="29"/>
        <v>161.72999999999999</v>
      </c>
      <c r="O933" s="140" t="str">
        <f>IF(M933="","",IF(M933&lt;0,-M933&amp;"_"&amp;COUNTIF(M$2:M933,M933),M933&amp;"_"&amp;COUNTIF(M$2:M933,M933)))</f>
        <v>161.73_1</v>
      </c>
      <c r="P933" s="140" t="str">
        <f t="shared" si="28"/>
        <v/>
      </c>
      <c r="Q933" s="136" t="s">
        <v>1524</v>
      </c>
      <c r="R933" s="136" t="s">
        <v>1522</v>
      </c>
      <c r="S933" s="136" t="s">
        <v>980</v>
      </c>
      <c r="T933" s="136" t="s">
        <v>980</v>
      </c>
      <c r="U933" s="136" t="s">
        <v>987</v>
      </c>
      <c r="V933" s="136" t="s">
        <v>980</v>
      </c>
      <c r="W933" s="136" t="s">
        <v>980</v>
      </c>
      <c r="X933" s="136" t="s">
        <v>980</v>
      </c>
      <c r="Y933" s="136" t="s">
        <v>980</v>
      </c>
      <c r="Z933" s="136" t="s">
        <v>988</v>
      </c>
      <c r="AA933" s="136" t="s">
        <v>980</v>
      </c>
      <c r="AB933" s="137"/>
      <c r="AC933" s="136" t="s">
        <v>980</v>
      </c>
      <c r="AD933" s="136" t="s">
        <v>980</v>
      </c>
      <c r="AE933" s="136" t="s">
        <v>980</v>
      </c>
      <c r="AF933" s="138">
        <v>0</v>
      </c>
    </row>
    <row r="934" spans="1:32" x14ac:dyDescent="0.25">
      <c r="A934" s="135" t="s">
        <v>980</v>
      </c>
      <c r="B934" s="136" t="s">
        <v>182</v>
      </c>
      <c r="C934" s="136" t="s">
        <v>637</v>
      </c>
      <c r="D934" s="137">
        <v>44192</v>
      </c>
      <c r="E934" s="137">
        <v>44192</v>
      </c>
      <c r="F934" s="137">
        <v>44199</v>
      </c>
      <c r="G934" s="136" t="s">
        <v>981</v>
      </c>
      <c r="H934" s="136" t="s">
        <v>982</v>
      </c>
      <c r="I934" s="138">
        <v>-146.68</v>
      </c>
      <c r="J934" s="136" t="s">
        <v>1001</v>
      </c>
      <c r="K934" s="136" t="s">
        <v>984</v>
      </c>
      <c r="L934" s="138">
        <v>-12313.79</v>
      </c>
      <c r="M934" s="138">
        <v>-146.68</v>
      </c>
      <c r="N934" s="139">
        <f t="shared" si="29"/>
        <v>146.68</v>
      </c>
      <c r="O934" s="140" t="str">
        <f>IF(M934="","",IF(M934&lt;0,-M934&amp;"_"&amp;COUNTIF(M$2:M934,M934),M934&amp;"_"&amp;COUNTIF(M$2:M934,M934)))</f>
        <v>146.68_1</v>
      </c>
      <c r="P934" s="140" t="str">
        <f t="shared" si="28"/>
        <v/>
      </c>
      <c r="Q934" s="136" t="s">
        <v>1524</v>
      </c>
      <c r="R934" s="136" t="s">
        <v>1522</v>
      </c>
      <c r="S934" s="136" t="s">
        <v>980</v>
      </c>
      <c r="T934" s="136" t="s">
        <v>980</v>
      </c>
      <c r="U934" s="136" t="s">
        <v>987</v>
      </c>
      <c r="V934" s="136" t="s">
        <v>980</v>
      </c>
      <c r="W934" s="136" t="s">
        <v>980</v>
      </c>
      <c r="X934" s="136" t="s">
        <v>980</v>
      </c>
      <c r="Y934" s="136" t="s">
        <v>980</v>
      </c>
      <c r="Z934" s="136" t="s">
        <v>988</v>
      </c>
      <c r="AA934" s="136" t="s">
        <v>980</v>
      </c>
      <c r="AB934" s="137"/>
      <c r="AC934" s="136" t="s">
        <v>980</v>
      </c>
      <c r="AD934" s="136" t="s">
        <v>980</v>
      </c>
      <c r="AE934" s="136" t="s">
        <v>980</v>
      </c>
      <c r="AF934" s="138">
        <v>0</v>
      </c>
    </row>
    <row r="935" spans="1:32" x14ac:dyDescent="0.25">
      <c r="A935" s="135" t="s">
        <v>980</v>
      </c>
      <c r="B935" s="136" t="s">
        <v>182</v>
      </c>
      <c r="C935" s="136" t="s">
        <v>638</v>
      </c>
      <c r="D935" s="137">
        <v>44192</v>
      </c>
      <c r="E935" s="137">
        <v>44192</v>
      </c>
      <c r="F935" s="137">
        <v>44199</v>
      </c>
      <c r="G935" s="136" t="s">
        <v>981</v>
      </c>
      <c r="H935" s="136" t="s">
        <v>982</v>
      </c>
      <c r="I935" s="138">
        <v>-3301.78</v>
      </c>
      <c r="J935" s="136" t="s">
        <v>983</v>
      </c>
      <c r="K935" s="136" t="s">
        <v>984</v>
      </c>
      <c r="L935" s="138">
        <v>-277184.44</v>
      </c>
      <c r="M935" s="138">
        <v>-3301.78</v>
      </c>
      <c r="N935" s="139">
        <f t="shared" si="29"/>
        <v>3301.78</v>
      </c>
      <c r="O935" s="140" t="str">
        <f>IF(M935="","",IF(M935&lt;0,-M935&amp;"_"&amp;COUNTIF(M$2:M935,M935),M935&amp;"_"&amp;COUNTIF(M$2:M935,M935)))</f>
        <v>3301.78_1</v>
      </c>
      <c r="P935" s="140" t="str">
        <f t="shared" si="28"/>
        <v/>
      </c>
      <c r="Q935" s="136" t="s">
        <v>1525</v>
      </c>
      <c r="R935" s="136" t="s">
        <v>1522</v>
      </c>
      <c r="S935" s="136" t="s">
        <v>980</v>
      </c>
      <c r="T935" s="136" t="s">
        <v>980</v>
      </c>
      <c r="U935" s="136" t="s">
        <v>987</v>
      </c>
      <c r="V935" s="136" t="s">
        <v>980</v>
      </c>
      <c r="W935" s="136" t="s">
        <v>980</v>
      </c>
      <c r="X935" s="136" t="s">
        <v>980</v>
      </c>
      <c r="Y935" s="136" t="s">
        <v>980</v>
      </c>
      <c r="Z935" s="136" t="s">
        <v>988</v>
      </c>
      <c r="AA935" s="136" t="s">
        <v>980</v>
      </c>
      <c r="AB935" s="137"/>
      <c r="AC935" s="136" t="s">
        <v>980</v>
      </c>
      <c r="AD935" s="136" t="s">
        <v>980</v>
      </c>
      <c r="AE935" s="136" t="s">
        <v>980</v>
      </c>
      <c r="AF935" s="138">
        <v>0</v>
      </c>
    </row>
    <row r="936" spans="1:32" x14ac:dyDescent="0.25">
      <c r="A936" s="135" t="s">
        <v>980</v>
      </c>
      <c r="B936" s="136" t="s">
        <v>182</v>
      </c>
      <c r="C936" s="136" t="s">
        <v>638</v>
      </c>
      <c r="D936" s="137">
        <v>44192</v>
      </c>
      <c r="E936" s="137">
        <v>44192</v>
      </c>
      <c r="F936" s="137">
        <v>44199</v>
      </c>
      <c r="G936" s="136" t="s">
        <v>981</v>
      </c>
      <c r="H936" s="136" t="s">
        <v>982</v>
      </c>
      <c r="I936" s="138">
        <v>-3184.52</v>
      </c>
      <c r="J936" s="136" t="s">
        <v>983</v>
      </c>
      <c r="K936" s="136" t="s">
        <v>984</v>
      </c>
      <c r="L936" s="138">
        <v>-267340.45</v>
      </c>
      <c r="M936" s="138">
        <v>-3184.52</v>
      </c>
      <c r="N936" s="139">
        <f t="shared" si="29"/>
        <v>3184.52</v>
      </c>
      <c r="O936" s="140" t="str">
        <f>IF(M936="","",IF(M936&lt;0,-M936&amp;"_"&amp;COUNTIF(M$2:M936,M936),M936&amp;"_"&amp;COUNTIF(M$2:M936,M936)))</f>
        <v>3184.52_1</v>
      </c>
      <c r="P936" s="140" t="str">
        <f t="shared" si="28"/>
        <v/>
      </c>
      <c r="Q936" s="136" t="s">
        <v>1525</v>
      </c>
      <c r="R936" s="136" t="s">
        <v>1522</v>
      </c>
      <c r="S936" s="136" t="s">
        <v>980</v>
      </c>
      <c r="T936" s="136" t="s">
        <v>980</v>
      </c>
      <c r="U936" s="136" t="s">
        <v>987</v>
      </c>
      <c r="V936" s="136" t="s">
        <v>980</v>
      </c>
      <c r="W936" s="136" t="s">
        <v>980</v>
      </c>
      <c r="X936" s="136" t="s">
        <v>980</v>
      </c>
      <c r="Y936" s="136" t="s">
        <v>980</v>
      </c>
      <c r="Z936" s="136" t="s">
        <v>988</v>
      </c>
      <c r="AA936" s="136" t="s">
        <v>980</v>
      </c>
      <c r="AB936" s="137"/>
      <c r="AC936" s="136" t="s">
        <v>980</v>
      </c>
      <c r="AD936" s="136" t="s">
        <v>980</v>
      </c>
      <c r="AE936" s="136" t="s">
        <v>980</v>
      </c>
      <c r="AF936" s="138">
        <v>0</v>
      </c>
    </row>
    <row r="937" spans="1:32" x14ac:dyDescent="0.25">
      <c r="A937" s="135" t="s">
        <v>980</v>
      </c>
      <c r="B937" s="136" t="s">
        <v>182</v>
      </c>
      <c r="C937" s="136" t="s">
        <v>639</v>
      </c>
      <c r="D937" s="137">
        <v>44193</v>
      </c>
      <c r="E937" s="137">
        <v>44193</v>
      </c>
      <c r="F937" s="137">
        <v>44199</v>
      </c>
      <c r="G937" s="136" t="s">
        <v>981</v>
      </c>
      <c r="H937" s="136" t="s">
        <v>982</v>
      </c>
      <c r="I937" s="138">
        <v>-22254.82</v>
      </c>
      <c r="J937" s="136" t="s">
        <v>983</v>
      </c>
      <c r="K937" s="136" t="s">
        <v>984</v>
      </c>
      <c r="L937" s="138">
        <v>-1868292.13</v>
      </c>
      <c r="M937" s="138">
        <v>-22254.82</v>
      </c>
      <c r="N937" s="139">
        <f t="shared" si="29"/>
        <v>22254.82</v>
      </c>
      <c r="O937" s="140" t="str">
        <f>IF(M937="","",IF(M937&lt;0,-M937&amp;"_"&amp;COUNTIF(M$2:M937,M937),M937&amp;"_"&amp;COUNTIF(M$2:M937,M937)))</f>
        <v>22254.82_1</v>
      </c>
      <c r="P937" s="140" t="str">
        <f t="shared" si="28"/>
        <v/>
      </c>
      <c r="Q937" s="136" t="s">
        <v>1526</v>
      </c>
      <c r="R937" s="136" t="s">
        <v>1527</v>
      </c>
      <c r="S937" s="136" t="s">
        <v>980</v>
      </c>
      <c r="T937" s="136" t="s">
        <v>980</v>
      </c>
      <c r="U937" s="136" t="s">
        <v>987</v>
      </c>
      <c r="V937" s="136" t="s">
        <v>980</v>
      </c>
      <c r="W937" s="136" t="s">
        <v>980</v>
      </c>
      <c r="X937" s="136" t="s">
        <v>980</v>
      </c>
      <c r="Y937" s="136" t="s">
        <v>980</v>
      </c>
      <c r="Z937" s="136" t="s">
        <v>988</v>
      </c>
      <c r="AA937" s="136" t="s">
        <v>980</v>
      </c>
      <c r="AB937" s="137"/>
      <c r="AC937" s="136" t="s">
        <v>980</v>
      </c>
      <c r="AD937" s="136" t="s">
        <v>980</v>
      </c>
      <c r="AE937" s="136" t="s">
        <v>980</v>
      </c>
      <c r="AF937" s="138">
        <v>0</v>
      </c>
    </row>
    <row r="938" spans="1:32" x14ac:dyDescent="0.25">
      <c r="A938" s="135" t="s">
        <v>980</v>
      </c>
      <c r="B938" s="136" t="s">
        <v>182</v>
      </c>
      <c r="C938" s="136" t="s">
        <v>639</v>
      </c>
      <c r="D938" s="137">
        <v>44193</v>
      </c>
      <c r="E938" s="137">
        <v>44193</v>
      </c>
      <c r="F938" s="137">
        <v>44199</v>
      </c>
      <c r="G938" s="136" t="s">
        <v>981</v>
      </c>
      <c r="H938" s="136" t="s">
        <v>982</v>
      </c>
      <c r="I938" s="138">
        <v>-21464.49</v>
      </c>
      <c r="J938" s="136" t="s">
        <v>983</v>
      </c>
      <c r="K938" s="136" t="s">
        <v>984</v>
      </c>
      <c r="L938" s="138">
        <v>-1801943.94</v>
      </c>
      <c r="M938" s="138">
        <v>-21464.49</v>
      </c>
      <c r="N938" s="139">
        <f t="shared" si="29"/>
        <v>21464.49</v>
      </c>
      <c r="O938" s="140" t="str">
        <f>IF(M938="","",IF(M938&lt;0,-M938&amp;"_"&amp;COUNTIF(M$2:M938,M938),M938&amp;"_"&amp;COUNTIF(M$2:M938,M938)))</f>
        <v>21464.49_1</v>
      </c>
      <c r="P938" s="140" t="str">
        <f t="shared" si="28"/>
        <v/>
      </c>
      <c r="Q938" s="136" t="s">
        <v>1526</v>
      </c>
      <c r="R938" s="136" t="s">
        <v>1527</v>
      </c>
      <c r="S938" s="136" t="s">
        <v>980</v>
      </c>
      <c r="T938" s="136" t="s">
        <v>980</v>
      </c>
      <c r="U938" s="136" t="s">
        <v>987</v>
      </c>
      <c r="V938" s="136" t="s">
        <v>980</v>
      </c>
      <c r="W938" s="136" t="s">
        <v>980</v>
      </c>
      <c r="X938" s="136" t="s">
        <v>980</v>
      </c>
      <c r="Y938" s="136" t="s">
        <v>980</v>
      </c>
      <c r="Z938" s="136" t="s">
        <v>988</v>
      </c>
      <c r="AA938" s="136" t="s">
        <v>980</v>
      </c>
      <c r="AB938" s="137"/>
      <c r="AC938" s="136" t="s">
        <v>980</v>
      </c>
      <c r="AD938" s="136" t="s">
        <v>980</v>
      </c>
      <c r="AE938" s="136" t="s">
        <v>980</v>
      </c>
      <c r="AF938" s="138">
        <v>0</v>
      </c>
    </row>
    <row r="939" spans="1:32" x14ac:dyDescent="0.25">
      <c r="A939" s="135" t="s">
        <v>980</v>
      </c>
      <c r="B939" s="136" t="s">
        <v>182</v>
      </c>
      <c r="C939" s="136" t="s">
        <v>640</v>
      </c>
      <c r="D939" s="137">
        <v>44193</v>
      </c>
      <c r="E939" s="137">
        <v>44193</v>
      </c>
      <c r="F939" s="137">
        <v>44199</v>
      </c>
      <c r="G939" s="136" t="s">
        <v>981</v>
      </c>
      <c r="H939" s="136" t="s">
        <v>982</v>
      </c>
      <c r="I939" s="138">
        <v>-1079.72</v>
      </c>
      <c r="J939" s="136" t="s">
        <v>1034</v>
      </c>
      <c r="K939" s="136" t="s">
        <v>984</v>
      </c>
      <c r="L939" s="138">
        <v>-90642.5</v>
      </c>
      <c r="M939" s="138">
        <v>-1079.72</v>
      </c>
      <c r="N939" s="139">
        <f t="shared" si="29"/>
        <v>1079.72</v>
      </c>
      <c r="O939" s="140" t="str">
        <f>IF(M939="","",IF(M939&lt;0,-M939&amp;"_"&amp;COUNTIF(M$2:M939,M939),M939&amp;"_"&amp;COUNTIF(M$2:M939,M939)))</f>
        <v>1079.72_1</v>
      </c>
      <c r="P939" s="140" t="str">
        <f t="shared" si="28"/>
        <v/>
      </c>
      <c r="Q939" s="136" t="s">
        <v>1528</v>
      </c>
      <c r="R939" s="136" t="s">
        <v>1527</v>
      </c>
      <c r="S939" s="136" t="s">
        <v>980</v>
      </c>
      <c r="T939" s="136" t="s">
        <v>980</v>
      </c>
      <c r="U939" s="136" t="s">
        <v>987</v>
      </c>
      <c r="V939" s="136" t="s">
        <v>980</v>
      </c>
      <c r="W939" s="136" t="s">
        <v>980</v>
      </c>
      <c r="X939" s="136" t="s">
        <v>980</v>
      </c>
      <c r="Y939" s="136" t="s">
        <v>980</v>
      </c>
      <c r="Z939" s="136" t="s">
        <v>988</v>
      </c>
      <c r="AA939" s="136" t="s">
        <v>980</v>
      </c>
      <c r="AB939" s="137"/>
      <c r="AC939" s="136" t="s">
        <v>980</v>
      </c>
      <c r="AD939" s="136" t="s">
        <v>980</v>
      </c>
      <c r="AE939" s="136" t="s">
        <v>980</v>
      </c>
      <c r="AF939" s="138">
        <v>0</v>
      </c>
    </row>
    <row r="940" spans="1:32" x14ac:dyDescent="0.25">
      <c r="A940" s="135" t="s">
        <v>980</v>
      </c>
      <c r="B940" s="136" t="s">
        <v>182</v>
      </c>
      <c r="C940" s="136" t="s">
        <v>640</v>
      </c>
      <c r="D940" s="137">
        <v>44193</v>
      </c>
      <c r="E940" s="137">
        <v>44193</v>
      </c>
      <c r="F940" s="137">
        <v>44199</v>
      </c>
      <c r="G940" s="136" t="s">
        <v>981</v>
      </c>
      <c r="H940" s="136" t="s">
        <v>982</v>
      </c>
      <c r="I940" s="138">
        <v>-8369.34</v>
      </c>
      <c r="J940" s="136" t="s">
        <v>983</v>
      </c>
      <c r="K940" s="136" t="s">
        <v>984</v>
      </c>
      <c r="L940" s="138">
        <v>-702606.09</v>
      </c>
      <c r="M940" s="138">
        <v>-8369.34</v>
      </c>
      <c r="N940" s="139">
        <f t="shared" si="29"/>
        <v>8369.34</v>
      </c>
      <c r="O940" s="140" t="str">
        <f>IF(M940="","",IF(M940&lt;0,-M940&amp;"_"&amp;COUNTIF(M$2:M940,M940),M940&amp;"_"&amp;COUNTIF(M$2:M940,M940)))</f>
        <v>8369.34_1</v>
      </c>
      <c r="P940" s="140" t="str">
        <f t="shared" si="28"/>
        <v/>
      </c>
      <c r="Q940" s="136" t="s">
        <v>1528</v>
      </c>
      <c r="R940" s="136" t="s">
        <v>1527</v>
      </c>
      <c r="S940" s="136" t="s">
        <v>980</v>
      </c>
      <c r="T940" s="136" t="s">
        <v>980</v>
      </c>
      <c r="U940" s="136" t="s">
        <v>987</v>
      </c>
      <c r="V940" s="136" t="s">
        <v>980</v>
      </c>
      <c r="W940" s="136" t="s">
        <v>980</v>
      </c>
      <c r="X940" s="136" t="s">
        <v>980</v>
      </c>
      <c r="Y940" s="136" t="s">
        <v>980</v>
      </c>
      <c r="Z940" s="136" t="s">
        <v>988</v>
      </c>
      <c r="AA940" s="136" t="s">
        <v>980</v>
      </c>
      <c r="AB940" s="137"/>
      <c r="AC940" s="136" t="s">
        <v>980</v>
      </c>
      <c r="AD940" s="136" t="s">
        <v>980</v>
      </c>
      <c r="AE940" s="136" t="s">
        <v>980</v>
      </c>
      <c r="AF940" s="138">
        <v>0</v>
      </c>
    </row>
    <row r="941" spans="1:32" x14ac:dyDescent="0.25">
      <c r="A941" s="135" t="s">
        <v>980</v>
      </c>
      <c r="B941" s="136" t="s">
        <v>182</v>
      </c>
      <c r="C941" s="136" t="s">
        <v>640</v>
      </c>
      <c r="D941" s="137">
        <v>44193</v>
      </c>
      <c r="E941" s="137">
        <v>44193</v>
      </c>
      <c r="F941" s="137">
        <v>44199</v>
      </c>
      <c r="G941" s="136" t="s">
        <v>981</v>
      </c>
      <c r="H941" s="136" t="s">
        <v>982</v>
      </c>
      <c r="I941" s="138">
        <v>-7590.73</v>
      </c>
      <c r="J941" s="136" t="s">
        <v>983</v>
      </c>
      <c r="K941" s="136" t="s">
        <v>984</v>
      </c>
      <c r="L941" s="138">
        <v>-637241.78</v>
      </c>
      <c r="M941" s="138">
        <v>-7590.73</v>
      </c>
      <c r="N941" s="139">
        <f t="shared" si="29"/>
        <v>7590.73</v>
      </c>
      <c r="O941" s="140" t="str">
        <f>IF(M941="","",IF(M941&lt;0,-M941&amp;"_"&amp;COUNTIF(M$2:M941,M941),M941&amp;"_"&amp;COUNTIF(M$2:M941,M941)))</f>
        <v>7590.73_1</v>
      </c>
      <c r="P941" s="140" t="str">
        <f t="shared" si="28"/>
        <v/>
      </c>
      <c r="Q941" s="136" t="s">
        <v>1528</v>
      </c>
      <c r="R941" s="136" t="s">
        <v>1527</v>
      </c>
      <c r="S941" s="136" t="s">
        <v>980</v>
      </c>
      <c r="T941" s="136" t="s">
        <v>980</v>
      </c>
      <c r="U941" s="136" t="s">
        <v>987</v>
      </c>
      <c r="V941" s="136" t="s">
        <v>980</v>
      </c>
      <c r="W941" s="136" t="s">
        <v>980</v>
      </c>
      <c r="X941" s="136" t="s">
        <v>980</v>
      </c>
      <c r="Y941" s="136" t="s">
        <v>980</v>
      </c>
      <c r="Z941" s="136" t="s">
        <v>988</v>
      </c>
      <c r="AA941" s="136" t="s">
        <v>980</v>
      </c>
      <c r="AB941" s="137"/>
      <c r="AC941" s="136" t="s">
        <v>980</v>
      </c>
      <c r="AD941" s="136" t="s">
        <v>980</v>
      </c>
      <c r="AE941" s="136" t="s">
        <v>980</v>
      </c>
      <c r="AF941" s="138">
        <v>0</v>
      </c>
    </row>
    <row r="942" spans="1:32" x14ac:dyDescent="0.25">
      <c r="A942" s="135" t="s">
        <v>980</v>
      </c>
      <c r="B942" s="136" t="s">
        <v>182</v>
      </c>
      <c r="C942" s="136" t="s">
        <v>623</v>
      </c>
      <c r="D942" s="137">
        <v>44194</v>
      </c>
      <c r="E942" s="137">
        <v>44194</v>
      </c>
      <c r="F942" s="137">
        <v>44196</v>
      </c>
      <c r="G942" s="136" t="s">
        <v>981</v>
      </c>
      <c r="H942" s="136" t="s">
        <v>982</v>
      </c>
      <c r="I942" s="138">
        <v>-3857.67</v>
      </c>
      <c r="J942" s="136" t="s">
        <v>983</v>
      </c>
      <c r="K942" s="136" t="s">
        <v>984</v>
      </c>
      <c r="L942" s="138">
        <v>-323851.40000000002</v>
      </c>
      <c r="M942" s="138">
        <v>-3857.67</v>
      </c>
      <c r="N942" s="139">
        <f t="shared" si="29"/>
        <v>3857.67</v>
      </c>
      <c r="O942" s="140" t="str">
        <f>IF(M942="","",IF(M942&lt;0,-M942&amp;"_"&amp;COUNTIF(M$2:M942,M942),M942&amp;"_"&amp;COUNTIF(M$2:M942,M942)))</f>
        <v>3857.67_1</v>
      </c>
      <c r="P942" s="140" t="str">
        <f t="shared" si="28"/>
        <v/>
      </c>
      <c r="Q942" s="136" t="s">
        <v>1529</v>
      </c>
      <c r="R942" s="136" t="s">
        <v>1530</v>
      </c>
      <c r="S942" s="136" t="s">
        <v>980</v>
      </c>
      <c r="T942" s="136" t="s">
        <v>980</v>
      </c>
      <c r="U942" s="136" t="s">
        <v>987</v>
      </c>
      <c r="V942" s="136" t="s">
        <v>980</v>
      </c>
      <c r="W942" s="136" t="s">
        <v>980</v>
      </c>
      <c r="X942" s="136" t="s">
        <v>980</v>
      </c>
      <c r="Y942" s="136" t="s">
        <v>980</v>
      </c>
      <c r="Z942" s="136" t="s">
        <v>988</v>
      </c>
      <c r="AA942" s="136" t="s">
        <v>980</v>
      </c>
      <c r="AB942" s="137"/>
      <c r="AC942" s="136" t="s">
        <v>980</v>
      </c>
      <c r="AD942" s="136" t="s">
        <v>980</v>
      </c>
      <c r="AE942" s="136" t="s">
        <v>980</v>
      </c>
      <c r="AF942" s="138">
        <v>0</v>
      </c>
    </row>
    <row r="943" spans="1:32" x14ac:dyDescent="0.25">
      <c r="A943" s="135" t="s">
        <v>980</v>
      </c>
      <c r="B943" s="136" t="s">
        <v>182</v>
      </c>
      <c r="C943" s="136" t="s">
        <v>626</v>
      </c>
      <c r="D943" s="137">
        <v>44194</v>
      </c>
      <c r="E943" s="137">
        <v>44194</v>
      </c>
      <c r="F943" s="137">
        <v>44198</v>
      </c>
      <c r="G943" s="136" t="s">
        <v>981</v>
      </c>
      <c r="H943" s="136" t="s">
        <v>982</v>
      </c>
      <c r="I943" s="138">
        <v>-1663.43</v>
      </c>
      <c r="J943" s="136" t="s">
        <v>983</v>
      </c>
      <c r="K943" s="136" t="s">
        <v>984</v>
      </c>
      <c r="L943" s="138">
        <v>-139644.95000000001</v>
      </c>
      <c r="M943" s="138">
        <v>-1663.43</v>
      </c>
      <c r="N943" s="139">
        <f t="shared" si="29"/>
        <v>1663.43</v>
      </c>
      <c r="O943" s="140" t="str">
        <f>IF(M943="","",IF(M943&lt;0,-M943&amp;"_"&amp;COUNTIF(M$2:M943,M943),M943&amp;"_"&amp;COUNTIF(M$2:M943,M943)))</f>
        <v>1663.43_1</v>
      </c>
      <c r="P943" s="140" t="str">
        <f t="shared" si="28"/>
        <v/>
      </c>
      <c r="Q943" s="136" t="s">
        <v>1531</v>
      </c>
      <c r="R943" s="136" t="s">
        <v>1530</v>
      </c>
      <c r="S943" s="136" t="s">
        <v>980</v>
      </c>
      <c r="T943" s="136" t="s">
        <v>980</v>
      </c>
      <c r="U943" s="136" t="s">
        <v>987</v>
      </c>
      <c r="V943" s="136" t="s">
        <v>980</v>
      </c>
      <c r="W943" s="136" t="s">
        <v>980</v>
      </c>
      <c r="X943" s="136" t="s">
        <v>980</v>
      </c>
      <c r="Y943" s="136" t="s">
        <v>980</v>
      </c>
      <c r="Z943" s="136" t="s">
        <v>988</v>
      </c>
      <c r="AA943" s="136" t="s">
        <v>980</v>
      </c>
      <c r="AB943" s="137"/>
      <c r="AC943" s="136" t="s">
        <v>980</v>
      </c>
      <c r="AD943" s="136" t="s">
        <v>980</v>
      </c>
      <c r="AE943" s="136" t="s">
        <v>980</v>
      </c>
      <c r="AF943" s="138">
        <v>0</v>
      </c>
    </row>
    <row r="944" spans="1:32" x14ac:dyDescent="0.25">
      <c r="A944" s="135" t="s">
        <v>980</v>
      </c>
      <c r="B944" s="136" t="s">
        <v>182</v>
      </c>
      <c r="C944" s="136" t="s">
        <v>629</v>
      </c>
      <c r="D944" s="137">
        <v>44194</v>
      </c>
      <c r="E944" s="137">
        <v>44194</v>
      </c>
      <c r="F944" s="137">
        <v>44201</v>
      </c>
      <c r="G944" s="136" t="s">
        <v>981</v>
      </c>
      <c r="H944" s="136" t="s">
        <v>982</v>
      </c>
      <c r="I944" s="138">
        <v>-903.99</v>
      </c>
      <c r="J944" s="136" t="s">
        <v>983</v>
      </c>
      <c r="K944" s="136" t="s">
        <v>984</v>
      </c>
      <c r="L944" s="138">
        <v>-75889.960000000006</v>
      </c>
      <c r="M944" s="138">
        <v>-903.99</v>
      </c>
      <c r="N944" s="139">
        <f t="shared" si="29"/>
        <v>903.99</v>
      </c>
      <c r="O944" s="140" t="str">
        <f>IF(M944="","",IF(M944&lt;0,-M944&amp;"_"&amp;COUNTIF(M$2:M944,M944),M944&amp;"_"&amp;COUNTIF(M$2:M944,M944)))</f>
        <v>903.99_1</v>
      </c>
      <c r="P944" s="140" t="str">
        <f t="shared" si="28"/>
        <v/>
      </c>
      <c r="Q944" s="136" t="s">
        <v>1532</v>
      </c>
      <c r="R944" s="136" t="s">
        <v>1530</v>
      </c>
      <c r="S944" s="136" t="s">
        <v>980</v>
      </c>
      <c r="T944" s="136" t="s">
        <v>980</v>
      </c>
      <c r="U944" s="136" t="s">
        <v>987</v>
      </c>
      <c r="V944" s="136" t="s">
        <v>980</v>
      </c>
      <c r="W944" s="136" t="s">
        <v>980</v>
      </c>
      <c r="X944" s="136" t="s">
        <v>980</v>
      </c>
      <c r="Y944" s="136" t="s">
        <v>980</v>
      </c>
      <c r="Z944" s="136" t="s">
        <v>988</v>
      </c>
      <c r="AA944" s="136" t="s">
        <v>980</v>
      </c>
      <c r="AB944" s="137"/>
      <c r="AC944" s="136" t="s">
        <v>980</v>
      </c>
      <c r="AD944" s="136" t="s">
        <v>980</v>
      </c>
      <c r="AE944" s="136" t="s">
        <v>980</v>
      </c>
      <c r="AF944" s="138">
        <v>0</v>
      </c>
    </row>
    <row r="945" spans="1:32" x14ac:dyDescent="0.25">
      <c r="A945" s="135" t="s">
        <v>980</v>
      </c>
      <c r="B945" s="136" t="s">
        <v>182</v>
      </c>
      <c r="C945" s="136" t="s">
        <v>629</v>
      </c>
      <c r="D945" s="137">
        <v>44194</v>
      </c>
      <c r="E945" s="137">
        <v>44194</v>
      </c>
      <c r="F945" s="137">
        <v>44201</v>
      </c>
      <c r="G945" s="136" t="s">
        <v>981</v>
      </c>
      <c r="H945" s="136" t="s">
        <v>982</v>
      </c>
      <c r="I945" s="138">
        <v>-607.32000000000005</v>
      </c>
      <c r="J945" s="136" t="s">
        <v>999</v>
      </c>
      <c r="K945" s="136" t="s">
        <v>984</v>
      </c>
      <c r="L945" s="138">
        <v>-50984.51</v>
      </c>
      <c r="M945" s="138">
        <v>-607.32000000000005</v>
      </c>
      <c r="N945" s="139">
        <f t="shared" si="29"/>
        <v>607.32000000000005</v>
      </c>
      <c r="O945" s="140" t="str">
        <f>IF(M945="","",IF(M945&lt;0,-M945&amp;"_"&amp;COUNTIF(M$2:M945,M945),M945&amp;"_"&amp;COUNTIF(M$2:M945,M945)))</f>
        <v>607.32_1</v>
      </c>
      <c r="P945" s="140" t="str">
        <f t="shared" si="28"/>
        <v/>
      </c>
      <c r="Q945" s="136" t="s">
        <v>1532</v>
      </c>
      <c r="R945" s="136" t="s">
        <v>1530</v>
      </c>
      <c r="S945" s="136" t="s">
        <v>980</v>
      </c>
      <c r="T945" s="136" t="s">
        <v>980</v>
      </c>
      <c r="U945" s="136" t="s">
        <v>987</v>
      </c>
      <c r="V945" s="136" t="s">
        <v>980</v>
      </c>
      <c r="W945" s="136" t="s">
        <v>980</v>
      </c>
      <c r="X945" s="136" t="s">
        <v>980</v>
      </c>
      <c r="Y945" s="136" t="s">
        <v>980</v>
      </c>
      <c r="Z945" s="136" t="s">
        <v>988</v>
      </c>
      <c r="AA945" s="136" t="s">
        <v>980</v>
      </c>
      <c r="AB945" s="137"/>
      <c r="AC945" s="136" t="s">
        <v>980</v>
      </c>
      <c r="AD945" s="136" t="s">
        <v>980</v>
      </c>
      <c r="AE945" s="136" t="s">
        <v>980</v>
      </c>
      <c r="AF945" s="138">
        <v>0</v>
      </c>
    </row>
    <row r="946" spans="1:32" x14ac:dyDescent="0.25">
      <c r="A946" s="135" t="s">
        <v>980</v>
      </c>
      <c r="B946" s="136" t="s">
        <v>182</v>
      </c>
      <c r="C946" s="136" t="s">
        <v>643</v>
      </c>
      <c r="D946" s="137">
        <v>44194</v>
      </c>
      <c r="E946" s="137">
        <v>44194</v>
      </c>
      <c r="F946" s="137">
        <v>44203</v>
      </c>
      <c r="G946" s="136" t="s">
        <v>981</v>
      </c>
      <c r="H946" s="136" t="s">
        <v>982</v>
      </c>
      <c r="I946" s="138">
        <v>-4458.6099999999997</v>
      </c>
      <c r="J946" s="136" t="s">
        <v>983</v>
      </c>
      <c r="K946" s="136" t="s">
        <v>984</v>
      </c>
      <c r="L946" s="138">
        <v>-374300.31</v>
      </c>
      <c r="M946" s="138">
        <v>-4458.6099999999997</v>
      </c>
      <c r="N946" s="139">
        <f t="shared" si="29"/>
        <v>4458.6099999999997</v>
      </c>
      <c r="O946" s="140" t="str">
        <f>IF(M946="","",IF(M946&lt;0,-M946&amp;"_"&amp;COUNTIF(M$2:M946,M946),M946&amp;"_"&amp;COUNTIF(M$2:M946,M946)))</f>
        <v>4458.61_2</v>
      </c>
      <c r="P946" s="140" t="str">
        <f t="shared" si="28"/>
        <v/>
      </c>
      <c r="Q946" s="136" t="s">
        <v>1533</v>
      </c>
      <c r="R946" s="136" t="s">
        <v>1530</v>
      </c>
      <c r="S946" s="136" t="s">
        <v>980</v>
      </c>
      <c r="T946" s="136" t="s">
        <v>980</v>
      </c>
      <c r="U946" s="136" t="s">
        <v>987</v>
      </c>
      <c r="V946" s="136" t="s">
        <v>980</v>
      </c>
      <c r="W946" s="136" t="s">
        <v>980</v>
      </c>
      <c r="X946" s="136" t="s">
        <v>980</v>
      </c>
      <c r="Y946" s="136" t="s">
        <v>980</v>
      </c>
      <c r="Z946" s="136" t="s">
        <v>988</v>
      </c>
      <c r="AA946" s="136" t="s">
        <v>980</v>
      </c>
      <c r="AB946" s="137"/>
      <c r="AC946" s="136" t="s">
        <v>980</v>
      </c>
      <c r="AD946" s="136" t="s">
        <v>980</v>
      </c>
      <c r="AE946" s="136" t="s">
        <v>980</v>
      </c>
      <c r="AF946" s="138">
        <v>0</v>
      </c>
    </row>
    <row r="947" spans="1:32" x14ac:dyDescent="0.25">
      <c r="A947" s="135" t="s">
        <v>980</v>
      </c>
      <c r="B947" s="136" t="s">
        <v>182</v>
      </c>
      <c r="C947" s="136" t="s">
        <v>635</v>
      </c>
      <c r="D947" s="137">
        <v>44195</v>
      </c>
      <c r="E947" s="137">
        <v>44195</v>
      </c>
      <c r="F947" s="137">
        <v>44198</v>
      </c>
      <c r="G947" s="136" t="s">
        <v>981</v>
      </c>
      <c r="H947" s="136" t="s">
        <v>982</v>
      </c>
      <c r="I947" s="138">
        <v>-1101.4100000000001</v>
      </c>
      <c r="J947" s="136" t="s">
        <v>983</v>
      </c>
      <c r="K947" s="136" t="s">
        <v>984</v>
      </c>
      <c r="L947" s="138">
        <v>-92463.37</v>
      </c>
      <c r="M947" s="138">
        <v>-1101.4100000000001</v>
      </c>
      <c r="N947" s="139">
        <f t="shared" si="29"/>
        <v>1101.4100000000001</v>
      </c>
      <c r="O947" s="140" t="str">
        <f>IF(M947="","",IF(M947&lt;0,-M947&amp;"_"&amp;COUNTIF(M$2:M947,M947),M947&amp;"_"&amp;COUNTIF(M$2:M947,M947)))</f>
        <v>1101.41_1</v>
      </c>
      <c r="P947" s="140" t="str">
        <f t="shared" si="28"/>
        <v/>
      </c>
      <c r="Q947" s="136" t="s">
        <v>1534</v>
      </c>
      <c r="R947" s="136" t="s">
        <v>1535</v>
      </c>
      <c r="S947" s="136" t="s">
        <v>980</v>
      </c>
      <c r="T947" s="136" t="s">
        <v>980</v>
      </c>
      <c r="U947" s="136" t="s">
        <v>987</v>
      </c>
      <c r="V947" s="136" t="s">
        <v>980</v>
      </c>
      <c r="W947" s="136" t="s">
        <v>980</v>
      </c>
      <c r="X947" s="136" t="s">
        <v>980</v>
      </c>
      <c r="Y947" s="136" t="s">
        <v>980</v>
      </c>
      <c r="Z947" s="136" t="s">
        <v>988</v>
      </c>
      <c r="AA947" s="136" t="s">
        <v>980</v>
      </c>
      <c r="AB947" s="137"/>
      <c r="AC947" s="136" t="s">
        <v>980</v>
      </c>
      <c r="AD947" s="136" t="s">
        <v>980</v>
      </c>
      <c r="AE947" s="136" t="s">
        <v>980</v>
      </c>
      <c r="AF947" s="138">
        <v>0</v>
      </c>
    </row>
    <row r="948" spans="1:32" x14ac:dyDescent="0.25">
      <c r="A948" s="135" t="s">
        <v>980</v>
      </c>
      <c r="B948" s="136" t="s">
        <v>182</v>
      </c>
      <c r="C948" s="136" t="s">
        <v>634</v>
      </c>
      <c r="D948" s="137">
        <v>44195</v>
      </c>
      <c r="E948" s="137">
        <v>44195</v>
      </c>
      <c r="F948" s="137">
        <v>44198</v>
      </c>
      <c r="G948" s="136" t="s">
        <v>981</v>
      </c>
      <c r="H948" s="136" t="s">
        <v>982</v>
      </c>
      <c r="I948" s="138">
        <v>-8658.34</v>
      </c>
      <c r="J948" s="136" t="s">
        <v>983</v>
      </c>
      <c r="K948" s="136" t="s">
        <v>984</v>
      </c>
      <c r="L948" s="138">
        <v>-726867.65</v>
      </c>
      <c r="M948" s="138">
        <v>-8658.34</v>
      </c>
      <c r="N948" s="139">
        <f t="shared" si="29"/>
        <v>8658.34</v>
      </c>
      <c r="O948" s="140" t="str">
        <f>IF(M948="","",IF(M948&lt;0,-M948&amp;"_"&amp;COUNTIF(M$2:M948,M948),M948&amp;"_"&amp;COUNTIF(M$2:M948,M948)))</f>
        <v>8658.34_1</v>
      </c>
      <c r="P948" s="140" t="str">
        <f t="shared" si="28"/>
        <v/>
      </c>
      <c r="Q948" s="136" t="s">
        <v>1536</v>
      </c>
      <c r="R948" s="136" t="s">
        <v>1535</v>
      </c>
      <c r="S948" s="136" t="s">
        <v>980</v>
      </c>
      <c r="T948" s="136" t="s">
        <v>980</v>
      </c>
      <c r="U948" s="136" t="s">
        <v>987</v>
      </c>
      <c r="V948" s="136" t="s">
        <v>980</v>
      </c>
      <c r="W948" s="136" t="s">
        <v>980</v>
      </c>
      <c r="X948" s="136" t="s">
        <v>980</v>
      </c>
      <c r="Y948" s="136" t="s">
        <v>980</v>
      </c>
      <c r="Z948" s="136" t="s">
        <v>988</v>
      </c>
      <c r="AA948" s="136" t="s">
        <v>980</v>
      </c>
      <c r="AB948" s="137"/>
      <c r="AC948" s="136" t="s">
        <v>980</v>
      </c>
      <c r="AD948" s="136" t="s">
        <v>980</v>
      </c>
      <c r="AE948" s="136" t="s">
        <v>980</v>
      </c>
      <c r="AF948" s="138">
        <v>0</v>
      </c>
    </row>
    <row r="949" spans="1:32" x14ac:dyDescent="0.25">
      <c r="A949" s="135" t="s">
        <v>980</v>
      </c>
      <c r="B949" s="136" t="s">
        <v>182</v>
      </c>
      <c r="C949" s="136" t="s">
        <v>634</v>
      </c>
      <c r="D949" s="137">
        <v>44195</v>
      </c>
      <c r="E949" s="137">
        <v>44195</v>
      </c>
      <c r="F949" s="137">
        <v>44198</v>
      </c>
      <c r="G949" s="136" t="s">
        <v>981</v>
      </c>
      <c r="H949" s="136" t="s">
        <v>982</v>
      </c>
      <c r="I949" s="138">
        <v>-1094.73</v>
      </c>
      <c r="J949" s="136" t="s">
        <v>983</v>
      </c>
      <c r="K949" s="136" t="s">
        <v>984</v>
      </c>
      <c r="L949" s="138">
        <v>-91902.58</v>
      </c>
      <c r="M949" s="138">
        <v>-1094.73</v>
      </c>
      <c r="N949" s="139">
        <f t="shared" si="29"/>
        <v>1094.73</v>
      </c>
      <c r="O949" s="140" t="str">
        <f>IF(M949="","",IF(M949&lt;0,-M949&amp;"_"&amp;COUNTIF(M$2:M949,M949),M949&amp;"_"&amp;COUNTIF(M$2:M949,M949)))</f>
        <v>1094.73_2</v>
      </c>
      <c r="P949" s="140" t="str">
        <f t="shared" si="28"/>
        <v/>
      </c>
      <c r="Q949" s="136" t="s">
        <v>1536</v>
      </c>
      <c r="R949" s="136" t="s">
        <v>1535</v>
      </c>
      <c r="S949" s="136" t="s">
        <v>980</v>
      </c>
      <c r="T949" s="136" t="s">
        <v>980</v>
      </c>
      <c r="U949" s="136" t="s">
        <v>987</v>
      </c>
      <c r="V949" s="136" t="s">
        <v>980</v>
      </c>
      <c r="W949" s="136" t="s">
        <v>980</v>
      </c>
      <c r="X949" s="136" t="s">
        <v>980</v>
      </c>
      <c r="Y949" s="136" t="s">
        <v>980</v>
      </c>
      <c r="Z949" s="136" t="s">
        <v>988</v>
      </c>
      <c r="AA949" s="136" t="s">
        <v>980</v>
      </c>
      <c r="AB949" s="137"/>
      <c r="AC949" s="136" t="s">
        <v>980</v>
      </c>
      <c r="AD949" s="136" t="s">
        <v>980</v>
      </c>
      <c r="AE949" s="136" t="s">
        <v>980</v>
      </c>
      <c r="AF949" s="138">
        <v>0</v>
      </c>
    </row>
    <row r="950" spans="1:32" x14ac:dyDescent="0.25">
      <c r="A950" s="135" t="s">
        <v>980</v>
      </c>
      <c r="B950" s="136" t="s">
        <v>182</v>
      </c>
      <c r="C950" s="136" t="s">
        <v>634</v>
      </c>
      <c r="D950" s="137">
        <v>44195</v>
      </c>
      <c r="E950" s="137">
        <v>44195</v>
      </c>
      <c r="F950" s="137">
        <v>44198</v>
      </c>
      <c r="G950" s="136" t="s">
        <v>981</v>
      </c>
      <c r="H950" s="136" t="s">
        <v>982</v>
      </c>
      <c r="I950" s="138">
        <v>-1058.98</v>
      </c>
      <c r="J950" s="136" t="s">
        <v>983</v>
      </c>
      <c r="K950" s="136" t="s">
        <v>984</v>
      </c>
      <c r="L950" s="138">
        <v>-88901.37</v>
      </c>
      <c r="M950" s="138">
        <v>-1058.98</v>
      </c>
      <c r="N950" s="139">
        <f t="shared" si="29"/>
        <v>1058.98</v>
      </c>
      <c r="O950" s="140" t="str">
        <f>IF(M950="","",IF(M950&lt;0,-M950&amp;"_"&amp;COUNTIF(M$2:M950,M950),M950&amp;"_"&amp;COUNTIF(M$2:M950,M950)))</f>
        <v>1058.98_1</v>
      </c>
      <c r="P950" s="140" t="str">
        <f t="shared" si="28"/>
        <v/>
      </c>
      <c r="Q950" s="136" t="s">
        <v>1536</v>
      </c>
      <c r="R950" s="136" t="s">
        <v>1535</v>
      </c>
      <c r="S950" s="136" t="s">
        <v>980</v>
      </c>
      <c r="T950" s="136" t="s">
        <v>980</v>
      </c>
      <c r="U950" s="136" t="s">
        <v>987</v>
      </c>
      <c r="V950" s="136" t="s">
        <v>980</v>
      </c>
      <c r="W950" s="136" t="s">
        <v>980</v>
      </c>
      <c r="X950" s="136" t="s">
        <v>980</v>
      </c>
      <c r="Y950" s="136" t="s">
        <v>980</v>
      </c>
      <c r="Z950" s="136" t="s">
        <v>988</v>
      </c>
      <c r="AA950" s="136" t="s">
        <v>980</v>
      </c>
      <c r="AB950" s="137"/>
      <c r="AC950" s="136" t="s">
        <v>980</v>
      </c>
      <c r="AD950" s="136" t="s">
        <v>980</v>
      </c>
      <c r="AE950" s="136" t="s">
        <v>980</v>
      </c>
      <c r="AF950" s="138">
        <v>0</v>
      </c>
    </row>
    <row r="951" spans="1:32" x14ac:dyDescent="0.25">
      <c r="A951" s="135" t="s">
        <v>980</v>
      </c>
      <c r="B951" s="136" t="s">
        <v>182</v>
      </c>
      <c r="C951" s="136" t="s">
        <v>636</v>
      </c>
      <c r="D951" s="137">
        <v>44195</v>
      </c>
      <c r="E951" s="137">
        <v>44195</v>
      </c>
      <c r="F951" s="137">
        <v>44198</v>
      </c>
      <c r="G951" s="136" t="s">
        <v>981</v>
      </c>
      <c r="H951" s="136" t="s">
        <v>982</v>
      </c>
      <c r="I951" s="138">
        <v>-3765.04</v>
      </c>
      <c r="J951" s="136" t="s">
        <v>983</v>
      </c>
      <c r="K951" s="136" t="s">
        <v>984</v>
      </c>
      <c r="L951" s="138">
        <v>-316075.11</v>
      </c>
      <c r="M951" s="138">
        <v>-3765.04</v>
      </c>
      <c r="N951" s="139">
        <f t="shared" si="29"/>
        <v>3765.04</v>
      </c>
      <c r="O951" s="140" t="str">
        <f>IF(M951="","",IF(M951&lt;0,-M951&amp;"_"&amp;COUNTIF(M$2:M951,M951),M951&amp;"_"&amp;COUNTIF(M$2:M951,M951)))</f>
        <v>3765.04_1</v>
      </c>
      <c r="P951" s="140" t="str">
        <f t="shared" si="28"/>
        <v/>
      </c>
      <c r="Q951" s="136" t="s">
        <v>1537</v>
      </c>
      <c r="R951" s="136" t="s">
        <v>1535</v>
      </c>
      <c r="S951" s="136" t="s">
        <v>980</v>
      </c>
      <c r="T951" s="136" t="s">
        <v>980</v>
      </c>
      <c r="U951" s="136" t="s">
        <v>987</v>
      </c>
      <c r="V951" s="136" t="s">
        <v>980</v>
      </c>
      <c r="W951" s="136" t="s">
        <v>980</v>
      </c>
      <c r="X951" s="136" t="s">
        <v>980</v>
      </c>
      <c r="Y951" s="136" t="s">
        <v>980</v>
      </c>
      <c r="Z951" s="136" t="s">
        <v>988</v>
      </c>
      <c r="AA951" s="136" t="s">
        <v>980</v>
      </c>
      <c r="AB951" s="137"/>
      <c r="AC951" s="136" t="s">
        <v>980</v>
      </c>
      <c r="AD951" s="136" t="s">
        <v>980</v>
      </c>
      <c r="AE951" s="136" t="s">
        <v>980</v>
      </c>
      <c r="AF951" s="138">
        <v>0</v>
      </c>
    </row>
    <row r="952" spans="1:32" x14ac:dyDescent="0.25">
      <c r="A952" s="135" t="s">
        <v>980</v>
      </c>
      <c r="B952" s="136" t="s">
        <v>182</v>
      </c>
      <c r="C952" s="136" t="s">
        <v>636</v>
      </c>
      <c r="D952" s="137">
        <v>44195</v>
      </c>
      <c r="E952" s="137">
        <v>44195</v>
      </c>
      <c r="F952" s="137">
        <v>44198</v>
      </c>
      <c r="G952" s="136" t="s">
        <v>981</v>
      </c>
      <c r="H952" s="136" t="s">
        <v>982</v>
      </c>
      <c r="I952" s="138">
        <v>-3320.39</v>
      </c>
      <c r="J952" s="136" t="s">
        <v>983</v>
      </c>
      <c r="K952" s="136" t="s">
        <v>984</v>
      </c>
      <c r="L952" s="138">
        <v>-278746.74</v>
      </c>
      <c r="M952" s="138">
        <v>-3320.39</v>
      </c>
      <c r="N952" s="139">
        <f t="shared" si="29"/>
        <v>3320.39</v>
      </c>
      <c r="O952" s="140" t="str">
        <f>IF(M952="","",IF(M952&lt;0,-M952&amp;"_"&amp;COUNTIF(M$2:M952,M952),M952&amp;"_"&amp;COUNTIF(M$2:M952,M952)))</f>
        <v>3320.39_1</v>
      </c>
      <c r="P952" s="140" t="str">
        <f t="shared" si="28"/>
        <v/>
      </c>
      <c r="Q952" s="136" t="s">
        <v>1537</v>
      </c>
      <c r="R952" s="136" t="s">
        <v>1535</v>
      </c>
      <c r="S952" s="136" t="s">
        <v>980</v>
      </c>
      <c r="T952" s="136" t="s">
        <v>980</v>
      </c>
      <c r="U952" s="136" t="s">
        <v>987</v>
      </c>
      <c r="V952" s="136" t="s">
        <v>980</v>
      </c>
      <c r="W952" s="136" t="s">
        <v>980</v>
      </c>
      <c r="X952" s="136" t="s">
        <v>980</v>
      </c>
      <c r="Y952" s="136" t="s">
        <v>980</v>
      </c>
      <c r="Z952" s="136" t="s">
        <v>988</v>
      </c>
      <c r="AA952" s="136" t="s">
        <v>980</v>
      </c>
      <c r="AB952" s="137"/>
      <c r="AC952" s="136" t="s">
        <v>980</v>
      </c>
      <c r="AD952" s="136" t="s">
        <v>980</v>
      </c>
      <c r="AE952" s="136" t="s">
        <v>980</v>
      </c>
      <c r="AF952" s="138">
        <v>0</v>
      </c>
    </row>
    <row r="953" spans="1:32" x14ac:dyDescent="0.25">
      <c r="A953" s="135" t="s">
        <v>980</v>
      </c>
      <c r="B953" s="136" t="s">
        <v>182</v>
      </c>
      <c r="C953" s="136" t="s">
        <v>232</v>
      </c>
      <c r="D953" s="137">
        <v>44195</v>
      </c>
      <c r="E953" s="137">
        <v>44195</v>
      </c>
      <c r="F953" s="137">
        <v>44199</v>
      </c>
      <c r="G953" s="136" t="s">
        <v>981</v>
      </c>
      <c r="H953" s="136" t="s">
        <v>982</v>
      </c>
      <c r="I953" s="138">
        <v>-7647.98</v>
      </c>
      <c r="J953" s="136" t="s">
        <v>983</v>
      </c>
      <c r="K953" s="136" t="s">
        <v>984</v>
      </c>
      <c r="L953" s="138">
        <v>-642047.93000000005</v>
      </c>
      <c r="M953" s="138">
        <v>-7647.98</v>
      </c>
      <c r="N953" s="139">
        <f t="shared" si="29"/>
        <v>7647.98</v>
      </c>
      <c r="O953" s="140" t="str">
        <f>IF(M953="","",IF(M953&lt;0,-M953&amp;"_"&amp;COUNTIF(M$2:M953,M953),M953&amp;"_"&amp;COUNTIF(M$2:M953,M953)))</f>
        <v>7647.98_1</v>
      </c>
      <c r="P953" s="140" t="str">
        <f t="shared" si="28"/>
        <v/>
      </c>
      <c r="Q953" s="136" t="s">
        <v>1538</v>
      </c>
      <c r="R953" s="136" t="s">
        <v>1535</v>
      </c>
      <c r="S953" s="136" t="s">
        <v>980</v>
      </c>
      <c r="T953" s="136" t="s">
        <v>980</v>
      </c>
      <c r="U953" s="136" t="s">
        <v>987</v>
      </c>
      <c r="V953" s="136" t="s">
        <v>980</v>
      </c>
      <c r="W953" s="136" t="s">
        <v>980</v>
      </c>
      <c r="X953" s="136" t="s">
        <v>980</v>
      </c>
      <c r="Y953" s="136" t="s">
        <v>980</v>
      </c>
      <c r="Z953" s="136" t="s">
        <v>988</v>
      </c>
      <c r="AA953" s="136" t="s">
        <v>980</v>
      </c>
      <c r="AB953" s="137"/>
      <c r="AC953" s="136" t="s">
        <v>980</v>
      </c>
      <c r="AD953" s="136" t="s">
        <v>980</v>
      </c>
      <c r="AE953" s="136" t="s">
        <v>980</v>
      </c>
      <c r="AF953" s="138">
        <v>0</v>
      </c>
    </row>
    <row r="954" spans="1:32" x14ac:dyDescent="0.25">
      <c r="A954" s="135" t="s">
        <v>980</v>
      </c>
      <c r="B954" s="136" t="s">
        <v>182</v>
      </c>
      <c r="C954" s="136" t="s">
        <v>232</v>
      </c>
      <c r="D954" s="137">
        <v>44195</v>
      </c>
      <c r="E954" s="137">
        <v>44195</v>
      </c>
      <c r="F954" s="137">
        <v>44199</v>
      </c>
      <c r="G954" s="136" t="s">
        <v>981</v>
      </c>
      <c r="H954" s="136" t="s">
        <v>982</v>
      </c>
      <c r="I954" s="138">
        <v>-35432.589999999997</v>
      </c>
      <c r="J954" s="136" t="s">
        <v>983</v>
      </c>
      <c r="K954" s="136" t="s">
        <v>984</v>
      </c>
      <c r="L954" s="138">
        <v>-2974565.93</v>
      </c>
      <c r="M954" s="138">
        <v>-35432.589999999997</v>
      </c>
      <c r="N954" s="139">
        <f t="shared" si="29"/>
        <v>35432.589999999997</v>
      </c>
      <c r="O954" s="140" t="str">
        <f>IF(M954="","",IF(M954&lt;0,-M954&amp;"_"&amp;COUNTIF(M$2:M954,M954),M954&amp;"_"&amp;COUNTIF(M$2:M954,M954)))</f>
        <v>35432.59_1</v>
      </c>
      <c r="P954" s="140" t="str">
        <f t="shared" si="28"/>
        <v/>
      </c>
      <c r="Q954" s="136" t="s">
        <v>1538</v>
      </c>
      <c r="R954" s="136" t="s">
        <v>1535</v>
      </c>
      <c r="S954" s="136" t="s">
        <v>980</v>
      </c>
      <c r="T954" s="136" t="s">
        <v>980</v>
      </c>
      <c r="U954" s="136" t="s">
        <v>987</v>
      </c>
      <c r="V954" s="136" t="s">
        <v>980</v>
      </c>
      <c r="W954" s="136" t="s">
        <v>980</v>
      </c>
      <c r="X954" s="136" t="s">
        <v>980</v>
      </c>
      <c r="Y954" s="136" t="s">
        <v>980</v>
      </c>
      <c r="Z954" s="136" t="s">
        <v>988</v>
      </c>
      <c r="AA954" s="136" t="s">
        <v>980</v>
      </c>
      <c r="AB954" s="137"/>
      <c r="AC954" s="136" t="s">
        <v>980</v>
      </c>
      <c r="AD954" s="136" t="s">
        <v>980</v>
      </c>
      <c r="AE954" s="136" t="s">
        <v>980</v>
      </c>
      <c r="AF954" s="138">
        <v>0</v>
      </c>
    </row>
    <row r="955" spans="1:32" x14ac:dyDescent="0.25">
      <c r="A955" s="135" t="s">
        <v>980</v>
      </c>
      <c r="B955" s="136" t="s">
        <v>182</v>
      </c>
      <c r="C955" s="136" t="s">
        <v>232</v>
      </c>
      <c r="D955" s="137">
        <v>44195</v>
      </c>
      <c r="E955" s="137">
        <v>44195</v>
      </c>
      <c r="F955" s="137">
        <v>44199</v>
      </c>
      <c r="G955" s="136" t="s">
        <v>981</v>
      </c>
      <c r="H955" s="136" t="s">
        <v>982</v>
      </c>
      <c r="I955" s="138">
        <v>-5109.72</v>
      </c>
      <c r="J955" s="136" t="s">
        <v>983</v>
      </c>
      <c r="K955" s="136" t="s">
        <v>984</v>
      </c>
      <c r="L955" s="138">
        <v>-428960.99</v>
      </c>
      <c r="M955" s="138">
        <v>-5109.72</v>
      </c>
      <c r="N955" s="139">
        <f t="shared" si="29"/>
        <v>5109.72</v>
      </c>
      <c r="O955" s="140" t="str">
        <f>IF(M955="","",IF(M955&lt;0,-M955&amp;"_"&amp;COUNTIF(M$2:M955,M955),M955&amp;"_"&amp;COUNTIF(M$2:M955,M955)))</f>
        <v>5109.72_1</v>
      </c>
      <c r="P955" s="140" t="str">
        <f t="shared" si="28"/>
        <v/>
      </c>
      <c r="Q955" s="136" t="s">
        <v>1538</v>
      </c>
      <c r="R955" s="136" t="s">
        <v>1535</v>
      </c>
      <c r="S955" s="136" t="s">
        <v>980</v>
      </c>
      <c r="T955" s="136" t="s">
        <v>980</v>
      </c>
      <c r="U955" s="136" t="s">
        <v>987</v>
      </c>
      <c r="V955" s="136" t="s">
        <v>980</v>
      </c>
      <c r="W955" s="136" t="s">
        <v>980</v>
      </c>
      <c r="X955" s="136" t="s">
        <v>980</v>
      </c>
      <c r="Y955" s="136" t="s">
        <v>980</v>
      </c>
      <c r="Z955" s="136" t="s">
        <v>988</v>
      </c>
      <c r="AA955" s="136" t="s">
        <v>980</v>
      </c>
      <c r="AB955" s="137"/>
      <c r="AC955" s="136" t="s">
        <v>980</v>
      </c>
      <c r="AD955" s="136" t="s">
        <v>980</v>
      </c>
      <c r="AE955" s="136" t="s">
        <v>980</v>
      </c>
      <c r="AF955" s="138">
        <v>0</v>
      </c>
    </row>
    <row r="956" spans="1:32" x14ac:dyDescent="0.25">
      <c r="A956" s="135" t="s">
        <v>980</v>
      </c>
      <c r="B956" s="136" t="s">
        <v>182</v>
      </c>
      <c r="C956" s="136" t="s">
        <v>232</v>
      </c>
      <c r="D956" s="137">
        <v>44195</v>
      </c>
      <c r="E956" s="137">
        <v>44195</v>
      </c>
      <c r="F956" s="137">
        <v>44199</v>
      </c>
      <c r="G956" s="136" t="s">
        <v>981</v>
      </c>
      <c r="H956" s="136" t="s">
        <v>982</v>
      </c>
      <c r="I956" s="138">
        <v>-39019.360000000001</v>
      </c>
      <c r="J956" s="136" t="s">
        <v>983</v>
      </c>
      <c r="K956" s="136" t="s">
        <v>984</v>
      </c>
      <c r="L956" s="138">
        <v>-3275675.27</v>
      </c>
      <c r="M956" s="138">
        <v>-39019.360000000001</v>
      </c>
      <c r="N956" s="139">
        <f t="shared" si="29"/>
        <v>39019.360000000001</v>
      </c>
      <c r="O956" s="140" t="str">
        <f>IF(M956="","",IF(M956&lt;0,-M956&amp;"_"&amp;COUNTIF(M$2:M956,M956),M956&amp;"_"&amp;COUNTIF(M$2:M956,M956)))</f>
        <v>39019.36_1</v>
      </c>
      <c r="P956" s="140" t="str">
        <f t="shared" si="28"/>
        <v/>
      </c>
      <c r="Q956" s="136" t="s">
        <v>1538</v>
      </c>
      <c r="R956" s="136" t="s">
        <v>1535</v>
      </c>
      <c r="S956" s="136" t="s">
        <v>980</v>
      </c>
      <c r="T956" s="136" t="s">
        <v>980</v>
      </c>
      <c r="U956" s="136" t="s">
        <v>987</v>
      </c>
      <c r="V956" s="136" t="s">
        <v>980</v>
      </c>
      <c r="W956" s="136" t="s">
        <v>980</v>
      </c>
      <c r="X956" s="136" t="s">
        <v>980</v>
      </c>
      <c r="Y956" s="136" t="s">
        <v>980</v>
      </c>
      <c r="Z956" s="136" t="s">
        <v>988</v>
      </c>
      <c r="AA956" s="136" t="s">
        <v>980</v>
      </c>
      <c r="AB956" s="137"/>
      <c r="AC956" s="136" t="s">
        <v>980</v>
      </c>
      <c r="AD956" s="136" t="s">
        <v>980</v>
      </c>
      <c r="AE956" s="136" t="s">
        <v>980</v>
      </c>
      <c r="AF956" s="138">
        <v>0</v>
      </c>
    </row>
    <row r="957" spans="1:32" x14ac:dyDescent="0.25">
      <c r="A957" s="135" t="s">
        <v>980</v>
      </c>
      <c r="B957" s="136" t="s">
        <v>182</v>
      </c>
      <c r="C957" s="136" t="s">
        <v>232</v>
      </c>
      <c r="D957" s="137">
        <v>44195</v>
      </c>
      <c r="E957" s="137">
        <v>44195</v>
      </c>
      <c r="F957" s="137">
        <v>44199</v>
      </c>
      <c r="G957" s="136" t="s">
        <v>981</v>
      </c>
      <c r="H957" s="136" t="s">
        <v>982</v>
      </c>
      <c r="I957" s="138">
        <v>-2080.04</v>
      </c>
      <c r="J957" s="136" t="s">
        <v>983</v>
      </c>
      <c r="K957" s="136" t="s">
        <v>984</v>
      </c>
      <c r="L957" s="138">
        <v>-174619.36</v>
      </c>
      <c r="M957" s="138">
        <v>-2080.04</v>
      </c>
      <c r="N957" s="139">
        <f t="shared" si="29"/>
        <v>2080.04</v>
      </c>
      <c r="O957" s="140" t="str">
        <f>IF(M957="","",IF(M957&lt;0,-M957&amp;"_"&amp;COUNTIF(M$2:M957,M957),M957&amp;"_"&amp;COUNTIF(M$2:M957,M957)))</f>
        <v>2080.04_1</v>
      </c>
      <c r="P957" s="140" t="str">
        <f t="shared" si="28"/>
        <v/>
      </c>
      <c r="Q957" s="136" t="s">
        <v>1538</v>
      </c>
      <c r="R957" s="136" t="s">
        <v>1535</v>
      </c>
      <c r="S957" s="136" t="s">
        <v>980</v>
      </c>
      <c r="T957" s="136" t="s">
        <v>980</v>
      </c>
      <c r="U957" s="136" t="s">
        <v>987</v>
      </c>
      <c r="V957" s="136" t="s">
        <v>980</v>
      </c>
      <c r="W957" s="136" t="s">
        <v>980</v>
      </c>
      <c r="X957" s="136" t="s">
        <v>980</v>
      </c>
      <c r="Y957" s="136" t="s">
        <v>980</v>
      </c>
      <c r="Z957" s="136" t="s">
        <v>988</v>
      </c>
      <c r="AA957" s="136" t="s">
        <v>980</v>
      </c>
      <c r="AB957" s="137"/>
      <c r="AC957" s="136" t="s">
        <v>980</v>
      </c>
      <c r="AD957" s="136" t="s">
        <v>980</v>
      </c>
      <c r="AE957" s="136" t="s">
        <v>980</v>
      </c>
      <c r="AF957" s="138">
        <v>0</v>
      </c>
    </row>
    <row r="958" spans="1:32" x14ac:dyDescent="0.25">
      <c r="A958" s="135" t="s">
        <v>980</v>
      </c>
      <c r="B958" s="136" t="s">
        <v>182</v>
      </c>
      <c r="C958" s="136" t="s">
        <v>232</v>
      </c>
      <c r="D958" s="137">
        <v>44195</v>
      </c>
      <c r="E958" s="137">
        <v>44195</v>
      </c>
      <c r="F958" s="137">
        <v>44199</v>
      </c>
      <c r="G958" s="136" t="s">
        <v>981</v>
      </c>
      <c r="H958" s="136" t="s">
        <v>982</v>
      </c>
      <c r="I958" s="138">
        <v>-34084.49</v>
      </c>
      <c r="J958" s="136" t="s">
        <v>983</v>
      </c>
      <c r="K958" s="136" t="s">
        <v>984</v>
      </c>
      <c r="L958" s="138">
        <v>-2861392.94</v>
      </c>
      <c r="M958" s="138">
        <v>-34084.49</v>
      </c>
      <c r="N958" s="139">
        <f t="shared" si="29"/>
        <v>34084.49</v>
      </c>
      <c r="O958" s="140" t="str">
        <f>IF(M958="","",IF(M958&lt;0,-M958&amp;"_"&amp;COUNTIF(M$2:M958,M958),M958&amp;"_"&amp;COUNTIF(M$2:M958,M958)))</f>
        <v>34084.49_1</v>
      </c>
      <c r="P958" s="140" t="str">
        <f t="shared" si="28"/>
        <v/>
      </c>
      <c r="Q958" s="136" t="s">
        <v>1538</v>
      </c>
      <c r="R958" s="136" t="s">
        <v>1535</v>
      </c>
      <c r="S958" s="136" t="s">
        <v>980</v>
      </c>
      <c r="T958" s="136" t="s">
        <v>980</v>
      </c>
      <c r="U958" s="136" t="s">
        <v>987</v>
      </c>
      <c r="V958" s="136" t="s">
        <v>980</v>
      </c>
      <c r="W958" s="136" t="s">
        <v>980</v>
      </c>
      <c r="X958" s="136" t="s">
        <v>980</v>
      </c>
      <c r="Y958" s="136" t="s">
        <v>980</v>
      </c>
      <c r="Z958" s="136" t="s">
        <v>988</v>
      </c>
      <c r="AA958" s="136" t="s">
        <v>980</v>
      </c>
      <c r="AB958" s="137"/>
      <c r="AC958" s="136" t="s">
        <v>980</v>
      </c>
      <c r="AD958" s="136" t="s">
        <v>980</v>
      </c>
      <c r="AE958" s="136" t="s">
        <v>980</v>
      </c>
      <c r="AF958" s="138">
        <v>0</v>
      </c>
    </row>
    <row r="959" spans="1:32" x14ac:dyDescent="0.25">
      <c r="A959" s="135" t="s">
        <v>980</v>
      </c>
      <c r="B959" s="136" t="s">
        <v>182</v>
      </c>
      <c r="C959" s="136" t="s">
        <v>232</v>
      </c>
      <c r="D959" s="137">
        <v>44195</v>
      </c>
      <c r="E959" s="137">
        <v>44195</v>
      </c>
      <c r="F959" s="137">
        <v>44199</v>
      </c>
      <c r="G959" s="136" t="s">
        <v>981</v>
      </c>
      <c r="H959" s="136" t="s">
        <v>982</v>
      </c>
      <c r="I959" s="138">
        <v>-4600.32</v>
      </c>
      <c r="J959" s="136" t="s">
        <v>983</v>
      </c>
      <c r="K959" s="136" t="s">
        <v>984</v>
      </c>
      <c r="L959" s="138">
        <v>-386196.86</v>
      </c>
      <c r="M959" s="138">
        <v>-4600.32</v>
      </c>
      <c r="N959" s="139">
        <f t="shared" si="29"/>
        <v>4600.32</v>
      </c>
      <c r="O959" s="140" t="str">
        <f>IF(M959="","",IF(M959&lt;0,-M959&amp;"_"&amp;COUNTIF(M$2:M959,M959),M959&amp;"_"&amp;COUNTIF(M$2:M959,M959)))</f>
        <v>4600.32_1</v>
      </c>
      <c r="P959" s="140" t="str">
        <f t="shared" si="28"/>
        <v/>
      </c>
      <c r="Q959" s="136" t="s">
        <v>1538</v>
      </c>
      <c r="R959" s="136" t="s">
        <v>1535</v>
      </c>
      <c r="S959" s="136" t="s">
        <v>980</v>
      </c>
      <c r="T959" s="136" t="s">
        <v>980</v>
      </c>
      <c r="U959" s="136" t="s">
        <v>987</v>
      </c>
      <c r="V959" s="136" t="s">
        <v>980</v>
      </c>
      <c r="W959" s="136" t="s">
        <v>980</v>
      </c>
      <c r="X959" s="136" t="s">
        <v>980</v>
      </c>
      <c r="Y959" s="136" t="s">
        <v>980</v>
      </c>
      <c r="Z959" s="136" t="s">
        <v>988</v>
      </c>
      <c r="AA959" s="136" t="s">
        <v>980</v>
      </c>
      <c r="AB959" s="137"/>
      <c r="AC959" s="136" t="s">
        <v>980</v>
      </c>
      <c r="AD959" s="136" t="s">
        <v>980</v>
      </c>
      <c r="AE959" s="136" t="s">
        <v>980</v>
      </c>
      <c r="AF959" s="138">
        <v>0</v>
      </c>
    </row>
    <row r="960" spans="1:32" x14ac:dyDescent="0.25">
      <c r="A960" s="135" t="s">
        <v>980</v>
      </c>
      <c r="B960" s="136" t="s">
        <v>182</v>
      </c>
      <c r="C960" s="136" t="s">
        <v>232</v>
      </c>
      <c r="D960" s="137">
        <v>44195</v>
      </c>
      <c r="E960" s="137">
        <v>44195</v>
      </c>
      <c r="F960" s="137">
        <v>44199</v>
      </c>
      <c r="G960" s="136" t="s">
        <v>981</v>
      </c>
      <c r="H960" s="136" t="s">
        <v>982</v>
      </c>
      <c r="I960" s="138">
        <v>-2228.75</v>
      </c>
      <c r="J960" s="136" t="s">
        <v>983</v>
      </c>
      <c r="K960" s="136" t="s">
        <v>984</v>
      </c>
      <c r="L960" s="138">
        <v>-187103.56</v>
      </c>
      <c r="M960" s="138">
        <v>-2228.75</v>
      </c>
      <c r="N960" s="139">
        <f t="shared" si="29"/>
        <v>2228.75</v>
      </c>
      <c r="O960" s="140" t="str">
        <f>IF(M960="","",IF(M960&lt;0,-M960&amp;"_"&amp;COUNTIF(M$2:M960,M960),M960&amp;"_"&amp;COUNTIF(M$2:M960,M960)))</f>
        <v>2228.75_1</v>
      </c>
      <c r="P960" s="140" t="str">
        <f t="shared" si="28"/>
        <v/>
      </c>
      <c r="Q960" s="136" t="s">
        <v>1538</v>
      </c>
      <c r="R960" s="136" t="s">
        <v>1535</v>
      </c>
      <c r="S960" s="136" t="s">
        <v>980</v>
      </c>
      <c r="T960" s="136" t="s">
        <v>980</v>
      </c>
      <c r="U960" s="136" t="s">
        <v>987</v>
      </c>
      <c r="V960" s="136" t="s">
        <v>980</v>
      </c>
      <c r="W960" s="136" t="s">
        <v>980</v>
      </c>
      <c r="X960" s="136" t="s">
        <v>980</v>
      </c>
      <c r="Y960" s="136" t="s">
        <v>980</v>
      </c>
      <c r="Z960" s="136" t="s">
        <v>988</v>
      </c>
      <c r="AA960" s="136" t="s">
        <v>980</v>
      </c>
      <c r="AB960" s="137"/>
      <c r="AC960" s="136" t="s">
        <v>980</v>
      </c>
      <c r="AD960" s="136" t="s">
        <v>980</v>
      </c>
      <c r="AE960" s="136" t="s">
        <v>980</v>
      </c>
      <c r="AF960" s="138">
        <v>0</v>
      </c>
    </row>
    <row r="961" spans="1:32" x14ac:dyDescent="0.25">
      <c r="A961" s="135" t="s">
        <v>980</v>
      </c>
      <c r="B961" s="136" t="s">
        <v>1021</v>
      </c>
      <c r="C961" s="136" t="s">
        <v>641</v>
      </c>
      <c r="D961" s="137">
        <v>44195</v>
      </c>
      <c r="E961" s="137">
        <v>44195</v>
      </c>
      <c r="F961" s="137">
        <v>44202</v>
      </c>
      <c r="G961" s="136" t="s">
        <v>981</v>
      </c>
      <c r="H961" s="136" t="s">
        <v>982</v>
      </c>
      <c r="I961" s="138">
        <v>-9022.7999999999993</v>
      </c>
      <c r="J961" s="136" t="s">
        <v>983</v>
      </c>
      <c r="K961" s="136" t="s">
        <v>984</v>
      </c>
      <c r="L961" s="138">
        <v>-757464.06</v>
      </c>
      <c r="M961" s="138">
        <v>-9022.7999999999993</v>
      </c>
      <c r="N961" s="139">
        <f t="shared" si="29"/>
        <v>9022.7999999999993</v>
      </c>
      <c r="O961" s="140" t="str">
        <f>IF(M961="","",IF(M961&lt;0,-M961&amp;"_"&amp;COUNTIF(M$2:M961,M961),M961&amp;"_"&amp;COUNTIF(M$2:M961,M961)))</f>
        <v>9022.8_1</v>
      </c>
      <c r="P961" s="140" t="str">
        <f t="shared" si="28"/>
        <v/>
      </c>
      <c r="Q961" s="136" t="s">
        <v>1539</v>
      </c>
      <c r="R961" s="136" t="s">
        <v>1535</v>
      </c>
      <c r="S961" s="136" t="s">
        <v>980</v>
      </c>
      <c r="T961" s="136" t="s">
        <v>980</v>
      </c>
      <c r="U961" s="136" t="s">
        <v>987</v>
      </c>
      <c r="V961" s="136" t="s">
        <v>980</v>
      </c>
      <c r="W961" s="136" t="s">
        <v>980</v>
      </c>
      <c r="X961" s="136" t="s">
        <v>980</v>
      </c>
      <c r="Y961" s="136" t="s">
        <v>980</v>
      </c>
      <c r="Z961" s="136" t="s">
        <v>988</v>
      </c>
      <c r="AA961" s="136" t="s">
        <v>980</v>
      </c>
      <c r="AB961" s="137"/>
      <c r="AC961" s="136" t="s">
        <v>980</v>
      </c>
      <c r="AD961" s="136" t="s">
        <v>980</v>
      </c>
      <c r="AE961" s="136" t="s">
        <v>980</v>
      </c>
      <c r="AF961" s="138">
        <v>0</v>
      </c>
    </row>
    <row r="962" spans="1:32" x14ac:dyDescent="0.25">
      <c r="A962" s="135" t="s">
        <v>980</v>
      </c>
      <c r="B962" s="136" t="s">
        <v>1021</v>
      </c>
      <c r="C962" s="136" t="s">
        <v>641</v>
      </c>
      <c r="D962" s="137">
        <v>44195</v>
      </c>
      <c r="E962" s="137">
        <v>44195</v>
      </c>
      <c r="F962" s="137">
        <v>44202</v>
      </c>
      <c r="G962" s="136" t="s">
        <v>981</v>
      </c>
      <c r="H962" s="136" t="s">
        <v>982</v>
      </c>
      <c r="I962" s="138">
        <v>-4141.91</v>
      </c>
      <c r="J962" s="136" t="s">
        <v>983</v>
      </c>
      <c r="K962" s="136" t="s">
        <v>984</v>
      </c>
      <c r="L962" s="138">
        <v>-347713.34</v>
      </c>
      <c r="M962" s="138">
        <v>-4141.91</v>
      </c>
      <c r="N962" s="139">
        <f t="shared" si="29"/>
        <v>4141.91</v>
      </c>
      <c r="O962" s="140" t="str">
        <f>IF(M962="","",IF(M962&lt;0,-M962&amp;"_"&amp;COUNTIF(M$2:M962,M962),M962&amp;"_"&amp;COUNTIF(M$2:M962,M962)))</f>
        <v>4141.91_1</v>
      </c>
      <c r="P962" s="140" t="str">
        <f t="shared" ref="P962:P1025" si="30">IF(COUNTIF(O:O,O962)=2,"x","")</f>
        <v/>
      </c>
      <c r="Q962" s="136" t="s">
        <v>1539</v>
      </c>
      <c r="R962" s="136" t="s">
        <v>1535</v>
      </c>
      <c r="S962" s="136" t="s">
        <v>980</v>
      </c>
      <c r="T962" s="136" t="s">
        <v>980</v>
      </c>
      <c r="U962" s="136" t="s">
        <v>987</v>
      </c>
      <c r="V962" s="136" t="s">
        <v>980</v>
      </c>
      <c r="W962" s="136" t="s">
        <v>980</v>
      </c>
      <c r="X962" s="136" t="s">
        <v>980</v>
      </c>
      <c r="Y962" s="136" t="s">
        <v>980</v>
      </c>
      <c r="Z962" s="136" t="s">
        <v>988</v>
      </c>
      <c r="AA962" s="136" t="s">
        <v>980</v>
      </c>
      <c r="AB962" s="137"/>
      <c r="AC962" s="136" t="s">
        <v>980</v>
      </c>
      <c r="AD962" s="136" t="s">
        <v>980</v>
      </c>
      <c r="AE962" s="136" t="s">
        <v>980</v>
      </c>
      <c r="AF962" s="138">
        <v>0</v>
      </c>
    </row>
    <row r="963" spans="1:32" x14ac:dyDescent="0.25">
      <c r="A963" s="135" t="s">
        <v>980</v>
      </c>
      <c r="B963" s="136" t="s">
        <v>182</v>
      </c>
      <c r="C963" s="136" t="s">
        <v>649</v>
      </c>
      <c r="D963" s="137">
        <v>44196</v>
      </c>
      <c r="E963" s="137">
        <v>44196</v>
      </c>
      <c r="F963" s="137">
        <v>44201</v>
      </c>
      <c r="G963" s="136" t="s">
        <v>981</v>
      </c>
      <c r="H963" s="136" t="s">
        <v>982</v>
      </c>
      <c r="I963" s="138">
        <v>-1471.25</v>
      </c>
      <c r="J963" s="136" t="s">
        <v>983</v>
      </c>
      <c r="K963" s="136" t="s">
        <v>984</v>
      </c>
      <c r="L963" s="138">
        <v>-123511.44</v>
      </c>
      <c r="M963" s="138">
        <v>-1471.25</v>
      </c>
      <c r="N963" s="139">
        <f t="shared" ref="N963:N1026" si="31">M963*-1</f>
        <v>1471.25</v>
      </c>
      <c r="O963" s="140" t="str">
        <f>IF(M963="","",IF(M963&lt;0,-M963&amp;"_"&amp;COUNTIF(M$2:M963,M963),M963&amp;"_"&amp;COUNTIF(M$2:M963,M963)))</f>
        <v>1471.25_1</v>
      </c>
      <c r="P963" s="140" t="str">
        <f t="shared" si="30"/>
        <v/>
      </c>
      <c r="Q963" s="136" t="s">
        <v>1540</v>
      </c>
      <c r="R963" s="136" t="s">
        <v>1541</v>
      </c>
      <c r="S963" s="136" t="s">
        <v>980</v>
      </c>
      <c r="T963" s="136" t="s">
        <v>980</v>
      </c>
      <c r="U963" s="136" t="s">
        <v>987</v>
      </c>
      <c r="V963" s="136" t="s">
        <v>980</v>
      </c>
      <c r="W963" s="136" t="s">
        <v>980</v>
      </c>
      <c r="X963" s="136" t="s">
        <v>980</v>
      </c>
      <c r="Y963" s="136" t="s">
        <v>980</v>
      </c>
      <c r="Z963" s="136" t="s">
        <v>988</v>
      </c>
      <c r="AA963" s="136" t="s">
        <v>980</v>
      </c>
      <c r="AB963" s="137"/>
      <c r="AC963" s="136" t="s">
        <v>980</v>
      </c>
      <c r="AD963" s="136" t="s">
        <v>980</v>
      </c>
      <c r="AE963" s="136" t="s">
        <v>980</v>
      </c>
      <c r="AF963" s="138">
        <v>0</v>
      </c>
    </row>
    <row r="964" spans="1:32" x14ac:dyDescent="0.25">
      <c r="A964" s="135" t="s">
        <v>980</v>
      </c>
      <c r="B964" s="136" t="s">
        <v>182</v>
      </c>
      <c r="C964" s="136" t="s">
        <v>429</v>
      </c>
      <c r="D964" s="137">
        <v>44197</v>
      </c>
      <c r="E964" s="137">
        <v>44197</v>
      </c>
      <c r="F964" s="137">
        <v>44224</v>
      </c>
      <c r="G964" s="136" t="s">
        <v>1078</v>
      </c>
      <c r="H964" s="136" t="s">
        <v>982</v>
      </c>
      <c r="I964" s="138">
        <v>-638.76</v>
      </c>
      <c r="J964" s="136" t="s">
        <v>983</v>
      </c>
      <c r="K964" s="136" t="s">
        <v>984</v>
      </c>
      <c r="L964" s="138">
        <v>-53623.9</v>
      </c>
      <c r="M964" s="138">
        <v>-638.76</v>
      </c>
      <c r="N964" s="139">
        <f t="shared" si="31"/>
        <v>638.76</v>
      </c>
      <c r="O964" s="140" t="str">
        <f>IF(M964="","",IF(M964&lt;0,-M964&amp;"_"&amp;COUNTIF(M$2:M964,M964),M964&amp;"_"&amp;COUNTIF(M$2:M964,M964)))</f>
        <v>638.76_1</v>
      </c>
      <c r="P964" s="140" t="str">
        <f t="shared" si="30"/>
        <v/>
      </c>
      <c r="Q964" s="136" t="s">
        <v>1542</v>
      </c>
      <c r="R964" s="136" t="s">
        <v>1542</v>
      </c>
      <c r="S964" s="136" t="s">
        <v>1543</v>
      </c>
      <c r="T964" s="136" t="s">
        <v>980</v>
      </c>
      <c r="U964" s="136" t="s">
        <v>987</v>
      </c>
      <c r="V964" s="136" t="s">
        <v>1543</v>
      </c>
      <c r="W964" s="136" t="s">
        <v>980</v>
      </c>
      <c r="X964" s="136" t="s">
        <v>980</v>
      </c>
      <c r="Y964" s="136" t="s">
        <v>980</v>
      </c>
      <c r="Z964" s="136" t="s">
        <v>988</v>
      </c>
      <c r="AA964" s="136" t="s">
        <v>980</v>
      </c>
      <c r="AB964" s="137"/>
      <c r="AC964" s="136" t="s">
        <v>980</v>
      </c>
      <c r="AD964" s="136" t="s">
        <v>980</v>
      </c>
      <c r="AE964" s="136" t="s">
        <v>980</v>
      </c>
      <c r="AF964" s="138">
        <v>0</v>
      </c>
    </row>
    <row r="965" spans="1:32" x14ac:dyDescent="0.25">
      <c r="A965" s="135" t="s">
        <v>980</v>
      </c>
      <c r="B965" s="136" t="s">
        <v>182</v>
      </c>
      <c r="C965" s="136" t="s">
        <v>233</v>
      </c>
      <c r="D965" s="137">
        <v>44197</v>
      </c>
      <c r="E965" s="137">
        <v>44197</v>
      </c>
      <c r="F965" s="137">
        <v>44202</v>
      </c>
      <c r="G965" s="136" t="s">
        <v>981</v>
      </c>
      <c r="H965" s="136" t="s">
        <v>982</v>
      </c>
      <c r="I965" s="138">
        <v>-1434.45</v>
      </c>
      <c r="J965" s="136" t="s">
        <v>999</v>
      </c>
      <c r="K965" s="136" t="s">
        <v>984</v>
      </c>
      <c r="L965" s="138">
        <v>-120422.06</v>
      </c>
      <c r="M965" s="138">
        <v>-1434.45</v>
      </c>
      <c r="N965" s="139">
        <f t="shared" si="31"/>
        <v>1434.45</v>
      </c>
      <c r="O965" s="140" t="str">
        <f>IF(M965="","",IF(M965&lt;0,-M965&amp;"_"&amp;COUNTIF(M$2:M965,M965),M965&amp;"_"&amp;COUNTIF(M$2:M965,M965)))</f>
        <v>1434.45_1</v>
      </c>
      <c r="P965" s="140" t="str">
        <f t="shared" si="30"/>
        <v/>
      </c>
      <c r="Q965" s="136" t="s">
        <v>1544</v>
      </c>
      <c r="R965" s="136" t="s">
        <v>1545</v>
      </c>
      <c r="S965" s="136" t="s">
        <v>980</v>
      </c>
      <c r="T965" s="136" t="s">
        <v>980</v>
      </c>
      <c r="U965" s="136" t="s">
        <v>987</v>
      </c>
      <c r="V965" s="136" t="s">
        <v>980</v>
      </c>
      <c r="W965" s="136" t="s">
        <v>980</v>
      </c>
      <c r="X965" s="136" t="s">
        <v>980</v>
      </c>
      <c r="Y965" s="136" t="s">
        <v>980</v>
      </c>
      <c r="Z965" s="136" t="s">
        <v>988</v>
      </c>
      <c r="AA965" s="136" t="s">
        <v>980</v>
      </c>
      <c r="AB965" s="137"/>
      <c r="AC965" s="136" t="s">
        <v>980</v>
      </c>
      <c r="AD965" s="136" t="s">
        <v>980</v>
      </c>
      <c r="AE965" s="136" t="s">
        <v>980</v>
      </c>
      <c r="AF965" s="138">
        <v>0</v>
      </c>
    </row>
    <row r="966" spans="1:32" x14ac:dyDescent="0.25">
      <c r="A966" s="135" t="s">
        <v>980</v>
      </c>
      <c r="B966" s="136" t="s">
        <v>182</v>
      </c>
      <c r="C966" s="136" t="s">
        <v>233</v>
      </c>
      <c r="D966" s="137">
        <v>44197</v>
      </c>
      <c r="E966" s="137">
        <v>44197</v>
      </c>
      <c r="F966" s="137">
        <v>44202</v>
      </c>
      <c r="G966" s="136" t="s">
        <v>981</v>
      </c>
      <c r="H966" s="136" t="s">
        <v>982</v>
      </c>
      <c r="I966" s="138">
        <v>-3534.66</v>
      </c>
      <c r="J966" s="136" t="s">
        <v>983</v>
      </c>
      <c r="K966" s="136" t="s">
        <v>984</v>
      </c>
      <c r="L966" s="138">
        <v>-296734.71000000002</v>
      </c>
      <c r="M966" s="138">
        <v>-3534.66</v>
      </c>
      <c r="N966" s="139">
        <f t="shared" si="31"/>
        <v>3534.66</v>
      </c>
      <c r="O966" s="140" t="str">
        <f>IF(M966="","",IF(M966&lt;0,-M966&amp;"_"&amp;COUNTIF(M$2:M966,M966),M966&amp;"_"&amp;COUNTIF(M$2:M966,M966)))</f>
        <v>3534.66_1</v>
      </c>
      <c r="P966" s="140" t="str">
        <f t="shared" si="30"/>
        <v/>
      </c>
      <c r="Q966" s="136" t="s">
        <v>1544</v>
      </c>
      <c r="R966" s="136" t="s">
        <v>1545</v>
      </c>
      <c r="S966" s="136" t="s">
        <v>980</v>
      </c>
      <c r="T966" s="136" t="s">
        <v>980</v>
      </c>
      <c r="U966" s="136" t="s">
        <v>987</v>
      </c>
      <c r="V966" s="136" t="s">
        <v>980</v>
      </c>
      <c r="W966" s="136" t="s">
        <v>980</v>
      </c>
      <c r="X966" s="136" t="s">
        <v>980</v>
      </c>
      <c r="Y966" s="136" t="s">
        <v>980</v>
      </c>
      <c r="Z966" s="136" t="s">
        <v>988</v>
      </c>
      <c r="AA966" s="136" t="s">
        <v>980</v>
      </c>
      <c r="AB966" s="137"/>
      <c r="AC966" s="136" t="s">
        <v>980</v>
      </c>
      <c r="AD966" s="136" t="s">
        <v>980</v>
      </c>
      <c r="AE966" s="136" t="s">
        <v>980</v>
      </c>
      <c r="AF966" s="138">
        <v>0</v>
      </c>
    </row>
    <row r="967" spans="1:32" x14ac:dyDescent="0.25">
      <c r="A967" s="135" t="s">
        <v>980</v>
      </c>
      <c r="B967" s="136" t="s">
        <v>182</v>
      </c>
      <c r="C967" s="136" t="s">
        <v>233</v>
      </c>
      <c r="D967" s="137">
        <v>44197</v>
      </c>
      <c r="E967" s="137">
        <v>44197</v>
      </c>
      <c r="F967" s="137">
        <v>44202</v>
      </c>
      <c r="G967" s="136" t="s">
        <v>981</v>
      </c>
      <c r="H967" s="136" t="s">
        <v>982</v>
      </c>
      <c r="I967" s="138">
        <v>-4560.76</v>
      </c>
      <c r="J967" s="136" t="s">
        <v>983</v>
      </c>
      <c r="K967" s="136" t="s">
        <v>984</v>
      </c>
      <c r="L967" s="138">
        <v>-382875.8</v>
      </c>
      <c r="M967" s="138">
        <v>-4560.76</v>
      </c>
      <c r="N967" s="139">
        <f t="shared" si="31"/>
        <v>4560.76</v>
      </c>
      <c r="O967" s="140" t="str">
        <f>IF(M967="","",IF(M967&lt;0,-M967&amp;"_"&amp;COUNTIF(M$2:M967,M967),M967&amp;"_"&amp;COUNTIF(M$2:M967,M967)))</f>
        <v>4560.76_1</v>
      </c>
      <c r="P967" s="140" t="str">
        <f t="shared" si="30"/>
        <v/>
      </c>
      <c r="Q967" s="136" t="s">
        <v>1544</v>
      </c>
      <c r="R967" s="136" t="s">
        <v>1545</v>
      </c>
      <c r="S967" s="136" t="s">
        <v>980</v>
      </c>
      <c r="T967" s="136" t="s">
        <v>980</v>
      </c>
      <c r="U967" s="136" t="s">
        <v>987</v>
      </c>
      <c r="V967" s="136" t="s">
        <v>980</v>
      </c>
      <c r="W967" s="136" t="s">
        <v>980</v>
      </c>
      <c r="X967" s="136" t="s">
        <v>980</v>
      </c>
      <c r="Y967" s="136" t="s">
        <v>980</v>
      </c>
      <c r="Z967" s="136" t="s">
        <v>988</v>
      </c>
      <c r="AA967" s="136" t="s">
        <v>980</v>
      </c>
      <c r="AB967" s="137"/>
      <c r="AC967" s="136" t="s">
        <v>980</v>
      </c>
      <c r="AD967" s="136" t="s">
        <v>980</v>
      </c>
      <c r="AE967" s="136" t="s">
        <v>980</v>
      </c>
      <c r="AF967" s="138">
        <v>0</v>
      </c>
    </row>
    <row r="968" spans="1:32" x14ac:dyDescent="0.25">
      <c r="A968" s="135" t="s">
        <v>980</v>
      </c>
      <c r="B968" s="136" t="s">
        <v>182</v>
      </c>
      <c r="C968" s="136" t="s">
        <v>233</v>
      </c>
      <c r="D968" s="137">
        <v>44197</v>
      </c>
      <c r="E968" s="137">
        <v>44197</v>
      </c>
      <c r="F968" s="137">
        <v>44202</v>
      </c>
      <c r="G968" s="136" t="s">
        <v>981</v>
      </c>
      <c r="H968" s="136" t="s">
        <v>982</v>
      </c>
      <c r="I968" s="138">
        <v>-22299.05</v>
      </c>
      <c r="J968" s="136" t="s">
        <v>983</v>
      </c>
      <c r="K968" s="136" t="s">
        <v>984</v>
      </c>
      <c r="L968" s="138">
        <v>-1872005.25</v>
      </c>
      <c r="M968" s="138">
        <v>-22299.05</v>
      </c>
      <c r="N968" s="139">
        <f t="shared" si="31"/>
        <v>22299.05</v>
      </c>
      <c r="O968" s="140" t="str">
        <f>IF(M968="","",IF(M968&lt;0,-M968&amp;"_"&amp;COUNTIF(M$2:M968,M968),M968&amp;"_"&amp;COUNTIF(M$2:M968,M968)))</f>
        <v>22299.05_1</v>
      </c>
      <c r="P968" s="140" t="str">
        <f t="shared" si="30"/>
        <v/>
      </c>
      <c r="Q968" s="136" t="s">
        <v>1544</v>
      </c>
      <c r="R968" s="136" t="s">
        <v>1545</v>
      </c>
      <c r="S968" s="136" t="s">
        <v>980</v>
      </c>
      <c r="T968" s="136" t="s">
        <v>980</v>
      </c>
      <c r="U968" s="136" t="s">
        <v>987</v>
      </c>
      <c r="V968" s="136" t="s">
        <v>980</v>
      </c>
      <c r="W968" s="136" t="s">
        <v>980</v>
      </c>
      <c r="X968" s="136" t="s">
        <v>980</v>
      </c>
      <c r="Y968" s="136" t="s">
        <v>980</v>
      </c>
      <c r="Z968" s="136" t="s">
        <v>988</v>
      </c>
      <c r="AA968" s="136" t="s">
        <v>980</v>
      </c>
      <c r="AB968" s="137"/>
      <c r="AC968" s="136" t="s">
        <v>980</v>
      </c>
      <c r="AD968" s="136" t="s">
        <v>980</v>
      </c>
      <c r="AE968" s="136" t="s">
        <v>980</v>
      </c>
      <c r="AF968" s="138">
        <v>0</v>
      </c>
    </row>
    <row r="969" spans="1:32" x14ac:dyDescent="0.25">
      <c r="A969" s="135" t="s">
        <v>980</v>
      </c>
      <c r="B969" s="136" t="s">
        <v>182</v>
      </c>
      <c r="C969" s="136" t="s">
        <v>233</v>
      </c>
      <c r="D969" s="137">
        <v>44197</v>
      </c>
      <c r="E969" s="137">
        <v>44197</v>
      </c>
      <c r="F969" s="137">
        <v>44202</v>
      </c>
      <c r="G969" s="136" t="s">
        <v>981</v>
      </c>
      <c r="H969" s="136" t="s">
        <v>982</v>
      </c>
      <c r="I969" s="138">
        <v>-4146.4399999999996</v>
      </c>
      <c r="J969" s="136" t="s">
        <v>983</v>
      </c>
      <c r="K969" s="136" t="s">
        <v>984</v>
      </c>
      <c r="L969" s="138">
        <v>-348093.64</v>
      </c>
      <c r="M969" s="138">
        <v>-4146.4399999999996</v>
      </c>
      <c r="N969" s="139">
        <f t="shared" si="31"/>
        <v>4146.4399999999996</v>
      </c>
      <c r="O969" s="140" t="str">
        <f>IF(M969="","",IF(M969&lt;0,-M969&amp;"_"&amp;COUNTIF(M$2:M969,M969),M969&amp;"_"&amp;COUNTIF(M$2:M969,M969)))</f>
        <v>4146.44_1</v>
      </c>
      <c r="P969" s="140" t="str">
        <f t="shared" si="30"/>
        <v/>
      </c>
      <c r="Q969" s="136" t="s">
        <v>1544</v>
      </c>
      <c r="R969" s="136" t="s">
        <v>1545</v>
      </c>
      <c r="S969" s="136" t="s">
        <v>980</v>
      </c>
      <c r="T969" s="136" t="s">
        <v>980</v>
      </c>
      <c r="U969" s="136" t="s">
        <v>987</v>
      </c>
      <c r="V969" s="136" t="s">
        <v>980</v>
      </c>
      <c r="W969" s="136" t="s">
        <v>980</v>
      </c>
      <c r="X969" s="136" t="s">
        <v>980</v>
      </c>
      <c r="Y969" s="136" t="s">
        <v>980</v>
      </c>
      <c r="Z969" s="136" t="s">
        <v>988</v>
      </c>
      <c r="AA969" s="136" t="s">
        <v>980</v>
      </c>
      <c r="AB969" s="137"/>
      <c r="AC969" s="136" t="s">
        <v>980</v>
      </c>
      <c r="AD969" s="136" t="s">
        <v>980</v>
      </c>
      <c r="AE969" s="136" t="s">
        <v>980</v>
      </c>
      <c r="AF969" s="138">
        <v>0</v>
      </c>
    </row>
    <row r="970" spans="1:32" x14ac:dyDescent="0.25">
      <c r="A970" s="135" t="s">
        <v>980</v>
      </c>
      <c r="B970" s="136" t="s">
        <v>182</v>
      </c>
      <c r="C970" s="136" t="s">
        <v>233</v>
      </c>
      <c r="D970" s="137">
        <v>44197</v>
      </c>
      <c r="E970" s="137">
        <v>44197</v>
      </c>
      <c r="F970" s="137">
        <v>44202</v>
      </c>
      <c r="G970" s="136" t="s">
        <v>981</v>
      </c>
      <c r="H970" s="136" t="s">
        <v>982</v>
      </c>
      <c r="I970" s="138">
        <v>-8887.67</v>
      </c>
      <c r="J970" s="136" t="s">
        <v>983</v>
      </c>
      <c r="K970" s="136" t="s">
        <v>984</v>
      </c>
      <c r="L970" s="138">
        <v>-746119.9</v>
      </c>
      <c r="M970" s="138">
        <v>-8887.67</v>
      </c>
      <c r="N970" s="139">
        <f t="shared" si="31"/>
        <v>8887.67</v>
      </c>
      <c r="O970" s="140" t="str">
        <f>IF(M970="","",IF(M970&lt;0,-M970&amp;"_"&amp;COUNTIF(M$2:M970,M970),M970&amp;"_"&amp;COUNTIF(M$2:M970,M970)))</f>
        <v>8887.67_1</v>
      </c>
      <c r="P970" s="140" t="str">
        <f t="shared" si="30"/>
        <v/>
      </c>
      <c r="Q970" s="136" t="s">
        <v>1544</v>
      </c>
      <c r="R970" s="136" t="s">
        <v>1545</v>
      </c>
      <c r="S970" s="136" t="s">
        <v>980</v>
      </c>
      <c r="T970" s="136" t="s">
        <v>980</v>
      </c>
      <c r="U970" s="136" t="s">
        <v>987</v>
      </c>
      <c r="V970" s="136" t="s">
        <v>980</v>
      </c>
      <c r="W970" s="136" t="s">
        <v>980</v>
      </c>
      <c r="X970" s="136" t="s">
        <v>980</v>
      </c>
      <c r="Y970" s="136" t="s">
        <v>980</v>
      </c>
      <c r="Z970" s="136" t="s">
        <v>988</v>
      </c>
      <c r="AA970" s="136" t="s">
        <v>980</v>
      </c>
      <c r="AB970" s="137"/>
      <c r="AC970" s="136" t="s">
        <v>980</v>
      </c>
      <c r="AD970" s="136" t="s">
        <v>980</v>
      </c>
      <c r="AE970" s="136" t="s">
        <v>980</v>
      </c>
      <c r="AF970" s="138">
        <v>0</v>
      </c>
    </row>
    <row r="971" spans="1:32" x14ac:dyDescent="0.25">
      <c r="A971" s="135" t="s">
        <v>980</v>
      </c>
      <c r="B971" s="136" t="s">
        <v>182</v>
      </c>
      <c r="C971" s="136" t="s">
        <v>233</v>
      </c>
      <c r="D971" s="137">
        <v>44197</v>
      </c>
      <c r="E971" s="137">
        <v>44197</v>
      </c>
      <c r="F971" s="137">
        <v>44202</v>
      </c>
      <c r="G971" s="136" t="s">
        <v>981</v>
      </c>
      <c r="H971" s="136" t="s">
        <v>982</v>
      </c>
      <c r="I971" s="138">
        <v>-18189.689999999999</v>
      </c>
      <c r="J971" s="136" t="s">
        <v>983</v>
      </c>
      <c r="K971" s="136" t="s">
        <v>984</v>
      </c>
      <c r="L971" s="138">
        <v>-1527024.48</v>
      </c>
      <c r="M971" s="138">
        <v>-18189.689999999999</v>
      </c>
      <c r="N971" s="139">
        <f t="shared" si="31"/>
        <v>18189.689999999999</v>
      </c>
      <c r="O971" s="140" t="str">
        <f>IF(M971="","",IF(M971&lt;0,-M971&amp;"_"&amp;COUNTIF(M$2:M971,M971),M971&amp;"_"&amp;COUNTIF(M$2:M971,M971)))</f>
        <v>18189.69_1</v>
      </c>
      <c r="P971" s="140" t="str">
        <f t="shared" si="30"/>
        <v/>
      </c>
      <c r="Q971" s="136" t="s">
        <v>1544</v>
      </c>
      <c r="R971" s="136" t="s">
        <v>1545</v>
      </c>
      <c r="S971" s="136" t="s">
        <v>980</v>
      </c>
      <c r="T971" s="136" t="s">
        <v>980</v>
      </c>
      <c r="U971" s="136" t="s">
        <v>987</v>
      </c>
      <c r="V971" s="136" t="s">
        <v>980</v>
      </c>
      <c r="W971" s="136" t="s">
        <v>980</v>
      </c>
      <c r="X971" s="136" t="s">
        <v>980</v>
      </c>
      <c r="Y971" s="136" t="s">
        <v>980</v>
      </c>
      <c r="Z971" s="136" t="s">
        <v>988</v>
      </c>
      <c r="AA971" s="136" t="s">
        <v>980</v>
      </c>
      <c r="AB971" s="137"/>
      <c r="AC971" s="136" t="s">
        <v>980</v>
      </c>
      <c r="AD971" s="136" t="s">
        <v>980</v>
      </c>
      <c r="AE971" s="136" t="s">
        <v>980</v>
      </c>
      <c r="AF971" s="138">
        <v>0</v>
      </c>
    </row>
    <row r="972" spans="1:32" x14ac:dyDescent="0.25">
      <c r="A972" s="135" t="s">
        <v>980</v>
      </c>
      <c r="B972" s="136" t="s">
        <v>182</v>
      </c>
      <c r="C972" s="136" t="s">
        <v>233</v>
      </c>
      <c r="D972" s="137">
        <v>44197</v>
      </c>
      <c r="E972" s="137">
        <v>44197</v>
      </c>
      <c r="F972" s="137">
        <v>44202</v>
      </c>
      <c r="G972" s="136" t="s">
        <v>981</v>
      </c>
      <c r="H972" s="136" t="s">
        <v>982</v>
      </c>
      <c r="I972" s="138">
        <v>-5221.8599999999997</v>
      </c>
      <c r="J972" s="136" t="s">
        <v>983</v>
      </c>
      <c r="K972" s="136" t="s">
        <v>984</v>
      </c>
      <c r="L972" s="138">
        <v>-438375.15</v>
      </c>
      <c r="M972" s="138">
        <v>-5221.8599999999997</v>
      </c>
      <c r="N972" s="139">
        <f t="shared" si="31"/>
        <v>5221.8599999999997</v>
      </c>
      <c r="O972" s="140" t="str">
        <f>IF(M972="","",IF(M972&lt;0,-M972&amp;"_"&amp;COUNTIF(M$2:M972,M972),M972&amp;"_"&amp;COUNTIF(M$2:M972,M972)))</f>
        <v>5221.86_1</v>
      </c>
      <c r="P972" s="140" t="str">
        <f t="shared" si="30"/>
        <v/>
      </c>
      <c r="Q972" s="136" t="s">
        <v>1544</v>
      </c>
      <c r="R972" s="136" t="s">
        <v>1545</v>
      </c>
      <c r="S972" s="136" t="s">
        <v>980</v>
      </c>
      <c r="T972" s="136" t="s">
        <v>980</v>
      </c>
      <c r="U972" s="136" t="s">
        <v>987</v>
      </c>
      <c r="V972" s="136" t="s">
        <v>980</v>
      </c>
      <c r="W972" s="136" t="s">
        <v>980</v>
      </c>
      <c r="X972" s="136" t="s">
        <v>980</v>
      </c>
      <c r="Y972" s="136" t="s">
        <v>980</v>
      </c>
      <c r="Z972" s="136" t="s">
        <v>988</v>
      </c>
      <c r="AA972" s="136" t="s">
        <v>980</v>
      </c>
      <c r="AB972" s="137"/>
      <c r="AC972" s="136" t="s">
        <v>980</v>
      </c>
      <c r="AD972" s="136" t="s">
        <v>980</v>
      </c>
      <c r="AE972" s="136" t="s">
        <v>980</v>
      </c>
      <c r="AF972" s="138">
        <v>0</v>
      </c>
    </row>
    <row r="973" spans="1:32" x14ac:dyDescent="0.25">
      <c r="A973" s="135" t="s">
        <v>980</v>
      </c>
      <c r="B973" s="136" t="s">
        <v>182</v>
      </c>
      <c r="C973" s="136" t="s">
        <v>233</v>
      </c>
      <c r="D973" s="137">
        <v>44197</v>
      </c>
      <c r="E973" s="137">
        <v>44197</v>
      </c>
      <c r="F973" s="137">
        <v>44202</v>
      </c>
      <c r="G973" s="136" t="s">
        <v>981</v>
      </c>
      <c r="H973" s="136" t="s">
        <v>982</v>
      </c>
      <c r="I973" s="138">
        <v>-34259.53</v>
      </c>
      <c r="J973" s="136" t="s">
        <v>983</v>
      </c>
      <c r="K973" s="136" t="s">
        <v>984</v>
      </c>
      <c r="L973" s="138">
        <v>-2876087.54</v>
      </c>
      <c r="M973" s="138">
        <v>-34259.53</v>
      </c>
      <c r="N973" s="139">
        <f t="shared" si="31"/>
        <v>34259.53</v>
      </c>
      <c r="O973" s="140" t="str">
        <f>IF(M973="","",IF(M973&lt;0,-M973&amp;"_"&amp;COUNTIF(M$2:M973,M973),M973&amp;"_"&amp;COUNTIF(M$2:M973,M973)))</f>
        <v>34259.53_1</v>
      </c>
      <c r="P973" s="140" t="str">
        <f t="shared" si="30"/>
        <v/>
      </c>
      <c r="Q973" s="136" t="s">
        <v>1544</v>
      </c>
      <c r="R973" s="136" t="s">
        <v>1545</v>
      </c>
      <c r="S973" s="136" t="s">
        <v>980</v>
      </c>
      <c r="T973" s="136" t="s">
        <v>980</v>
      </c>
      <c r="U973" s="136" t="s">
        <v>987</v>
      </c>
      <c r="V973" s="136" t="s">
        <v>980</v>
      </c>
      <c r="W973" s="136" t="s">
        <v>980</v>
      </c>
      <c r="X973" s="136" t="s">
        <v>980</v>
      </c>
      <c r="Y973" s="136" t="s">
        <v>980</v>
      </c>
      <c r="Z973" s="136" t="s">
        <v>988</v>
      </c>
      <c r="AA973" s="136" t="s">
        <v>980</v>
      </c>
      <c r="AB973" s="137"/>
      <c r="AC973" s="136" t="s">
        <v>980</v>
      </c>
      <c r="AD973" s="136" t="s">
        <v>980</v>
      </c>
      <c r="AE973" s="136" t="s">
        <v>980</v>
      </c>
      <c r="AF973" s="138">
        <v>0</v>
      </c>
    </row>
    <row r="974" spans="1:32" x14ac:dyDescent="0.25">
      <c r="A974" s="135" t="s">
        <v>980</v>
      </c>
      <c r="B974" s="136" t="s">
        <v>182</v>
      </c>
      <c r="C974" s="136" t="s">
        <v>233</v>
      </c>
      <c r="D974" s="137">
        <v>44197</v>
      </c>
      <c r="E974" s="137">
        <v>44197</v>
      </c>
      <c r="F974" s="137">
        <v>44202</v>
      </c>
      <c r="G974" s="136" t="s">
        <v>981</v>
      </c>
      <c r="H974" s="136" t="s">
        <v>982</v>
      </c>
      <c r="I974" s="138">
        <v>-10649.62</v>
      </c>
      <c r="J974" s="136" t="s">
        <v>983</v>
      </c>
      <c r="K974" s="136" t="s">
        <v>984</v>
      </c>
      <c r="L974" s="138">
        <v>-894035.6</v>
      </c>
      <c r="M974" s="138">
        <v>-10649.62</v>
      </c>
      <c r="N974" s="139">
        <f t="shared" si="31"/>
        <v>10649.62</v>
      </c>
      <c r="O974" s="140" t="str">
        <f>IF(M974="","",IF(M974&lt;0,-M974&amp;"_"&amp;COUNTIF(M$2:M974,M974),M974&amp;"_"&amp;COUNTIF(M$2:M974,M974)))</f>
        <v>10649.62_1</v>
      </c>
      <c r="P974" s="140" t="str">
        <f t="shared" si="30"/>
        <v/>
      </c>
      <c r="Q974" s="136" t="s">
        <v>1544</v>
      </c>
      <c r="R974" s="136" t="s">
        <v>1545</v>
      </c>
      <c r="S974" s="136" t="s">
        <v>980</v>
      </c>
      <c r="T974" s="136" t="s">
        <v>980</v>
      </c>
      <c r="U974" s="136" t="s">
        <v>987</v>
      </c>
      <c r="V974" s="136" t="s">
        <v>980</v>
      </c>
      <c r="W974" s="136" t="s">
        <v>980</v>
      </c>
      <c r="X974" s="136" t="s">
        <v>980</v>
      </c>
      <c r="Y974" s="136" t="s">
        <v>980</v>
      </c>
      <c r="Z974" s="136" t="s">
        <v>988</v>
      </c>
      <c r="AA974" s="136" t="s">
        <v>980</v>
      </c>
      <c r="AB974" s="137"/>
      <c r="AC974" s="136" t="s">
        <v>980</v>
      </c>
      <c r="AD974" s="136" t="s">
        <v>980</v>
      </c>
      <c r="AE974" s="136" t="s">
        <v>980</v>
      </c>
      <c r="AF974" s="138">
        <v>0</v>
      </c>
    </row>
    <row r="975" spans="1:32" x14ac:dyDescent="0.25">
      <c r="A975" s="135" t="s">
        <v>980</v>
      </c>
      <c r="B975" s="136" t="s">
        <v>182</v>
      </c>
      <c r="C975" s="136" t="s">
        <v>650</v>
      </c>
      <c r="D975" s="137">
        <v>44197</v>
      </c>
      <c r="E975" s="137">
        <v>44197</v>
      </c>
      <c r="F975" s="137">
        <v>44202</v>
      </c>
      <c r="G975" s="136" t="s">
        <v>981</v>
      </c>
      <c r="H975" s="136" t="s">
        <v>982</v>
      </c>
      <c r="I975" s="138">
        <v>-229.78</v>
      </c>
      <c r="J975" s="136" t="s">
        <v>1492</v>
      </c>
      <c r="K975" s="136" t="s">
        <v>984</v>
      </c>
      <c r="L975" s="138">
        <v>-19290.04</v>
      </c>
      <c r="M975" s="138">
        <v>-229.78</v>
      </c>
      <c r="N975" s="139">
        <f t="shared" si="31"/>
        <v>229.78</v>
      </c>
      <c r="O975" s="140" t="str">
        <f>IF(M975="","",IF(M975&lt;0,-M975&amp;"_"&amp;COUNTIF(M$2:M975,M975),M975&amp;"_"&amp;COUNTIF(M$2:M975,M975)))</f>
        <v>229.78_1</v>
      </c>
      <c r="P975" s="140" t="str">
        <f t="shared" si="30"/>
        <v/>
      </c>
      <c r="Q975" s="136" t="s">
        <v>1546</v>
      </c>
      <c r="R975" s="136" t="s">
        <v>1545</v>
      </c>
      <c r="S975" s="136" t="s">
        <v>980</v>
      </c>
      <c r="T975" s="136" t="s">
        <v>980</v>
      </c>
      <c r="U975" s="136" t="s">
        <v>987</v>
      </c>
      <c r="V975" s="136" t="s">
        <v>980</v>
      </c>
      <c r="W975" s="136" t="s">
        <v>980</v>
      </c>
      <c r="X975" s="136" t="s">
        <v>980</v>
      </c>
      <c r="Y975" s="136" t="s">
        <v>980</v>
      </c>
      <c r="Z975" s="136" t="s">
        <v>988</v>
      </c>
      <c r="AA975" s="136" t="s">
        <v>980</v>
      </c>
      <c r="AB975" s="137"/>
      <c r="AC975" s="136" t="s">
        <v>980</v>
      </c>
      <c r="AD975" s="136" t="s">
        <v>980</v>
      </c>
      <c r="AE975" s="136" t="s">
        <v>980</v>
      </c>
      <c r="AF975" s="138">
        <v>0</v>
      </c>
    </row>
    <row r="976" spans="1:32" x14ac:dyDescent="0.25">
      <c r="A976" s="135" t="s">
        <v>980</v>
      </c>
      <c r="B976" s="136" t="s">
        <v>182</v>
      </c>
      <c r="C976" s="136" t="s">
        <v>650</v>
      </c>
      <c r="D976" s="137">
        <v>44197</v>
      </c>
      <c r="E976" s="137">
        <v>44197</v>
      </c>
      <c r="F976" s="137">
        <v>44202</v>
      </c>
      <c r="G976" s="136" t="s">
        <v>981</v>
      </c>
      <c r="H976" s="136" t="s">
        <v>982</v>
      </c>
      <c r="I976" s="138">
        <v>-2512.0300000000002</v>
      </c>
      <c r="J976" s="136" t="s">
        <v>983</v>
      </c>
      <c r="K976" s="136" t="s">
        <v>984</v>
      </c>
      <c r="L976" s="138">
        <v>-210884.92</v>
      </c>
      <c r="M976" s="138">
        <v>-2512.0300000000002</v>
      </c>
      <c r="N976" s="139">
        <f t="shared" si="31"/>
        <v>2512.0300000000002</v>
      </c>
      <c r="O976" s="140" t="str">
        <f>IF(M976="","",IF(M976&lt;0,-M976&amp;"_"&amp;COUNTIF(M$2:M976,M976),M976&amp;"_"&amp;COUNTIF(M$2:M976,M976)))</f>
        <v>2512.03_1</v>
      </c>
      <c r="P976" s="140" t="str">
        <f t="shared" si="30"/>
        <v/>
      </c>
      <c r="Q976" s="136" t="s">
        <v>1546</v>
      </c>
      <c r="R976" s="136" t="s">
        <v>1545</v>
      </c>
      <c r="S976" s="136" t="s">
        <v>980</v>
      </c>
      <c r="T976" s="136" t="s">
        <v>980</v>
      </c>
      <c r="U976" s="136" t="s">
        <v>987</v>
      </c>
      <c r="V976" s="136" t="s">
        <v>980</v>
      </c>
      <c r="W976" s="136" t="s">
        <v>980</v>
      </c>
      <c r="X976" s="136" t="s">
        <v>980</v>
      </c>
      <c r="Y976" s="136" t="s">
        <v>980</v>
      </c>
      <c r="Z976" s="136" t="s">
        <v>988</v>
      </c>
      <c r="AA976" s="136" t="s">
        <v>980</v>
      </c>
      <c r="AB976" s="137"/>
      <c r="AC976" s="136" t="s">
        <v>980</v>
      </c>
      <c r="AD976" s="136" t="s">
        <v>980</v>
      </c>
      <c r="AE976" s="136" t="s">
        <v>980</v>
      </c>
      <c r="AF976" s="138">
        <v>0</v>
      </c>
    </row>
    <row r="977" spans="1:32" x14ac:dyDescent="0.25">
      <c r="A977" s="135" t="s">
        <v>980</v>
      </c>
      <c r="B977" s="136" t="s">
        <v>182</v>
      </c>
      <c r="C977" s="136" t="s">
        <v>650</v>
      </c>
      <c r="D977" s="137">
        <v>44197</v>
      </c>
      <c r="E977" s="137">
        <v>44197</v>
      </c>
      <c r="F977" s="137">
        <v>44202</v>
      </c>
      <c r="G977" s="136" t="s">
        <v>981</v>
      </c>
      <c r="H977" s="136" t="s">
        <v>982</v>
      </c>
      <c r="I977" s="138">
        <v>-1193.78</v>
      </c>
      <c r="J977" s="136" t="s">
        <v>983</v>
      </c>
      <c r="K977" s="136" t="s">
        <v>984</v>
      </c>
      <c r="L977" s="138">
        <v>-100217.83</v>
      </c>
      <c r="M977" s="138">
        <v>-1193.78</v>
      </c>
      <c r="N977" s="139">
        <f t="shared" si="31"/>
        <v>1193.78</v>
      </c>
      <c r="O977" s="140" t="str">
        <f>IF(M977="","",IF(M977&lt;0,-M977&amp;"_"&amp;COUNTIF(M$2:M977,M977),M977&amp;"_"&amp;COUNTIF(M$2:M977,M977)))</f>
        <v>1193.78_1</v>
      </c>
      <c r="P977" s="140" t="str">
        <f t="shared" si="30"/>
        <v/>
      </c>
      <c r="Q977" s="136" t="s">
        <v>1546</v>
      </c>
      <c r="R977" s="136" t="s">
        <v>1545</v>
      </c>
      <c r="S977" s="136" t="s">
        <v>980</v>
      </c>
      <c r="T977" s="136" t="s">
        <v>980</v>
      </c>
      <c r="U977" s="136" t="s">
        <v>987</v>
      </c>
      <c r="V977" s="136" t="s">
        <v>980</v>
      </c>
      <c r="W977" s="136" t="s">
        <v>980</v>
      </c>
      <c r="X977" s="136" t="s">
        <v>980</v>
      </c>
      <c r="Y977" s="136" t="s">
        <v>980</v>
      </c>
      <c r="Z977" s="136" t="s">
        <v>988</v>
      </c>
      <c r="AA977" s="136" t="s">
        <v>980</v>
      </c>
      <c r="AB977" s="137"/>
      <c r="AC977" s="136" t="s">
        <v>980</v>
      </c>
      <c r="AD977" s="136" t="s">
        <v>980</v>
      </c>
      <c r="AE977" s="136" t="s">
        <v>980</v>
      </c>
      <c r="AF977" s="138">
        <v>0</v>
      </c>
    </row>
    <row r="978" spans="1:32" x14ac:dyDescent="0.25">
      <c r="A978" s="135" t="s">
        <v>980</v>
      </c>
      <c r="B978" s="136" t="s">
        <v>182</v>
      </c>
      <c r="C978" s="136" t="s">
        <v>650</v>
      </c>
      <c r="D978" s="137">
        <v>44197</v>
      </c>
      <c r="E978" s="137">
        <v>44197</v>
      </c>
      <c r="F978" s="137">
        <v>44202</v>
      </c>
      <c r="G978" s="136" t="s">
        <v>981</v>
      </c>
      <c r="H978" s="136" t="s">
        <v>982</v>
      </c>
      <c r="I978" s="138">
        <v>-750.54</v>
      </c>
      <c r="J978" s="136" t="s">
        <v>983</v>
      </c>
      <c r="K978" s="136" t="s">
        <v>984</v>
      </c>
      <c r="L978" s="138">
        <v>-63007.83</v>
      </c>
      <c r="M978" s="138">
        <v>-750.54</v>
      </c>
      <c r="N978" s="139">
        <f t="shared" si="31"/>
        <v>750.54</v>
      </c>
      <c r="O978" s="140" t="str">
        <f>IF(M978="","",IF(M978&lt;0,-M978&amp;"_"&amp;COUNTIF(M$2:M978,M978),M978&amp;"_"&amp;COUNTIF(M$2:M978,M978)))</f>
        <v>750.54_1</v>
      </c>
      <c r="P978" s="140" t="str">
        <f t="shared" si="30"/>
        <v/>
      </c>
      <c r="Q978" s="136" t="s">
        <v>1546</v>
      </c>
      <c r="R978" s="136" t="s">
        <v>1545</v>
      </c>
      <c r="S978" s="136" t="s">
        <v>980</v>
      </c>
      <c r="T978" s="136" t="s">
        <v>980</v>
      </c>
      <c r="U978" s="136" t="s">
        <v>987</v>
      </c>
      <c r="V978" s="136" t="s">
        <v>980</v>
      </c>
      <c r="W978" s="136" t="s">
        <v>980</v>
      </c>
      <c r="X978" s="136" t="s">
        <v>980</v>
      </c>
      <c r="Y978" s="136" t="s">
        <v>980</v>
      </c>
      <c r="Z978" s="136" t="s">
        <v>988</v>
      </c>
      <c r="AA978" s="136" t="s">
        <v>980</v>
      </c>
      <c r="AB978" s="137"/>
      <c r="AC978" s="136" t="s">
        <v>980</v>
      </c>
      <c r="AD978" s="136" t="s">
        <v>980</v>
      </c>
      <c r="AE978" s="136" t="s">
        <v>980</v>
      </c>
      <c r="AF978" s="138">
        <v>0</v>
      </c>
    </row>
    <row r="979" spans="1:32" x14ac:dyDescent="0.25">
      <c r="A979" s="135" t="s">
        <v>980</v>
      </c>
      <c r="B979" s="136" t="s">
        <v>182</v>
      </c>
      <c r="C979" s="136" t="s">
        <v>650</v>
      </c>
      <c r="D979" s="137">
        <v>44197</v>
      </c>
      <c r="E979" s="137">
        <v>44197</v>
      </c>
      <c r="F979" s="137">
        <v>44202</v>
      </c>
      <c r="G979" s="136" t="s">
        <v>981</v>
      </c>
      <c r="H979" s="136" t="s">
        <v>982</v>
      </c>
      <c r="I979" s="138">
        <v>-6759.38</v>
      </c>
      <c r="J979" s="136" t="s">
        <v>983</v>
      </c>
      <c r="K979" s="136" t="s">
        <v>984</v>
      </c>
      <c r="L979" s="138">
        <v>-567449.94999999995</v>
      </c>
      <c r="M979" s="138">
        <v>-6759.38</v>
      </c>
      <c r="N979" s="139">
        <f t="shared" si="31"/>
        <v>6759.38</v>
      </c>
      <c r="O979" s="140" t="str">
        <f>IF(M979="","",IF(M979&lt;0,-M979&amp;"_"&amp;COUNTIF(M$2:M979,M979),M979&amp;"_"&amp;COUNTIF(M$2:M979,M979)))</f>
        <v>6759.38_1</v>
      </c>
      <c r="P979" s="140" t="str">
        <f t="shared" si="30"/>
        <v/>
      </c>
      <c r="Q979" s="136" t="s">
        <v>1546</v>
      </c>
      <c r="R979" s="136" t="s">
        <v>1545</v>
      </c>
      <c r="S979" s="136" t="s">
        <v>980</v>
      </c>
      <c r="T979" s="136" t="s">
        <v>980</v>
      </c>
      <c r="U979" s="136" t="s">
        <v>987</v>
      </c>
      <c r="V979" s="136" t="s">
        <v>980</v>
      </c>
      <c r="W979" s="136" t="s">
        <v>980</v>
      </c>
      <c r="X979" s="136" t="s">
        <v>980</v>
      </c>
      <c r="Y979" s="136" t="s">
        <v>980</v>
      </c>
      <c r="Z979" s="136" t="s">
        <v>988</v>
      </c>
      <c r="AA979" s="136" t="s">
        <v>980</v>
      </c>
      <c r="AB979" s="137"/>
      <c r="AC979" s="136" t="s">
        <v>980</v>
      </c>
      <c r="AD979" s="136" t="s">
        <v>980</v>
      </c>
      <c r="AE979" s="136" t="s">
        <v>980</v>
      </c>
      <c r="AF979" s="138">
        <v>0</v>
      </c>
    </row>
    <row r="980" spans="1:32" x14ac:dyDescent="0.25">
      <c r="A980" s="135" t="s">
        <v>980</v>
      </c>
      <c r="B980" s="136" t="s">
        <v>182</v>
      </c>
      <c r="C980" s="136" t="s">
        <v>650</v>
      </c>
      <c r="D980" s="137">
        <v>44197</v>
      </c>
      <c r="E980" s="137">
        <v>44197</v>
      </c>
      <c r="F980" s="137">
        <v>44202</v>
      </c>
      <c r="G980" s="136" t="s">
        <v>981</v>
      </c>
      <c r="H980" s="136" t="s">
        <v>982</v>
      </c>
      <c r="I980" s="138">
        <v>-4393.79</v>
      </c>
      <c r="J980" s="136" t="s">
        <v>983</v>
      </c>
      <c r="K980" s="136" t="s">
        <v>984</v>
      </c>
      <c r="L980" s="138">
        <v>-368858.67</v>
      </c>
      <c r="M980" s="138">
        <v>-4393.79</v>
      </c>
      <c r="N980" s="139">
        <f t="shared" si="31"/>
        <v>4393.79</v>
      </c>
      <c r="O980" s="140" t="str">
        <f>IF(M980="","",IF(M980&lt;0,-M980&amp;"_"&amp;COUNTIF(M$2:M980,M980),M980&amp;"_"&amp;COUNTIF(M$2:M980,M980)))</f>
        <v>4393.79_1</v>
      </c>
      <c r="P980" s="140" t="str">
        <f t="shared" si="30"/>
        <v/>
      </c>
      <c r="Q980" s="136" t="s">
        <v>1546</v>
      </c>
      <c r="R980" s="136" t="s">
        <v>1545</v>
      </c>
      <c r="S980" s="136" t="s">
        <v>980</v>
      </c>
      <c r="T980" s="136" t="s">
        <v>980</v>
      </c>
      <c r="U980" s="136" t="s">
        <v>987</v>
      </c>
      <c r="V980" s="136" t="s">
        <v>980</v>
      </c>
      <c r="W980" s="136" t="s">
        <v>980</v>
      </c>
      <c r="X980" s="136" t="s">
        <v>980</v>
      </c>
      <c r="Y980" s="136" t="s">
        <v>980</v>
      </c>
      <c r="Z980" s="136" t="s">
        <v>988</v>
      </c>
      <c r="AA980" s="136" t="s">
        <v>980</v>
      </c>
      <c r="AB980" s="137"/>
      <c r="AC980" s="136" t="s">
        <v>980</v>
      </c>
      <c r="AD980" s="136" t="s">
        <v>980</v>
      </c>
      <c r="AE980" s="136" t="s">
        <v>980</v>
      </c>
      <c r="AF980" s="138">
        <v>0</v>
      </c>
    </row>
    <row r="981" spans="1:32" x14ac:dyDescent="0.25">
      <c r="A981" s="135" t="s">
        <v>980</v>
      </c>
      <c r="B981" s="136" t="s">
        <v>182</v>
      </c>
      <c r="C981" s="136" t="s">
        <v>650</v>
      </c>
      <c r="D981" s="137">
        <v>44197</v>
      </c>
      <c r="E981" s="137">
        <v>44197</v>
      </c>
      <c r="F981" s="137">
        <v>44202</v>
      </c>
      <c r="G981" s="136" t="s">
        <v>981</v>
      </c>
      <c r="H981" s="136" t="s">
        <v>982</v>
      </c>
      <c r="I981" s="138">
        <v>-9403.1200000000008</v>
      </c>
      <c r="J981" s="136" t="s">
        <v>983</v>
      </c>
      <c r="K981" s="136" t="s">
        <v>984</v>
      </c>
      <c r="L981" s="138">
        <v>-789391.92</v>
      </c>
      <c r="M981" s="138">
        <v>-9403.1200000000008</v>
      </c>
      <c r="N981" s="139">
        <f t="shared" si="31"/>
        <v>9403.1200000000008</v>
      </c>
      <c r="O981" s="140" t="str">
        <f>IF(M981="","",IF(M981&lt;0,-M981&amp;"_"&amp;COUNTIF(M$2:M981,M981),M981&amp;"_"&amp;COUNTIF(M$2:M981,M981)))</f>
        <v>9403.12_1</v>
      </c>
      <c r="P981" s="140" t="str">
        <f t="shared" si="30"/>
        <v/>
      </c>
      <c r="Q981" s="136" t="s">
        <v>1546</v>
      </c>
      <c r="R981" s="136" t="s">
        <v>1545</v>
      </c>
      <c r="S981" s="136" t="s">
        <v>980</v>
      </c>
      <c r="T981" s="136" t="s">
        <v>980</v>
      </c>
      <c r="U981" s="136" t="s">
        <v>987</v>
      </c>
      <c r="V981" s="136" t="s">
        <v>980</v>
      </c>
      <c r="W981" s="136" t="s">
        <v>980</v>
      </c>
      <c r="X981" s="136" t="s">
        <v>980</v>
      </c>
      <c r="Y981" s="136" t="s">
        <v>980</v>
      </c>
      <c r="Z981" s="136" t="s">
        <v>988</v>
      </c>
      <c r="AA981" s="136" t="s">
        <v>980</v>
      </c>
      <c r="AB981" s="137"/>
      <c r="AC981" s="136" t="s">
        <v>980</v>
      </c>
      <c r="AD981" s="136" t="s">
        <v>980</v>
      </c>
      <c r="AE981" s="136" t="s">
        <v>980</v>
      </c>
      <c r="AF981" s="138">
        <v>0</v>
      </c>
    </row>
    <row r="982" spans="1:32" x14ac:dyDescent="0.25">
      <c r="A982" s="135" t="s">
        <v>980</v>
      </c>
      <c r="B982" s="136" t="s">
        <v>182</v>
      </c>
      <c r="C982" s="136" t="s">
        <v>651</v>
      </c>
      <c r="D982" s="137">
        <v>44197</v>
      </c>
      <c r="E982" s="137">
        <v>44197</v>
      </c>
      <c r="F982" s="137">
        <v>44202</v>
      </c>
      <c r="G982" s="136" t="s">
        <v>981</v>
      </c>
      <c r="H982" s="136" t="s">
        <v>982</v>
      </c>
      <c r="I982" s="138">
        <v>-1770.74</v>
      </c>
      <c r="J982" s="136" t="s">
        <v>983</v>
      </c>
      <c r="K982" s="136" t="s">
        <v>984</v>
      </c>
      <c r="L982" s="138">
        <v>-148653.62</v>
      </c>
      <c r="M982" s="138">
        <v>-1770.74</v>
      </c>
      <c r="N982" s="139">
        <f t="shared" si="31"/>
        <v>1770.74</v>
      </c>
      <c r="O982" s="140" t="str">
        <f>IF(M982="","",IF(M982&lt;0,-M982&amp;"_"&amp;COUNTIF(M$2:M982,M982),M982&amp;"_"&amp;COUNTIF(M$2:M982,M982)))</f>
        <v>1770.74_1</v>
      </c>
      <c r="P982" s="140" t="str">
        <f t="shared" si="30"/>
        <v/>
      </c>
      <c r="Q982" s="136" t="s">
        <v>1547</v>
      </c>
      <c r="R982" s="136" t="s">
        <v>1545</v>
      </c>
      <c r="S982" s="136" t="s">
        <v>980</v>
      </c>
      <c r="T982" s="136" t="s">
        <v>980</v>
      </c>
      <c r="U982" s="136" t="s">
        <v>987</v>
      </c>
      <c r="V982" s="136" t="s">
        <v>980</v>
      </c>
      <c r="W982" s="136" t="s">
        <v>980</v>
      </c>
      <c r="X982" s="136" t="s">
        <v>980</v>
      </c>
      <c r="Y982" s="136" t="s">
        <v>980</v>
      </c>
      <c r="Z982" s="136" t="s">
        <v>988</v>
      </c>
      <c r="AA982" s="136" t="s">
        <v>980</v>
      </c>
      <c r="AB982" s="137"/>
      <c r="AC982" s="136" t="s">
        <v>980</v>
      </c>
      <c r="AD982" s="136" t="s">
        <v>980</v>
      </c>
      <c r="AE982" s="136" t="s">
        <v>980</v>
      </c>
      <c r="AF982" s="138">
        <v>0</v>
      </c>
    </row>
    <row r="983" spans="1:32" x14ac:dyDescent="0.25">
      <c r="A983" s="135" t="s">
        <v>980</v>
      </c>
      <c r="B983" s="136" t="s">
        <v>182</v>
      </c>
      <c r="C983" s="136" t="s">
        <v>651</v>
      </c>
      <c r="D983" s="137">
        <v>44197</v>
      </c>
      <c r="E983" s="137">
        <v>44197</v>
      </c>
      <c r="F983" s="137">
        <v>44202</v>
      </c>
      <c r="G983" s="136" t="s">
        <v>981</v>
      </c>
      <c r="H983" s="136" t="s">
        <v>982</v>
      </c>
      <c r="I983" s="138">
        <v>-1017.08</v>
      </c>
      <c r="J983" s="136" t="s">
        <v>983</v>
      </c>
      <c r="K983" s="136" t="s">
        <v>984</v>
      </c>
      <c r="L983" s="138">
        <v>-85383.87</v>
      </c>
      <c r="M983" s="138">
        <v>-1017.08</v>
      </c>
      <c r="N983" s="139">
        <f t="shared" si="31"/>
        <v>1017.08</v>
      </c>
      <c r="O983" s="140" t="str">
        <f>IF(M983="","",IF(M983&lt;0,-M983&amp;"_"&amp;COUNTIF(M$2:M983,M983),M983&amp;"_"&amp;COUNTIF(M$2:M983,M983)))</f>
        <v>1017.08_1</v>
      </c>
      <c r="P983" s="140" t="str">
        <f t="shared" si="30"/>
        <v/>
      </c>
      <c r="Q983" s="136" t="s">
        <v>1547</v>
      </c>
      <c r="R983" s="136" t="s">
        <v>1545</v>
      </c>
      <c r="S983" s="136" t="s">
        <v>980</v>
      </c>
      <c r="T983" s="136" t="s">
        <v>980</v>
      </c>
      <c r="U983" s="136" t="s">
        <v>987</v>
      </c>
      <c r="V983" s="136" t="s">
        <v>980</v>
      </c>
      <c r="W983" s="136" t="s">
        <v>980</v>
      </c>
      <c r="X983" s="136" t="s">
        <v>980</v>
      </c>
      <c r="Y983" s="136" t="s">
        <v>980</v>
      </c>
      <c r="Z983" s="136" t="s">
        <v>988</v>
      </c>
      <c r="AA983" s="136" t="s">
        <v>980</v>
      </c>
      <c r="AB983" s="137"/>
      <c r="AC983" s="136" t="s">
        <v>980</v>
      </c>
      <c r="AD983" s="136" t="s">
        <v>980</v>
      </c>
      <c r="AE983" s="136" t="s">
        <v>980</v>
      </c>
      <c r="AF983" s="138">
        <v>0</v>
      </c>
    </row>
    <row r="984" spans="1:32" x14ac:dyDescent="0.25">
      <c r="A984" s="135" t="s">
        <v>980</v>
      </c>
      <c r="B984" s="136" t="s">
        <v>182</v>
      </c>
      <c r="C984" s="136" t="s">
        <v>653</v>
      </c>
      <c r="D984" s="137">
        <v>44197</v>
      </c>
      <c r="E984" s="137">
        <v>44197</v>
      </c>
      <c r="F984" s="137">
        <v>44203</v>
      </c>
      <c r="G984" s="136" t="s">
        <v>981</v>
      </c>
      <c r="H984" s="136" t="s">
        <v>982</v>
      </c>
      <c r="I984" s="138">
        <v>-867.86</v>
      </c>
      <c r="J984" s="136" t="s">
        <v>983</v>
      </c>
      <c r="K984" s="136" t="s">
        <v>984</v>
      </c>
      <c r="L984" s="138">
        <v>-72856.850000000006</v>
      </c>
      <c r="M984" s="138">
        <v>-867.86</v>
      </c>
      <c r="N984" s="139">
        <f t="shared" si="31"/>
        <v>867.86</v>
      </c>
      <c r="O984" s="140" t="str">
        <f>IF(M984="","",IF(M984&lt;0,-M984&amp;"_"&amp;COUNTIF(M$2:M984,M984),M984&amp;"_"&amp;COUNTIF(M$2:M984,M984)))</f>
        <v>867.86_1</v>
      </c>
      <c r="P984" s="140" t="str">
        <f t="shared" si="30"/>
        <v/>
      </c>
      <c r="Q984" s="136" t="s">
        <v>1548</v>
      </c>
      <c r="R984" s="136" t="s">
        <v>1545</v>
      </c>
      <c r="S984" s="136" t="s">
        <v>980</v>
      </c>
      <c r="T984" s="136" t="s">
        <v>980</v>
      </c>
      <c r="U984" s="136" t="s">
        <v>987</v>
      </c>
      <c r="V984" s="136" t="s">
        <v>980</v>
      </c>
      <c r="W984" s="136" t="s">
        <v>980</v>
      </c>
      <c r="X984" s="136" t="s">
        <v>980</v>
      </c>
      <c r="Y984" s="136" t="s">
        <v>980</v>
      </c>
      <c r="Z984" s="136" t="s">
        <v>988</v>
      </c>
      <c r="AA984" s="136" t="s">
        <v>980</v>
      </c>
      <c r="AB984" s="137"/>
      <c r="AC984" s="136" t="s">
        <v>980</v>
      </c>
      <c r="AD984" s="136" t="s">
        <v>980</v>
      </c>
      <c r="AE984" s="136" t="s">
        <v>980</v>
      </c>
      <c r="AF984" s="138">
        <v>0</v>
      </c>
    </row>
    <row r="985" spans="1:32" x14ac:dyDescent="0.25">
      <c r="A985" s="135" t="s">
        <v>980</v>
      </c>
      <c r="B985" s="136" t="s">
        <v>182</v>
      </c>
      <c r="C985" s="136" t="s">
        <v>644</v>
      </c>
      <c r="D985" s="137">
        <v>44197</v>
      </c>
      <c r="E985" s="137">
        <v>44197</v>
      </c>
      <c r="F985" s="137">
        <v>44205</v>
      </c>
      <c r="G985" s="136" t="s">
        <v>981</v>
      </c>
      <c r="H985" s="136" t="s">
        <v>982</v>
      </c>
      <c r="I985" s="138">
        <v>-8833.1</v>
      </c>
      <c r="J985" s="136" t="s">
        <v>983</v>
      </c>
      <c r="K985" s="136" t="s">
        <v>984</v>
      </c>
      <c r="L985" s="138">
        <v>-741538.75</v>
      </c>
      <c r="M985" s="138">
        <v>-8833.1</v>
      </c>
      <c r="N985" s="139">
        <f t="shared" si="31"/>
        <v>8833.1</v>
      </c>
      <c r="O985" s="140" t="str">
        <f>IF(M985="","",IF(M985&lt;0,-M985&amp;"_"&amp;COUNTIF(M$2:M985,M985),M985&amp;"_"&amp;COUNTIF(M$2:M985,M985)))</f>
        <v>8833.1_1</v>
      </c>
      <c r="P985" s="140" t="str">
        <f t="shared" si="30"/>
        <v/>
      </c>
      <c r="Q985" s="136" t="s">
        <v>1549</v>
      </c>
      <c r="R985" s="136" t="s">
        <v>1545</v>
      </c>
      <c r="S985" s="136" t="s">
        <v>980</v>
      </c>
      <c r="T985" s="136" t="s">
        <v>980</v>
      </c>
      <c r="U985" s="136" t="s">
        <v>987</v>
      </c>
      <c r="V985" s="136" t="s">
        <v>980</v>
      </c>
      <c r="W985" s="136" t="s">
        <v>980</v>
      </c>
      <c r="X985" s="136" t="s">
        <v>980</v>
      </c>
      <c r="Y985" s="136" t="s">
        <v>980</v>
      </c>
      <c r="Z985" s="136" t="s">
        <v>988</v>
      </c>
      <c r="AA985" s="136" t="s">
        <v>980</v>
      </c>
      <c r="AB985" s="137"/>
      <c r="AC985" s="136" t="s">
        <v>980</v>
      </c>
      <c r="AD985" s="136" t="s">
        <v>980</v>
      </c>
      <c r="AE985" s="136" t="s">
        <v>980</v>
      </c>
      <c r="AF985" s="138">
        <v>0</v>
      </c>
    </row>
    <row r="986" spans="1:32" x14ac:dyDescent="0.25">
      <c r="A986" s="135" t="s">
        <v>980</v>
      </c>
      <c r="B986" s="136" t="s">
        <v>182</v>
      </c>
      <c r="C986" s="136" t="s">
        <v>645</v>
      </c>
      <c r="D986" s="137">
        <v>44197</v>
      </c>
      <c r="E986" s="137">
        <v>44197</v>
      </c>
      <c r="F986" s="137">
        <v>44206</v>
      </c>
      <c r="G986" s="136" t="s">
        <v>981</v>
      </c>
      <c r="H986" s="136" t="s">
        <v>982</v>
      </c>
      <c r="I986" s="138">
        <v>-2763.15</v>
      </c>
      <c r="J986" s="136" t="s">
        <v>983</v>
      </c>
      <c r="K986" s="136" t="s">
        <v>984</v>
      </c>
      <c r="L986" s="138">
        <v>-231966.44</v>
      </c>
      <c r="M986" s="138">
        <v>-2763.15</v>
      </c>
      <c r="N986" s="139">
        <f t="shared" si="31"/>
        <v>2763.15</v>
      </c>
      <c r="O986" s="140" t="str">
        <f>IF(M986="","",IF(M986&lt;0,-M986&amp;"_"&amp;COUNTIF(M$2:M986,M986),M986&amp;"_"&amp;COUNTIF(M$2:M986,M986)))</f>
        <v>2763.15_1</v>
      </c>
      <c r="P986" s="140" t="str">
        <f t="shared" si="30"/>
        <v/>
      </c>
      <c r="Q986" s="136" t="s">
        <v>1550</v>
      </c>
      <c r="R986" s="136" t="s">
        <v>1545</v>
      </c>
      <c r="S986" s="136" t="s">
        <v>980</v>
      </c>
      <c r="T986" s="136" t="s">
        <v>980</v>
      </c>
      <c r="U986" s="136" t="s">
        <v>987</v>
      </c>
      <c r="V986" s="136" t="s">
        <v>980</v>
      </c>
      <c r="W986" s="136" t="s">
        <v>980</v>
      </c>
      <c r="X986" s="136" t="s">
        <v>980</v>
      </c>
      <c r="Y986" s="136" t="s">
        <v>980</v>
      </c>
      <c r="Z986" s="136" t="s">
        <v>988</v>
      </c>
      <c r="AA986" s="136" t="s">
        <v>980</v>
      </c>
      <c r="AB986" s="137"/>
      <c r="AC986" s="136" t="s">
        <v>980</v>
      </c>
      <c r="AD986" s="136" t="s">
        <v>980</v>
      </c>
      <c r="AE986" s="136" t="s">
        <v>980</v>
      </c>
      <c r="AF986" s="138">
        <v>0</v>
      </c>
    </row>
    <row r="987" spans="1:32" x14ac:dyDescent="0.25">
      <c r="A987" s="135" t="s">
        <v>980</v>
      </c>
      <c r="B987" s="136" t="s">
        <v>182</v>
      </c>
      <c r="C987" s="136" t="s">
        <v>621</v>
      </c>
      <c r="D987" s="137">
        <v>44199</v>
      </c>
      <c r="E987" s="137">
        <v>44199</v>
      </c>
      <c r="F987" s="137">
        <v>44202</v>
      </c>
      <c r="G987" s="136" t="s">
        <v>981</v>
      </c>
      <c r="H987" s="136" t="s">
        <v>982</v>
      </c>
      <c r="I987" s="138">
        <v>-5834.11</v>
      </c>
      <c r="J987" s="136" t="s">
        <v>983</v>
      </c>
      <c r="K987" s="136" t="s">
        <v>984</v>
      </c>
      <c r="L987" s="138">
        <v>-489773.53</v>
      </c>
      <c r="M987" s="138">
        <v>-5834.11</v>
      </c>
      <c r="N987" s="139">
        <f t="shared" si="31"/>
        <v>5834.11</v>
      </c>
      <c r="O987" s="140" t="str">
        <f>IF(M987="","",IF(M987&lt;0,-M987&amp;"_"&amp;COUNTIF(M$2:M987,M987),M987&amp;"_"&amp;COUNTIF(M$2:M987,M987)))</f>
        <v>5834.11_1</v>
      </c>
      <c r="P987" s="140" t="str">
        <f t="shared" si="30"/>
        <v/>
      </c>
      <c r="Q987" s="136" t="s">
        <v>1551</v>
      </c>
      <c r="R987" s="136" t="s">
        <v>1552</v>
      </c>
      <c r="S987" s="136" t="s">
        <v>980</v>
      </c>
      <c r="T987" s="136" t="s">
        <v>980</v>
      </c>
      <c r="U987" s="136" t="s">
        <v>987</v>
      </c>
      <c r="V987" s="136" t="s">
        <v>980</v>
      </c>
      <c r="W987" s="136" t="s">
        <v>980</v>
      </c>
      <c r="X987" s="136" t="s">
        <v>980</v>
      </c>
      <c r="Y987" s="136" t="s">
        <v>980</v>
      </c>
      <c r="Z987" s="136" t="s">
        <v>988</v>
      </c>
      <c r="AA987" s="136" t="s">
        <v>980</v>
      </c>
      <c r="AB987" s="137"/>
      <c r="AC987" s="136" t="s">
        <v>980</v>
      </c>
      <c r="AD987" s="136" t="s">
        <v>980</v>
      </c>
      <c r="AE987" s="136" t="s">
        <v>980</v>
      </c>
      <c r="AF987" s="138">
        <v>0</v>
      </c>
    </row>
    <row r="988" spans="1:32" x14ac:dyDescent="0.25">
      <c r="A988" s="135" t="s">
        <v>980</v>
      </c>
      <c r="B988" s="136" t="s">
        <v>182</v>
      </c>
      <c r="C988" s="136" t="s">
        <v>646</v>
      </c>
      <c r="D988" s="137">
        <v>44200</v>
      </c>
      <c r="E988" s="137">
        <v>44200</v>
      </c>
      <c r="F988" s="137">
        <v>44206</v>
      </c>
      <c r="G988" s="136" t="s">
        <v>981</v>
      </c>
      <c r="H988" s="136" t="s">
        <v>982</v>
      </c>
      <c r="I988" s="138">
        <v>-1934.87</v>
      </c>
      <c r="J988" s="136" t="s">
        <v>983</v>
      </c>
      <c r="K988" s="136" t="s">
        <v>984</v>
      </c>
      <c r="L988" s="138">
        <v>-162432.34</v>
      </c>
      <c r="M988" s="138">
        <v>-1934.87</v>
      </c>
      <c r="N988" s="139">
        <f t="shared" si="31"/>
        <v>1934.87</v>
      </c>
      <c r="O988" s="140" t="str">
        <f>IF(M988="","",IF(M988&lt;0,-M988&amp;"_"&amp;COUNTIF(M$2:M988,M988),M988&amp;"_"&amp;COUNTIF(M$2:M988,M988)))</f>
        <v>1934.87_2</v>
      </c>
      <c r="P988" s="140" t="str">
        <f t="shared" si="30"/>
        <v/>
      </c>
      <c r="Q988" s="136" t="s">
        <v>1553</v>
      </c>
      <c r="R988" s="136" t="s">
        <v>1554</v>
      </c>
      <c r="S988" s="136" t="s">
        <v>980</v>
      </c>
      <c r="T988" s="136" t="s">
        <v>980</v>
      </c>
      <c r="U988" s="136" t="s">
        <v>987</v>
      </c>
      <c r="V988" s="136" t="s">
        <v>980</v>
      </c>
      <c r="W988" s="136" t="s">
        <v>980</v>
      </c>
      <c r="X988" s="136" t="s">
        <v>980</v>
      </c>
      <c r="Y988" s="136" t="s">
        <v>980</v>
      </c>
      <c r="Z988" s="136" t="s">
        <v>988</v>
      </c>
      <c r="AA988" s="136" t="s">
        <v>980</v>
      </c>
      <c r="AB988" s="137"/>
      <c r="AC988" s="136" t="s">
        <v>980</v>
      </c>
      <c r="AD988" s="136" t="s">
        <v>980</v>
      </c>
      <c r="AE988" s="136" t="s">
        <v>980</v>
      </c>
      <c r="AF988" s="138">
        <v>0</v>
      </c>
    </row>
    <row r="989" spans="1:32" x14ac:dyDescent="0.25">
      <c r="A989" s="135" t="s">
        <v>980</v>
      </c>
      <c r="B989" s="136" t="s">
        <v>182</v>
      </c>
      <c r="C989" s="136" t="s">
        <v>652</v>
      </c>
      <c r="D989" s="137">
        <v>44200</v>
      </c>
      <c r="E989" s="137">
        <v>44200</v>
      </c>
      <c r="F989" s="137">
        <v>44208</v>
      </c>
      <c r="G989" s="136" t="s">
        <v>981</v>
      </c>
      <c r="H989" s="136" t="s">
        <v>982</v>
      </c>
      <c r="I989" s="138">
        <v>-1067.1600000000001</v>
      </c>
      <c r="J989" s="136" t="s">
        <v>983</v>
      </c>
      <c r="K989" s="136" t="s">
        <v>984</v>
      </c>
      <c r="L989" s="138">
        <v>-89588.08</v>
      </c>
      <c r="M989" s="138">
        <v>-1067.1600000000001</v>
      </c>
      <c r="N989" s="139">
        <f t="shared" si="31"/>
        <v>1067.1600000000001</v>
      </c>
      <c r="O989" s="140" t="str">
        <f>IF(M989="","",IF(M989&lt;0,-M989&amp;"_"&amp;COUNTIF(M$2:M989,M989),M989&amp;"_"&amp;COUNTIF(M$2:M989,M989)))</f>
        <v>1067.16_1</v>
      </c>
      <c r="P989" s="140" t="str">
        <f t="shared" si="30"/>
        <v/>
      </c>
      <c r="Q989" s="136" t="s">
        <v>1555</v>
      </c>
      <c r="R989" s="136" t="s">
        <v>1554</v>
      </c>
      <c r="S989" s="136" t="s">
        <v>980</v>
      </c>
      <c r="T989" s="136" t="s">
        <v>980</v>
      </c>
      <c r="U989" s="136" t="s">
        <v>987</v>
      </c>
      <c r="V989" s="136" t="s">
        <v>980</v>
      </c>
      <c r="W989" s="136" t="s">
        <v>980</v>
      </c>
      <c r="X989" s="136" t="s">
        <v>980</v>
      </c>
      <c r="Y989" s="136" t="s">
        <v>980</v>
      </c>
      <c r="Z989" s="136" t="s">
        <v>988</v>
      </c>
      <c r="AA989" s="136" t="s">
        <v>980</v>
      </c>
      <c r="AB989" s="137"/>
      <c r="AC989" s="136" t="s">
        <v>980</v>
      </c>
      <c r="AD989" s="136" t="s">
        <v>980</v>
      </c>
      <c r="AE989" s="136" t="s">
        <v>980</v>
      </c>
      <c r="AF989" s="138">
        <v>0</v>
      </c>
    </row>
    <row r="990" spans="1:32" x14ac:dyDescent="0.25">
      <c r="A990" s="135" t="s">
        <v>980</v>
      </c>
      <c r="B990" s="136" t="s">
        <v>182</v>
      </c>
      <c r="C990" s="136" t="s">
        <v>652</v>
      </c>
      <c r="D990" s="137">
        <v>44200</v>
      </c>
      <c r="E990" s="137">
        <v>44200</v>
      </c>
      <c r="F990" s="137">
        <v>44208</v>
      </c>
      <c r="G990" s="136" t="s">
        <v>981</v>
      </c>
      <c r="H990" s="136" t="s">
        <v>982</v>
      </c>
      <c r="I990" s="138">
        <v>-4015.26</v>
      </c>
      <c r="J990" s="136" t="s">
        <v>983</v>
      </c>
      <c r="K990" s="136" t="s">
        <v>984</v>
      </c>
      <c r="L990" s="138">
        <v>-337081.08</v>
      </c>
      <c r="M990" s="138">
        <v>-4015.26</v>
      </c>
      <c r="N990" s="139">
        <f t="shared" si="31"/>
        <v>4015.26</v>
      </c>
      <c r="O990" s="140" t="str">
        <f>IF(M990="","",IF(M990&lt;0,-M990&amp;"_"&amp;COUNTIF(M$2:M990,M990),M990&amp;"_"&amp;COUNTIF(M$2:M990,M990)))</f>
        <v>4015.26_1</v>
      </c>
      <c r="P990" s="140" t="str">
        <f t="shared" si="30"/>
        <v/>
      </c>
      <c r="Q990" s="136" t="s">
        <v>1555</v>
      </c>
      <c r="R990" s="136" t="s">
        <v>1554</v>
      </c>
      <c r="S990" s="136" t="s">
        <v>980</v>
      </c>
      <c r="T990" s="136" t="s">
        <v>980</v>
      </c>
      <c r="U990" s="136" t="s">
        <v>987</v>
      </c>
      <c r="V990" s="136" t="s">
        <v>980</v>
      </c>
      <c r="W990" s="136" t="s">
        <v>980</v>
      </c>
      <c r="X990" s="136" t="s">
        <v>980</v>
      </c>
      <c r="Y990" s="136" t="s">
        <v>980</v>
      </c>
      <c r="Z990" s="136" t="s">
        <v>988</v>
      </c>
      <c r="AA990" s="136" t="s">
        <v>980</v>
      </c>
      <c r="AB990" s="137"/>
      <c r="AC990" s="136" t="s">
        <v>980</v>
      </c>
      <c r="AD990" s="136" t="s">
        <v>980</v>
      </c>
      <c r="AE990" s="136" t="s">
        <v>980</v>
      </c>
      <c r="AF990" s="138">
        <v>0</v>
      </c>
    </row>
    <row r="991" spans="1:32" x14ac:dyDescent="0.25">
      <c r="A991" s="135" t="s">
        <v>980</v>
      </c>
      <c r="B991" s="136" t="s">
        <v>182</v>
      </c>
      <c r="C991" s="136" t="s">
        <v>652</v>
      </c>
      <c r="D991" s="137">
        <v>44200</v>
      </c>
      <c r="E991" s="137">
        <v>44200</v>
      </c>
      <c r="F991" s="137">
        <v>44208</v>
      </c>
      <c r="G991" s="136" t="s">
        <v>981</v>
      </c>
      <c r="H991" s="136" t="s">
        <v>982</v>
      </c>
      <c r="I991" s="138">
        <v>-2291</v>
      </c>
      <c r="J991" s="136" t="s">
        <v>983</v>
      </c>
      <c r="K991" s="136" t="s">
        <v>984</v>
      </c>
      <c r="L991" s="138">
        <v>-192329.45</v>
      </c>
      <c r="M991" s="138">
        <v>-2291</v>
      </c>
      <c r="N991" s="139">
        <f t="shared" si="31"/>
        <v>2291</v>
      </c>
      <c r="O991" s="140" t="str">
        <f>IF(M991="","",IF(M991&lt;0,-M991&amp;"_"&amp;COUNTIF(M$2:M991,M991),M991&amp;"_"&amp;COUNTIF(M$2:M991,M991)))</f>
        <v>2291_1</v>
      </c>
      <c r="P991" s="140" t="str">
        <f t="shared" si="30"/>
        <v/>
      </c>
      <c r="Q991" s="136" t="s">
        <v>1555</v>
      </c>
      <c r="R991" s="136" t="s">
        <v>1554</v>
      </c>
      <c r="S991" s="136" t="s">
        <v>980</v>
      </c>
      <c r="T991" s="136" t="s">
        <v>980</v>
      </c>
      <c r="U991" s="136" t="s">
        <v>987</v>
      </c>
      <c r="V991" s="136" t="s">
        <v>980</v>
      </c>
      <c r="W991" s="136" t="s">
        <v>980</v>
      </c>
      <c r="X991" s="136" t="s">
        <v>980</v>
      </c>
      <c r="Y991" s="136" t="s">
        <v>980</v>
      </c>
      <c r="Z991" s="136" t="s">
        <v>988</v>
      </c>
      <c r="AA991" s="136" t="s">
        <v>980</v>
      </c>
      <c r="AB991" s="137"/>
      <c r="AC991" s="136" t="s">
        <v>980</v>
      </c>
      <c r="AD991" s="136" t="s">
        <v>980</v>
      </c>
      <c r="AE991" s="136" t="s">
        <v>980</v>
      </c>
      <c r="AF991" s="138">
        <v>0</v>
      </c>
    </row>
    <row r="992" spans="1:32" x14ac:dyDescent="0.25">
      <c r="A992" s="135" t="s">
        <v>980</v>
      </c>
      <c r="B992" s="136" t="s">
        <v>182</v>
      </c>
      <c r="C992" s="136" t="s">
        <v>652</v>
      </c>
      <c r="D992" s="137">
        <v>44200</v>
      </c>
      <c r="E992" s="137">
        <v>44200</v>
      </c>
      <c r="F992" s="137">
        <v>44208</v>
      </c>
      <c r="G992" s="136" t="s">
        <v>981</v>
      </c>
      <c r="H992" s="136" t="s">
        <v>982</v>
      </c>
      <c r="I992" s="138">
        <v>-1204.01</v>
      </c>
      <c r="J992" s="136" t="s">
        <v>983</v>
      </c>
      <c r="K992" s="136" t="s">
        <v>984</v>
      </c>
      <c r="L992" s="138">
        <v>-101076.64</v>
      </c>
      <c r="M992" s="138">
        <v>-1204.01</v>
      </c>
      <c r="N992" s="139">
        <f t="shared" si="31"/>
        <v>1204.01</v>
      </c>
      <c r="O992" s="140" t="str">
        <f>IF(M992="","",IF(M992&lt;0,-M992&amp;"_"&amp;COUNTIF(M$2:M992,M992),M992&amp;"_"&amp;COUNTIF(M$2:M992,M992)))</f>
        <v>1204.01_1</v>
      </c>
      <c r="P992" s="140" t="str">
        <f t="shared" si="30"/>
        <v/>
      </c>
      <c r="Q992" s="136" t="s">
        <v>1555</v>
      </c>
      <c r="R992" s="136" t="s">
        <v>1554</v>
      </c>
      <c r="S992" s="136" t="s">
        <v>980</v>
      </c>
      <c r="T992" s="136" t="s">
        <v>980</v>
      </c>
      <c r="U992" s="136" t="s">
        <v>987</v>
      </c>
      <c r="V992" s="136" t="s">
        <v>980</v>
      </c>
      <c r="W992" s="136" t="s">
        <v>980</v>
      </c>
      <c r="X992" s="136" t="s">
        <v>980</v>
      </c>
      <c r="Y992" s="136" t="s">
        <v>980</v>
      </c>
      <c r="Z992" s="136" t="s">
        <v>988</v>
      </c>
      <c r="AA992" s="136" t="s">
        <v>980</v>
      </c>
      <c r="AB992" s="137"/>
      <c r="AC992" s="136" t="s">
        <v>980</v>
      </c>
      <c r="AD992" s="136" t="s">
        <v>980</v>
      </c>
      <c r="AE992" s="136" t="s">
        <v>980</v>
      </c>
      <c r="AF992" s="138">
        <v>0</v>
      </c>
    </row>
    <row r="993" spans="1:32" x14ac:dyDescent="0.25">
      <c r="A993" s="135" t="s">
        <v>980</v>
      </c>
      <c r="B993" s="136" t="s">
        <v>182</v>
      </c>
      <c r="C993" s="136" t="s">
        <v>652</v>
      </c>
      <c r="D993" s="137">
        <v>44200</v>
      </c>
      <c r="E993" s="137">
        <v>44200</v>
      </c>
      <c r="F993" s="137">
        <v>44208</v>
      </c>
      <c r="G993" s="136" t="s">
        <v>981</v>
      </c>
      <c r="H993" s="136" t="s">
        <v>982</v>
      </c>
      <c r="I993" s="138">
        <v>-1418.6</v>
      </c>
      <c r="J993" s="136" t="s">
        <v>983</v>
      </c>
      <c r="K993" s="136" t="s">
        <v>984</v>
      </c>
      <c r="L993" s="138">
        <v>-119091.47</v>
      </c>
      <c r="M993" s="138">
        <v>-1418.6</v>
      </c>
      <c r="N993" s="139">
        <f t="shared" si="31"/>
        <v>1418.6</v>
      </c>
      <c r="O993" s="140" t="str">
        <f>IF(M993="","",IF(M993&lt;0,-M993&amp;"_"&amp;COUNTIF(M$2:M993,M993),M993&amp;"_"&amp;COUNTIF(M$2:M993,M993)))</f>
        <v>1418.6_1</v>
      </c>
      <c r="P993" s="140" t="str">
        <f t="shared" si="30"/>
        <v/>
      </c>
      <c r="Q993" s="136" t="s">
        <v>1555</v>
      </c>
      <c r="R993" s="136" t="s">
        <v>1554</v>
      </c>
      <c r="S993" s="136" t="s">
        <v>980</v>
      </c>
      <c r="T993" s="136" t="s">
        <v>980</v>
      </c>
      <c r="U993" s="136" t="s">
        <v>987</v>
      </c>
      <c r="V993" s="136" t="s">
        <v>980</v>
      </c>
      <c r="W993" s="136" t="s">
        <v>980</v>
      </c>
      <c r="X993" s="136" t="s">
        <v>980</v>
      </c>
      <c r="Y993" s="136" t="s">
        <v>980</v>
      </c>
      <c r="Z993" s="136" t="s">
        <v>988</v>
      </c>
      <c r="AA993" s="136" t="s">
        <v>980</v>
      </c>
      <c r="AB993" s="137"/>
      <c r="AC993" s="136" t="s">
        <v>980</v>
      </c>
      <c r="AD993" s="136" t="s">
        <v>980</v>
      </c>
      <c r="AE993" s="136" t="s">
        <v>980</v>
      </c>
      <c r="AF993" s="138">
        <v>0</v>
      </c>
    </row>
    <row r="994" spans="1:32" x14ac:dyDescent="0.25">
      <c r="A994" s="135" t="s">
        <v>980</v>
      </c>
      <c r="B994" s="136" t="s">
        <v>182</v>
      </c>
      <c r="C994" s="136" t="s">
        <v>656</v>
      </c>
      <c r="D994" s="137">
        <v>44200</v>
      </c>
      <c r="E994" s="137">
        <v>44200</v>
      </c>
      <c r="F994" s="137">
        <v>44214</v>
      </c>
      <c r="G994" s="136" t="s">
        <v>981</v>
      </c>
      <c r="H994" s="136" t="s">
        <v>982</v>
      </c>
      <c r="I994" s="138">
        <v>-4122.12</v>
      </c>
      <c r="J994" s="136" t="s">
        <v>983</v>
      </c>
      <c r="K994" s="136" t="s">
        <v>984</v>
      </c>
      <c r="L994" s="138">
        <v>-346051.97</v>
      </c>
      <c r="M994" s="138">
        <v>-4122.12</v>
      </c>
      <c r="N994" s="139">
        <f t="shared" si="31"/>
        <v>4122.12</v>
      </c>
      <c r="O994" s="140" t="str">
        <f>IF(M994="","",IF(M994&lt;0,-M994&amp;"_"&amp;COUNTIF(M$2:M994,M994),M994&amp;"_"&amp;COUNTIF(M$2:M994,M994)))</f>
        <v>4122.12_1</v>
      </c>
      <c r="P994" s="140" t="str">
        <f t="shared" si="30"/>
        <v/>
      </c>
      <c r="Q994" s="136" t="s">
        <v>1556</v>
      </c>
      <c r="R994" s="136" t="s">
        <v>1554</v>
      </c>
      <c r="S994" s="136" t="s">
        <v>980</v>
      </c>
      <c r="T994" s="136" t="s">
        <v>980</v>
      </c>
      <c r="U994" s="136" t="s">
        <v>987</v>
      </c>
      <c r="V994" s="136" t="s">
        <v>980</v>
      </c>
      <c r="W994" s="136" t="s">
        <v>980</v>
      </c>
      <c r="X994" s="136" t="s">
        <v>980</v>
      </c>
      <c r="Y994" s="136" t="s">
        <v>980</v>
      </c>
      <c r="Z994" s="136" t="s">
        <v>988</v>
      </c>
      <c r="AA994" s="136" t="s">
        <v>980</v>
      </c>
      <c r="AB994" s="137"/>
      <c r="AC994" s="136" t="s">
        <v>980</v>
      </c>
      <c r="AD994" s="136" t="s">
        <v>980</v>
      </c>
      <c r="AE994" s="136" t="s">
        <v>980</v>
      </c>
      <c r="AF994" s="138">
        <v>0</v>
      </c>
    </row>
    <row r="995" spans="1:32" x14ac:dyDescent="0.25">
      <c r="A995" s="135" t="s">
        <v>980</v>
      </c>
      <c r="B995" s="136" t="s">
        <v>182</v>
      </c>
      <c r="C995" s="136" t="s">
        <v>732</v>
      </c>
      <c r="D995" s="137">
        <v>44200</v>
      </c>
      <c r="E995" s="137">
        <v>44200</v>
      </c>
      <c r="F995" s="137">
        <v>44231</v>
      </c>
      <c r="G995" s="136" t="s">
        <v>981</v>
      </c>
      <c r="H995" s="136" t="s">
        <v>982</v>
      </c>
      <c r="I995" s="138">
        <v>-420.62</v>
      </c>
      <c r="J995" s="136" t="s">
        <v>983</v>
      </c>
      <c r="K995" s="136" t="s">
        <v>984</v>
      </c>
      <c r="L995" s="138">
        <v>-35311.050000000003</v>
      </c>
      <c r="M995" s="138">
        <v>-420.62</v>
      </c>
      <c r="N995" s="139">
        <f t="shared" si="31"/>
        <v>420.62</v>
      </c>
      <c r="O995" s="140" t="str">
        <f>IF(M995="","",IF(M995&lt;0,-M995&amp;"_"&amp;COUNTIF(M$2:M995,M995),M995&amp;"_"&amp;COUNTIF(M$2:M995,M995)))</f>
        <v>420.62_2</v>
      </c>
      <c r="P995" s="140" t="str">
        <f t="shared" si="30"/>
        <v/>
      </c>
      <c r="Q995" s="136" t="s">
        <v>1557</v>
      </c>
      <c r="R995" s="136" t="s">
        <v>1554</v>
      </c>
      <c r="S995" s="136" t="s">
        <v>980</v>
      </c>
      <c r="T995" s="136" t="s">
        <v>980</v>
      </c>
      <c r="U995" s="136" t="s">
        <v>987</v>
      </c>
      <c r="V995" s="136" t="s">
        <v>980</v>
      </c>
      <c r="W995" s="136" t="s">
        <v>980</v>
      </c>
      <c r="X995" s="136" t="s">
        <v>980</v>
      </c>
      <c r="Y995" s="136" t="s">
        <v>980</v>
      </c>
      <c r="Z995" s="136" t="s">
        <v>988</v>
      </c>
      <c r="AA995" s="136" t="s">
        <v>980</v>
      </c>
      <c r="AB995" s="137"/>
      <c r="AC995" s="136" t="s">
        <v>980</v>
      </c>
      <c r="AD995" s="136" t="s">
        <v>980</v>
      </c>
      <c r="AE995" s="136" t="s">
        <v>980</v>
      </c>
      <c r="AF995" s="138">
        <v>0</v>
      </c>
    </row>
    <row r="996" spans="1:32" x14ac:dyDescent="0.25">
      <c r="A996" s="135" t="s">
        <v>980</v>
      </c>
      <c r="B996" s="136" t="s">
        <v>182</v>
      </c>
      <c r="C996" s="136" t="s">
        <v>642</v>
      </c>
      <c r="D996" s="137">
        <v>44201</v>
      </c>
      <c r="E996" s="137">
        <v>44201</v>
      </c>
      <c r="F996" s="137">
        <v>44203</v>
      </c>
      <c r="G996" s="136" t="s">
        <v>981</v>
      </c>
      <c r="H996" s="136" t="s">
        <v>982</v>
      </c>
      <c r="I996" s="138">
        <v>-1455.08</v>
      </c>
      <c r="J996" s="136" t="s">
        <v>983</v>
      </c>
      <c r="K996" s="136" t="s">
        <v>984</v>
      </c>
      <c r="L996" s="138">
        <v>-122153.97</v>
      </c>
      <c r="M996" s="138">
        <v>-1455.08</v>
      </c>
      <c r="N996" s="139">
        <f t="shared" si="31"/>
        <v>1455.08</v>
      </c>
      <c r="O996" s="140" t="str">
        <f>IF(M996="","",IF(M996&lt;0,-M996&amp;"_"&amp;COUNTIF(M$2:M996,M996),M996&amp;"_"&amp;COUNTIF(M$2:M996,M996)))</f>
        <v>1455.08_1</v>
      </c>
      <c r="P996" s="140" t="str">
        <f t="shared" si="30"/>
        <v/>
      </c>
      <c r="Q996" s="136" t="s">
        <v>1558</v>
      </c>
      <c r="R996" s="136" t="s">
        <v>1559</v>
      </c>
      <c r="S996" s="136" t="s">
        <v>980</v>
      </c>
      <c r="T996" s="136" t="s">
        <v>980</v>
      </c>
      <c r="U996" s="136" t="s">
        <v>987</v>
      </c>
      <c r="V996" s="136" t="s">
        <v>980</v>
      </c>
      <c r="W996" s="136" t="s">
        <v>980</v>
      </c>
      <c r="X996" s="136" t="s">
        <v>980</v>
      </c>
      <c r="Y996" s="136" t="s">
        <v>980</v>
      </c>
      <c r="Z996" s="136" t="s">
        <v>988</v>
      </c>
      <c r="AA996" s="136" t="s">
        <v>980</v>
      </c>
      <c r="AB996" s="137"/>
      <c r="AC996" s="136" t="s">
        <v>980</v>
      </c>
      <c r="AD996" s="136" t="s">
        <v>980</v>
      </c>
      <c r="AE996" s="136" t="s">
        <v>980</v>
      </c>
      <c r="AF996" s="138">
        <v>0</v>
      </c>
    </row>
    <row r="997" spans="1:32" x14ac:dyDescent="0.25">
      <c r="A997" s="135" t="s">
        <v>980</v>
      </c>
      <c r="B997" s="136" t="s">
        <v>182</v>
      </c>
      <c r="C997" s="136" t="s">
        <v>647</v>
      </c>
      <c r="D997" s="137">
        <v>44202</v>
      </c>
      <c r="E997" s="137">
        <v>44202</v>
      </c>
      <c r="F997" s="137">
        <v>44206</v>
      </c>
      <c r="G997" s="136" t="s">
        <v>981</v>
      </c>
      <c r="H997" s="136" t="s">
        <v>982</v>
      </c>
      <c r="I997" s="138">
        <v>-863.76</v>
      </c>
      <c r="J997" s="136" t="s">
        <v>983</v>
      </c>
      <c r="K997" s="136" t="s">
        <v>984</v>
      </c>
      <c r="L997" s="138">
        <v>-72512.649999999994</v>
      </c>
      <c r="M997" s="138">
        <v>-863.76</v>
      </c>
      <c r="N997" s="139">
        <f t="shared" si="31"/>
        <v>863.76</v>
      </c>
      <c r="O997" s="140" t="str">
        <f>IF(M997="","",IF(M997&lt;0,-M997&amp;"_"&amp;COUNTIF(M$2:M997,M997),M997&amp;"_"&amp;COUNTIF(M$2:M997,M997)))</f>
        <v>863.76_1</v>
      </c>
      <c r="P997" s="140" t="str">
        <f t="shared" si="30"/>
        <v/>
      </c>
      <c r="Q997" s="136" t="s">
        <v>1560</v>
      </c>
      <c r="R997" s="136" t="s">
        <v>1561</v>
      </c>
      <c r="S997" s="136" t="s">
        <v>980</v>
      </c>
      <c r="T997" s="136" t="s">
        <v>980</v>
      </c>
      <c r="U997" s="136" t="s">
        <v>987</v>
      </c>
      <c r="V997" s="136" t="s">
        <v>980</v>
      </c>
      <c r="W997" s="136" t="s">
        <v>980</v>
      </c>
      <c r="X997" s="136" t="s">
        <v>980</v>
      </c>
      <c r="Y997" s="136" t="s">
        <v>980</v>
      </c>
      <c r="Z997" s="136" t="s">
        <v>988</v>
      </c>
      <c r="AA997" s="136" t="s">
        <v>980</v>
      </c>
      <c r="AB997" s="137"/>
      <c r="AC997" s="136" t="s">
        <v>980</v>
      </c>
      <c r="AD997" s="136" t="s">
        <v>980</v>
      </c>
      <c r="AE997" s="136" t="s">
        <v>980</v>
      </c>
      <c r="AF997" s="138">
        <v>0</v>
      </c>
    </row>
    <row r="998" spans="1:32" x14ac:dyDescent="0.25">
      <c r="A998" s="135" t="s">
        <v>980</v>
      </c>
      <c r="B998" s="136" t="s">
        <v>182</v>
      </c>
      <c r="C998" s="136" t="s">
        <v>648</v>
      </c>
      <c r="D998" s="137">
        <v>44202</v>
      </c>
      <c r="E998" s="137">
        <v>44202</v>
      </c>
      <c r="F998" s="137">
        <v>44206</v>
      </c>
      <c r="G998" s="136" t="s">
        <v>981</v>
      </c>
      <c r="H998" s="136" t="s">
        <v>982</v>
      </c>
      <c r="I998" s="138">
        <v>-401.88</v>
      </c>
      <c r="J998" s="136" t="s">
        <v>1034</v>
      </c>
      <c r="K998" s="136" t="s">
        <v>984</v>
      </c>
      <c r="L998" s="138">
        <v>-33737.83</v>
      </c>
      <c r="M998" s="138">
        <v>-401.88</v>
      </c>
      <c r="N998" s="139">
        <f t="shared" si="31"/>
        <v>401.88</v>
      </c>
      <c r="O998" s="140" t="str">
        <f>IF(M998="","",IF(M998&lt;0,-M998&amp;"_"&amp;COUNTIF(M$2:M998,M998),M998&amp;"_"&amp;COUNTIF(M$2:M998,M998)))</f>
        <v>401.88_1</v>
      </c>
      <c r="P998" s="140" t="str">
        <f t="shared" si="30"/>
        <v/>
      </c>
      <c r="Q998" s="136" t="s">
        <v>1562</v>
      </c>
      <c r="R998" s="136" t="s">
        <v>1561</v>
      </c>
      <c r="S998" s="136" t="s">
        <v>980</v>
      </c>
      <c r="T998" s="136" t="s">
        <v>980</v>
      </c>
      <c r="U998" s="136" t="s">
        <v>987</v>
      </c>
      <c r="V998" s="136" t="s">
        <v>980</v>
      </c>
      <c r="W998" s="136" t="s">
        <v>980</v>
      </c>
      <c r="X998" s="136" t="s">
        <v>980</v>
      </c>
      <c r="Y998" s="136" t="s">
        <v>980</v>
      </c>
      <c r="Z998" s="136" t="s">
        <v>988</v>
      </c>
      <c r="AA998" s="136" t="s">
        <v>980</v>
      </c>
      <c r="AB998" s="137"/>
      <c r="AC998" s="136" t="s">
        <v>980</v>
      </c>
      <c r="AD998" s="136" t="s">
        <v>980</v>
      </c>
      <c r="AE998" s="136" t="s">
        <v>980</v>
      </c>
      <c r="AF998" s="138">
        <v>0</v>
      </c>
    </row>
    <row r="999" spans="1:32" x14ac:dyDescent="0.25">
      <c r="A999" s="135" t="s">
        <v>980</v>
      </c>
      <c r="B999" s="136" t="s">
        <v>182</v>
      </c>
      <c r="C999" s="136" t="s">
        <v>648</v>
      </c>
      <c r="D999" s="137">
        <v>44202</v>
      </c>
      <c r="E999" s="137">
        <v>44202</v>
      </c>
      <c r="F999" s="137">
        <v>44206</v>
      </c>
      <c r="G999" s="136" t="s">
        <v>981</v>
      </c>
      <c r="H999" s="136" t="s">
        <v>982</v>
      </c>
      <c r="I999" s="138">
        <v>-2830.21</v>
      </c>
      <c r="J999" s="136" t="s">
        <v>983</v>
      </c>
      <c r="K999" s="136" t="s">
        <v>984</v>
      </c>
      <c r="L999" s="138">
        <v>-237596.13</v>
      </c>
      <c r="M999" s="138">
        <v>-2830.21</v>
      </c>
      <c r="N999" s="139">
        <f t="shared" si="31"/>
        <v>2830.21</v>
      </c>
      <c r="O999" s="140" t="str">
        <f>IF(M999="","",IF(M999&lt;0,-M999&amp;"_"&amp;COUNTIF(M$2:M999,M999),M999&amp;"_"&amp;COUNTIF(M$2:M999,M999)))</f>
        <v>2830.21_1</v>
      </c>
      <c r="P999" s="140" t="str">
        <f t="shared" si="30"/>
        <v/>
      </c>
      <c r="Q999" s="136" t="s">
        <v>1562</v>
      </c>
      <c r="R999" s="136" t="s">
        <v>1561</v>
      </c>
      <c r="S999" s="136" t="s">
        <v>980</v>
      </c>
      <c r="T999" s="136" t="s">
        <v>980</v>
      </c>
      <c r="U999" s="136" t="s">
        <v>987</v>
      </c>
      <c r="V999" s="136" t="s">
        <v>980</v>
      </c>
      <c r="W999" s="136" t="s">
        <v>980</v>
      </c>
      <c r="X999" s="136" t="s">
        <v>980</v>
      </c>
      <c r="Y999" s="136" t="s">
        <v>980</v>
      </c>
      <c r="Z999" s="136" t="s">
        <v>988</v>
      </c>
      <c r="AA999" s="136" t="s">
        <v>980</v>
      </c>
      <c r="AB999" s="137"/>
      <c r="AC999" s="136" t="s">
        <v>980</v>
      </c>
      <c r="AD999" s="136" t="s">
        <v>980</v>
      </c>
      <c r="AE999" s="136" t="s">
        <v>980</v>
      </c>
      <c r="AF999" s="138">
        <v>0</v>
      </c>
    </row>
    <row r="1000" spans="1:32" x14ac:dyDescent="0.25">
      <c r="A1000" s="135" t="s">
        <v>980</v>
      </c>
      <c r="B1000" s="136" t="s">
        <v>182</v>
      </c>
      <c r="C1000" s="136" t="s">
        <v>648</v>
      </c>
      <c r="D1000" s="137">
        <v>44202</v>
      </c>
      <c r="E1000" s="137">
        <v>44202</v>
      </c>
      <c r="F1000" s="137">
        <v>44206</v>
      </c>
      <c r="G1000" s="136" t="s">
        <v>981</v>
      </c>
      <c r="H1000" s="136" t="s">
        <v>982</v>
      </c>
      <c r="I1000" s="138">
        <v>-2566.91</v>
      </c>
      <c r="J1000" s="136" t="s">
        <v>983</v>
      </c>
      <c r="K1000" s="136" t="s">
        <v>984</v>
      </c>
      <c r="L1000" s="138">
        <v>-215492.09</v>
      </c>
      <c r="M1000" s="138">
        <v>-2566.91</v>
      </c>
      <c r="N1000" s="139">
        <f t="shared" si="31"/>
        <v>2566.91</v>
      </c>
      <c r="O1000" s="140" t="str">
        <f>IF(M1000="","",IF(M1000&lt;0,-M1000&amp;"_"&amp;COUNTIF(M$2:M1000,M1000),M1000&amp;"_"&amp;COUNTIF(M$2:M1000,M1000)))</f>
        <v>2566.91_1</v>
      </c>
      <c r="P1000" s="140" t="str">
        <f t="shared" si="30"/>
        <v/>
      </c>
      <c r="Q1000" s="136" t="s">
        <v>1562</v>
      </c>
      <c r="R1000" s="136" t="s">
        <v>1561</v>
      </c>
      <c r="S1000" s="136" t="s">
        <v>980</v>
      </c>
      <c r="T1000" s="136" t="s">
        <v>980</v>
      </c>
      <c r="U1000" s="136" t="s">
        <v>987</v>
      </c>
      <c r="V1000" s="136" t="s">
        <v>980</v>
      </c>
      <c r="W1000" s="136" t="s">
        <v>980</v>
      </c>
      <c r="X1000" s="136" t="s">
        <v>980</v>
      </c>
      <c r="Y1000" s="136" t="s">
        <v>980</v>
      </c>
      <c r="Z1000" s="136" t="s">
        <v>988</v>
      </c>
      <c r="AA1000" s="136" t="s">
        <v>980</v>
      </c>
      <c r="AB1000" s="137"/>
      <c r="AC1000" s="136" t="s">
        <v>980</v>
      </c>
      <c r="AD1000" s="136" t="s">
        <v>980</v>
      </c>
      <c r="AE1000" s="136" t="s">
        <v>980</v>
      </c>
      <c r="AF1000" s="138">
        <v>0</v>
      </c>
    </row>
    <row r="1001" spans="1:32" x14ac:dyDescent="0.25">
      <c r="A1001" s="135" t="s">
        <v>980</v>
      </c>
      <c r="B1001" s="136" t="s">
        <v>182</v>
      </c>
      <c r="C1001" s="136" t="s">
        <v>657</v>
      </c>
      <c r="D1001" s="137">
        <v>44203</v>
      </c>
      <c r="E1001" s="137">
        <v>44203</v>
      </c>
      <c r="F1001" s="137">
        <v>44212</v>
      </c>
      <c r="G1001" s="136" t="s">
        <v>981</v>
      </c>
      <c r="H1001" s="136" t="s">
        <v>982</v>
      </c>
      <c r="I1001" s="138">
        <v>-1266.3599999999999</v>
      </c>
      <c r="J1001" s="136" t="s">
        <v>983</v>
      </c>
      <c r="K1001" s="136" t="s">
        <v>984</v>
      </c>
      <c r="L1001" s="138">
        <v>-106310.92</v>
      </c>
      <c r="M1001" s="138">
        <v>-1266.3599999999999</v>
      </c>
      <c r="N1001" s="139">
        <f t="shared" si="31"/>
        <v>1266.3599999999999</v>
      </c>
      <c r="O1001" s="140" t="str">
        <f>IF(M1001="","",IF(M1001&lt;0,-M1001&amp;"_"&amp;COUNTIF(M$2:M1001,M1001),M1001&amp;"_"&amp;COUNTIF(M$2:M1001,M1001)))</f>
        <v>1266.36_1</v>
      </c>
      <c r="P1001" s="140" t="str">
        <f t="shared" si="30"/>
        <v/>
      </c>
      <c r="Q1001" s="136" t="s">
        <v>1563</v>
      </c>
      <c r="R1001" s="136" t="s">
        <v>1564</v>
      </c>
      <c r="S1001" s="136" t="s">
        <v>980</v>
      </c>
      <c r="T1001" s="136" t="s">
        <v>980</v>
      </c>
      <c r="U1001" s="136" t="s">
        <v>987</v>
      </c>
      <c r="V1001" s="136" t="s">
        <v>980</v>
      </c>
      <c r="W1001" s="136" t="s">
        <v>980</v>
      </c>
      <c r="X1001" s="136" t="s">
        <v>980</v>
      </c>
      <c r="Y1001" s="136" t="s">
        <v>980</v>
      </c>
      <c r="Z1001" s="136" t="s">
        <v>988</v>
      </c>
      <c r="AA1001" s="136" t="s">
        <v>980</v>
      </c>
      <c r="AB1001" s="137"/>
      <c r="AC1001" s="136" t="s">
        <v>980</v>
      </c>
      <c r="AD1001" s="136" t="s">
        <v>980</v>
      </c>
      <c r="AE1001" s="136" t="s">
        <v>980</v>
      </c>
      <c r="AF1001" s="138">
        <v>0</v>
      </c>
    </row>
    <row r="1002" spans="1:32" x14ac:dyDescent="0.25">
      <c r="A1002" s="135" t="s">
        <v>980</v>
      </c>
      <c r="B1002" s="136" t="s">
        <v>182</v>
      </c>
      <c r="C1002" s="136" t="s">
        <v>664</v>
      </c>
      <c r="D1002" s="137">
        <v>44203</v>
      </c>
      <c r="E1002" s="137">
        <v>44203</v>
      </c>
      <c r="F1002" s="137">
        <v>44216</v>
      </c>
      <c r="G1002" s="136" t="s">
        <v>981</v>
      </c>
      <c r="H1002" s="136" t="s">
        <v>982</v>
      </c>
      <c r="I1002" s="138">
        <v>-1808.74</v>
      </c>
      <c r="J1002" s="136" t="s">
        <v>983</v>
      </c>
      <c r="K1002" s="136" t="s">
        <v>984</v>
      </c>
      <c r="L1002" s="138">
        <v>-151843.73000000001</v>
      </c>
      <c r="M1002" s="138">
        <v>-1808.74</v>
      </c>
      <c r="N1002" s="139">
        <f t="shared" si="31"/>
        <v>1808.74</v>
      </c>
      <c r="O1002" s="140" t="str">
        <f>IF(M1002="","",IF(M1002&lt;0,-M1002&amp;"_"&amp;COUNTIF(M$2:M1002,M1002),M1002&amp;"_"&amp;COUNTIF(M$2:M1002,M1002)))</f>
        <v>1808.74_1</v>
      </c>
      <c r="P1002" s="140" t="str">
        <f t="shared" si="30"/>
        <v/>
      </c>
      <c r="Q1002" s="136" t="s">
        <v>1565</v>
      </c>
      <c r="R1002" s="136" t="s">
        <v>1564</v>
      </c>
      <c r="S1002" s="136" t="s">
        <v>980</v>
      </c>
      <c r="T1002" s="136" t="s">
        <v>980</v>
      </c>
      <c r="U1002" s="136" t="s">
        <v>987</v>
      </c>
      <c r="V1002" s="136" t="s">
        <v>980</v>
      </c>
      <c r="W1002" s="136" t="s">
        <v>980</v>
      </c>
      <c r="X1002" s="136" t="s">
        <v>980</v>
      </c>
      <c r="Y1002" s="136" t="s">
        <v>980</v>
      </c>
      <c r="Z1002" s="136" t="s">
        <v>988</v>
      </c>
      <c r="AA1002" s="136" t="s">
        <v>980</v>
      </c>
      <c r="AB1002" s="137"/>
      <c r="AC1002" s="136" t="s">
        <v>980</v>
      </c>
      <c r="AD1002" s="136" t="s">
        <v>980</v>
      </c>
      <c r="AE1002" s="136" t="s">
        <v>980</v>
      </c>
      <c r="AF1002" s="138">
        <v>0</v>
      </c>
    </row>
    <row r="1003" spans="1:32" x14ac:dyDescent="0.25">
      <c r="A1003" s="135" t="s">
        <v>980</v>
      </c>
      <c r="B1003" s="136" t="s">
        <v>182</v>
      </c>
      <c r="C1003" s="136" t="s">
        <v>664</v>
      </c>
      <c r="D1003" s="137">
        <v>44203</v>
      </c>
      <c r="E1003" s="137">
        <v>44203</v>
      </c>
      <c r="F1003" s="137">
        <v>44216</v>
      </c>
      <c r="G1003" s="136" t="s">
        <v>981</v>
      </c>
      <c r="H1003" s="136" t="s">
        <v>982</v>
      </c>
      <c r="I1003" s="138">
        <v>-1430.4</v>
      </c>
      <c r="J1003" s="136" t="s">
        <v>983</v>
      </c>
      <c r="K1003" s="136" t="s">
        <v>984</v>
      </c>
      <c r="L1003" s="138">
        <v>-120082.08</v>
      </c>
      <c r="M1003" s="138">
        <v>-1430.4</v>
      </c>
      <c r="N1003" s="139">
        <f t="shared" si="31"/>
        <v>1430.4</v>
      </c>
      <c r="O1003" s="140" t="str">
        <f>IF(M1003="","",IF(M1003&lt;0,-M1003&amp;"_"&amp;COUNTIF(M$2:M1003,M1003),M1003&amp;"_"&amp;COUNTIF(M$2:M1003,M1003)))</f>
        <v>1430.4_1</v>
      </c>
      <c r="P1003" s="140" t="str">
        <f t="shared" si="30"/>
        <v/>
      </c>
      <c r="Q1003" s="136" t="s">
        <v>1565</v>
      </c>
      <c r="R1003" s="136" t="s">
        <v>1564</v>
      </c>
      <c r="S1003" s="136" t="s">
        <v>980</v>
      </c>
      <c r="T1003" s="136" t="s">
        <v>980</v>
      </c>
      <c r="U1003" s="136" t="s">
        <v>987</v>
      </c>
      <c r="V1003" s="136" t="s">
        <v>980</v>
      </c>
      <c r="W1003" s="136" t="s">
        <v>980</v>
      </c>
      <c r="X1003" s="136" t="s">
        <v>980</v>
      </c>
      <c r="Y1003" s="136" t="s">
        <v>980</v>
      </c>
      <c r="Z1003" s="136" t="s">
        <v>988</v>
      </c>
      <c r="AA1003" s="136" t="s">
        <v>980</v>
      </c>
      <c r="AB1003" s="137"/>
      <c r="AC1003" s="136" t="s">
        <v>980</v>
      </c>
      <c r="AD1003" s="136" t="s">
        <v>980</v>
      </c>
      <c r="AE1003" s="136" t="s">
        <v>980</v>
      </c>
      <c r="AF1003" s="138">
        <v>0</v>
      </c>
    </row>
    <row r="1004" spans="1:32" x14ac:dyDescent="0.25">
      <c r="A1004" s="135" t="s">
        <v>980</v>
      </c>
      <c r="B1004" s="136" t="s">
        <v>182</v>
      </c>
      <c r="C1004" s="136" t="s">
        <v>664</v>
      </c>
      <c r="D1004" s="137">
        <v>44203</v>
      </c>
      <c r="E1004" s="137">
        <v>44203</v>
      </c>
      <c r="F1004" s="137">
        <v>44216</v>
      </c>
      <c r="G1004" s="136" t="s">
        <v>981</v>
      </c>
      <c r="H1004" s="136" t="s">
        <v>982</v>
      </c>
      <c r="I1004" s="138">
        <v>-1413.14</v>
      </c>
      <c r="J1004" s="136" t="s">
        <v>983</v>
      </c>
      <c r="K1004" s="136" t="s">
        <v>984</v>
      </c>
      <c r="L1004" s="138">
        <v>-118633.1</v>
      </c>
      <c r="M1004" s="138">
        <v>-1413.14</v>
      </c>
      <c r="N1004" s="139">
        <f t="shared" si="31"/>
        <v>1413.14</v>
      </c>
      <c r="O1004" s="140" t="str">
        <f>IF(M1004="","",IF(M1004&lt;0,-M1004&amp;"_"&amp;COUNTIF(M$2:M1004,M1004),M1004&amp;"_"&amp;COUNTIF(M$2:M1004,M1004)))</f>
        <v>1413.14_1</v>
      </c>
      <c r="P1004" s="140" t="str">
        <f t="shared" si="30"/>
        <v/>
      </c>
      <c r="Q1004" s="136" t="s">
        <v>1565</v>
      </c>
      <c r="R1004" s="136" t="s">
        <v>1564</v>
      </c>
      <c r="S1004" s="136" t="s">
        <v>980</v>
      </c>
      <c r="T1004" s="136" t="s">
        <v>980</v>
      </c>
      <c r="U1004" s="136" t="s">
        <v>987</v>
      </c>
      <c r="V1004" s="136" t="s">
        <v>980</v>
      </c>
      <c r="W1004" s="136" t="s">
        <v>980</v>
      </c>
      <c r="X1004" s="136" t="s">
        <v>980</v>
      </c>
      <c r="Y1004" s="136" t="s">
        <v>980</v>
      </c>
      <c r="Z1004" s="136" t="s">
        <v>988</v>
      </c>
      <c r="AA1004" s="136" t="s">
        <v>980</v>
      </c>
      <c r="AB1004" s="137"/>
      <c r="AC1004" s="136" t="s">
        <v>980</v>
      </c>
      <c r="AD1004" s="136" t="s">
        <v>980</v>
      </c>
      <c r="AE1004" s="136" t="s">
        <v>980</v>
      </c>
      <c r="AF1004" s="138">
        <v>0</v>
      </c>
    </row>
    <row r="1005" spans="1:32" x14ac:dyDescent="0.25">
      <c r="A1005" s="135" t="s">
        <v>980</v>
      </c>
      <c r="B1005" s="136" t="s">
        <v>182</v>
      </c>
      <c r="C1005" s="136" t="s">
        <v>654</v>
      </c>
      <c r="D1005" s="137">
        <v>44204</v>
      </c>
      <c r="E1005" s="137">
        <v>44204</v>
      </c>
      <c r="F1005" s="137">
        <v>44208</v>
      </c>
      <c r="G1005" s="136" t="s">
        <v>981</v>
      </c>
      <c r="H1005" s="136" t="s">
        <v>982</v>
      </c>
      <c r="I1005" s="138">
        <v>-1033.45</v>
      </c>
      <c r="J1005" s="136" t="s">
        <v>1566</v>
      </c>
      <c r="K1005" s="136" t="s">
        <v>984</v>
      </c>
      <c r="L1005" s="138">
        <v>-86758.1</v>
      </c>
      <c r="M1005" s="138">
        <v>-1033.45</v>
      </c>
      <c r="N1005" s="139">
        <f t="shared" si="31"/>
        <v>1033.45</v>
      </c>
      <c r="O1005" s="140" t="str">
        <f>IF(M1005="","",IF(M1005&lt;0,-M1005&amp;"_"&amp;COUNTIF(M$2:M1005,M1005),M1005&amp;"_"&amp;COUNTIF(M$2:M1005,M1005)))</f>
        <v>1033.45_1</v>
      </c>
      <c r="P1005" s="140" t="str">
        <f t="shared" si="30"/>
        <v/>
      </c>
      <c r="Q1005" s="136" t="s">
        <v>1567</v>
      </c>
      <c r="R1005" s="136" t="s">
        <v>1568</v>
      </c>
      <c r="S1005" s="136" t="s">
        <v>980</v>
      </c>
      <c r="T1005" s="136" t="s">
        <v>980</v>
      </c>
      <c r="U1005" s="136" t="s">
        <v>987</v>
      </c>
      <c r="V1005" s="136" t="s">
        <v>980</v>
      </c>
      <c r="W1005" s="136" t="s">
        <v>980</v>
      </c>
      <c r="X1005" s="136" t="s">
        <v>980</v>
      </c>
      <c r="Y1005" s="136" t="s">
        <v>980</v>
      </c>
      <c r="Z1005" s="136" t="s">
        <v>988</v>
      </c>
      <c r="AA1005" s="136" t="s">
        <v>980</v>
      </c>
      <c r="AB1005" s="137"/>
      <c r="AC1005" s="136" t="s">
        <v>980</v>
      </c>
      <c r="AD1005" s="136" t="s">
        <v>980</v>
      </c>
      <c r="AE1005" s="136" t="s">
        <v>980</v>
      </c>
      <c r="AF1005" s="138">
        <v>0</v>
      </c>
    </row>
    <row r="1006" spans="1:32" x14ac:dyDescent="0.25">
      <c r="A1006" s="135" t="s">
        <v>980</v>
      </c>
      <c r="B1006" s="136" t="s">
        <v>182</v>
      </c>
      <c r="C1006" s="136" t="s">
        <v>654</v>
      </c>
      <c r="D1006" s="137">
        <v>44204</v>
      </c>
      <c r="E1006" s="137">
        <v>44204</v>
      </c>
      <c r="F1006" s="137">
        <v>44208</v>
      </c>
      <c r="G1006" s="136" t="s">
        <v>981</v>
      </c>
      <c r="H1006" s="136" t="s">
        <v>982</v>
      </c>
      <c r="I1006" s="138">
        <v>-1051.06</v>
      </c>
      <c r="J1006" s="136" t="s">
        <v>983</v>
      </c>
      <c r="K1006" s="136" t="s">
        <v>984</v>
      </c>
      <c r="L1006" s="138">
        <v>-88236.49</v>
      </c>
      <c r="M1006" s="138">
        <v>-1051.06</v>
      </c>
      <c r="N1006" s="139">
        <f t="shared" si="31"/>
        <v>1051.06</v>
      </c>
      <c r="O1006" s="140" t="str">
        <f>IF(M1006="","",IF(M1006&lt;0,-M1006&amp;"_"&amp;COUNTIF(M$2:M1006,M1006),M1006&amp;"_"&amp;COUNTIF(M$2:M1006,M1006)))</f>
        <v>1051.06_2</v>
      </c>
      <c r="P1006" s="140" t="str">
        <f t="shared" si="30"/>
        <v/>
      </c>
      <c r="Q1006" s="136" t="s">
        <v>1567</v>
      </c>
      <c r="R1006" s="136" t="s">
        <v>1568</v>
      </c>
      <c r="S1006" s="136" t="s">
        <v>980</v>
      </c>
      <c r="T1006" s="136" t="s">
        <v>980</v>
      </c>
      <c r="U1006" s="136" t="s">
        <v>987</v>
      </c>
      <c r="V1006" s="136" t="s">
        <v>980</v>
      </c>
      <c r="W1006" s="136" t="s">
        <v>980</v>
      </c>
      <c r="X1006" s="136" t="s">
        <v>980</v>
      </c>
      <c r="Y1006" s="136" t="s">
        <v>980</v>
      </c>
      <c r="Z1006" s="136" t="s">
        <v>988</v>
      </c>
      <c r="AA1006" s="136" t="s">
        <v>980</v>
      </c>
      <c r="AB1006" s="137"/>
      <c r="AC1006" s="136" t="s">
        <v>980</v>
      </c>
      <c r="AD1006" s="136" t="s">
        <v>980</v>
      </c>
      <c r="AE1006" s="136" t="s">
        <v>980</v>
      </c>
      <c r="AF1006" s="138">
        <v>0</v>
      </c>
    </row>
    <row r="1007" spans="1:32" x14ac:dyDescent="0.25">
      <c r="A1007" s="135" t="s">
        <v>980</v>
      </c>
      <c r="B1007" s="136" t="s">
        <v>182</v>
      </c>
      <c r="C1007" s="136" t="s">
        <v>654</v>
      </c>
      <c r="D1007" s="137">
        <v>44204</v>
      </c>
      <c r="E1007" s="137">
        <v>44204</v>
      </c>
      <c r="F1007" s="137">
        <v>44208</v>
      </c>
      <c r="G1007" s="136" t="s">
        <v>981</v>
      </c>
      <c r="H1007" s="136" t="s">
        <v>982</v>
      </c>
      <c r="I1007" s="138">
        <v>-2728.69</v>
      </c>
      <c r="J1007" s="136" t="s">
        <v>983</v>
      </c>
      <c r="K1007" s="136" t="s">
        <v>984</v>
      </c>
      <c r="L1007" s="138">
        <v>-229073.53</v>
      </c>
      <c r="M1007" s="138">
        <v>-2728.69</v>
      </c>
      <c r="N1007" s="139">
        <f t="shared" si="31"/>
        <v>2728.69</v>
      </c>
      <c r="O1007" s="140" t="str">
        <f>IF(M1007="","",IF(M1007&lt;0,-M1007&amp;"_"&amp;COUNTIF(M$2:M1007,M1007),M1007&amp;"_"&amp;COUNTIF(M$2:M1007,M1007)))</f>
        <v>2728.69_1</v>
      </c>
      <c r="P1007" s="140" t="str">
        <f t="shared" si="30"/>
        <v/>
      </c>
      <c r="Q1007" s="136" t="s">
        <v>1567</v>
      </c>
      <c r="R1007" s="136" t="s">
        <v>1568</v>
      </c>
      <c r="S1007" s="136" t="s">
        <v>980</v>
      </c>
      <c r="T1007" s="136" t="s">
        <v>980</v>
      </c>
      <c r="U1007" s="136" t="s">
        <v>987</v>
      </c>
      <c r="V1007" s="136" t="s">
        <v>980</v>
      </c>
      <c r="W1007" s="136" t="s">
        <v>980</v>
      </c>
      <c r="X1007" s="136" t="s">
        <v>980</v>
      </c>
      <c r="Y1007" s="136" t="s">
        <v>980</v>
      </c>
      <c r="Z1007" s="136" t="s">
        <v>988</v>
      </c>
      <c r="AA1007" s="136" t="s">
        <v>980</v>
      </c>
      <c r="AB1007" s="137"/>
      <c r="AC1007" s="136" t="s">
        <v>980</v>
      </c>
      <c r="AD1007" s="136" t="s">
        <v>980</v>
      </c>
      <c r="AE1007" s="136" t="s">
        <v>980</v>
      </c>
      <c r="AF1007" s="138">
        <v>0</v>
      </c>
    </row>
    <row r="1008" spans="1:32" x14ac:dyDescent="0.25">
      <c r="A1008" s="135" t="s">
        <v>980</v>
      </c>
      <c r="B1008" s="136" t="s">
        <v>182</v>
      </c>
      <c r="C1008" s="136" t="s">
        <v>654</v>
      </c>
      <c r="D1008" s="137">
        <v>44204</v>
      </c>
      <c r="E1008" s="137">
        <v>44204</v>
      </c>
      <c r="F1008" s="137">
        <v>44208</v>
      </c>
      <c r="G1008" s="136" t="s">
        <v>981</v>
      </c>
      <c r="H1008" s="136" t="s">
        <v>982</v>
      </c>
      <c r="I1008" s="138">
        <v>-1788.89</v>
      </c>
      <c r="J1008" s="136" t="s">
        <v>983</v>
      </c>
      <c r="K1008" s="136" t="s">
        <v>984</v>
      </c>
      <c r="L1008" s="138">
        <v>-150177.32</v>
      </c>
      <c r="M1008" s="138">
        <v>-1788.89</v>
      </c>
      <c r="N1008" s="139">
        <f t="shared" si="31"/>
        <v>1788.89</v>
      </c>
      <c r="O1008" s="140" t="str">
        <f>IF(M1008="","",IF(M1008&lt;0,-M1008&amp;"_"&amp;COUNTIF(M$2:M1008,M1008),M1008&amp;"_"&amp;COUNTIF(M$2:M1008,M1008)))</f>
        <v>1788.89_1</v>
      </c>
      <c r="P1008" s="140" t="str">
        <f t="shared" si="30"/>
        <v/>
      </c>
      <c r="Q1008" s="136" t="s">
        <v>1567</v>
      </c>
      <c r="R1008" s="136" t="s">
        <v>1568</v>
      </c>
      <c r="S1008" s="136" t="s">
        <v>980</v>
      </c>
      <c r="T1008" s="136" t="s">
        <v>980</v>
      </c>
      <c r="U1008" s="136" t="s">
        <v>987</v>
      </c>
      <c r="V1008" s="136" t="s">
        <v>980</v>
      </c>
      <c r="W1008" s="136" t="s">
        <v>980</v>
      </c>
      <c r="X1008" s="136" t="s">
        <v>980</v>
      </c>
      <c r="Y1008" s="136" t="s">
        <v>980</v>
      </c>
      <c r="Z1008" s="136" t="s">
        <v>988</v>
      </c>
      <c r="AA1008" s="136" t="s">
        <v>980</v>
      </c>
      <c r="AB1008" s="137"/>
      <c r="AC1008" s="136" t="s">
        <v>980</v>
      </c>
      <c r="AD1008" s="136" t="s">
        <v>980</v>
      </c>
      <c r="AE1008" s="136" t="s">
        <v>980</v>
      </c>
      <c r="AF1008" s="138">
        <v>0</v>
      </c>
    </row>
    <row r="1009" spans="1:32" x14ac:dyDescent="0.25">
      <c r="A1009" s="135" t="s">
        <v>980</v>
      </c>
      <c r="B1009" s="136" t="s">
        <v>182</v>
      </c>
      <c r="C1009" s="136" t="s">
        <v>654</v>
      </c>
      <c r="D1009" s="137">
        <v>44204</v>
      </c>
      <c r="E1009" s="137">
        <v>44204</v>
      </c>
      <c r="F1009" s="137">
        <v>44208</v>
      </c>
      <c r="G1009" s="136" t="s">
        <v>981</v>
      </c>
      <c r="H1009" s="136" t="s">
        <v>982</v>
      </c>
      <c r="I1009" s="138">
        <v>-3547.08</v>
      </c>
      <c r="J1009" s="136" t="s">
        <v>983</v>
      </c>
      <c r="K1009" s="136" t="s">
        <v>984</v>
      </c>
      <c r="L1009" s="138">
        <v>-297777.37</v>
      </c>
      <c r="M1009" s="138">
        <v>-3547.08</v>
      </c>
      <c r="N1009" s="139">
        <f t="shared" si="31"/>
        <v>3547.08</v>
      </c>
      <c r="O1009" s="140" t="str">
        <f>IF(M1009="","",IF(M1009&lt;0,-M1009&amp;"_"&amp;COUNTIF(M$2:M1009,M1009),M1009&amp;"_"&amp;COUNTIF(M$2:M1009,M1009)))</f>
        <v>3547.08_1</v>
      </c>
      <c r="P1009" s="140" t="str">
        <f t="shared" si="30"/>
        <v/>
      </c>
      <c r="Q1009" s="136" t="s">
        <v>1567</v>
      </c>
      <c r="R1009" s="136" t="s">
        <v>1568</v>
      </c>
      <c r="S1009" s="136" t="s">
        <v>980</v>
      </c>
      <c r="T1009" s="136" t="s">
        <v>980</v>
      </c>
      <c r="U1009" s="136" t="s">
        <v>987</v>
      </c>
      <c r="V1009" s="136" t="s">
        <v>980</v>
      </c>
      <c r="W1009" s="136" t="s">
        <v>980</v>
      </c>
      <c r="X1009" s="136" t="s">
        <v>980</v>
      </c>
      <c r="Y1009" s="136" t="s">
        <v>980</v>
      </c>
      <c r="Z1009" s="136" t="s">
        <v>988</v>
      </c>
      <c r="AA1009" s="136" t="s">
        <v>980</v>
      </c>
      <c r="AB1009" s="137"/>
      <c r="AC1009" s="136" t="s">
        <v>980</v>
      </c>
      <c r="AD1009" s="136" t="s">
        <v>980</v>
      </c>
      <c r="AE1009" s="136" t="s">
        <v>980</v>
      </c>
      <c r="AF1009" s="138">
        <v>0</v>
      </c>
    </row>
    <row r="1010" spans="1:32" x14ac:dyDescent="0.25">
      <c r="A1010" s="135" t="s">
        <v>980</v>
      </c>
      <c r="B1010" s="136" t="s">
        <v>182</v>
      </c>
      <c r="C1010" s="136" t="s">
        <v>654</v>
      </c>
      <c r="D1010" s="137">
        <v>44204</v>
      </c>
      <c r="E1010" s="137">
        <v>44204</v>
      </c>
      <c r="F1010" s="137">
        <v>44208</v>
      </c>
      <c r="G1010" s="136" t="s">
        <v>981</v>
      </c>
      <c r="H1010" s="136" t="s">
        <v>982</v>
      </c>
      <c r="I1010" s="138">
        <v>-2708.89</v>
      </c>
      <c r="J1010" s="136" t="s">
        <v>983</v>
      </c>
      <c r="K1010" s="136" t="s">
        <v>984</v>
      </c>
      <c r="L1010" s="138">
        <v>-227411.32</v>
      </c>
      <c r="M1010" s="138">
        <v>-2708.89</v>
      </c>
      <c r="N1010" s="139">
        <f t="shared" si="31"/>
        <v>2708.89</v>
      </c>
      <c r="O1010" s="140" t="str">
        <f>IF(M1010="","",IF(M1010&lt;0,-M1010&amp;"_"&amp;COUNTIF(M$2:M1010,M1010),M1010&amp;"_"&amp;COUNTIF(M$2:M1010,M1010)))</f>
        <v>2708.89_1</v>
      </c>
      <c r="P1010" s="140" t="str">
        <f t="shared" si="30"/>
        <v/>
      </c>
      <c r="Q1010" s="136" t="s">
        <v>1567</v>
      </c>
      <c r="R1010" s="136" t="s">
        <v>1568</v>
      </c>
      <c r="S1010" s="136" t="s">
        <v>980</v>
      </c>
      <c r="T1010" s="136" t="s">
        <v>980</v>
      </c>
      <c r="U1010" s="136" t="s">
        <v>987</v>
      </c>
      <c r="V1010" s="136" t="s">
        <v>980</v>
      </c>
      <c r="W1010" s="136" t="s">
        <v>980</v>
      </c>
      <c r="X1010" s="136" t="s">
        <v>980</v>
      </c>
      <c r="Y1010" s="136" t="s">
        <v>980</v>
      </c>
      <c r="Z1010" s="136" t="s">
        <v>988</v>
      </c>
      <c r="AA1010" s="136" t="s">
        <v>980</v>
      </c>
      <c r="AB1010" s="137"/>
      <c r="AC1010" s="136" t="s">
        <v>980</v>
      </c>
      <c r="AD1010" s="136" t="s">
        <v>980</v>
      </c>
      <c r="AE1010" s="136" t="s">
        <v>980</v>
      </c>
      <c r="AF1010" s="138">
        <v>0</v>
      </c>
    </row>
    <row r="1011" spans="1:32" x14ac:dyDescent="0.25">
      <c r="A1011" s="135" t="s">
        <v>980</v>
      </c>
      <c r="B1011" s="136" t="s">
        <v>182</v>
      </c>
      <c r="C1011" s="136" t="s">
        <v>654</v>
      </c>
      <c r="D1011" s="137">
        <v>44204</v>
      </c>
      <c r="E1011" s="137">
        <v>44204</v>
      </c>
      <c r="F1011" s="137">
        <v>44208</v>
      </c>
      <c r="G1011" s="136" t="s">
        <v>981</v>
      </c>
      <c r="H1011" s="136" t="s">
        <v>982</v>
      </c>
      <c r="I1011" s="138">
        <v>-1606.09</v>
      </c>
      <c r="J1011" s="136" t="s">
        <v>983</v>
      </c>
      <c r="K1011" s="136" t="s">
        <v>984</v>
      </c>
      <c r="L1011" s="138">
        <v>-134831.26</v>
      </c>
      <c r="M1011" s="138">
        <v>-1606.09</v>
      </c>
      <c r="N1011" s="139">
        <f t="shared" si="31"/>
        <v>1606.09</v>
      </c>
      <c r="O1011" s="140" t="str">
        <f>IF(M1011="","",IF(M1011&lt;0,-M1011&amp;"_"&amp;COUNTIF(M$2:M1011,M1011),M1011&amp;"_"&amp;COUNTIF(M$2:M1011,M1011)))</f>
        <v>1606.09_1</v>
      </c>
      <c r="P1011" s="140" t="str">
        <f t="shared" si="30"/>
        <v/>
      </c>
      <c r="Q1011" s="136" t="s">
        <v>1567</v>
      </c>
      <c r="R1011" s="136" t="s">
        <v>1568</v>
      </c>
      <c r="S1011" s="136" t="s">
        <v>980</v>
      </c>
      <c r="T1011" s="136" t="s">
        <v>980</v>
      </c>
      <c r="U1011" s="136" t="s">
        <v>987</v>
      </c>
      <c r="V1011" s="136" t="s">
        <v>980</v>
      </c>
      <c r="W1011" s="136" t="s">
        <v>980</v>
      </c>
      <c r="X1011" s="136" t="s">
        <v>980</v>
      </c>
      <c r="Y1011" s="136" t="s">
        <v>980</v>
      </c>
      <c r="Z1011" s="136" t="s">
        <v>988</v>
      </c>
      <c r="AA1011" s="136" t="s">
        <v>980</v>
      </c>
      <c r="AB1011" s="137"/>
      <c r="AC1011" s="136" t="s">
        <v>980</v>
      </c>
      <c r="AD1011" s="136" t="s">
        <v>980</v>
      </c>
      <c r="AE1011" s="136" t="s">
        <v>980</v>
      </c>
      <c r="AF1011" s="138">
        <v>0</v>
      </c>
    </row>
    <row r="1012" spans="1:32" x14ac:dyDescent="0.25">
      <c r="A1012" s="135" t="s">
        <v>980</v>
      </c>
      <c r="B1012" s="136" t="s">
        <v>182</v>
      </c>
      <c r="C1012" s="136" t="s">
        <v>654</v>
      </c>
      <c r="D1012" s="137">
        <v>44204</v>
      </c>
      <c r="E1012" s="137">
        <v>44204</v>
      </c>
      <c r="F1012" s="137">
        <v>44208</v>
      </c>
      <c r="G1012" s="136" t="s">
        <v>981</v>
      </c>
      <c r="H1012" s="136" t="s">
        <v>982</v>
      </c>
      <c r="I1012" s="138">
        <v>-2819.27</v>
      </c>
      <c r="J1012" s="136" t="s">
        <v>983</v>
      </c>
      <c r="K1012" s="136" t="s">
        <v>984</v>
      </c>
      <c r="L1012" s="138">
        <v>-236677.72</v>
      </c>
      <c r="M1012" s="138">
        <v>-2819.27</v>
      </c>
      <c r="N1012" s="139">
        <f t="shared" si="31"/>
        <v>2819.27</v>
      </c>
      <c r="O1012" s="140" t="str">
        <f>IF(M1012="","",IF(M1012&lt;0,-M1012&amp;"_"&amp;COUNTIF(M$2:M1012,M1012),M1012&amp;"_"&amp;COUNTIF(M$2:M1012,M1012)))</f>
        <v>2819.27_1</v>
      </c>
      <c r="P1012" s="140" t="str">
        <f t="shared" si="30"/>
        <v/>
      </c>
      <c r="Q1012" s="136" t="s">
        <v>1567</v>
      </c>
      <c r="R1012" s="136" t="s">
        <v>1568</v>
      </c>
      <c r="S1012" s="136" t="s">
        <v>980</v>
      </c>
      <c r="T1012" s="136" t="s">
        <v>980</v>
      </c>
      <c r="U1012" s="136" t="s">
        <v>987</v>
      </c>
      <c r="V1012" s="136" t="s">
        <v>980</v>
      </c>
      <c r="W1012" s="136" t="s">
        <v>980</v>
      </c>
      <c r="X1012" s="136" t="s">
        <v>980</v>
      </c>
      <c r="Y1012" s="136" t="s">
        <v>980</v>
      </c>
      <c r="Z1012" s="136" t="s">
        <v>988</v>
      </c>
      <c r="AA1012" s="136" t="s">
        <v>980</v>
      </c>
      <c r="AB1012" s="137"/>
      <c r="AC1012" s="136" t="s">
        <v>980</v>
      </c>
      <c r="AD1012" s="136" t="s">
        <v>980</v>
      </c>
      <c r="AE1012" s="136" t="s">
        <v>980</v>
      </c>
      <c r="AF1012" s="138">
        <v>0</v>
      </c>
    </row>
    <row r="1013" spans="1:32" x14ac:dyDescent="0.25">
      <c r="A1013" s="135" t="s">
        <v>980</v>
      </c>
      <c r="B1013" s="136" t="s">
        <v>182</v>
      </c>
      <c r="C1013" s="136" t="s">
        <v>654</v>
      </c>
      <c r="D1013" s="137">
        <v>44204</v>
      </c>
      <c r="E1013" s="137">
        <v>44204</v>
      </c>
      <c r="F1013" s="137">
        <v>44208</v>
      </c>
      <c r="G1013" s="136" t="s">
        <v>981</v>
      </c>
      <c r="H1013" s="136" t="s">
        <v>982</v>
      </c>
      <c r="I1013" s="138">
        <v>-960.14</v>
      </c>
      <c r="J1013" s="136" t="s">
        <v>983</v>
      </c>
      <c r="K1013" s="136" t="s">
        <v>984</v>
      </c>
      <c r="L1013" s="138">
        <v>-80603.75</v>
      </c>
      <c r="M1013" s="138">
        <v>-960.14</v>
      </c>
      <c r="N1013" s="139">
        <f t="shared" si="31"/>
        <v>960.14</v>
      </c>
      <c r="O1013" s="140" t="str">
        <f>IF(M1013="","",IF(M1013&lt;0,-M1013&amp;"_"&amp;COUNTIF(M$2:M1013,M1013),M1013&amp;"_"&amp;COUNTIF(M$2:M1013,M1013)))</f>
        <v>960.14_2</v>
      </c>
      <c r="P1013" s="140" t="str">
        <f t="shared" si="30"/>
        <v/>
      </c>
      <c r="Q1013" s="136" t="s">
        <v>1567</v>
      </c>
      <c r="R1013" s="136" t="s">
        <v>1568</v>
      </c>
      <c r="S1013" s="136" t="s">
        <v>980</v>
      </c>
      <c r="T1013" s="136" t="s">
        <v>980</v>
      </c>
      <c r="U1013" s="136" t="s">
        <v>987</v>
      </c>
      <c r="V1013" s="136" t="s">
        <v>980</v>
      </c>
      <c r="W1013" s="136" t="s">
        <v>980</v>
      </c>
      <c r="X1013" s="136" t="s">
        <v>980</v>
      </c>
      <c r="Y1013" s="136" t="s">
        <v>980</v>
      </c>
      <c r="Z1013" s="136" t="s">
        <v>988</v>
      </c>
      <c r="AA1013" s="136" t="s">
        <v>980</v>
      </c>
      <c r="AB1013" s="137"/>
      <c r="AC1013" s="136" t="s">
        <v>980</v>
      </c>
      <c r="AD1013" s="136" t="s">
        <v>980</v>
      </c>
      <c r="AE1013" s="136" t="s">
        <v>980</v>
      </c>
      <c r="AF1013" s="138">
        <v>0</v>
      </c>
    </row>
    <row r="1014" spans="1:32" x14ac:dyDescent="0.25">
      <c r="A1014" s="135" t="s">
        <v>980</v>
      </c>
      <c r="B1014" s="136" t="s">
        <v>182</v>
      </c>
      <c r="C1014" s="136" t="s">
        <v>234</v>
      </c>
      <c r="D1014" s="137">
        <v>44205</v>
      </c>
      <c r="E1014" s="137">
        <v>44205</v>
      </c>
      <c r="F1014" s="137">
        <v>44214</v>
      </c>
      <c r="G1014" s="136" t="s">
        <v>981</v>
      </c>
      <c r="H1014" s="136" t="s">
        <v>982</v>
      </c>
      <c r="I1014" s="138">
        <v>-8040.08</v>
      </c>
      <c r="J1014" s="136" t="s">
        <v>983</v>
      </c>
      <c r="K1014" s="136" t="s">
        <v>984</v>
      </c>
      <c r="L1014" s="138">
        <v>-674964.72</v>
      </c>
      <c r="M1014" s="138">
        <v>-8040.08</v>
      </c>
      <c r="N1014" s="139">
        <f t="shared" si="31"/>
        <v>8040.08</v>
      </c>
      <c r="O1014" s="140" t="str">
        <f>IF(M1014="","",IF(M1014&lt;0,-M1014&amp;"_"&amp;COUNTIF(M$2:M1014,M1014),M1014&amp;"_"&amp;COUNTIF(M$2:M1014,M1014)))</f>
        <v>8040.08_1</v>
      </c>
      <c r="P1014" s="140" t="str">
        <f t="shared" si="30"/>
        <v/>
      </c>
      <c r="Q1014" s="136" t="s">
        <v>1569</v>
      </c>
      <c r="R1014" s="136" t="s">
        <v>1570</v>
      </c>
      <c r="S1014" s="136" t="s">
        <v>980</v>
      </c>
      <c r="T1014" s="136" t="s">
        <v>980</v>
      </c>
      <c r="U1014" s="136" t="s">
        <v>987</v>
      </c>
      <c r="V1014" s="136" t="s">
        <v>980</v>
      </c>
      <c r="W1014" s="136" t="s">
        <v>980</v>
      </c>
      <c r="X1014" s="136" t="s">
        <v>980</v>
      </c>
      <c r="Y1014" s="136" t="s">
        <v>980</v>
      </c>
      <c r="Z1014" s="136" t="s">
        <v>988</v>
      </c>
      <c r="AA1014" s="136" t="s">
        <v>980</v>
      </c>
      <c r="AB1014" s="137"/>
      <c r="AC1014" s="136" t="s">
        <v>980</v>
      </c>
      <c r="AD1014" s="136" t="s">
        <v>980</v>
      </c>
      <c r="AE1014" s="136" t="s">
        <v>980</v>
      </c>
      <c r="AF1014" s="138">
        <v>0</v>
      </c>
    </row>
    <row r="1015" spans="1:32" x14ac:dyDescent="0.25">
      <c r="A1015" s="135" t="s">
        <v>980</v>
      </c>
      <c r="B1015" s="136" t="s">
        <v>182</v>
      </c>
      <c r="C1015" s="136" t="s">
        <v>234</v>
      </c>
      <c r="D1015" s="137">
        <v>44205</v>
      </c>
      <c r="E1015" s="137">
        <v>44205</v>
      </c>
      <c r="F1015" s="137">
        <v>44214</v>
      </c>
      <c r="G1015" s="136" t="s">
        <v>981</v>
      </c>
      <c r="H1015" s="136" t="s">
        <v>982</v>
      </c>
      <c r="I1015" s="138">
        <v>-2250.52</v>
      </c>
      <c r="J1015" s="136" t="s">
        <v>983</v>
      </c>
      <c r="K1015" s="136" t="s">
        <v>984</v>
      </c>
      <c r="L1015" s="138">
        <v>-188931.15</v>
      </c>
      <c r="M1015" s="138">
        <v>-2250.52</v>
      </c>
      <c r="N1015" s="139">
        <f t="shared" si="31"/>
        <v>2250.52</v>
      </c>
      <c r="O1015" s="140" t="str">
        <f>IF(M1015="","",IF(M1015&lt;0,-M1015&amp;"_"&amp;COUNTIF(M$2:M1015,M1015),M1015&amp;"_"&amp;COUNTIF(M$2:M1015,M1015)))</f>
        <v>2250.52_1</v>
      </c>
      <c r="P1015" s="140" t="str">
        <f t="shared" si="30"/>
        <v/>
      </c>
      <c r="Q1015" s="136" t="s">
        <v>1569</v>
      </c>
      <c r="R1015" s="136" t="s">
        <v>1570</v>
      </c>
      <c r="S1015" s="136" t="s">
        <v>980</v>
      </c>
      <c r="T1015" s="136" t="s">
        <v>980</v>
      </c>
      <c r="U1015" s="136" t="s">
        <v>987</v>
      </c>
      <c r="V1015" s="136" t="s">
        <v>980</v>
      </c>
      <c r="W1015" s="136" t="s">
        <v>980</v>
      </c>
      <c r="X1015" s="136" t="s">
        <v>980</v>
      </c>
      <c r="Y1015" s="136" t="s">
        <v>980</v>
      </c>
      <c r="Z1015" s="136" t="s">
        <v>988</v>
      </c>
      <c r="AA1015" s="136" t="s">
        <v>980</v>
      </c>
      <c r="AB1015" s="137"/>
      <c r="AC1015" s="136" t="s">
        <v>980</v>
      </c>
      <c r="AD1015" s="136" t="s">
        <v>980</v>
      </c>
      <c r="AE1015" s="136" t="s">
        <v>980</v>
      </c>
      <c r="AF1015" s="138">
        <v>0</v>
      </c>
    </row>
    <row r="1016" spans="1:32" x14ac:dyDescent="0.25">
      <c r="A1016" s="135" t="s">
        <v>980</v>
      </c>
      <c r="B1016" s="136" t="s">
        <v>182</v>
      </c>
      <c r="C1016" s="136" t="s">
        <v>630</v>
      </c>
      <c r="D1016" s="137">
        <v>44205</v>
      </c>
      <c r="E1016" s="137">
        <v>44205</v>
      </c>
      <c r="F1016" s="137">
        <v>44214</v>
      </c>
      <c r="G1016" s="136" t="s">
        <v>981</v>
      </c>
      <c r="H1016" s="136" t="s">
        <v>982</v>
      </c>
      <c r="I1016" s="138">
        <v>-1455.08</v>
      </c>
      <c r="J1016" s="136" t="s">
        <v>983</v>
      </c>
      <c r="K1016" s="136" t="s">
        <v>984</v>
      </c>
      <c r="L1016" s="138">
        <v>-122153.97</v>
      </c>
      <c r="M1016" s="138">
        <v>-1455.08</v>
      </c>
      <c r="N1016" s="139">
        <f t="shared" si="31"/>
        <v>1455.08</v>
      </c>
      <c r="O1016" s="140" t="str">
        <f>IF(M1016="","",IF(M1016&lt;0,-M1016&amp;"_"&amp;COUNTIF(M$2:M1016,M1016),M1016&amp;"_"&amp;COUNTIF(M$2:M1016,M1016)))</f>
        <v>1455.08_2</v>
      </c>
      <c r="P1016" s="140" t="str">
        <f t="shared" si="30"/>
        <v/>
      </c>
      <c r="Q1016" s="136" t="s">
        <v>1571</v>
      </c>
      <c r="R1016" s="136" t="s">
        <v>1570</v>
      </c>
      <c r="S1016" s="136" t="s">
        <v>980</v>
      </c>
      <c r="T1016" s="136" t="s">
        <v>980</v>
      </c>
      <c r="U1016" s="136" t="s">
        <v>987</v>
      </c>
      <c r="V1016" s="136" t="s">
        <v>980</v>
      </c>
      <c r="W1016" s="136" t="s">
        <v>980</v>
      </c>
      <c r="X1016" s="136" t="s">
        <v>980</v>
      </c>
      <c r="Y1016" s="136" t="s">
        <v>980</v>
      </c>
      <c r="Z1016" s="136" t="s">
        <v>988</v>
      </c>
      <c r="AA1016" s="136" t="s">
        <v>980</v>
      </c>
      <c r="AB1016" s="137"/>
      <c r="AC1016" s="136" t="s">
        <v>980</v>
      </c>
      <c r="AD1016" s="136" t="s">
        <v>980</v>
      </c>
      <c r="AE1016" s="136" t="s">
        <v>980</v>
      </c>
      <c r="AF1016" s="138">
        <v>0</v>
      </c>
    </row>
    <row r="1017" spans="1:32" x14ac:dyDescent="0.25">
      <c r="A1017" s="135" t="s">
        <v>980</v>
      </c>
      <c r="B1017" s="136" t="s">
        <v>182</v>
      </c>
      <c r="C1017" s="136" t="s">
        <v>631</v>
      </c>
      <c r="D1017" s="137">
        <v>44205</v>
      </c>
      <c r="E1017" s="137">
        <v>44205</v>
      </c>
      <c r="F1017" s="137">
        <v>44214</v>
      </c>
      <c r="G1017" s="136" t="s">
        <v>981</v>
      </c>
      <c r="H1017" s="136" t="s">
        <v>982</v>
      </c>
      <c r="I1017" s="138">
        <v>-1294.8399999999999</v>
      </c>
      <c r="J1017" s="136" t="s">
        <v>999</v>
      </c>
      <c r="K1017" s="136" t="s">
        <v>984</v>
      </c>
      <c r="L1017" s="138">
        <v>-108701.81</v>
      </c>
      <c r="M1017" s="138">
        <v>-1294.8399999999999</v>
      </c>
      <c r="N1017" s="139">
        <f t="shared" si="31"/>
        <v>1294.8399999999999</v>
      </c>
      <c r="O1017" s="140" t="str">
        <f>IF(M1017="","",IF(M1017&lt;0,-M1017&amp;"_"&amp;COUNTIF(M$2:M1017,M1017),M1017&amp;"_"&amp;COUNTIF(M$2:M1017,M1017)))</f>
        <v>1294.84_1</v>
      </c>
      <c r="P1017" s="140" t="str">
        <f t="shared" si="30"/>
        <v/>
      </c>
      <c r="Q1017" s="136" t="s">
        <v>1572</v>
      </c>
      <c r="R1017" s="136" t="s">
        <v>1570</v>
      </c>
      <c r="S1017" s="136" t="s">
        <v>980</v>
      </c>
      <c r="T1017" s="136" t="s">
        <v>980</v>
      </c>
      <c r="U1017" s="136" t="s">
        <v>987</v>
      </c>
      <c r="V1017" s="136" t="s">
        <v>980</v>
      </c>
      <c r="W1017" s="136" t="s">
        <v>980</v>
      </c>
      <c r="X1017" s="136" t="s">
        <v>980</v>
      </c>
      <c r="Y1017" s="136" t="s">
        <v>980</v>
      </c>
      <c r="Z1017" s="136" t="s">
        <v>988</v>
      </c>
      <c r="AA1017" s="136" t="s">
        <v>980</v>
      </c>
      <c r="AB1017" s="137"/>
      <c r="AC1017" s="136" t="s">
        <v>980</v>
      </c>
      <c r="AD1017" s="136" t="s">
        <v>980</v>
      </c>
      <c r="AE1017" s="136" t="s">
        <v>980</v>
      </c>
      <c r="AF1017" s="138">
        <v>0</v>
      </c>
    </row>
    <row r="1018" spans="1:32" x14ac:dyDescent="0.25">
      <c r="A1018" s="135" t="s">
        <v>980</v>
      </c>
      <c r="B1018" s="136" t="s">
        <v>182</v>
      </c>
      <c r="C1018" s="136" t="s">
        <v>631</v>
      </c>
      <c r="D1018" s="137">
        <v>44205</v>
      </c>
      <c r="E1018" s="137">
        <v>44205</v>
      </c>
      <c r="F1018" s="137">
        <v>44214</v>
      </c>
      <c r="G1018" s="136" t="s">
        <v>981</v>
      </c>
      <c r="H1018" s="136" t="s">
        <v>982</v>
      </c>
      <c r="I1018" s="138">
        <v>-1455.08</v>
      </c>
      <c r="J1018" s="136" t="s">
        <v>983</v>
      </c>
      <c r="K1018" s="136" t="s">
        <v>984</v>
      </c>
      <c r="L1018" s="138">
        <v>-122153.97</v>
      </c>
      <c r="M1018" s="138">
        <v>-1455.08</v>
      </c>
      <c r="N1018" s="139">
        <f t="shared" si="31"/>
        <v>1455.08</v>
      </c>
      <c r="O1018" s="140" t="str">
        <f>IF(M1018="","",IF(M1018&lt;0,-M1018&amp;"_"&amp;COUNTIF(M$2:M1018,M1018),M1018&amp;"_"&amp;COUNTIF(M$2:M1018,M1018)))</f>
        <v>1455.08_3</v>
      </c>
      <c r="P1018" s="140" t="str">
        <f t="shared" si="30"/>
        <v/>
      </c>
      <c r="Q1018" s="136" t="s">
        <v>1572</v>
      </c>
      <c r="R1018" s="136" t="s">
        <v>1570</v>
      </c>
      <c r="S1018" s="136" t="s">
        <v>980</v>
      </c>
      <c r="T1018" s="136" t="s">
        <v>980</v>
      </c>
      <c r="U1018" s="136" t="s">
        <v>987</v>
      </c>
      <c r="V1018" s="136" t="s">
        <v>980</v>
      </c>
      <c r="W1018" s="136" t="s">
        <v>980</v>
      </c>
      <c r="X1018" s="136" t="s">
        <v>980</v>
      </c>
      <c r="Y1018" s="136" t="s">
        <v>980</v>
      </c>
      <c r="Z1018" s="136" t="s">
        <v>988</v>
      </c>
      <c r="AA1018" s="136" t="s">
        <v>980</v>
      </c>
      <c r="AB1018" s="137"/>
      <c r="AC1018" s="136" t="s">
        <v>980</v>
      </c>
      <c r="AD1018" s="136" t="s">
        <v>980</v>
      </c>
      <c r="AE1018" s="136" t="s">
        <v>980</v>
      </c>
      <c r="AF1018" s="138">
        <v>0</v>
      </c>
    </row>
    <row r="1019" spans="1:32" x14ac:dyDescent="0.25">
      <c r="A1019" s="135" t="s">
        <v>980</v>
      </c>
      <c r="B1019" s="136" t="s">
        <v>182</v>
      </c>
      <c r="C1019" s="136" t="s">
        <v>631</v>
      </c>
      <c r="D1019" s="137">
        <v>44205</v>
      </c>
      <c r="E1019" s="137">
        <v>44205</v>
      </c>
      <c r="F1019" s="137">
        <v>44214</v>
      </c>
      <c r="G1019" s="136" t="s">
        <v>981</v>
      </c>
      <c r="H1019" s="136" t="s">
        <v>982</v>
      </c>
      <c r="I1019" s="138">
        <v>-1015.61</v>
      </c>
      <c r="J1019" s="136" t="s">
        <v>983</v>
      </c>
      <c r="K1019" s="136" t="s">
        <v>984</v>
      </c>
      <c r="L1019" s="138">
        <v>-85260.46</v>
      </c>
      <c r="M1019" s="138">
        <v>-1015.61</v>
      </c>
      <c r="N1019" s="139">
        <f t="shared" si="31"/>
        <v>1015.61</v>
      </c>
      <c r="O1019" s="140" t="str">
        <f>IF(M1019="","",IF(M1019&lt;0,-M1019&amp;"_"&amp;COUNTIF(M$2:M1019,M1019),M1019&amp;"_"&amp;COUNTIF(M$2:M1019,M1019)))</f>
        <v>1015.61_1</v>
      </c>
      <c r="P1019" s="140" t="str">
        <f t="shared" si="30"/>
        <v/>
      </c>
      <c r="Q1019" s="136" t="s">
        <v>1572</v>
      </c>
      <c r="R1019" s="136" t="s">
        <v>1570</v>
      </c>
      <c r="S1019" s="136" t="s">
        <v>980</v>
      </c>
      <c r="T1019" s="136" t="s">
        <v>980</v>
      </c>
      <c r="U1019" s="136" t="s">
        <v>987</v>
      </c>
      <c r="V1019" s="136" t="s">
        <v>980</v>
      </c>
      <c r="W1019" s="136" t="s">
        <v>980</v>
      </c>
      <c r="X1019" s="136" t="s">
        <v>980</v>
      </c>
      <c r="Y1019" s="136" t="s">
        <v>980</v>
      </c>
      <c r="Z1019" s="136" t="s">
        <v>988</v>
      </c>
      <c r="AA1019" s="136" t="s">
        <v>980</v>
      </c>
      <c r="AB1019" s="137"/>
      <c r="AC1019" s="136" t="s">
        <v>980</v>
      </c>
      <c r="AD1019" s="136" t="s">
        <v>980</v>
      </c>
      <c r="AE1019" s="136" t="s">
        <v>980</v>
      </c>
      <c r="AF1019" s="138">
        <v>0</v>
      </c>
    </row>
    <row r="1020" spans="1:32" x14ac:dyDescent="0.25">
      <c r="A1020" s="135" t="s">
        <v>980</v>
      </c>
      <c r="B1020" s="136" t="s">
        <v>182</v>
      </c>
      <c r="C1020" s="136" t="s">
        <v>658</v>
      </c>
      <c r="D1020" s="137">
        <v>44206</v>
      </c>
      <c r="E1020" s="137">
        <v>44206</v>
      </c>
      <c r="F1020" s="137">
        <v>44214</v>
      </c>
      <c r="G1020" s="136" t="s">
        <v>981</v>
      </c>
      <c r="H1020" s="136" t="s">
        <v>982</v>
      </c>
      <c r="I1020" s="138">
        <v>-2405.7199999999998</v>
      </c>
      <c r="J1020" s="136" t="s">
        <v>983</v>
      </c>
      <c r="K1020" s="136" t="s">
        <v>984</v>
      </c>
      <c r="L1020" s="138">
        <v>-201960.19</v>
      </c>
      <c r="M1020" s="138">
        <v>-2405.7199999999998</v>
      </c>
      <c r="N1020" s="139">
        <f t="shared" si="31"/>
        <v>2405.7199999999998</v>
      </c>
      <c r="O1020" s="140" t="str">
        <f>IF(M1020="","",IF(M1020&lt;0,-M1020&amp;"_"&amp;COUNTIF(M$2:M1020,M1020),M1020&amp;"_"&amp;COUNTIF(M$2:M1020,M1020)))</f>
        <v>2405.72_1</v>
      </c>
      <c r="P1020" s="140" t="str">
        <f t="shared" si="30"/>
        <v/>
      </c>
      <c r="Q1020" s="136" t="s">
        <v>1573</v>
      </c>
      <c r="R1020" s="136" t="s">
        <v>1574</v>
      </c>
      <c r="S1020" s="136" t="s">
        <v>980</v>
      </c>
      <c r="T1020" s="136" t="s">
        <v>980</v>
      </c>
      <c r="U1020" s="136" t="s">
        <v>987</v>
      </c>
      <c r="V1020" s="136" t="s">
        <v>980</v>
      </c>
      <c r="W1020" s="136" t="s">
        <v>980</v>
      </c>
      <c r="X1020" s="136" t="s">
        <v>980</v>
      </c>
      <c r="Y1020" s="136" t="s">
        <v>980</v>
      </c>
      <c r="Z1020" s="136" t="s">
        <v>988</v>
      </c>
      <c r="AA1020" s="136" t="s">
        <v>980</v>
      </c>
      <c r="AB1020" s="137"/>
      <c r="AC1020" s="136" t="s">
        <v>980</v>
      </c>
      <c r="AD1020" s="136" t="s">
        <v>980</v>
      </c>
      <c r="AE1020" s="136" t="s">
        <v>980</v>
      </c>
      <c r="AF1020" s="138">
        <v>0</v>
      </c>
    </row>
    <row r="1021" spans="1:32" x14ac:dyDescent="0.25">
      <c r="A1021" s="135" t="s">
        <v>980</v>
      </c>
      <c r="B1021" s="136" t="s">
        <v>182</v>
      </c>
      <c r="C1021" s="136" t="s">
        <v>235</v>
      </c>
      <c r="D1021" s="137">
        <v>44206</v>
      </c>
      <c r="E1021" s="137">
        <v>44206</v>
      </c>
      <c r="F1021" s="137">
        <v>44214</v>
      </c>
      <c r="G1021" s="136" t="s">
        <v>981</v>
      </c>
      <c r="H1021" s="136" t="s">
        <v>982</v>
      </c>
      <c r="I1021" s="138">
        <v>-237044.7</v>
      </c>
      <c r="J1021" s="136" t="s">
        <v>983</v>
      </c>
      <c r="K1021" s="136" t="s">
        <v>984</v>
      </c>
      <c r="L1021" s="138">
        <v>-19899902.57</v>
      </c>
      <c r="M1021" s="138">
        <v>-237044.7</v>
      </c>
      <c r="N1021" s="139">
        <f t="shared" si="31"/>
        <v>237044.7</v>
      </c>
      <c r="O1021" s="140" t="str">
        <f>IF(M1021="","",IF(M1021&lt;0,-M1021&amp;"_"&amp;COUNTIF(M$2:M1021,M1021),M1021&amp;"_"&amp;COUNTIF(M$2:M1021,M1021)))</f>
        <v>237044.7_1</v>
      </c>
      <c r="P1021" s="140" t="str">
        <f t="shared" si="30"/>
        <v/>
      </c>
      <c r="Q1021" s="136" t="s">
        <v>1575</v>
      </c>
      <c r="R1021" s="136" t="s">
        <v>1574</v>
      </c>
      <c r="S1021" s="136" t="s">
        <v>980</v>
      </c>
      <c r="T1021" s="136" t="s">
        <v>980</v>
      </c>
      <c r="U1021" s="136" t="s">
        <v>987</v>
      </c>
      <c r="V1021" s="136" t="s">
        <v>980</v>
      </c>
      <c r="W1021" s="136" t="s">
        <v>980</v>
      </c>
      <c r="X1021" s="136" t="s">
        <v>980</v>
      </c>
      <c r="Y1021" s="136" t="s">
        <v>980</v>
      </c>
      <c r="Z1021" s="136" t="s">
        <v>988</v>
      </c>
      <c r="AA1021" s="136" t="s">
        <v>980</v>
      </c>
      <c r="AB1021" s="137"/>
      <c r="AC1021" s="136" t="s">
        <v>980</v>
      </c>
      <c r="AD1021" s="136" t="s">
        <v>980</v>
      </c>
      <c r="AE1021" s="136" t="s">
        <v>980</v>
      </c>
      <c r="AF1021" s="138">
        <v>0</v>
      </c>
    </row>
    <row r="1022" spans="1:32" x14ac:dyDescent="0.25">
      <c r="A1022" s="135" t="s">
        <v>980</v>
      </c>
      <c r="B1022" s="136" t="s">
        <v>182</v>
      </c>
      <c r="C1022" s="136" t="s">
        <v>235</v>
      </c>
      <c r="D1022" s="137">
        <v>44206</v>
      </c>
      <c r="E1022" s="137">
        <v>44206</v>
      </c>
      <c r="F1022" s="137">
        <v>44214</v>
      </c>
      <c r="G1022" s="136" t="s">
        <v>981</v>
      </c>
      <c r="H1022" s="136" t="s">
        <v>982</v>
      </c>
      <c r="I1022" s="138">
        <v>-530384.37</v>
      </c>
      <c r="J1022" s="136" t="s">
        <v>983</v>
      </c>
      <c r="K1022" s="136" t="s">
        <v>984</v>
      </c>
      <c r="L1022" s="138">
        <v>-44525767.859999999</v>
      </c>
      <c r="M1022" s="138">
        <v>-530384.37</v>
      </c>
      <c r="N1022" s="139">
        <f t="shared" si="31"/>
        <v>530384.37</v>
      </c>
      <c r="O1022" s="140" t="str">
        <f>IF(M1022="","",IF(M1022&lt;0,-M1022&amp;"_"&amp;COUNTIF(M$2:M1022,M1022),M1022&amp;"_"&amp;COUNTIF(M$2:M1022,M1022)))</f>
        <v>530384.37_1</v>
      </c>
      <c r="P1022" s="140" t="str">
        <f t="shared" si="30"/>
        <v/>
      </c>
      <c r="Q1022" s="136" t="s">
        <v>1575</v>
      </c>
      <c r="R1022" s="136" t="s">
        <v>1574</v>
      </c>
      <c r="S1022" s="136" t="s">
        <v>980</v>
      </c>
      <c r="T1022" s="136" t="s">
        <v>980</v>
      </c>
      <c r="U1022" s="136" t="s">
        <v>987</v>
      </c>
      <c r="V1022" s="136" t="s">
        <v>980</v>
      </c>
      <c r="W1022" s="136" t="s">
        <v>980</v>
      </c>
      <c r="X1022" s="136" t="s">
        <v>980</v>
      </c>
      <c r="Y1022" s="136" t="s">
        <v>980</v>
      </c>
      <c r="Z1022" s="136" t="s">
        <v>988</v>
      </c>
      <c r="AA1022" s="136" t="s">
        <v>980</v>
      </c>
      <c r="AB1022" s="137"/>
      <c r="AC1022" s="136" t="s">
        <v>980</v>
      </c>
      <c r="AD1022" s="136" t="s">
        <v>980</v>
      </c>
      <c r="AE1022" s="136" t="s">
        <v>980</v>
      </c>
      <c r="AF1022" s="138">
        <v>0</v>
      </c>
    </row>
    <row r="1023" spans="1:32" x14ac:dyDescent="0.25">
      <c r="A1023" s="135" t="s">
        <v>980</v>
      </c>
      <c r="B1023" s="136" t="s">
        <v>182</v>
      </c>
      <c r="C1023" s="136" t="s">
        <v>574</v>
      </c>
      <c r="D1023" s="137">
        <v>44206</v>
      </c>
      <c r="E1023" s="137">
        <v>44206</v>
      </c>
      <c r="F1023" s="137">
        <v>44214</v>
      </c>
      <c r="G1023" s="136" t="s">
        <v>981</v>
      </c>
      <c r="H1023" s="136" t="s">
        <v>982</v>
      </c>
      <c r="I1023" s="138">
        <v>-1457.93</v>
      </c>
      <c r="J1023" s="136" t="s">
        <v>983</v>
      </c>
      <c r="K1023" s="136" t="s">
        <v>984</v>
      </c>
      <c r="L1023" s="138">
        <v>-122393.23</v>
      </c>
      <c r="M1023" s="138">
        <v>-1457.93</v>
      </c>
      <c r="N1023" s="139">
        <f t="shared" si="31"/>
        <v>1457.93</v>
      </c>
      <c r="O1023" s="140" t="str">
        <f>IF(M1023="","",IF(M1023&lt;0,-M1023&amp;"_"&amp;COUNTIF(M$2:M1023,M1023),M1023&amp;"_"&amp;COUNTIF(M$2:M1023,M1023)))</f>
        <v>1457.93_1</v>
      </c>
      <c r="P1023" s="140" t="str">
        <f t="shared" si="30"/>
        <v/>
      </c>
      <c r="Q1023" s="136" t="s">
        <v>1576</v>
      </c>
      <c r="R1023" s="136" t="s">
        <v>1574</v>
      </c>
      <c r="S1023" s="136" t="s">
        <v>980</v>
      </c>
      <c r="T1023" s="136" t="s">
        <v>980</v>
      </c>
      <c r="U1023" s="136" t="s">
        <v>987</v>
      </c>
      <c r="V1023" s="136" t="s">
        <v>980</v>
      </c>
      <c r="W1023" s="136" t="s">
        <v>980</v>
      </c>
      <c r="X1023" s="136" t="s">
        <v>980</v>
      </c>
      <c r="Y1023" s="136" t="s">
        <v>980</v>
      </c>
      <c r="Z1023" s="136" t="s">
        <v>988</v>
      </c>
      <c r="AA1023" s="136" t="s">
        <v>980</v>
      </c>
      <c r="AB1023" s="137"/>
      <c r="AC1023" s="136" t="s">
        <v>980</v>
      </c>
      <c r="AD1023" s="136" t="s">
        <v>980</v>
      </c>
      <c r="AE1023" s="136" t="s">
        <v>980</v>
      </c>
      <c r="AF1023" s="138">
        <v>0</v>
      </c>
    </row>
    <row r="1024" spans="1:32" x14ac:dyDescent="0.25">
      <c r="A1024" s="135" t="s">
        <v>980</v>
      </c>
      <c r="B1024" s="136" t="s">
        <v>182</v>
      </c>
      <c r="C1024" s="136" t="s">
        <v>574</v>
      </c>
      <c r="D1024" s="137">
        <v>44206</v>
      </c>
      <c r="E1024" s="137">
        <v>44206</v>
      </c>
      <c r="F1024" s="137">
        <v>44214</v>
      </c>
      <c r="G1024" s="136" t="s">
        <v>981</v>
      </c>
      <c r="H1024" s="136" t="s">
        <v>982</v>
      </c>
      <c r="I1024" s="138">
        <v>-1406.15</v>
      </c>
      <c r="J1024" s="136" t="s">
        <v>983</v>
      </c>
      <c r="K1024" s="136" t="s">
        <v>984</v>
      </c>
      <c r="L1024" s="138">
        <v>-118046.29</v>
      </c>
      <c r="M1024" s="138">
        <v>-1406.15</v>
      </c>
      <c r="N1024" s="139">
        <f t="shared" si="31"/>
        <v>1406.15</v>
      </c>
      <c r="O1024" s="140" t="str">
        <f>IF(M1024="","",IF(M1024&lt;0,-M1024&amp;"_"&amp;COUNTIF(M$2:M1024,M1024),M1024&amp;"_"&amp;COUNTIF(M$2:M1024,M1024)))</f>
        <v>1406.15_1</v>
      </c>
      <c r="P1024" s="140" t="str">
        <f t="shared" si="30"/>
        <v/>
      </c>
      <c r="Q1024" s="136" t="s">
        <v>1576</v>
      </c>
      <c r="R1024" s="136" t="s">
        <v>1574</v>
      </c>
      <c r="S1024" s="136" t="s">
        <v>980</v>
      </c>
      <c r="T1024" s="136" t="s">
        <v>980</v>
      </c>
      <c r="U1024" s="136" t="s">
        <v>987</v>
      </c>
      <c r="V1024" s="136" t="s">
        <v>980</v>
      </c>
      <c r="W1024" s="136" t="s">
        <v>980</v>
      </c>
      <c r="X1024" s="136" t="s">
        <v>980</v>
      </c>
      <c r="Y1024" s="136" t="s">
        <v>980</v>
      </c>
      <c r="Z1024" s="136" t="s">
        <v>988</v>
      </c>
      <c r="AA1024" s="136" t="s">
        <v>980</v>
      </c>
      <c r="AB1024" s="137"/>
      <c r="AC1024" s="136" t="s">
        <v>980</v>
      </c>
      <c r="AD1024" s="136" t="s">
        <v>980</v>
      </c>
      <c r="AE1024" s="136" t="s">
        <v>980</v>
      </c>
      <c r="AF1024" s="138">
        <v>0</v>
      </c>
    </row>
    <row r="1025" spans="1:32" x14ac:dyDescent="0.25">
      <c r="A1025" s="135" t="s">
        <v>980</v>
      </c>
      <c r="B1025" s="136" t="s">
        <v>182</v>
      </c>
      <c r="C1025" s="136" t="s">
        <v>575</v>
      </c>
      <c r="D1025" s="137">
        <v>44207</v>
      </c>
      <c r="E1025" s="137">
        <v>44207</v>
      </c>
      <c r="F1025" s="137">
        <v>44214</v>
      </c>
      <c r="G1025" s="136" t="s">
        <v>981</v>
      </c>
      <c r="H1025" s="136" t="s">
        <v>982</v>
      </c>
      <c r="I1025" s="138">
        <v>-5445.79</v>
      </c>
      <c r="J1025" s="136" t="s">
        <v>983</v>
      </c>
      <c r="K1025" s="136" t="s">
        <v>984</v>
      </c>
      <c r="L1025" s="138">
        <v>-457174.07</v>
      </c>
      <c r="M1025" s="138">
        <v>-5445.79</v>
      </c>
      <c r="N1025" s="139">
        <f t="shared" si="31"/>
        <v>5445.79</v>
      </c>
      <c r="O1025" s="140" t="str">
        <f>IF(M1025="","",IF(M1025&lt;0,-M1025&amp;"_"&amp;COUNTIF(M$2:M1025,M1025),M1025&amp;"_"&amp;COUNTIF(M$2:M1025,M1025)))</f>
        <v>5445.79_1</v>
      </c>
      <c r="P1025" s="140" t="str">
        <f t="shared" si="30"/>
        <v/>
      </c>
      <c r="Q1025" s="136" t="s">
        <v>1577</v>
      </c>
      <c r="R1025" s="136" t="s">
        <v>1578</v>
      </c>
      <c r="S1025" s="136" t="s">
        <v>980</v>
      </c>
      <c r="T1025" s="136" t="s">
        <v>980</v>
      </c>
      <c r="U1025" s="136" t="s">
        <v>987</v>
      </c>
      <c r="V1025" s="136" t="s">
        <v>980</v>
      </c>
      <c r="W1025" s="136" t="s">
        <v>980</v>
      </c>
      <c r="X1025" s="136" t="s">
        <v>980</v>
      </c>
      <c r="Y1025" s="136" t="s">
        <v>980</v>
      </c>
      <c r="Z1025" s="136" t="s">
        <v>988</v>
      </c>
      <c r="AA1025" s="136" t="s">
        <v>980</v>
      </c>
      <c r="AB1025" s="137"/>
      <c r="AC1025" s="136" t="s">
        <v>980</v>
      </c>
      <c r="AD1025" s="136" t="s">
        <v>980</v>
      </c>
      <c r="AE1025" s="136" t="s">
        <v>980</v>
      </c>
      <c r="AF1025" s="138">
        <v>0</v>
      </c>
    </row>
    <row r="1026" spans="1:32" x14ac:dyDescent="0.25">
      <c r="A1026" s="135" t="s">
        <v>980</v>
      </c>
      <c r="B1026" s="136" t="s">
        <v>182</v>
      </c>
      <c r="C1026" s="136" t="s">
        <v>575</v>
      </c>
      <c r="D1026" s="137">
        <v>44207</v>
      </c>
      <c r="E1026" s="137">
        <v>44207</v>
      </c>
      <c r="F1026" s="137">
        <v>44214</v>
      </c>
      <c r="G1026" s="136" t="s">
        <v>981</v>
      </c>
      <c r="H1026" s="136" t="s">
        <v>982</v>
      </c>
      <c r="I1026" s="138">
        <v>-5252.39</v>
      </c>
      <c r="J1026" s="136" t="s">
        <v>983</v>
      </c>
      <c r="K1026" s="136" t="s">
        <v>984</v>
      </c>
      <c r="L1026" s="138">
        <v>-440938.14</v>
      </c>
      <c r="M1026" s="138">
        <v>-5252.39</v>
      </c>
      <c r="N1026" s="139">
        <f t="shared" si="31"/>
        <v>5252.39</v>
      </c>
      <c r="O1026" s="140" t="str">
        <f>IF(M1026="","",IF(M1026&lt;0,-M1026&amp;"_"&amp;COUNTIF(M$2:M1026,M1026),M1026&amp;"_"&amp;COUNTIF(M$2:M1026,M1026)))</f>
        <v>5252.39_1</v>
      </c>
      <c r="P1026" s="140" t="str">
        <f t="shared" ref="P1026:P1089" si="32">IF(COUNTIF(O:O,O1026)=2,"x","")</f>
        <v/>
      </c>
      <c r="Q1026" s="136" t="s">
        <v>1577</v>
      </c>
      <c r="R1026" s="136" t="s">
        <v>1578</v>
      </c>
      <c r="S1026" s="136" t="s">
        <v>980</v>
      </c>
      <c r="T1026" s="136" t="s">
        <v>980</v>
      </c>
      <c r="U1026" s="136" t="s">
        <v>987</v>
      </c>
      <c r="V1026" s="136" t="s">
        <v>980</v>
      </c>
      <c r="W1026" s="136" t="s">
        <v>980</v>
      </c>
      <c r="X1026" s="136" t="s">
        <v>980</v>
      </c>
      <c r="Y1026" s="136" t="s">
        <v>980</v>
      </c>
      <c r="Z1026" s="136" t="s">
        <v>988</v>
      </c>
      <c r="AA1026" s="136" t="s">
        <v>980</v>
      </c>
      <c r="AB1026" s="137"/>
      <c r="AC1026" s="136" t="s">
        <v>980</v>
      </c>
      <c r="AD1026" s="136" t="s">
        <v>980</v>
      </c>
      <c r="AE1026" s="136" t="s">
        <v>980</v>
      </c>
      <c r="AF1026" s="138">
        <v>0</v>
      </c>
    </row>
    <row r="1027" spans="1:32" x14ac:dyDescent="0.25">
      <c r="A1027" s="135" t="s">
        <v>980</v>
      </c>
      <c r="B1027" s="136" t="s">
        <v>182</v>
      </c>
      <c r="C1027" s="136" t="s">
        <v>704</v>
      </c>
      <c r="D1027" s="137">
        <v>44207</v>
      </c>
      <c r="E1027" s="137">
        <v>44207</v>
      </c>
      <c r="F1027" s="137">
        <v>44222</v>
      </c>
      <c r="G1027" s="136" t="s">
        <v>981</v>
      </c>
      <c r="H1027" s="136" t="s">
        <v>982</v>
      </c>
      <c r="I1027" s="138">
        <v>-168.25</v>
      </c>
      <c r="J1027" s="136" t="s">
        <v>1034</v>
      </c>
      <c r="K1027" s="136" t="s">
        <v>984</v>
      </c>
      <c r="L1027" s="138">
        <v>-14124.59</v>
      </c>
      <c r="M1027" s="138">
        <v>-168.25</v>
      </c>
      <c r="N1027" s="139">
        <f t="shared" ref="N1027:N1090" si="33">M1027*-1</f>
        <v>168.25</v>
      </c>
      <c r="O1027" s="140" t="str">
        <f>IF(M1027="","",IF(M1027&lt;0,-M1027&amp;"_"&amp;COUNTIF(M$2:M1027,M1027),M1027&amp;"_"&amp;COUNTIF(M$2:M1027,M1027)))</f>
        <v>168.25_1</v>
      </c>
      <c r="P1027" s="140" t="str">
        <f t="shared" si="32"/>
        <v/>
      </c>
      <c r="Q1027" s="136" t="s">
        <v>1579</v>
      </c>
      <c r="R1027" s="136" t="s">
        <v>1578</v>
      </c>
      <c r="S1027" s="136" t="s">
        <v>980</v>
      </c>
      <c r="T1027" s="136" t="s">
        <v>980</v>
      </c>
      <c r="U1027" s="136" t="s">
        <v>987</v>
      </c>
      <c r="V1027" s="136" t="s">
        <v>980</v>
      </c>
      <c r="W1027" s="136" t="s">
        <v>980</v>
      </c>
      <c r="X1027" s="136" t="s">
        <v>980</v>
      </c>
      <c r="Y1027" s="136" t="s">
        <v>980</v>
      </c>
      <c r="Z1027" s="136" t="s">
        <v>988</v>
      </c>
      <c r="AA1027" s="136" t="s">
        <v>980</v>
      </c>
      <c r="AB1027" s="137"/>
      <c r="AC1027" s="136" t="s">
        <v>980</v>
      </c>
      <c r="AD1027" s="136" t="s">
        <v>980</v>
      </c>
      <c r="AE1027" s="136" t="s">
        <v>980</v>
      </c>
      <c r="AF1027" s="138">
        <v>0</v>
      </c>
    </row>
    <row r="1028" spans="1:32" x14ac:dyDescent="0.25">
      <c r="A1028" s="135" t="s">
        <v>980</v>
      </c>
      <c r="B1028" s="136" t="s">
        <v>182</v>
      </c>
      <c r="C1028" s="136" t="s">
        <v>655</v>
      </c>
      <c r="D1028" s="137">
        <v>44208</v>
      </c>
      <c r="E1028" s="137">
        <v>44208</v>
      </c>
      <c r="F1028" s="137">
        <v>44214</v>
      </c>
      <c r="G1028" s="136" t="s">
        <v>981</v>
      </c>
      <c r="H1028" s="136" t="s">
        <v>982</v>
      </c>
      <c r="I1028" s="138">
        <v>-1599.88</v>
      </c>
      <c r="J1028" s="136" t="s">
        <v>983</v>
      </c>
      <c r="K1028" s="136" t="s">
        <v>984</v>
      </c>
      <c r="L1028" s="138">
        <v>-134309.92000000001</v>
      </c>
      <c r="M1028" s="138">
        <v>-1599.88</v>
      </c>
      <c r="N1028" s="139">
        <f t="shared" si="33"/>
        <v>1599.88</v>
      </c>
      <c r="O1028" s="140" t="str">
        <f>IF(M1028="","",IF(M1028&lt;0,-M1028&amp;"_"&amp;COUNTIF(M$2:M1028,M1028),M1028&amp;"_"&amp;COUNTIF(M$2:M1028,M1028)))</f>
        <v>1599.88_1</v>
      </c>
      <c r="P1028" s="140" t="str">
        <f t="shared" si="32"/>
        <v/>
      </c>
      <c r="Q1028" s="136" t="s">
        <v>1580</v>
      </c>
      <c r="R1028" s="136" t="s">
        <v>1581</v>
      </c>
      <c r="S1028" s="136" t="s">
        <v>980</v>
      </c>
      <c r="T1028" s="136" t="s">
        <v>980</v>
      </c>
      <c r="U1028" s="136" t="s">
        <v>987</v>
      </c>
      <c r="V1028" s="136" t="s">
        <v>980</v>
      </c>
      <c r="W1028" s="136" t="s">
        <v>980</v>
      </c>
      <c r="X1028" s="136" t="s">
        <v>980</v>
      </c>
      <c r="Y1028" s="136" t="s">
        <v>980</v>
      </c>
      <c r="Z1028" s="136" t="s">
        <v>988</v>
      </c>
      <c r="AA1028" s="136" t="s">
        <v>980</v>
      </c>
      <c r="AB1028" s="137"/>
      <c r="AC1028" s="136" t="s">
        <v>980</v>
      </c>
      <c r="AD1028" s="136" t="s">
        <v>980</v>
      </c>
      <c r="AE1028" s="136" t="s">
        <v>980</v>
      </c>
      <c r="AF1028" s="138">
        <v>0</v>
      </c>
    </row>
    <row r="1029" spans="1:32" x14ac:dyDescent="0.25">
      <c r="A1029" s="135" t="s">
        <v>980</v>
      </c>
      <c r="B1029" s="136" t="s">
        <v>182</v>
      </c>
      <c r="C1029" s="136" t="s">
        <v>655</v>
      </c>
      <c r="D1029" s="137">
        <v>44208</v>
      </c>
      <c r="E1029" s="137">
        <v>44208</v>
      </c>
      <c r="F1029" s="137">
        <v>44214</v>
      </c>
      <c r="G1029" s="136" t="s">
        <v>981</v>
      </c>
      <c r="H1029" s="136" t="s">
        <v>982</v>
      </c>
      <c r="I1029" s="138">
        <v>-2135.46</v>
      </c>
      <c r="J1029" s="136" t="s">
        <v>983</v>
      </c>
      <c r="K1029" s="136" t="s">
        <v>984</v>
      </c>
      <c r="L1029" s="138">
        <v>-179271.87</v>
      </c>
      <c r="M1029" s="138">
        <v>-2135.46</v>
      </c>
      <c r="N1029" s="139">
        <f t="shared" si="33"/>
        <v>2135.46</v>
      </c>
      <c r="O1029" s="140" t="str">
        <f>IF(M1029="","",IF(M1029&lt;0,-M1029&amp;"_"&amp;COUNTIF(M$2:M1029,M1029),M1029&amp;"_"&amp;COUNTIF(M$2:M1029,M1029)))</f>
        <v>2135.46_1</v>
      </c>
      <c r="P1029" s="140" t="str">
        <f t="shared" si="32"/>
        <v/>
      </c>
      <c r="Q1029" s="136" t="s">
        <v>1580</v>
      </c>
      <c r="R1029" s="136" t="s">
        <v>1581</v>
      </c>
      <c r="S1029" s="136" t="s">
        <v>980</v>
      </c>
      <c r="T1029" s="136" t="s">
        <v>980</v>
      </c>
      <c r="U1029" s="136" t="s">
        <v>987</v>
      </c>
      <c r="V1029" s="136" t="s">
        <v>980</v>
      </c>
      <c r="W1029" s="136" t="s">
        <v>980</v>
      </c>
      <c r="X1029" s="136" t="s">
        <v>980</v>
      </c>
      <c r="Y1029" s="136" t="s">
        <v>980</v>
      </c>
      <c r="Z1029" s="136" t="s">
        <v>988</v>
      </c>
      <c r="AA1029" s="136" t="s">
        <v>980</v>
      </c>
      <c r="AB1029" s="137"/>
      <c r="AC1029" s="136" t="s">
        <v>980</v>
      </c>
      <c r="AD1029" s="136" t="s">
        <v>980</v>
      </c>
      <c r="AE1029" s="136" t="s">
        <v>980</v>
      </c>
      <c r="AF1029" s="138">
        <v>0</v>
      </c>
    </row>
    <row r="1030" spans="1:32" x14ac:dyDescent="0.25">
      <c r="A1030" s="135" t="s">
        <v>980</v>
      </c>
      <c r="B1030" s="136" t="s">
        <v>182</v>
      </c>
      <c r="C1030" s="136" t="s">
        <v>676</v>
      </c>
      <c r="D1030" s="137">
        <v>44208</v>
      </c>
      <c r="E1030" s="137">
        <v>44208</v>
      </c>
      <c r="F1030" s="137">
        <v>44219</v>
      </c>
      <c r="G1030" s="136" t="s">
        <v>981</v>
      </c>
      <c r="H1030" s="136" t="s">
        <v>982</v>
      </c>
      <c r="I1030" s="138">
        <v>-1910.49</v>
      </c>
      <c r="J1030" s="136" t="s">
        <v>983</v>
      </c>
      <c r="K1030" s="136" t="s">
        <v>984</v>
      </c>
      <c r="L1030" s="138">
        <v>-160385.64000000001</v>
      </c>
      <c r="M1030" s="138">
        <v>-1910.49</v>
      </c>
      <c r="N1030" s="139">
        <f t="shared" si="33"/>
        <v>1910.49</v>
      </c>
      <c r="O1030" s="140" t="str">
        <f>IF(M1030="","",IF(M1030&lt;0,-M1030&amp;"_"&amp;COUNTIF(M$2:M1030,M1030),M1030&amp;"_"&amp;COUNTIF(M$2:M1030,M1030)))</f>
        <v>1910.49_1</v>
      </c>
      <c r="P1030" s="140" t="str">
        <f t="shared" si="32"/>
        <v/>
      </c>
      <c r="Q1030" s="136" t="s">
        <v>1582</v>
      </c>
      <c r="R1030" s="136" t="s">
        <v>1581</v>
      </c>
      <c r="S1030" s="136" t="s">
        <v>980</v>
      </c>
      <c r="T1030" s="136" t="s">
        <v>980</v>
      </c>
      <c r="U1030" s="136" t="s">
        <v>987</v>
      </c>
      <c r="V1030" s="136" t="s">
        <v>980</v>
      </c>
      <c r="W1030" s="136" t="s">
        <v>980</v>
      </c>
      <c r="X1030" s="136" t="s">
        <v>980</v>
      </c>
      <c r="Y1030" s="136" t="s">
        <v>980</v>
      </c>
      <c r="Z1030" s="136" t="s">
        <v>988</v>
      </c>
      <c r="AA1030" s="136" t="s">
        <v>980</v>
      </c>
      <c r="AB1030" s="137"/>
      <c r="AC1030" s="136" t="s">
        <v>980</v>
      </c>
      <c r="AD1030" s="136" t="s">
        <v>980</v>
      </c>
      <c r="AE1030" s="136" t="s">
        <v>980</v>
      </c>
      <c r="AF1030" s="138">
        <v>0</v>
      </c>
    </row>
    <row r="1031" spans="1:32" x14ac:dyDescent="0.25">
      <c r="A1031" s="135" t="s">
        <v>980</v>
      </c>
      <c r="B1031" s="136" t="s">
        <v>182</v>
      </c>
      <c r="C1031" s="136" t="s">
        <v>680</v>
      </c>
      <c r="D1031" s="137">
        <v>44208</v>
      </c>
      <c r="E1031" s="137">
        <v>44208</v>
      </c>
      <c r="F1031" s="137">
        <v>44219</v>
      </c>
      <c r="G1031" s="136" t="s">
        <v>981</v>
      </c>
      <c r="H1031" s="136" t="s">
        <v>982</v>
      </c>
      <c r="I1031" s="138">
        <v>-6430.14</v>
      </c>
      <c r="J1031" s="136" t="s">
        <v>983</v>
      </c>
      <c r="K1031" s="136" t="s">
        <v>984</v>
      </c>
      <c r="L1031" s="138">
        <v>-539810.25</v>
      </c>
      <c r="M1031" s="138">
        <v>-6430.14</v>
      </c>
      <c r="N1031" s="139">
        <f t="shared" si="33"/>
        <v>6430.14</v>
      </c>
      <c r="O1031" s="140" t="str">
        <f>IF(M1031="","",IF(M1031&lt;0,-M1031&amp;"_"&amp;COUNTIF(M$2:M1031,M1031),M1031&amp;"_"&amp;COUNTIF(M$2:M1031,M1031)))</f>
        <v>6430.14_1</v>
      </c>
      <c r="P1031" s="140" t="str">
        <f t="shared" si="32"/>
        <v/>
      </c>
      <c r="Q1031" s="136" t="s">
        <v>1583</v>
      </c>
      <c r="R1031" s="136" t="s">
        <v>1581</v>
      </c>
      <c r="S1031" s="136" t="s">
        <v>980</v>
      </c>
      <c r="T1031" s="136" t="s">
        <v>980</v>
      </c>
      <c r="U1031" s="136" t="s">
        <v>987</v>
      </c>
      <c r="V1031" s="136" t="s">
        <v>980</v>
      </c>
      <c r="W1031" s="136" t="s">
        <v>980</v>
      </c>
      <c r="X1031" s="136" t="s">
        <v>980</v>
      </c>
      <c r="Y1031" s="136" t="s">
        <v>980</v>
      </c>
      <c r="Z1031" s="136" t="s">
        <v>988</v>
      </c>
      <c r="AA1031" s="136" t="s">
        <v>980</v>
      </c>
      <c r="AB1031" s="137"/>
      <c r="AC1031" s="136" t="s">
        <v>980</v>
      </c>
      <c r="AD1031" s="136" t="s">
        <v>980</v>
      </c>
      <c r="AE1031" s="136" t="s">
        <v>980</v>
      </c>
      <c r="AF1031" s="138">
        <v>0</v>
      </c>
    </row>
    <row r="1032" spans="1:32" x14ac:dyDescent="0.25">
      <c r="A1032" s="135" t="s">
        <v>980</v>
      </c>
      <c r="B1032" s="136" t="s">
        <v>182</v>
      </c>
      <c r="C1032" s="136" t="s">
        <v>680</v>
      </c>
      <c r="D1032" s="137">
        <v>44208</v>
      </c>
      <c r="E1032" s="137">
        <v>44208</v>
      </c>
      <c r="F1032" s="137">
        <v>44219</v>
      </c>
      <c r="G1032" s="136" t="s">
        <v>981</v>
      </c>
      <c r="H1032" s="136" t="s">
        <v>982</v>
      </c>
      <c r="I1032" s="138">
        <v>-6388.19</v>
      </c>
      <c r="J1032" s="136" t="s">
        <v>983</v>
      </c>
      <c r="K1032" s="136" t="s">
        <v>984</v>
      </c>
      <c r="L1032" s="138">
        <v>-536288.55000000005</v>
      </c>
      <c r="M1032" s="138">
        <v>-6388.19</v>
      </c>
      <c r="N1032" s="139">
        <f t="shared" si="33"/>
        <v>6388.19</v>
      </c>
      <c r="O1032" s="140" t="str">
        <f>IF(M1032="","",IF(M1032&lt;0,-M1032&amp;"_"&amp;COUNTIF(M$2:M1032,M1032),M1032&amp;"_"&amp;COUNTIF(M$2:M1032,M1032)))</f>
        <v>6388.19_1</v>
      </c>
      <c r="P1032" s="140" t="str">
        <f t="shared" si="32"/>
        <v/>
      </c>
      <c r="Q1032" s="136" t="s">
        <v>1583</v>
      </c>
      <c r="R1032" s="136" t="s">
        <v>1581</v>
      </c>
      <c r="S1032" s="136" t="s">
        <v>980</v>
      </c>
      <c r="T1032" s="136" t="s">
        <v>980</v>
      </c>
      <c r="U1032" s="136" t="s">
        <v>987</v>
      </c>
      <c r="V1032" s="136" t="s">
        <v>980</v>
      </c>
      <c r="W1032" s="136" t="s">
        <v>980</v>
      </c>
      <c r="X1032" s="136" t="s">
        <v>980</v>
      </c>
      <c r="Y1032" s="136" t="s">
        <v>980</v>
      </c>
      <c r="Z1032" s="136" t="s">
        <v>988</v>
      </c>
      <c r="AA1032" s="136" t="s">
        <v>980</v>
      </c>
      <c r="AB1032" s="137"/>
      <c r="AC1032" s="136" t="s">
        <v>980</v>
      </c>
      <c r="AD1032" s="136" t="s">
        <v>980</v>
      </c>
      <c r="AE1032" s="136" t="s">
        <v>980</v>
      </c>
      <c r="AF1032" s="138">
        <v>0</v>
      </c>
    </row>
    <row r="1033" spans="1:32" x14ac:dyDescent="0.25">
      <c r="A1033" s="135" t="s">
        <v>980</v>
      </c>
      <c r="B1033" s="136" t="s">
        <v>182</v>
      </c>
      <c r="C1033" s="136" t="s">
        <v>680</v>
      </c>
      <c r="D1033" s="137">
        <v>44208</v>
      </c>
      <c r="E1033" s="137">
        <v>44208</v>
      </c>
      <c r="F1033" s="137">
        <v>44219</v>
      </c>
      <c r="G1033" s="136" t="s">
        <v>981</v>
      </c>
      <c r="H1033" s="136" t="s">
        <v>982</v>
      </c>
      <c r="I1033" s="138">
        <v>-5793.89</v>
      </c>
      <c r="J1033" s="136" t="s">
        <v>983</v>
      </c>
      <c r="K1033" s="136" t="s">
        <v>984</v>
      </c>
      <c r="L1033" s="138">
        <v>-486397.07</v>
      </c>
      <c r="M1033" s="138">
        <v>-5793.89</v>
      </c>
      <c r="N1033" s="139">
        <f t="shared" si="33"/>
        <v>5793.89</v>
      </c>
      <c r="O1033" s="140" t="str">
        <f>IF(M1033="","",IF(M1033&lt;0,-M1033&amp;"_"&amp;COUNTIF(M$2:M1033,M1033),M1033&amp;"_"&amp;COUNTIF(M$2:M1033,M1033)))</f>
        <v>5793.89_1</v>
      </c>
      <c r="P1033" s="140" t="str">
        <f t="shared" si="32"/>
        <v/>
      </c>
      <c r="Q1033" s="136" t="s">
        <v>1583</v>
      </c>
      <c r="R1033" s="136" t="s">
        <v>1581</v>
      </c>
      <c r="S1033" s="136" t="s">
        <v>980</v>
      </c>
      <c r="T1033" s="136" t="s">
        <v>980</v>
      </c>
      <c r="U1033" s="136" t="s">
        <v>987</v>
      </c>
      <c r="V1033" s="136" t="s">
        <v>980</v>
      </c>
      <c r="W1033" s="136" t="s">
        <v>980</v>
      </c>
      <c r="X1033" s="136" t="s">
        <v>980</v>
      </c>
      <c r="Y1033" s="136" t="s">
        <v>980</v>
      </c>
      <c r="Z1033" s="136" t="s">
        <v>988</v>
      </c>
      <c r="AA1033" s="136" t="s">
        <v>980</v>
      </c>
      <c r="AB1033" s="137"/>
      <c r="AC1033" s="136" t="s">
        <v>980</v>
      </c>
      <c r="AD1033" s="136" t="s">
        <v>980</v>
      </c>
      <c r="AE1033" s="136" t="s">
        <v>980</v>
      </c>
      <c r="AF1033" s="138">
        <v>0</v>
      </c>
    </row>
    <row r="1034" spans="1:32" x14ac:dyDescent="0.25">
      <c r="A1034" s="135" t="s">
        <v>980</v>
      </c>
      <c r="B1034" s="136" t="s">
        <v>182</v>
      </c>
      <c r="C1034" s="136" t="s">
        <v>681</v>
      </c>
      <c r="D1034" s="137">
        <v>44208</v>
      </c>
      <c r="E1034" s="137">
        <v>44208</v>
      </c>
      <c r="F1034" s="137">
        <v>44219</v>
      </c>
      <c r="G1034" s="136" t="s">
        <v>981</v>
      </c>
      <c r="H1034" s="136" t="s">
        <v>982</v>
      </c>
      <c r="I1034" s="138">
        <v>-39686.120000000003</v>
      </c>
      <c r="J1034" s="136" t="s">
        <v>983</v>
      </c>
      <c r="K1034" s="136" t="s">
        <v>984</v>
      </c>
      <c r="L1034" s="138">
        <v>-3331649.77</v>
      </c>
      <c r="M1034" s="138">
        <v>-39686.120000000003</v>
      </c>
      <c r="N1034" s="139">
        <f t="shared" si="33"/>
        <v>39686.120000000003</v>
      </c>
      <c r="O1034" s="140" t="str">
        <f>IF(M1034="","",IF(M1034&lt;0,-M1034&amp;"_"&amp;COUNTIF(M$2:M1034,M1034),M1034&amp;"_"&amp;COUNTIF(M$2:M1034,M1034)))</f>
        <v>39686.12_1</v>
      </c>
      <c r="P1034" s="140" t="str">
        <f t="shared" si="32"/>
        <v/>
      </c>
      <c r="Q1034" s="136" t="s">
        <v>1584</v>
      </c>
      <c r="R1034" s="136" t="s">
        <v>1581</v>
      </c>
      <c r="S1034" s="136" t="s">
        <v>980</v>
      </c>
      <c r="T1034" s="136" t="s">
        <v>980</v>
      </c>
      <c r="U1034" s="136" t="s">
        <v>987</v>
      </c>
      <c r="V1034" s="136" t="s">
        <v>980</v>
      </c>
      <c r="W1034" s="136" t="s">
        <v>980</v>
      </c>
      <c r="X1034" s="136" t="s">
        <v>980</v>
      </c>
      <c r="Y1034" s="136" t="s">
        <v>980</v>
      </c>
      <c r="Z1034" s="136" t="s">
        <v>988</v>
      </c>
      <c r="AA1034" s="136" t="s">
        <v>980</v>
      </c>
      <c r="AB1034" s="137"/>
      <c r="AC1034" s="136" t="s">
        <v>980</v>
      </c>
      <c r="AD1034" s="136" t="s">
        <v>980</v>
      </c>
      <c r="AE1034" s="136" t="s">
        <v>980</v>
      </c>
      <c r="AF1034" s="138">
        <v>0</v>
      </c>
    </row>
    <row r="1035" spans="1:32" x14ac:dyDescent="0.25">
      <c r="A1035" s="135" t="s">
        <v>980</v>
      </c>
      <c r="B1035" s="136" t="s">
        <v>182</v>
      </c>
      <c r="C1035" s="136" t="s">
        <v>687</v>
      </c>
      <c r="D1035" s="137">
        <v>44208</v>
      </c>
      <c r="E1035" s="137">
        <v>44208</v>
      </c>
      <c r="F1035" s="137">
        <v>44219</v>
      </c>
      <c r="G1035" s="136" t="s">
        <v>981</v>
      </c>
      <c r="H1035" s="136" t="s">
        <v>982</v>
      </c>
      <c r="I1035" s="138">
        <v>-4122.12</v>
      </c>
      <c r="J1035" s="136" t="s">
        <v>983</v>
      </c>
      <c r="K1035" s="136" t="s">
        <v>984</v>
      </c>
      <c r="L1035" s="138">
        <v>-346051.97</v>
      </c>
      <c r="M1035" s="138">
        <v>-4122.12</v>
      </c>
      <c r="N1035" s="139">
        <f t="shared" si="33"/>
        <v>4122.12</v>
      </c>
      <c r="O1035" s="140" t="str">
        <f>IF(M1035="","",IF(M1035&lt;0,-M1035&amp;"_"&amp;COUNTIF(M$2:M1035,M1035),M1035&amp;"_"&amp;COUNTIF(M$2:M1035,M1035)))</f>
        <v>4122.12_2</v>
      </c>
      <c r="P1035" s="140" t="str">
        <f t="shared" si="32"/>
        <v/>
      </c>
      <c r="Q1035" s="136" t="s">
        <v>1585</v>
      </c>
      <c r="R1035" s="136" t="s">
        <v>1581</v>
      </c>
      <c r="S1035" s="136" t="s">
        <v>980</v>
      </c>
      <c r="T1035" s="136" t="s">
        <v>980</v>
      </c>
      <c r="U1035" s="136" t="s">
        <v>987</v>
      </c>
      <c r="V1035" s="136" t="s">
        <v>980</v>
      </c>
      <c r="W1035" s="136" t="s">
        <v>980</v>
      </c>
      <c r="X1035" s="136" t="s">
        <v>980</v>
      </c>
      <c r="Y1035" s="136" t="s">
        <v>980</v>
      </c>
      <c r="Z1035" s="136" t="s">
        <v>988</v>
      </c>
      <c r="AA1035" s="136" t="s">
        <v>980</v>
      </c>
      <c r="AB1035" s="137"/>
      <c r="AC1035" s="136" t="s">
        <v>980</v>
      </c>
      <c r="AD1035" s="136" t="s">
        <v>980</v>
      </c>
      <c r="AE1035" s="136" t="s">
        <v>980</v>
      </c>
      <c r="AF1035" s="138">
        <v>0</v>
      </c>
    </row>
    <row r="1036" spans="1:32" x14ac:dyDescent="0.25">
      <c r="A1036" s="135" t="s">
        <v>980</v>
      </c>
      <c r="B1036" s="136" t="s">
        <v>1021</v>
      </c>
      <c r="C1036" s="136" t="s">
        <v>659</v>
      </c>
      <c r="D1036" s="137">
        <v>44208</v>
      </c>
      <c r="E1036" s="137">
        <v>44208</v>
      </c>
      <c r="F1036" s="137">
        <v>44214</v>
      </c>
      <c r="G1036" s="136" t="s">
        <v>981</v>
      </c>
      <c r="H1036" s="136" t="s">
        <v>982</v>
      </c>
      <c r="I1036" s="138">
        <v>-1919.8</v>
      </c>
      <c r="J1036" s="136" t="s">
        <v>983</v>
      </c>
      <c r="K1036" s="136" t="s">
        <v>984</v>
      </c>
      <c r="L1036" s="138">
        <v>-161167.21</v>
      </c>
      <c r="M1036" s="138">
        <v>-1919.8</v>
      </c>
      <c r="N1036" s="139">
        <f t="shared" si="33"/>
        <v>1919.8</v>
      </c>
      <c r="O1036" s="140" t="str">
        <f>IF(M1036="","",IF(M1036&lt;0,-M1036&amp;"_"&amp;COUNTIF(M$2:M1036,M1036),M1036&amp;"_"&amp;COUNTIF(M$2:M1036,M1036)))</f>
        <v>1919.8_1</v>
      </c>
      <c r="P1036" s="140" t="str">
        <f t="shared" si="32"/>
        <v/>
      </c>
      <c r="Q1036" s="136" t="s">
        <v>1586</v>
      </c>
      <c r="R1036" s="136" t="s">
        <v>1581</v>
      </c>
      <c r="S1036" s="136" t="s">
        <v>980</v>
      </c>
      <c r="T1036" s="136" t="s">
        <v>980</v>
      </c>
      <c r="U1036" s="136" t="s">
        <v>987</v>
      </c>
      <c r="V1036" s="136" t="s">
        <v>980</v>
      </c>
      <c r="W1036" s="136" t="s">
        <v>980</v>
      </c>
      <c r="X1036" s="136" t="s">
        <v>980</v>
      </c>
      <c r="Y1036" s="136" t="s">
        <v>980</v>
      </c>
      <c r="Z1036" s="136" t="s">
        <v>988</v>
      </c>
      <c r="AA1036" s="136" t="s">
        <v>980</v>
      </c>
      <c r="AB1036" s="137"/>
      <c r="AC1036" s="136" t="s">
        <v>980</v>
      </c>
      <c r="AD1036" s="136" t="s">
        <v>980</v>
      </c>
      <c r="AE1036" s="136" t="s">
        <v>980</v>
      </c>
      <c r="AF1036" s="138">
        <v>0</v>
      </c>
    </row>
    <row r="1037" spans="1:32" x14ac:dyDescent="0.25">
      <c r="A1037" s="135" t="s">
        <v>980</v>
      </c>
      <c r="B1037" s="136" t="s">
        <v>1021</v>
      </c>
      <c r="C1037" s="136" t="s">
        <v>659</v>
      </c>
      <c r="D1037" s="137">
        <v>44208</v>
      </c>
      <c r="E1037" s="137">
        <v>44208</v>
      </c>
      <c r="F1037" s="137">
        <v>44214</v>
      </c>
      <c r="G1037" s="136" t="s">
        <v>981</v>
      </c>
      <c r="H1037" s="136" t="s">
        <v>982</v>
      </c>
      <c r="I1037" s="138">
        <v>-2021.22</v>
      </c>
      <c r="J1037" s="136" t="s">
        <v>983</v>
      </c>
      <c r="K1037" s="136" t="s">
        <v>984</v>
      </c>
      <c r="L1037" s="138">
        <v>-169681.42</v>
      </c>
      <c r="M1037" s="138">
        <v>-2021.22</v>
      </c>
      <c r="N1037" s="139">
        <f t="shared" si="33"/>
        <v>2021.22</v>
      </c>
      <c r="O1037" s="140" t="str">
        <f>IF(M1037="","",IF(M1037&lt;0,-M1037&amp;"_"&amp;COUNTIF(M$2:M1037,M1037),M1037&amp;"_"&amp;COUNTIF(M$2:M1037,M1037)))</f>
        <v>2021.22_1</v>
      </c>
      <c r="P1037" s="140" t="str">
        <f t="shared" si="32"/>
        <v/>
      </c>
      <c r="Q1037" s="136" t="s">
        <v>1586</v>
      </c>
      <c r="R1037" s="136" t="s">
        <v>1581</v>
      </c>
      <c r="S1037" s="136" t="s">
        <v>980</v>
      </c>
      <c r="T1037" s="136" t="s">
        <v>980</v>
      </c>
      <c r="U1037" s="136" t="s">
        <v>987</v>
      </c>
      <c r="V1037" s="136" t="s">
        <v>980</v>
      </c>
      <c r="W1037" s="136" t="s">
        <v>980</v>
      </c>
      <c r="X1037" s="136" t="s">
        <v>980</v>
      </c>
      <c r="Y1037" s="136" t="s">
        <v>980</v>
      </c>
      <c r="Z1037" s="136" t="s">
        <v>988</v>
      </c>
      <c r="AA1037" s="136" t="s">
        <v>980</v>
      </c>
      <c r="AB1037" s="137"/>
      <c r="AC1037" s="136" t="s">
        <v>980</v>
      </c>
      <c r="AD1037" s="136" t="s">
        <v>980</v>
      </c>
      <c r="AE1037" s="136" t="s">
        <v>980</v>
      </c>
      <c r="AF1037" s="138">
        <v>0</v>
      </c>
    </row>
    <row r="1038" spans="1:32" x14ac:dyDescent="0.25">
      <c r="A1038" s="135" t="s">
        <v>980</v>
      </c>
      <c r="B1038" s="136" t="s">
        <v>1021</v>
      </c>
      <c r="C1038" s="136" t="s">
        <v>659</v>
      </c>
      <c r="D1038" s="137">
        <v>44208</v>
      </c>
      <c r="E1038" s="137">
        <v>44208</v>
      </c>
      <c r="F1038" s="137">
        <v>44214</v>
      </c>
      <c r="G1038" s="136" t="s">
        <v>981</v>
      </c>
      <c r="H1038" s="136" t="s">
        <v>982</v>
      </c>
      <c r="I1038" s="138">
        <v>-2964.62</v>
      </c>
      <c r="J1038" s="136" t="s">
        <v>983</v>
      </c>
      <c r="K1038" s="136" t="s">
        <v>984</v>
      </c>
      <c r="L1038" s="138">
        <v>-248879.85</v>
      </c>
      <c r="M1038" s="138">
        <v>-2964.62</v>
      </c>
      <c r="N1038" s="139">
        <f t="shared" si="33"/>
        <v>2964.62</v>
      </c>
      <c r="O1038" s="140" t="str">
        <f>IF(M1038="","",IF(M1038&lt;0,-M1038&amp;"_"&amp;COUNTIF(M$2:M1038,M1038),M1038&amp;"_"&amp;COUNTIF(M$2:M1038,M1038)))</f>
        <v>2964.62_1</v>
      </c>
      <c r="P1038" s="140" t="str">
        <f t="shared" si="32"/>
        <v/>
      </c>
      <c r="Q1038" s="136" t="s">
        <v>1586</v>
      </c>
      <c r="R1038" s="136" t="s">
        <v>1581</v>
      </c>
      <c r="S1038" s="136" t="s">
        <v>980</v>
      </c>
      <c r="T1038" s="136" t="s">
        <v>980</v>
      </c>
      <c r="U1038" s="136" t="s">
        <v>987</v>
      </c>
      <c r="V1038" s="136" t="s">
        <v>980</v>
      </c>
      <c r="W1038" s="136" t="s">
        <v>980</v>
      </c>
      <c r="X1038" s="136" t="s">
        <v>980</v>
      </c>
      <c r="Y1038" s="136" t="s">
        <v>980</v>
      </c>
      <c r="Z1038" s="136" t="s">
        <v>988</v>
      </c>
      <c r="AA1038" s="136" t="s">
        <v>980</v>
      </c>
      <c r="AB1038" s="137"/>
      <c r="AC1038" s="136" t="s">
        <v>980</v>
      </c>
      <c r="AD1038" s="136" t="s">
        <v>980</v>
      </c>
      <c r="AE1038" s="136" t="s">
        <v>980</v>
      </c>
      <c r="AF1038" s="138">
        <v>0</v>
      </c>
    </row>
    <row r="1039" spans="1:32" x14ac:dyDescent="0.25">
      <c r="A1039" s="135" t="s">
        <v>980</v>
      </c>
      <c r="B1039" s="136" t="s">
        <v>1021</v>
      </c>
      <c r="C1039" s="136" t="s">
        <v>662</v>
      </c>
      <c r="D1039" s="137">
        <v>44208</v>
      </c>
      <c r="E1039" s="137">
        <v>44208</v>
      </c>
      <c r="F1039" s="137">
        <v>44214</v>
      </c>
      <c r="G1039" s="136" t="s">
        <v>981</v>
      </c>
      <c r="H1039" s="136" t="s">
        <v>982</v>
      </c>
      <c r="I1039" s="138">
        <v>-6239.31</v>
      </c>
      <c r="J1039" s="136" t="s">
        <v>983</v>
      </c>
      <c r="K1039" s="136" t="s">
        <v>984</v>
      </c>
      <c r="L1039" s="138">
        <v>-523790.07</v>
      </c>
      <c r="M1039" s="138">
        <v>-6239.31</v>
      </c>
      <c r="N1039" s="139">
        <f t="shared" si="33"/>
        <v>6239.31</v>
      </c>
      <c r="O1039" s="140" t="str">
        <f>IF(M1039="","",IF(M1039&lt;0,-M1039&amp;"_"&amp;COUNTIF(M$2:M1039,M1039),M1039&amp;"_"&amp;COUNTIF(M$2:M1039,M1039)))</f>
        <v>6239.31_1</v>
      </c>
      <c r="P1039" s="140" t="str">
        <f t="shared" si="32"/>
        <v/>
      </c>
      <c r="Q1039" s="136" t="s">
        <v>1587</v>
      </c>
      <c r="R1039" s="136" t="s">
        <v>1581</v>
      </c>
      <c r="S1039" s="136" t="s">
        <v>980</v>
      </c>
      <c r="T1039" s="136" t="s">
        <v>980</v>
      </c>
      <c r="U1039" s="136" t="s">
        <v>987</v>
      </c>
      <c r="V1039" s="136" t="s">
        <v>980</v>
      </c>
      <c r="W1039" s="136" t="s">
        <v>980</v>
      </c>
      <c r="X1039" s="136" t="s">
        <v>980</v>
      </c>
      <c r="Y1039" s="136" t="s">
        <v>980</v>
      </c>
      <c r="Z1039" s="136" t="s">
        <v>988</v>
      </c>
      <c r="AA1039" s="136" t="s">
        <v>980</v>
      </c>
      <c r="AB1039" s="137"/>
      <c r="AC1039" s="136" t="s">
        <v>980</v>
      </c>
      <c r="AD1039" s="136" t="s">
        <v>980</v>
      </c>
      <c r="AE1039" s="136" t="s">
        <v>980</v>
      </c>
      <c r="AF1039" s="138">
        <v>0</v>
      </c>
    </row>
    <row r="1040" spans="1:32" x14ac:dyDescent="0.25">
      <c r="A1040" s="135" t="s">
        <v>980</v>
      </c>
      <c r="B1040" s="136" t="s">
        <v>1021</v>
      </c>
      <c r="C1040" s="136" t="s">
        <v>662</v>
      </c>
      <c r="D1040" s="137">
        <v>44208</v>
      </c>
      <c r="E1040" s="137">
        <v>44208</v>
      </c>
      <c r="F1040" s="137">
        <v>44214</v>
      </c>
      <c r="G1040" s="136" t="s">
        <v>981</v>
      </c>
      <c r="H1040" s="136" t="s">
        <v>982</v>
      </c>
      <c r="I1040" s="138">
        <v>-5766.69</v>
      </c>
      <c r="J1040" s="136" t="s">
        <v>983</v>
      </c>
      <c r="K1040" s="136" t="s">
        <v>984</v>
      </c>
      <c r="L1040" s="138">
        <v>-484113.63</v>
      </c>
      <c r="M1040" s="138">
        <v>-5766.69</v>
      </c>
      <c r="N1040" s="139">
        <f t="shared" si="33"/>
        <v>5766.69</v>
      </c>
      <c r="O1040" s="140" t="str">
        <f>IF(M1040="","",IF(M1040&lt;0,-M1040&amp;"_"&amp;COUNTIF(M$2:M1040,M1040),M1040&amp;"_"&amp;COUNTIF(M$2:M1040,M1040)))</f>
        <v>5766.69_1</v>
      </c>
      <c r="P1040" s="140" t="str">
        <f t="shared" si="32"/>
        <v/>
      </c>
      <c r="Q1040" s="136" t="s">
        <v>1587</v>
      </c>
      <c r="R1040" s="136" t="s">
        <v>1581</v>
      </c>
      <c r="S1040" s="136" t="s">
        <v>980</v>
      </c>
      <c r="T1040" s="136" t="s">
        <v>980</v>
      </c>
      <c r="U1040" s="136" t="s">
        <v>987</v>
      </c>
      <c r="V1040" s="136" t="s">
        <v>980</v>
      </c>
      <c r="W1040" s="136" t="s">
        <v>980</v>
      </c>
      <c r="X1040" s="136" t="s">
        <v>980</v>
      </c>
      <c r="Y1040" s="136" t="s">
        <v>980</v>
      </c>
      <c r="Z1040" s="136" t="s">
        <v>988</v>
      </c>
      <c r="AA1040" s="136" t="s">
        <v>980</v>
      </c>
      <c r="AB1040" s="137"/>
      <c r="AC1040" s="136" t="s">
        <v>980</v>
      </c>
      <c r="AD1040" s="136" t="s">
        <v>980</v>
      </c>
      <c r="AE1040" s="136" t="s">
        <v>980</v>
      </c>
      <c r="AF1040" s="138">
        <v>0</v>
      </c>
    </row>
    <row r="1041" spans="1:32" x14ac:dyDescent="0.25">
      <c r="A1041" s="135" t="s">
        <v>980</v>
      </c>
      <c r="B1041" s="136" t="s">
        <v>182</v>
      </c>
      <c r="C1041" s="136" t="s">
        <v>661</v>
      </c>
      <c r="D1041" s="137">
        <v>44209</v>
      </c>
      <c r="E1041" s="137">
        <v>44209</v>
      </c>
      <c r="F1041" s="137">
        <v>44216</v>
      </c>
      <c r="G1041" s="136" t="s">
        <v>981</v>
      </c>
      <c r="H1041" s="136" t="s">
        <v>982</v>
      </c>
      <c r="I1041" s="138">
        <v>-6430.16</v>
      </c>
      <c r="J1041" s="136" t="s">
        <v>983</v>
      </c>
      <c r="K1041" s="136" t="s">
        <v>984</v>
      </c>
      <c r="L1041" s="138">
        <v>-539811.93000000005</v>
      </c>
      <c r="M1041" s="138">
        <v>-6430.16</v>
      </c>
      <c r="N1041" s="139">
        <f t="shared" si="33"/>
        <v>6430.16</v>
      </c>
      <c r="O1041" s="140" t="str">
        <f>IF(M1041="","",IF(M1041&lt;0,-M1041&amp;"_"&amp;COUNTIF(M$2:M1041,M1041),M1041&amp;"_"&amp;COUNTIF(M$2:M1041,M1041)))</f>
        <v>6430.16_1</v>
      </c>
      <c r="P1041" s="140" t="str">
        <f t="shared" si="32"/>
        <v/>
      </c>
      <c r="Q1041" s="136" t="s">
        <v>1588</v>
      </c>
      <c r="R1041" s="136" t="s">
        <v>1589</v>
      </c>
      <c r="S1041" s="136" t="s">
        <v>980</v>
      </c>
      <c r="T1041" s="136" t="s">
        <v>980</v>
      </c>
      <c r="U1041" s="136" t="s">
        <v>987</v>
      </c>
      <c r="V1041" s="136" t="s">
        <v>980</v>
      </c>
      <c r="W1041" s="136" t="s">
        <v>980</v>
      </c>
      <c r="X1041" s="136" t="s">
        <v>980</v>
      </c>
      <c r="Y1041" s="136" t="s">
        <v>980</v>
      </c>
      <c r="Z1041" s="136" t="s">
        <v>988</v>
      </c>
      <c r="AA1041" s="136" t="s">
        <v>980</v>
      </c>
      <c r="AB1041" s="137"/>
      <c r="AC1041" s="136" t="s">
        <v>980</v>
      </c>
      <c r="AD1041" s="136" t="s">
        <v>980</v>
      </c>
      <c r="AE1041" s="136" t="s">
        <v>980</v>
      </c>
      <c r="AF1041" s="138">
        <v>0</v>
      </c>
    </row>
    <row r="1042" spans="1:32" x14ac:dyDescent="0.25">
      <c r="A1042" s="135" t="s">
        <v>980</v>
      </c>
      <c r="B1042" s="136" t="s">
        <v>182</v>
      </c>
      <c r="C1042" s="136" t="s">
        <v>236</v>
      </c>
      <c r="D1042" s="137">
        <v>44209</v>
      </c>
      <c r="E1042" s="137">
        <v>44209</v>
      </c>
      <c r="F1042" s="137">
        <v>44216</v>
      </c>
      <c r="G1042" s="136" t="s">
        <v>981</v>
      </c>
      <c r="H1042" s="136" t="s">
        <v>982</v>
      </c>
      <c r="I1042" s="138">
        <v>-11406.13</v>
      </c>
      <c r="J1042" s="136" t="s">
        <v>983</v>
      </c>
      <c r="K1042" s="136" t="s">
        <v>984</v>
      </c>
      <c r="L1042" s="138">
        <v>-957544.61</v>
      </c>
      <c r="M1042" s="138">
        <v>-11406.13</v>
      </c>
      <c r="N1042" s="139">
        <f t="shared" si="33"/>
        <v>11406.13</v>
      </c>
      <c r="O1042" s="140" t="str">
        <f>IF(M1042="","",IF(M1042&lt;0,-M1042&amp;"_"&amp;COUNTIF(M$2:M1042,M1042),M1042&amp;"_"&amp;COUNTIF(M$2:M1042,M1042)))</f>
        <v>11406.13_1</v>
      </c>
      <c r="P1042" s="140" t="str">
        <f t="shared" si="32"/>
        <v/>
      </c>
      <c r="Q1042" s="136" t="s">
        <v>1590</v>
      </c>
      <c r="R1042" s="136" t="s">
        <v>1589</v>
      </c>
      <c r="S1042" s="136" t="s">
        <v>980</v>
      </c>
      <c r="T1042" s="136" t="s">
        <v>980</v>
      </c>
      <c r="U1042" s="136" t="s">
        <v>987</v>
      </c>
      <c r="V1042" s="136" t="s">
        <v>980</v>
      </c>
      <c r="W1042" s="136" t="s">
        <v>980</v>
      </c>
      <c r="X1042" s="136" t="s">
        <v>980</v>
      </c>
      <c r="Y1042" s="136" t="s">
        <v>980</v>
      </c>
      <c r="Z1042" s="136" t="s">
        <v>988</v>
      </c>
      <c r="AA1042" s="136" t="s">
        <v>980</v>
      </c>
      <c r="AB1042" s="137"/>
      <c r="AC1042" s="136" t="s">
        <v>980</v>
      </c>
      <c r="AD1042" s="136" t="s">
        <v>980</v>
      </c>
      <c r="AE1042" s="136" t="s">
        <v>980</v>
      </c>
      <c r="AF1042" s="138">
        <v>0</v>
      </c>
    </row>
    <row r="1043" spans="1:32" x14ac:dyDescent="0.25">
      <c r="A1043" s="135" t="s">
        <v>980</v>
      </c>
      <c r="B1043" s="136" t="s">
        <v>182</v>
      </c>
      <c r="C1043" s="136" t="s">
        <v>236</v>
      </c>
      <c r="D1043" s="137">
        <v>44209</v>
      </c>
      <c r="E1043" s="137">
        <v>44209</v>
      </c>
      <c r="F1043" s="137">
        <v>44216</v>
      </c>
      <c r="G1043" s="136" t="s">
        <v>981</v>
      </c>
      <c r="H1043" s="136" t="s">
        <v>982</v>
      </c>
      <c r="I1043" s="138">
        <v>-11001.07</v>
      </c>
      <c r="J1043" s="136" t="s">
        <v>983</v>
      </c>
      <c r="K1043" s="136" t="s">
        <v>984</v>
      </c>
      <c r="L1043" s="138">
        <v>-923539.83</v>
      </c>
      <c r="M1043" s="138">
        <v>-11001.07</v>
      </c>
      <c r="N1043" s="139">
        <f t="shared" si="33"/>
        <v>11001.07</v>
      </c>
      <c r="O1043" s="140" t="str">
        <f>IF(M1043="","",IF(M1043&lt;0,-M1043&amp;"_"&amp;COUNTIF(M$2:M1043,M1043),M1043&amp;"_"&amp;COUNTIF(M$2:M1043,M1043)))</f>
        <v>11001.07_1</v>
      </c>
      <c r="P1043" s="140" t="str">
        <f t="shared" si="32"/>
        <v/>
      </c>
      <c r="Q1043" s="136" t="s">
        <v>1590</v>
      </c>
      <c r="R1043" s="136" t="s">
        <v>1589</v>
      </c>
      <c r="S1043" s="136" t="s">
        <v>980</v>
      </c>
      <c r="T1043" s="136" t="s">
        <v>980</v>
      </c>
      <c r="U1043" s="136" t="s">
        <v>987</v>
      </c>
      <c r="V1043" s="136" t="s">
        <v>980</v>
      </c>
      <c r="W1043" s="136" t="s">
        <v>980</v>
      </c>
      <c r="X1043" s="136" t="s">
        <v>980</v>
      </c>
      <c r="Y1043" s="136" t="s">
        <v>980</v>
      </c>
      <c r="Z1043" s="136" t="s">
        <v>988</v>
      </c>
      <c r="AA1043" s="136" t="s">
        <v>980</v>
      </c>
      <c r="AB1043" s="137"/>
      <c r="AC1043" s="136" t="s">
        <v>980</v>
      </c>
      <c r="AD1043" s="136" t="s">
        <v>980</v>
      </c>
      <c r="AE1043" s="136" t="s">
        <v>980</v>
      </c>
      <c r="AF1043" s="138">
        <v>0</v>
      </c>
    </row>
    <row r="1044" spans="1:32" x14ac:dyDescent="0.25">
      <c r="A1044" s="135" t="s">
        <v>980</v>
      </c>
      <c r="B1044" s="136" t="s">
        <v>182</v>
      </c>
      <c r="C1044" s="136" t="s">
        <v>665</v>
      </c>
      <c r="D1044" s="137">
        <v>44209</v>
      </c>
      <c r="E1044" s="137">
        <v>44209</v>
      </c>
      <c r="F1044" s="137">
        <v>44216</v>
      </c>
      <c r="G1044" s="136" t="s">
        <v>981</v>
      </c>
      <c r="H1044" s="136" t="s">
        <v>982</v>
      </c>
      <c r="I1044" s="138">
        <v>-20443.689999999999</v>
      </c>
      <c r="J1044" s="136" t="s">
        <v>983</v>
      </c>
      <c r="K1044" s="136" t="s">
        <v>984</v>
      </c>
      <c r="L1044" s="138">
        <v>-1716247.78</v>
      </c>
      <c r="M1044" s="138">
        <v>-20443.689999999999</v>
      </c>
      <c r="N1044" s="139">
        <f t="shared" si="33"/>
        <v>20443.689999999999</v>
      </c>
      <c r="O1044" s="140" t="str">
        <f>IF(M1044="","",IF(M1044&lt;0,-M1044&amp;"_"&amp;COUNTIF(M$2:M1044,M1044),M1044&amp;"_"&amp;COUNTIF(M$2:M1044,M1044)))</f>
        <v>20443.69_1</v>
      </c>
      <c r="P1044" s="140" t="str">
        <f t="shared" si="32"/>
        <v/>
      </c>
      <c r="Q1044" s="136" t="s">
        <v>1591</v>
      </c>
      <c r="R1044" s="136" t="s">
        <v>1589</v>
      </c>
      <c r="S1044" s="136" t="s">
        <v>980</v>
      </c>
      <c r="T1044" s="136" t="s">
        <v>980</v>
      </c>
      <c r="U1044" s="136" t="s">
        <v>987</v>
      </c>
      <c r="V1044" s="136" t="s">
        <v>980</v>
      </c>
      <c r="W1044" s="136" t="s">
        <v>980</v>
      </c>
      <c r="X1044" s="136" t="s">
        <v>980</v>
      </c>
      <c r="Y1044" s="136" t="s">
        <v>980</v>
      </c>
      <c r="Z1044" s="136" t="s">
        <v>988</v>
      </c>
      <c r="AA1044" s="136" t="s">
        <v>980</v>
      </c>
      <c r="AB1044" s="137"/>
      <c r="AC1044" s="136" t="s">
        <v>980</v>
      </c>
      <c r="AD1044" s="136" t="s">
        <v>980</v>
      </c>
      <c r="AE1044" s="136" t="s">
        <v>980</v>
      </c>
      <c r="AF1044" s="138">
        <v>0</v>
      </c>
    </row>
    <row r="1045" spans="1:32" x14ac:dyDescent="0.25">
      <c r="A1045" s="135" t="s">
        <v>980</v>
      </c>
      <c r="B1045" s="136" t="s">
        <v>182</v>
      </c>
      <c r="C1045" s="136" t="s">
        <v>665</v>
      </c>
      <c r="D1045" s="137">
        <v>44209</v>
      </c>
      <c r="E1045" s="137">
        <v>44209</v>
      </c>
      <c r="F1045" s="137">
        <v>44216</v>
      </c>
      <c r="G1045" s="136" t="s">
        <v>981</v>
      </c>
      <c r="H1045" s="136" t="s">
        <v>982</v>
      </c>
      <c r="I1045" s="138">
        <v>-2762.75</v>
      </c>
      <c r="J1045" s="136" t="s">
        <v>983</v>
      </c>
      <c r="K1045" s="136" t="s">
        <v>984</v>
      </c>
      <c r="L1045" s="138">
        <v>-231932.86</v>
      </c>
      <c r="M1045" s="138">
        <v>-2762.75</v>
      </c>
      <c r="N1045" s="139">
        <f t="shared" si="33"/>
        <v>2762.75</v>
      </c>
      <c r="O1045" s="140" t="str">
        <f>IF(M1045="","",IF(M1045&lt;0,-M1045&amp;"_"&amp;COUNTIF(M$2:M1045,M1045),M1045&amp;"_"&amp;COUNTIF(M$2:M1045,M1045)))</f>
        <v>2762.75_1</v>
      </c>
      <c r="P1045" s="140" t="str">
        <f t="shared" si="32"/>
        <v/>
      </c>
      <c r="Q1045" s="136" t="s">
        <v>1591</v>
      </c>
      <c r="R1045" s="136" t="s">
        <v>1589</v>
      </c>
      <c r="S1045" s="136" t="s">
        <v>980</v>
      </c>
      <c r="T1045" s="136" t="s">
        <v>980</v>
      </c>
      <c r="U1045" s="136" t="s">
        <v>987</v>
      </c>
      <c r="V1045" s="136" t="s">
        <v>980</v>
      </c>
      <c r="W1045" s="136" t="s">
        <v>980</v>
      </c>
      <c r="X1045" s="136" t="s">
        <v>980</v>
      </c>
      <c r="Y1045" s="136" t="s">
        <v>980</v>
      </c>
      <c r="Z1045" s="136" t="s">
        <v>988</v>
      </c>
      <c r="AA1045" s="136" t="s">
        <v>980</v>
      </c>
      <c r="AB1045" s="137"/>
      <c r="AC1045" s="136" t="s">
        <v>980</v>
      </c>
      <c r="AD1045" s="136" t="s">
        <v>980</v>
      </c>
      <c r="AE1045" s="136" t="s">
        <v>980</v>
      </c>
      <c r="AF1045" s="138">
        <v>0</v>
      </c>
    </row>
    <row r="1046" spans="1:32" x14ac:dyDescent="0.25">
      <c r="A1046" s="135" t="s">
        <v>980</v>
      </c>
      <c r="B1046" s="136" t="s">
        <v>182</v>
      </c>
      <c r="C1046" s="136" t="s">
        <v>665</v>
      </c>
      <c r="D1046" s="137">
        <v>44209</v>
      </c>
      <c r="E1046" s="137">
        <v>44209</v>
      </c>
      <c r="F1046" s="137">
        <v>44216</v>
      </c>
      <c r="G1046" s="136" t="s">
        <v>981</v>
      </c>
      <c r="H1046" s="136" t="s">
        <v>982</v>
      </c>
      <c r="I1046" s="138">
        <v>-1266.3599999999999</v>
      </c>
      <c r="J1046" s="136" t="s">
        <v>983</v>
      </c>
      <c r="K1046" s="136" t="s">
        <v>984</v>
      </c>
      <c r="L1046" s="138">
        <v>-106310.92</v>
      </c>
      <c r="M1046" s="138">
        <v>-1266.3599999999999</v>
      </c>
      <c r="N1046" s="139">
        <f t="shared" si="33"/>
        <v>1266.3599999999999</v>
      </c>
      <c r="O1046" s="140" t="str">
        <f>IF(M1046="","",IF(M1046&lt;0,-M1046&amp;"_"&amp;COUNTIF(M$2:M1046,M1046),M1046&amp;"_"&amp;COUNTIF(M$2:M1046,M1046)))</f>
        <v>1266.36_2</v>
      </c>
      <c r="P1046" s="140" t="str">
        <f t="shared" si="32"/>
        <v/>
      </c>
      <c r="Q1046" s="136" t="s">
        <v>1591</v>
      </c>
      <c r="R1046" s="136" t="s">
        <v>1589</v>
      </c>
      <c r="S1046" s="136" t="s">
        <v>980</v>
      </c>
      <c r="T1046" s="136" t="s">
        <v>980</v>
      </c>
      <c r="U1046" s="136" t="s">
        <v>987</v>
      </c>
      <c r="V1046" s="136" t="s">
        <v>980</v>
      </c>
      <c r="W1046" s="136" t="s">
        <v>980</v>
      </c>
      <c r="X1046" s="136" t="s">
        <v>980</v>
      </c>
      <c r="Y1046" s="136" t="s">
        <v>980</v>
      </c>
      <c r="Z1046" s="136" t="s">
        <v>988</v>
      </c>
      <c r="AA1046" s="136" t="s">
        <v>980</v>
      </c>
      <c r="AB1046" s="137"/>
      <c r="AC1046" s="136" t="s">
        <v>980</v>
      </c>
      <c r="AD1046" s="136" t="s">
        <v>980</v>
      </c>
      <c r="AE1046" s="136" t="s">
        <v>980</v>
      </c>
      <c r="AF1046" s="138">
        <v>0</v>
      </c>
    </row>
    <row r="1047" spans="1:32" x14ac:dyDescent="0.25">
      <c r="A1047" s="135" t="s">
        <v>980</v>
      </c>
      <c r="B1047" s="136" t="s">
        <v>182</v>
      </c>
      <c r="C1047" s="136" t="s">
        <v>665</v>
      </c>
      <c r="D1047" s="137">
        <v>44209</v>
      </c>
      <c r="E1047" s="137">
        <v>44209</v>
      </c>
      <c r="F1047" s="137">
        <v>44216</v>
      </c>
      <c r="G1047" s="136" t="s">
        <v>981</v>
      </c>
      <c r="H1047" s="136" t="s">
        <v>982</v>
      </c>
      <c r="I1047" s="138">
        <v>-1267</v>
      </c>
      <c r="J1047" s="136" t="s">
        <v>983</v>
      </c>
      <c r="K1047" s="136" t="s">
        <v>984</v>
      </c>
      <c r="L1047" s="138">
        <v>-106364.65</v>
      </c>
      <c r="M1047" s="138">
        <v>-1267</v>
      </c>
      <c r="N1047" s="139">
        <f t="shared" si="33"/>
        <v>1267</v>
      </c>
      <c r="O1047" s="140" t="str">
        <f>IF(M1047="","",IF(M1047&lt;0,-M1047&amp;"_"&amp;COUNTIF(M$2:M1047,M1047),M1047&amp;"_"&amp;COUNTIF(M$2:M1047,M1047)))</f>
        <v>1267_1</v>
      </c>
      <c r="P1047" s="140" t="str">
        <f t="shared" si="32"/>
        <v/>
      </c>
      <c r="Q1047" s="136" t="s">
        <v>1591</v>
      </c>
      <c r="R1047" s="136" t="s">
        <v>1589</v>
      </c>
      <c r="S1047" s="136" t="s">
        <v>980</v>
      </c>
      <c r="T1047" s="136" t="s">
        <v>980</v>
      </c>
      <c r="U1047" s="136" t="s">
        <v>987</v>
      </c>
      <c r="V1047" s="136" t="s">
        <v>980</v>
      </c>
      <c r="W1047" s="136" t="s">
        <v>980</v>
      </c>
      <c r="X1047" s="136" t="s">
        <v>980</v>
      </c>
      <c r="Y1047" s="136" t="s">
        <v>980</v>
      </c>
      <c r="Z1047" s="136" t="s">
        <v>988</v>
      </c>
      <c r="AA1047" s="136" t="s">
        <v>980</v>
      </c>
      <c r="AB1047" s="137"/>
      <c r="AC1047" s="136" t="s">
        <v>980</v>
      </c>
      <c r="AD1047" s="136" t="s">
        <v>980</v>
      </c>
      <c r="AE1047" s="136" t="s">
        <v>980</v>
      </c>
      <c r="AF1047" s="138">
        <v>0</v>
      </c>
    </row>
    <row r="1048" spans="1:32" x14ac:dyDescent="0.25">
      <c r="A1048" s="135" t="s">
        <v>980</v>
      </c>
      <c r="B1048" s="136" t="s">
        <v>182</v>
      </c>
      <c r="C1048" s="136" t="s">
        <v>665</v>
      </c>
      <c r="D1048" s="137">
        <v>44209</v>
      </c>
      <c r="E1048" s="137">
        <v>44209</v>
      </c>
      <c r="F1048" s="137">
        <v>44216</v>
      </c>
      <c r="G1048" s="136" t="s">
        <v>981</v>
      </c>
      <c r="H1048" s="136" t="s">
        <v>982</v>
      </c>
      <c r="I1048" s="138">
        <v>-6596.58</v>
      </c>
      <c r="J1048" s="136" t="s">
        <v>983</v>
      </c>
      <c r="K1048" s="136" t="s">
        <v>984</v>
      </c>
      <c r="L1048" s="138">
        <v>-553782.89</v>
      </c>
      <c r="M1048" s="138">
        <v>-6596.58</v>
      </c>
      <c r="N1048" s="139">
        <f t="shared" si="33"/>
        <v>6596.58</v>
      </c>
      <c r="O1048" s="140" t="str">
        <f>IF(M1048="","",IF(M1048&lt;0,-M1048&amp;"_"&amp;COUNTIF(M$2:M1048,M1048),M1048&amp;"_"&amp;COUNTIF(M$2:M1048,M1048)))</f>
        <v>6596.58_1</v>
      </c>
      <c r="P1048" s="140" t="str">
        <f t="shared" si="32"/>
        <v/>
      </c>
      <c r="Q1048" s="136" t="s">
        <v>1591</v>
      </c>
      <c r="R1048" s="136" t="s">
        <v>1589</v>
      </c>
      <c r="S1048" s="136" t="s">
        <v>980</v>
      </c>
      <c r="T1048" s="136" t="s">
        <v>980</v>
      </c>
      <c r="U1048" s="136" t="s">
        <v>987</v>
      </c>
      <c r="V1048" s="136" t="s">
        <v>980</v>
      </c>
      <c r="W1048" s="136" t="s">
        <v>980</v>
      </c>
      <c r="X1048" s="136" t="s">
        <v>980</v>
      </c>
      <c r="Y1048" s="136" t="s">
        <v>980</v>
      </c>
      <c r="Z1048" s="136" t="s">
        <v>988</v>
      </c>
      <c r="AA1048" s="136" t="s">
        <v>980</v>
      </c>
      <c r="AB1048" s="137"/>
      <c r="AC1048" s="136" t="s">
        <v>980</v>
      </c>
      <c r="AD1048" s="136" t="s">
        <v>980</v>
      </c>
      <c r="AE1048" s="136" t="s">
        <v>980</v>
      </c>
      <c r="AF1048" s="138">
        <v>0</v>
      </c>
    </row>
    <row r="1049" spans="1:32" x14ac:dyDescent="0.25">
      <c r="A1049" s="135" t="s">
        <v>980</v>
      </c>
      <c r="B1049" s="136" t="s">
        <v>182</v>
      </c>
      <c r="C1049" s="136" t="s">
        <v>665</v>
      </c>
      <c r="D1049" s="137">
        <v>44209</v>
      </c>
      <c r="E1049" s="137">
        <v>44209</v>
      </c>
      <c r="F1049" s="137">
        <v>44216</v>
      </c>
      <c r="G1049" s="136" t="s">
        <v>981</v>
      </c>
      <c r="H1049" s="136" t="s">
        <v>982</v>
      </c>
      <c r="I1049" s="138">
        <v>-32500.62</v>
      </c>
      <c r="J1049" s="136" t="s">
        <v>983</v>
      </c>
      <c r="K1049" s="136" t="s">
        <v>984</v>
      </c>
      <c r="L1049" s="138">
        <v>-2728427.05</v>
      </c>
      <c r="M1049" s="138">
        <v>-32500.62</v>
      </c>
      <c r="N1049" s="139">
        <f t="shared" si="33"/>
        <v>32500.62</v>
      </c>
      <c r="O1049" s="140" t="str">
        <f>IF(M1049="","",IF(M1049&lt;0,-M1049&amp;"_"&amp;COUNTIF(M$2:M1049,M1049),M1049&amp;"_"&amp;COUNTIF(M$2:M1049,M1049)))</f>
        <v>32500.62_1</v>
      </c>
      <c r="P1049" s="140" t="str">
        <f t="shared" si="32"/>
        <v/>
      </c>
      <c r="Q1049" s="136" t="s">
        <v>1591</v>
      </c>
      <c r="R1049" s="136" t="s">
        <v>1589</v>
      </c>
      <c r="S1049" s="136" t="s">
        <v>980</v>
      </c>
      <c r="T1049" s="136" t="s">
        <v>980</v>
      </c>
      <c r="U1049" s="136" t="s">
        <v>987</v>
      </c>
      <c r="V1049" s="136" t="s">
        <v>980</v>
      </c>
      <c r="W1049" s="136" t="s">
        <v>980</v>
      </c>
      <c r="X1049" s="136" t="s">
        <v>980</v>
      </c>
      <c r="Y1049" s="136" t="s">
        <v>980</v>
      </c>
      <c r="Z1049" s="136" t="s">
        <v>988</v>
      </c>
      <c r="AA1049" s="136" t="s">
        <v>980</v>
      </c>
      <c r="AB1049" s="137"/>
      <c r="AC1049" s="136" t="s">
        <v>980</v>
      </c>
      <c r="AD1049" s="136" t="s">
        <v>980</v>
      </c>
      <c r="AE1049" s="136" t="s">
        <v>980</v>
      </c>
      <c r="AF1049" s="138">
        <v>0</v>
      </c>
    </row>
    <row r="1050" spans="1:32" x14ac:dyDescent="0.25">
      <c r="A1050" s="135" t="s">
        <v>980</v>
      </c>
      <c r="B1050" s="136" t="s">
        <v>182</v>
      </c>
      <c r="C1050" s="136" t="s">
        <v>665</v>
      </c>
      <c r="D1050" s="137">
        <v>44209</v>
      </c>
      <c r="E1050" s="137">
        <v>44209</v>
      </c>
      <c r="F1050" s="137">
        <v>44216</v>
      </c>
      <c r="G1050" s="136" t="s">
        <v>981</v>
      </c>
      <c r="H1050" s="136" t="s">
        <v>982</v>
      </c>
      <c r="I1050" s="138">
        <v>-8109.62</v>
      </c>
      <c r="J1050" s="136" t="s">
        <v>983</v>
      </c>
      <c r="K1050" s="136" t="s">
        <v>984</v>
      </c>
      <c r="L1050" s="138">
        <v>-680802.6</v>
      </c>
      <c r="M1050" s="138">
        <v>-8109.62</v>
      </c>
      <c r="N1050" s="139">
        <f t="shared" si="33"/>
        <v>8109.62</v>
      </c>
      <c r="O1050" s="140" t="str">
        <f>IF(M1050="","",IF(M1050&lt;0,-M1050&amp;"_"&amp;COUNTIF(M$2:M1050,M1050),M1050&amp;"_"&amp;COUNTIF(M$2:M1050,M1050)))</f>
        <v>8109.62_1</v>
      </c>
      <c r="P1050" s="140" t="str">
        <f t="shared" si="32"/>
        <v/>
      </c>
      <c r="Q1050" s="136" t="s">
        <v>1591</v>
      </c>
      <c r="R1050" s="136" t="s">
        <v>1589</v>
      </c>
      <c r="S1050" s="136" t="s">
        <v>980</v>
      </c>
      <c r="T1050" s="136" t="s">
        <v>980</v>
      </c>
      <c r="U1050" s="136" t="s">
        <v>987</v>
      </c>
      <c r="V1050" s="136" t="s">
        <v>980</v>
      </c>
      <c r="W1050" s="136" t="s">
        <v>980</v>
      </c>
      <c r="X1050" s="136" t="s">
        <v>980</v>
      </c>
      <c r="Y1050" s="136" t="s">
        <v>980</v>
      </c>
      <c r="Z1050" s="136" t="s">
        <v>988</v>
      </c>
      <c r="AA1050" s="136" t="s">
        <v>980</v>
      </c>
      <c r="AB1050" s="137"/>
      <c r="AC1050" s="136" t="s">
        <v>980</v>
      </c>
      <c r="AD1050" s="136" t="s">
        <v>980</v>
      </c>
      <c r="AE1050" s="136" t="s">
        <v>980</v>
      </c>
      <c r="AF1050" s="138">
        <v>0</v>
      </c>
    </row>
    <row r="1051" spans="1:32" x14ac:dyDescent="0.25">
      <c r="A1051" s="135" t="s">
        <v>980</v>
      </c>
      <c r="B1051" s="136" t="s">
        <v>182</v>
      </c>
      <c r="C1051" s="136" t="s">
        <v>665</v>
      </c>
      <c r="D1051" s="137">
        <v>44209</v>
      </c>
      <c r="E1051" s="137">
        <v>44209</v>
      </c>
      <c r="F1051" s="137">
        <v>44216</v>
      </c>
      <c r="G1051" s="136" t="s">
        <v>981</v>
      </c>
      <c r="H1051" s="136" t="s">
        <v>982</v>
      </c>
      <c r="I1051" s="138">
        <v>-7129.87</v>
      </c>
      <c r="J1051" s="136" t="s">
        <v>983</v>
      </c>
      <c r="K1051" s="136" t="s">
        <v>984</v>
      </c>
      <c r="L1051" s="138">
        <v>-598552.59</v>
      </c>
      <c r="M1051" s="138">
        <v>-7129.87</v>
      </c>
      <c r="N1051" s="139">
        <f t="shared" si="33"/>
        <v>7129.87</v>
      </c>
      <c r="O1051" s="140" t="str">
        <f>IF(M1051="","",IF(M1051&lt;0,-M1051&amp;"_"&amp;COUNTIF(M$2:M1051,M1051),M1051&amp;"_"&amp;COUNTIF(M$2:M1051,M1051)))</f>
        <v>7129.87_1</v>
      </c>
      <c r="P1051" s="140" t="str">
        <f t="shared" si="32"/>
        <v/>
      </c>
      <c r="Q1051" s="136" t="s">
        <v>1591</v>
      </c>
      <c r="R1051" s="136" t="s">
        <v>1589</v>
      </c>
      <c r="S1051" s="136" t="s">
        <v>980</v>
      </c>
      <c r="T1051" s="136" t="s">
        <v>980</v>
      </c>
      <c r="U1051" s="136" t="s">
        <v>987</v>
      </c>
      <c r="V1051" s="136" t="s">
        <v>980</v>
      </c>
      <c r="W1051" s="136" t="s">
        <v>980</v>
      </c>
      <c r="X1051" s="136" t="s">
        <v>980</v>
      </c>
      <c r="Y1051" s="136" t="s">
        <v>980</v>
      </c>
      <c r="Z1051" s="136" t="s">
        <v>988</v>
      </c>
      <c r="AA1051" s="136" t="s">
        <v>980</v>
      </c>
      <c r="AB1051" s="137"/>
      <c r="AC1051" s="136" t="s">
        <v>980</v>
      </c>
      <c r="AD1051" s="136" t="s">
        <v>980</v>
      </c>
      <c r="AE1051" s="136" t="s">
        <v>980</v>
      </c>
      <c r="AF1051" s="138">
        <v>0</v>
      </c>
    </row>
    <row r="1052" spans="1:32" x14ac:dyDescent="0.25">
      <c r="A1052" s="135" t="s">
        <v>980</v>
      </c>
      <c r="B1052" s="136" t="s">
        <v>182</v>
      </c>
      <c r="C1052" s="136" t="s">
        <v>665</v>
      </c>
      <c r="D1052" s="137">
        <v>44209</v>
      </c>
      <c r="E1052" s="137">
        <v>44209</v>
      </c>
      <c r="F1052" s="137">
        <v>44216</v>
      </c>
      <c r="G1052" s="136" t="s">
        <v>981</v>
      </c>
      <c r="H1052" s="136" t="s">
        <v>982</v>
      </c>
      <c r="I1052" s="138">
        <v>-6644.84</v>
      </c>
      <c r="J1052" s="136" t="s">
        <v>983</v>
      </c>
      <c r="K1052" s="136" t="s">
        <v>984</v>
      </c>
      <c r="L1052" s="138">
        <v>-557834.31999999995</v>
      </c>
      <c r="M1052" s="138">
        <v>-6644.84</v>
      </c>
      <c r="N1052" s="139">
        <f t="shared" si="33"/>
        <v>6644.84</v>
      </c>
      <c r="O1052" s="140" t="str">
        <f>IF(M1052="","",IF(M1052&lt;0,-M1052&amp;"_"&amp;COUNTIF(M$2:M1052,M1052),M1052&amp;"_"&amp;COUNTIF(M$2:M1052,M1052)))</f>
        <v>6644.84_1</v>
      </c>
      <c r="P1052" s="140" t="str">
        <f t="shared" si="32"/>
        <v/>
      </c>
      <c r="Q1052" s="136" t="s">
        <v>1591</v>
      </c>
      <c r="R1052" s="136" t="s">
        <v>1589</v>
      </c>
      <c r="S1052" s="136" t="s">
        <v>980</v>
      </c>
      <c r="T1052" s="136" t="s">
        <v>980</v>
      </c>
      <c r="U1052" s="136" t="s">
        <v>987</v>
      </c>
      <c r="V1052" s="136" t="s">
        <v>980</v>
      </c>
      <c r="W1052" s="136" t="s">
        <v>980</v>
      </c>
      <c r="X1052" s="136" t="s">
        <v>980</v>
      </c>
      <c r="Y1052" s="136" t="s">
        <v>980</v>
      </c>
      <c r="Z1052" s="136" t="s">
        <v>988</v>
      </c>
      <c r="AA1052" s="136" t="s">
        <v>980</v>
      </c>
      <c r="AB1052" s="137"/>
      <c r="AC1052" s="136" t="s">
        <v>980</v>
      </c>
      <c r="AD1052" s="136" t="s">
        <v>980</v>
      </c>
      <c r="AE1052" s="136" t="s">
        <v>980</v>
      </c>
      <c r="AF1052" s="138">
        <v>0</v>
      </c>
    </row>
    <row r="1053" spans="1:32" x14ac:dyDescent="0.25">
      <c r="A1053" s="135" t="s">
        <v>980</v>
      </c>
      <c r="B1053" s="136" t="s">
        <v>182</v>
      </c>
      <c r="C1053" s="136" t="s">
        <v>665</v>
      </c>
      <c r="D1053" s="137">
        <v>44209</v>
      </c>
      <c r="E1053" s="137">
        <v>44209</v>
      </c>
      <c r="F1053" s="137">
        <v>44216</v>
      </c>
      <c r="G1053" s="136" t="s">
        <v>981</v>
      </c>
      <c r="H1053" s="136" t="s">
        <v>982</v>
      </c>
      <c r="I1053" s="138">
        <v>-2356.5100000000002</v>
      </c>
      <c r="J1053" s="136" t="s">
        <v>983</v>
      </c>
      <c r="K1053" s="136" t="s">
        <v>984</v>
      </c>
      <c r="L1053" s="138">
        <v>-197829.01</v>
      </c>
      <c r="M1053" s="138">
        <v>-2356.5100000000002</v>
      </c>
      <c r="N1053" s="139">
        <f t="shared" si="33"/>
        <v>2356.5100000000002</v>
      </c>
      <c r="O1053" s="140" t="str">
        <f>IF(M1053="","",IF(M1053&lt;0,-M1053&amp;"_"&amp;COUNTIF(M$2:M1053,M1053),M1053&amp;"_"&amp;COUNTIF(M$2:M1053,M1053)))</f>
        <v>2356.51_1</v>
      </c>
      <c r="P1053" s="140" t="str">
        <f t="shared" si="32"/>
        <v/>
      </c>
      <c r="Q1053" s="136" t="s">
        <v>1591</v>
      </c>
      <c r="R1053" s="136" t="s">
        <v>1589</v>
      </c>
      <c r="S1053" s="136" t="s">
        <v>980</v>
      </c>
      <c r="T1053" s="136" t="s">
        <v>980</v>
      </c>
      <c r="U1053" s="136" t="s">
        <v>987</v>
      </c>
      <c r="V1053" s="136" t="s">
        <v>980</v>
      </c>
      <c r="W1053" s="136" t="s">
        <v>980</v>
      </c>
      <c r="X1053" s="136" t="s">
        <v>980</v>
      </c>
      <c r="Y1053" s="136" t="s">
        <v>980</v>
      </c>
      <c r="Z1053" s="136" t="s">
        <v>988</v>
      </c>
      <c r="AA1053" s="136" t="s">
        <v>980</v>
      </c>
      <c r="AB1053" s="137"/>
      <c r="AC1053" s="136" t="s">
        <v>980</v>
      </c>
      <c r="AD1053" s="136" t="s">
        <v>980</v>
      </c>
      <c r="AE1053" s="136" t="s">
        <v>980</v>
      </c>
      <c r="AF1053" s="138">
        <v>0</v>
      </c>
    </row>
    <row r="1054" spans="1:32" x14ac:dyDescent="0.25">
      <c r="A1054" s="135" t="s">
        <v>980</v>
      </c>
      <c r="B1054" s="136" t="s">
        <v>182</v>
      </c>
      <c r="C1054" s="136" t="s">
        <v>665</v>
      </c>
      <c r="D1054" s="137">
        <v>44209</v>
      </c>
      <c r="E1054" s="137">
        <v>44209</v>
      </c>
      <c r="F1054" s="137">
        <v>44216</v>
      </c>
      <c r="G1054" s="136" t="s">
        <v>981</v>
      </c>
      <c r="H1054" s="136" t="s">
        <v>982</v>
      </c>
      <c r="I1054" s="138">
        <v>-9801.86</v>
      </c>
      <c r="J1054" s="136" t="s">
        <v>983</v>
      </c>
      <c r="K1054" s="136" t="s">
        <v>984</v>
      </c>
      <c r="L1054" s="138">
        <v>-822866.15</v>
      </c>
      <c r="M1054" s="138">
        <v>-9801.86</v>
      </c>
      <c r="N1054" s="139">
        <f t="shared" si="33"/>
        <v>9801.86</v>
      </c>
      <c r="O1054" s="140" t="str">
        <f>IF(M1054="","",IF(M1054&lt;0,-M1054&amp;"_"&amp;COUNTIF(M$2:M1054,M1054),M1054&amp;"_"&amp;COUNTIF(M$2:M1054,M1054)))</f>
        <v>9801.86_1</v>
      </c>
      <c r="P1054" s="140" t="str">
        <f t="shared" si="32"/>
        <v/>
      </c>
      <c r="Q1054" s="136" t="s">
        <v>1591</v>
      </c>
      <c r="R1054" s="136" t="s">
        <v>1589</v>
      </c>
      <c r="S1054" s="136" t="s">
        <v>980</v>
      </c>
      <c r="T1054" s="136" t="s">
        <v>980</v>
      </c>
      <c r="U1054" s="136" t="s">
        <v>987</v>
      </c>
      <c r="V1054" s="136" t="s">
        <v>980</v>
      </c>
      <c r="W1054" s="136" t="s">
        <v>980</v>
      </c>
      <c r="X1054" s="136" t="s">
        <v>980</v>
      </c>
      <c r="Y1054" s="136" t="s">
        <v>980</v>
      </c>
      <c r="Z1054" s="136" t="s">
        <v>988</v>
      </c>
      <c r="AA1054" s="136" t="s">
        <v>980</v>
      </c>
      <c r="AB1054" s="137"/>
      <c r="AC1054" s="136" t="s">
        <v>980</v>
      </c>
      <c r="AD1054" s="136" t="s">
        <v>980</v>
      </c>
      <c r="AE1054" s="136" t="s">
        <v>980</v>
      </c>
      <c r="AF1054" s="138">
        <v>0</v>
      </c>
    </row>
    <row r="1055" spans="1:32" x14ac:dyDescent="0.25">
      <c r="A1055" s="135" t="s">
        <v>980</v>
      </c>
      <c r="B1055" s="136" t="s">
        <v>182</v>
      </c>
      <c r="C1055" s="136" t="s">
        <v>665</v>
      </c>
      <c r="D1055" s="137">
        <v>44209</v>
      </c>
      <c r="E1055" s="137">
        <v>44209</v>
      </c>
      <c r="F1055" s="137">
        <v>44216</v>
      </c>
      <c r="G1055" s="136" t="s">
        <v>981</v>
      </c>
      <c r="H1055" s="136" t="s">
        <v>982</v>
      </c>
      <c r="I1055" s="138">
        <v>-1632.2</v>
      </c>
      <c r="J1055" s="136" t="s">
        <v>983</v>
      </c>
      <c r="K1055" s="136" t="s">
        <v>984</v>
      </c>
      <c r="L1055" s="138">
        <v>-137023.19</v>
      </c>
      <c r="M1055" s="138">
        <v>-1632.2</v>
      </c>
      <c r="N1055" s="139">
        <f t="shared" si="33"/>
        <v>1632.2</v>
      </c>
      <c r="O1055" s="140" t="str">
        <f>IF(M1055="","",IF(M1055&lt;0,-M1055&amp;"_"&amp;COUNTIF(M$2:M1055,M1055),M1055&amp;"_"&amp;COUNTIF(M$2:M1055,M1055)))</f>
        <v>1632.2_1</v>
      </c>
      <c r="P1055" s="140" t="str">
        <f t="shared" si="32"/>
        <v/>
      </c>
      <c r="Q1055" s="136" t="s">
        <v>1591</v>
      </c>
      <c r="R1055" s="136" t="s">
        <v>1589</v>
      </c>
      <c r="S1055" s="136" t="s">
        <v>980</v>
      </c>
      <c r="T1055" s="136" t="s">
        <v>980</v>
      </c>
      <c r="U1055" s="136" t="s">
        <v>987</v>
      </c>
      <c r="V1055" s="136" t="s">
        <v>980</v>
      </c>
      <c r="W1055" s="136" t="s">
        <v>980</v>
      </c>
      <c r="X1055" s="136" t="s">
        <v>980</v>
      </c>
      <c r="Y1055" s="136" t="s">
        <v>980</v>
      </c>
      <c r="Z1055" s="136" t="s">
        <v>988</v>
      </c>
      <c r="AA1055" s="136" t="s">
        <v>980</v>
      </c>
      <c r="AB1055" s="137"/>
      <c r="AC1055" s="136" t="s">
        <v>980</v>
      </c>
      <c r="AD1055" s="136" t="s">
        <v>980</v>
      </c>
      <c r="AE1055" s="136" t="s">
        <v>980</v>
      </c>
      <c r="AF1055" s="138">
        <v>0</v>
      </c>
    </row>
    <row r="1056" spans="1:32" x14ac:dyDescent="0.25">
      <c r="A1056" s="135" t="s">
        <v>980</v>
      </c>
      <c r="B1056" s="136" t="s">
        <v>182</v>
      </c>
      <c r="C1056" s="136" t="s">
        <v>663</v>
      </c>
      <c r="D1056" s="137">
        <v>44209</v>
      </c>
      <c r="E1056" s="137">
        <v>44209</v>
      </c>
      <c r="F1056" s="137">
        <v>44216</v>
      </c>
      <c r="G1056" s="136" t="s">
        <v>981</v>
      </c>
      <c r="H1056" s="136" t="s">
        <v>982</v>
      </c>
      <c r="I1056" s="138">
        <v>-2746.25</v>
      </c>
      <c r="J1056" s="136" t="s">
        <v>983</v>
      </c>
      <c r="K1056" s="136" t="s">
        <v>984</v>
      </c>
      <c r="L1056" s="138">
        <v>-230547.69</v>
      </c>
      <c r="M1056" s="138">
        <v>-2746.25</v>
      </c>
      <c r="N1056" s="139">
        <f t="shared" si="33"/>
        <v>2746.25</v>
      </c>
      <c r="O1056" s="140" t="str">
        <f>IF(M1056="","",IF(M1056&lt;0,-M1056&amp;"_"&amp;COUNTIF(M$2:M1056,M1056),M1056&amp;"_"&amp;COUNTIF(M$2:M1056,M1056)))</f>
        <v>2746.25_1</v>
      </c>
      <c r="P1056" s="140" t="str">
        <f t="shared" si="32"/>
        <v/>
      </c>
      <c r="Q1056" s="136" t="s">
        <v>1592</v>
      </c>
      <c r="R1056" s="136" t="s">
        <v>1589</v>
      </c>
      <c r="S1056" s="136" t="s">
        <v>980</v>
      </c>
      <c r="T1056" s="136" t="s">
        <v>980</v>
      </c>
      <c r="U1056" s="136" t="s">
        <v>987</v>
      </c>
      <c r="V1056" s="136" t="s">
        <v>980</v>
      </c>
      <c r="W1056" s="136" t="s">
        <v>980</v>
      </c>
      <c r="X1056" s="136" t="s">
        <v>980</v>
      </c>
      <c r="Y1056" s="136" t="s">
        <v>980</v>
      </c>
      <c r="Z1056" s="136" t="s">
        <v>988</v>
      </c>
      <c r="AA1056" s="136" t="s">
        <v>980</v>
      </c>
      <c r="AB1056" s="137"/>
      <c r="AC1056" s="136" t="s">
        <v>980</v>
      </c>
      <c r="AD1056" s="136" t="s">
        <v>980</v>
      </c>
      <c r="AE1056" s="136" t="s">
        <v>980</v>
      </c>
      <c r="AF1056" s="138">
        <v>0</v>
      </c>
    </row>
    <row r="1057" spans="1:32" x14ac:dyDescent="0.25">
      <c r="A1057" s="135" t="s">
        <v>980</v>
      </c>
      <c r="B1057" s="136" t="s">
        <v>182</v>
      </c>
      <c r="C1057" s="136" t="s">
        <v>718</v>
      </c>
      <c r="D1057" s="137">
        <v>44209</v>
      </c>
      <c r="E1057" s="137">
        <v>44209</v>
      </c>
      <c r="F1057" s="137">
        <v>44228</v>
      </c>
      <c r="G1057" s="136" t="s">
        <v>981</v>
      </c>
      <c r="H1057" s="136" t="s">
        <v>982</v>
      </c>
      <c r="I1057" s="138">
        <v>-5095.29</v>
      </c>
      <c r="J1057" s="136" t="s">
        <v>983</v>
      </c>
      <c r="K1057" s="136" t="s">
        <v>984</v>
      </c>
      <c r="L1057" s="138">
        <v>-427749.6</v>
      </c>
      <c r="M1057" s="138">
        <v>-5095.29</v>
      </c>
      <c r="N1057" s="139">
        <f t="shared" si="33"/>
        <v>5095.29</v>
      </c>
      <c r="O1057" s="140" t="str">
        <f>IF(M1057="","",IF(M1057&lt;0,-M1057&amp;"_"&amp;COUNTIF(M$2:M1057,M1057),M1057&amp;"_"&amp;COUNTIF(M$2:M1057,M1057)))</f>
        <v>5095.29_1</v>
      </c>
      <c r="P1057" s="140" t="str">
        <f t="shared" si="32"/>
        <v/>
      </c>
      <c r="Q1057" s="136" t="s">
        <v>1593</v>
      </c>
      <c r="R1057" s="136" t="s">
        <v>1589</v>
      </c>
      <c r="S1057" s="136" t="s">
        <v>980</v>
      </c>
      <c r="T1057" s="136" t="s">
        <v>980</v>
      </c>
      <c r="U1057" s="136" t="s">
        <v>987</v>
      </c>
      <c r="V1057" s="136" t="s">
        <v>980</v>
      </c>
      <c r="W1057" s="136" t="s">
        <v>980</v>
      </c>
      <c r="X1057" s="136" t="s">
        <v>980</v>
      </c>
      <c r="Y1057" s="136" t="s">
        <v>980</v>
      </c>
      <c r="Z1057" s="136" t="s">
        <v>988</v>
      </c>
      <c r="AA1057" s="136" t="s">
        <v>980</v>
      </c>
      <c r="AB1057" s="137"/>
      <c r="AC1057" s="136" t="s">
        <v>980</v>
      </c>
      <c r="AD1057" s="136" t="s">
        <v>980</v>
      </c>
      <c r="AE1057" s="136" t="s">
        <v>980</v>
      </c>
      <c r="AF1057" s="138">
        <v>0</v>
      </c>
    </row>
    <row r="1058" spans="1:32" x14ac:dyDescent="0.25">
      <c r="A1058" s="135" t="s">
        <v>980</v>
      </c>
      <c r="B1058" s="136" t="s">
        <v>182</v>
      </c>
      <c r="C1058" s="136" t="s">
        <v>719</v>
      </c>
      <c r="D1058" s="137">
        <v>44209</v>
      </c>
      <c r="E1058" s="137">
        <v>44209</v>
      </c>
      <c r="F1058" s="137">
        <v>44228</v>
      </c>
      <c r="G1058" s="136" t="s">
        <v>981</v>
      </c>
      <c r="H1058" s="136" t="s">
        <v>982</v>
      </c>
      <c r="I1058" s="138">
        <v>-7149.23</v>
      </c>
      <c r="J1058" s="136" t="s">
        <v>983</v>
      </c>
      <c r="K1058" s="136" t="s">
        <v>984</v>
      </c>
      <c r="L1058" s="138">
        <v>-600177.86</v>
      </c>
      <c r="M1058" s="138">
        <v>-7149.23</v>
      </c>
      <c r="N1058" s="139">
        <f t="shared" si="33"/>
        <v>7149.23</v>
      </c>
      <c r="O1058" s="140" t="str">
        <f>IF(M1058="","",IF(M1058&lt;0,-M1058&amp;"_"&amp;COUNTIF(M$2:M1058,M1058),M1058&amp;"_"&amp;COUNTIF(M$2:M1058,M1058)))</f>
        <v>7149.23_1</v>
      </c>
      <c r="P1058" s="140" t="str">
        <f t="shared" si="32"/>
        <v/>
      </c>
      <c r="Q1058" s="136" t="s">
        <v>1594</v>
      </c>
      <c r="R1058" s="136" t="s">
        <v>1589</v>
      </c>
      <c r="S1058" s="136" t="s">
        <v>980</v>
      </c>
      <c r="T1058" s="136" t="s">
        <v>980</v>
      </c>
      <c r="U1058" s="136" t="s">
        <v>987</v>
      </c>
      <c r="V1058" s="136" t="s">
        <v>980</v>
      </c>
      <c r="W1058" s="136" t="s">
        <v>980</v>
      </c>
      <c r="X1058" s="136" t="s">
        <v>980</v>
      </c>
      <c r="Y1058" s="136" t="s">
        <v>980</v>
      </c>
      <c r="Z1058" s="136" t="s">
        <v>988</v>
      </c>
      <c r="AA1058" s="136" t="s">
        <v>980</v>
      </c>
      <c r="AB1058" s="137"/>
      <c r="AC1058" s="136" t="s">
        <v>980</v>
      </c>
      <c r="AD1058" s="136" t="s">
        <v>980</v>
      </c>
      <c r="AE1058" s="136" t="s">
        <v>980</v>
      </c>
      <c r="AF1058" s="138">
        <v>0</v>
      </c>
    </row>
    <row r="1059" spans="1:32" x14ac:dyDescent="0.25">
      <c r="A1059" s="135" t="s">
        <v>980</v>
      </c>
      <c r="B1059" s="136" t="s">
        <v>182</v>
      </c>
      <c r="C1059" s="136" t="s">
        <v>719</v>
      </c>
      <c r="D1059" s="137">
        <v>44209</v>
      </c>
      <c r="E1059" s="137">
        <v>44209</v>
      </c>
      <c r="F1059" s="137">
        <v>44228</v>
      </c>
      <c r="G1059" s="136" t="s">
        <v>981</v>
      </c>
      <c r="H1059" s="136" t="s">
        <v>982</v>
      </c>
      <c r="I1059" s="138">
        <v>-1472.16</v>
      </c>
      <c r="J1059" s="136" t="s">
        <v>983</v>
      </c>
      <c r="K1059" s="136" t="s">
        <v>984</v>
      </c>
      <c r="L1059" s="138">
        <v>-123587.83</v>
      </c>
      <c r="M1059" s="138">
        <v>-1472.16</v>
      </c>
      <c r="N1059" s="139">
        <f t="shared" si="33"/>
        <v>1472.16</v>
      </c>
      <c r="O1059" s="140" t="str">
        <f>IF(M1059="","",IF(M1059&lt;0,-M1059&amp;"_"&amp;COUNTIF(M$2:M1059,M1059),M1059&amp;"_"&amp;COUNTIF(M$2:M1059,M1059)))</f>
        <v>1472.16_1</v>
      </c>
      <c r="P1059" s="140" t="str">
        <f t="shared" si="32"/>
        <v/>
      </c>
      <c r="Q1059" s="136" t="s">
        <v>1594</v>
      </c>
      <c r="R1059" s="136" t="s">
        <v>1589</v>
      </c>
      <c r="S1059" s="136" t="s">
        <v>980</v>
      </c>
      <c r="T1059" s="136" t="s">
        <v>980</v>
      </c>
      <c r="U1059" s="136" t="s">
        <v>987</v>
      </c>
      <c r="V1059" s="136" t="s">
        <v>980</v>
      </c>
      <c r="W1059" s="136" t="s">
        <v>980</v>
      </c>
      <c r="X1059" s="136" t="s">
        <v>980</v>
      </c>
      <c r="Y1059" s="136" t="s">
        <v>980</v>
      </c>
      <c r="Z1059" s="136" t="s">
        <v>988</v>
      </c>
      <c r="AA1059" s="136" t="s">
        <v>980</v>
      </c>
      <c r="AB1059" s="137"/>
      <c r="AC1059" s="136" t="s">
        <v>980</v>
      </c>
      <c r="AD1059" s="136" t="s">
        <v>980</v>
      </c>
      <c r="AE1059" s="136" t="s">
        <v>980</v>
      </c>
      <c r="AF1059" s="138">
        <v>0</v>
      </c>
    </row>
    <row r="1060" spans="1:32" x14ac:dyDescent="0.25">
      <c r="A1060" s="135" t="s">
        <v>980</v>
      </c>
      <c r="B1060" s="136" t="s">
        <v>182</v>
      </c>
      <c r="C1060" s="136" t="s">
        <v>719</v>
      </c>
      <c r="D1060" s="137">
        <v>44209</v>
      </c>
      <c r="E1060" s="137">
        <v>44209</v>
      </c>
      <c r="F1060" s="137">
        <v>44228</v>
      </c>
      <c r="G1060" s="136" t="s">
        <v>981</v>
      </c>
      <c r="H1060" s="136" t="s">
        <v>982</v>
      </c>
      <c r="I1060" s="138">
        <v>-1536.4</v>
      </c>
      <c r="J1060" s="136" t="s">
        <v>983</v>
      </c>
      <c r="K1060" s="136" t="s">
        <v>984</v>
      </c>
      <c r="L1060" s="138">
        <v>-128980.78</v>
      </c>
      <c r="M1060" s="138">
        <v>-1536.4</v>
      </c>
      <c r="N1060" s="139">
        <f t="shared" si="33"/>
        <v>1536.4</v>
      </c>
      <c r="O1060" s="140" t="str">
        <f>IF(M1060="","",IF(M1060&lt;0,-M1060&amp;"_"&amp;COUNTIF(M$2:M1060,M1060),M1060&amp;"_"&amp;COUNTIF(M$2:M1060,M1060)))</f>
        <v>1536.4_1</v>
      </c>
      <c r="P1060" s="140" t="str">
        <f t="shared" si="32"/>
        <v/>
      </c>
      <c r="Q1060" s="136" t="s">
        <v>1594</v>
      </c>
      <c r="R1060" s="136" t="s">
        <v>1589</v>
      </c>
      <c r="S1060" s="136" t="s">
        <v>980</v>
      </c>
      <c r="T1060" s="136" t="s">
        <v>980</v>
      </c>
      <c r="U1060" s="136" t="s">
        <v>987</v>
      </c>
      <c r="V1060" s="136" t="s">
        <v>980</v>
      </c>
      <c r="W1060" s="136" t="s">
        <v>980</v>
      </c>
      <c r="X1060" s="136" t="s">
        <v>980</v>
      </c>
      <c r="Y1060" s="136" t="s">
        <v>980</v>
      </c>
      <c r="Z1060" s="136" t="s">
        <v>988</v>
      </c>
      <c r="AA1060" s="136" t="s">
        <v>980</v>
      </c>
      <c r="AB1060" s="137"/>
      <c r="AC1060" s="136" t="s">
        <v>980</v>
      </c>
      <c r="AD1060" s="136" t="s">
        <v>980</v>
      </c>
      <c r="AE1060" s="136" t="s">
        <v>980</v>
      </c>
      <c r="AF1060" s="138">
        <v>0</v>
      </c>
    </row>
    <row r="1061" spans="1:32" x14ac:dyDescent="0.25">
      <c r="A1061" s="135" t="s">
        <v>980</v>
      </c>
      <c r="B1061" s="136" t="s">
        <v>182</v>
      </c>
      <c r="C1061" s="136" t="s">
        <v>719</v>
      </c>
      <c r="D1061" s="137">
        <v>44209</v>
      </c>
      <c r="E1061" s="137">
        <v>44209</v>
      </c>
      <c r="F1061" s="137">
        <v>44228</v>
      </c>
      <c r="G1061" s="136" t="s">
        <v>981</v>
      </c>
      <c r="H1061" s="136" t="s">
        <v>982</v>
      </c>
      <c r="I1061" s="138">
        <v>-9933.18</v>
      </c>
      <c r="J1061" s="136" t="s">
        <v>983</v>
      </c>
      <c r="K1061" s="136" t="s">
        <v>984</v>
      </c>
      <c r="L1061" s="138">
        <v>-833890.46</v>
      </c>
      <c r="M1061" s="138">
        <v>-9933.18</v>
      </c>
      <c r="N1061" s="139">
        <f t="shared" si="33"/>
        <v>9933.18</v>
      </c>
      <c r="O1061" s="140" t="str">
        <f>IF(M1061="","",IF(M1061&lt;0,-M1061&amp;"_"&amp;COUNTIF(M$2:M1061,M1061),M1061&amp;"_"&amp;COUNTIF(M$2:M1061,M1061)))</f>
        <v>9933.18_1</v>
      </c>
      <c r="P1061" s="140" t="str">
        <f t="shared" si="32"/>
        <v/>
      </c>
      <c r="Q1061" s="136" t="s">
        <v>1594</v>
      </c>
      <c r="R1061" s="136" t="s">
        <v>1589</v>
      </c>
      <c r="S1061" s="136" t="s">
        <v>980</v>
      </c>
      <c r="T1061" s="136" t="s">
        <v>980</v>
      </c>
      <c r="U1061" s="136" t="s">
        <v>987</v>
      </c>
      <c r="V1061" s="136" t="s">
        <v>980</v>
      </c>
      <c r="W1061" s="136" t="s">
        <v>980</v>
      </c>
      <c r="X1061" s="136" t="s">
        <v>980</v>
      </c>
      <c r="Y1061" s="136" t="s">
        <v>980</v>
      </c>
      <c r="Z1061" s="136" t="s">
        <v>988</v>
      </c>
      <c r="AA1061" s="136" t="s">
        <v>980</v>
      </c>
      <c r="AB1061" s="137"/>
      <c r="AC1061" s="136" t="s">
        <v>980</v>
      </c>
      <c r="AD1061" s="136" t="s">
        <v>980</v>
      </c>
      <c r="AE1061" s="136" t="s">
        <v>980</v>
      </c>
      <c r="AF1061" s="138">
        <v>0</v>
      </c>
    </row>
    <row r="1062" spans="1:32" x14ac:dyDescent="0.25">
      <c r="A1062" s="135" t="s">
        <v>980</v>
      </c>
      <c r="B1062" s="136" t="s">
        <v>182</v>
      </c>
      <c r="C1062" s="136" t="s">
        <v>719</v>
      </c>
      <c r="D1062" s="137">
        <v>44209</v>
      </c>
      <c r="E1062" s="137">
        <v>44209</v>
      </c>
      <c r="F1062" s="137">
        <v>44228</v>
      </c>
      <c r="G1062" s="136" t="s">
        <v>981</v>
      </c>
      <c r="H1062" s="136" t="s">
        <v>982</v>
      </c>
      <c r="I1062" s="138">
        <v>-4955.91</v>
      </c>
      <c r="J1062" s="136" t="s">
        <v>983</v>
      </c>
      <c r="K1062" s="136" t="s">
        <v>984</v>
      </c>
      <c r="L1062" s="138">
        <v>-416048.64000000001</v>
      </c>
      <c r="M1062" s="138">
        <v>-4955.91</v>
      </c>
      <c r="N1062" s="139">
        <f t="shared" si="33"/>
        <v>4955.91</v>
      </c>
      <c r="O1062" s="140" t="str">
        <f>IF(M1062="","",IF(M1062&lt;0,-M1062&amp;"_"&amp;COUNTIF(M$2:M1062,M1062),M1062&amp;"_"&amp;COUNTIF(M$2:M1062,M1062)))</f>
        <v>4955.91_1</v>
      </c>
      <c r="P1062" s="140" t="str">
        <f t="shared" si="32"/>
        <v/>
      </c>
      <c r="Q1062" s="136" t="s">
        <v>1594</v>
      </c>
      <c r="R1062" s="136" t="s">
        <v>1589</v>
      </c>
      <c r="S1062" s="136" t="s">
        <v>980</v>
      </c>
      <c r="T1062" s="136" t="s">
        <v>980</v>
      </c>
      <c r="U1062" s="136" t="s">
        <v>987</v>
      </c>
      <c r="V1062" s="136" t="s">
        <v>980</v>
      </c>
      <c r="W1062" s="136" t="s">
        <v>980</v>
      </c>
      <c r="X1062" s="136" t="s">
        <v>980</v>
      </c>
      <c r="Y1062" s="136" t="s">
        <v>980</v>
      </c>
      <c r="Z1062" s="136" t="s">
        <v>988</v>
      </c>
      <c r="AA1062" s="136" t="s">
        <v>980</v>
      </c>
      <c r="AB1062" s="137"/>
      <c r="AC1062" s="136" t="s">
        <v>980</v>
      </c>
      <c r="AD1062" s="136" t="s">
        <v>980</v>
      </c>
      <c r="AE1062" s="136" t="s">
        <v>980</v>
      </c>
      <c r="AF1062" s="138">
        <v>0</v>
      </c>
    </row>
    <row r="1063" spans="1:32" x14ac:dyDescent="0.25">
      <c r="A1063" s="135" t="s">
        <v>980</v>
      </c>
      <c r="B1063" s="136" t="s">
        <v>182</v>
      </c>
      <c r="C1063" s="136" t="s">
        <v>719</v>
      </c>
      <c r="D1063" s="137">
        <v>44209</v>
      </c>
      <c r="E1063" s="137">
        <v>44209</v>
      </c>
      <c r="F1063" s="137">
        <v>44228</v>
      </c>
      <c r="G1063" s="136" t="s">
        <v>981</v>
      </c>
      <c r="H1063" s="136" t="s">
        <v>982</v>
      </c>
      <c r="I1063" s="138">
        <v>-2933.5</v>
      </c>
      <c r="J1063" s="136" t="s">
        <v>983</v>
      </c>
      <c r="K1063" s="136" t="s">
        <v>984</v>
      </c>
      <c r="L1063" s="138">
        <v>-246267.33</v>
      </c>
      <c r="M1063" s="138">
        <v>-2933.5</v>
      </c>
      <c r="N1063" s="139">
        <f t="shared" si="33"/>
        <v>2933.5</v>
      </c>
      <c r="O1063" s="140" t="str">
        <f>IF(M1063="","",IF(M1063&lt;0,-M1063&amp;"_"&amp;COUNTIF(M$2:M1063,M1063),M1063&amp;"_"&amp;COUNTIF(M$2:M1063,M1063)))</f>
        <v>2933.5_1</v>
      </c>
      <c r="P1063" s="140" t="str">
        <f t="shared" si="32"/>
        <v/>
      </c>
      <c r="Q1063" s="136" t="s">
        <v>1594</v>
      </c>
      <c r="R1063" s="136" t="s">
        <v>1589</v>
      </c>
      <c r="S1063" s="136" t="s">
        <v>980</v>
      </c>
      <c r="T1063" s="136" t="s">
        <v>980</v>
      </c>
      <c r="U1063" s="136" t="s">
        <v>987</v>
      </c>
      <c r="V1063" s="136" t="s">
        <v>980</v>
      </c>
      <c r="W1063" s="136" t="s">
        <v>980</v>
      </c>
      <c r="X1063" s="136" t="s">
        <v>980</v>
      </c>
      <c r="Y1063" s="136" t="s">
        <v>980</v>
      </c>
      <c r="Z1063" s="136" t="s">
        <v>988</v>
      </c>
      <c r="AA1063" s="136" t="s">
        <v>980</v>
      </c>
      <c r="AB1063" s="137"/>
      <c r="AC1063" s="136" t="s">
        <v>980</v>
      </c>
      <c r="AD1063" s="136" t="s">
        <v>980</v>
      </c>
      <c r="AE1063" s="136" t="s">
        <v>980</v>
      </c>
      <c r="AF1063" s="138">
        <v>0</v>
      </c>
    </row>
    <row r="1064" spans="1:32" x14ac:dyDescent="0.25">
      <c r="A1064" s="135" t="s">
        <v>980</v>
      </c>
      <c r="B1064" s="136" t="s">
        <v>182</v>
      </c>
      <c r="C1064" s="136" t="s">
        <v>719</v>
      </c>
      <c r="D1064" s="137">
        <v>44209</v>
      </c>
      <c r="E1064" s="137">
        <v>44209</v>
      </c>
      <c r="F1064" s="137">
        <v>44228</v>
      </c>
      <c r="G1064" s="136" t="s">
        <v>981</v>
      </c>
      <c r="H1064" s="136" t="s">
        <v>982</v>
      </c>
      <c r="I1064" s="138">
        <v>-8131.9</v>
      </c>
      <c r="J1064" s="136" t="s">
        <v>983</v>
      </c>
      <c r="K1064" s="136" t="s">
        <v>984</v>
      </c>
      <c r="L1064" s="138">
        <v>-682673.01</v>
      </c>
      <c r="M1064" s="138">
        <v>-8131.9</v>
      </c>
      <c r="N1064" s="139">
        <f t="shared" si="33"/>
        <v>8131.9</v>
      </c>
      <c r="O1064" s="140" t="str">
        <f>IF(M1064="","",IF(M1064&lt;0,-M1064&amp;"_"&amp;COUNTIF(M$2:M1064,M1064),M1064&amp;"_"&amp;COUNTIF(M$2:M1064,M1064)))</f>
        <v>8131.9_1</v>
      </c>
      <c r="P1064" s="140" t="str">
        <f t="shared" si="32"/>
        <v/>
      </c>
      <c r="Q1064" s="136" t="s">
        <v>1594</v>
      </c>
      <c r="R1064" s="136" t="s">
        <v>1589</v>
      </c>
      <c r="S1064" s="136" t="s">
        <v>980</v>
      </c>
      <c r="T1064" s="136" t="s">
        <v>980</v>
      </c>
      <c r="U1064" s="136" t="s">
        <v>987</v>
      </c>
      <c r="V1064" s="136" t="s">
        <v>980</v>
      </c>
      <c r="W1064" s="136" t="s">
        <v>980</v>
      </c>
      <c r="X1064" s="136" t="s">
        <v>980</v>
      </c>
      <c r="Y1064" s="136" t="s">
        <v>980</v>
      </c>
      <c r="Z1064" s="136" t="s">
        <v>988</v>
      </c>
      <c r="AA1064" s="136" t="s">
        <v>980</v>
      </c>
      <c r="AB1064" s="137"/>
      <c r="AC1064" s="136" t="s">
        <v>980</v>
      </c>
      <c r="AD1064" s="136" t="s">
        <v>980</v>
      </c>
      <c r="AE1064" s="136" t="s">
        <v>980</v>
      </c>
      <c r="AF1064" s="138">
        <v>0</v>
      </c>
    </row>
    <row r="1065" spans="1:32" x14ac:dyDescent="0.25">
      <c r="A1065" s="135" t="s">
        <v>980</v>
      </c>
      <c r="B1065" s="136" t="s">
        <v>182</v>
      </c>
      <c r="C1065" s="136" t="s">
        <v>719</v>
      </c>
      <c r="D1065" s="137">
        <v>44209</v>
      </c>
      <c r="E1065" s="137">
        <v>44209</v>
      </c>
      <c r="F1065" s="137">
        <v>44228</v>
      </c>
      <c r="G1065" s="136" t="s">
        <v>981</v>
      </c>
      <c r="H1065" s="136" t="s">
        <v>982</v>
      </c>
      <c r="I1065" s="138">
        <v>-6952.54</v>
      </c>
      <c r="J1065" s="136" t="s">
        <v>983</v>
      </c>
      <c r="K1065" s="136" t="s">
        <v>984</v>
      </c>
      <c r="L1065" s="138">
        <v>-583665.73</v>
      </c>
      <c r="M1065" s="138">
        <v>-6952.54</v>
      </c>
      <c r="N1065" s="139">
        <f t="shared" si="33"/>
        <v>6952.54</v>
      </c>
      <c r="O1065" s="140" t="str">
        <f>IF(M1065="","",IF(M1065&lt;0,-M1065&amp;"_"&amp;COUNTIF(M$2:M1065,M1065),M1065&amp;"_"&amp;COUNTIF(M$2:M1065,M1065)))</f>
        <v>6952.54_1</v>
      </c>
      <c r="P1065" s="140" t="str">
        <f t="shared" si="32"/>
        <v/>
      </c>
      <c r="Q1065" s="136" t="s">
        <v>1594</v>
      </c>
      <c r="R1065" s="136" t="s">
        <v>1589</v>
      </c>
      <c r="S1065" s="136" t="s">
        <v>980</v>
      </c>
      <c r="T1065" s="136" t="s">
        <v>980</v>
      </c>
      <c r="U1065" s="136" t="s">
        <v>987</v>
      </c>
      <c r="V1065" s="136" t="s">
        <v>980</v>
      </c>
      <c r="W1065" s="136" t="s">
        <v>980</v>
      </c>
      <c r="X1065" s="136" t="s">
        <v>980</v>
      </c>
      <c r="Y1065" s="136" t="s">
        <v>980</v>
      </c>
      <c r="Z1065" s="136" t="s">
        <v>988</v>
      </c>
      <c r="AA1065" s="136" t="s">
        <v>980</v>
      </c>
      <c r="AB1065" s="137"/>
      <c r="AC1065" s="136" t="s">
        <v>980</v>
      </c>
      <c r="AD1065" s="136" t="s">
        <v>980</v>
      </c>
      <c r="AE1065" s="136" t="s">
        <v>980</v>
      </c>
      <c r="AF1065" s="138">
        <v>0</v>
      </c>
    </row>
    <row r="1066" spans="1:32" x14ac:dyDescent="0.25">
      <c r="A1066" s="135" t="s">
        <v>980</v>
      </c>
      <c r="B1066" s="136" t="s">
        <v>182</v>
      </c>
      <c r="C1066" s="136" t="s">
        <v>720</v>
      </c>
      <c r="D1066" s="137">
        <v>44209</v>
      </c>
      <c r="E1066" s="137">
        <v>44209</v>
      </c>
      <c r="F1066" s="137">
        <v>44228</v>
      </c>
      <c r="G1066" s="136" t="s">
        <v>981</v>
      </c>
      <c r="H1066" s="136" t="s">
        <v>982</v>
      </c>
      <c r="I1066" s="138">
        <v>-11696.31</v>
      </c>
      <c r="J1066" s="136" t="s">
        <v>983</v>
      </c>
      <c r="K1066" s="136" t="s">
        <v>984</v>
      </c>
      <c r="L1066" s="138">
        <v>-981905.23</v>
      </c>
      <c r="M1066" s="138">
        <v>-11696.31</v>
      </c>
      <c r="N1066" s="139">
        <f t="shared" si="33"/>
        <v>11696.31</v>
      </c>
      <c r="O1066" s="140" t="str">
        <f>IF(M1066="","",IF(M1066&lt;0,-M1066&amp;"_"&amp;COUNTIF(M$2:M1066,M1066),M1066&amp;"_"&amp;COUNTIF(M$2:M1066,M1066)))</f>
        <v>11696.31_1</v>
      </c>
      <c r="P1066" s="140" t="str">
        <f t="shared" si="32"/>
        <v/>
      </c>
      <c r="Q1066" s="136" t="s">
        <v>1595</v>
      </c>
      <c r="R1066" s="136" t="s">
        <v>1589</v>
      </c>
      <c r="S1066" s="136" t="s">
        <v>980</v>
      </c>
      <c r="T1066" s="136" t="s">
        <v>980</v>
      </c>
      <c r="U1066" s="136" t="s">
        <v>987</v>
      </c>
      <c r="V1066" s="136" t="s">
        <v>980</v>
      </c>
      <c r="W1066" s="136" t="s">
        <v>980</v>
      </c>
      <c r="X1066" s="136" t="s">
        <v>980</v>
      </c>
      <c r="Y1066" s="136" t="s">
        <v>980</v>
      </c>
      <c r="Z1066" s="136" t="s">
        <v>988</v>
      </c>
      <c r="AA1066" s="136" t="s">
        <v>980</v>
      </c>
      <c r="AB1066" s="137"/>
      <c r="AC1066" s="136" t="s">
        <v>980</v>
      </c>
      <c r="AD1066" s="136" t="s">
        <v>980</v>
      </c>
      <c r="AE1066" s="136" t="s">
        <v>980</v>
      </c>
      <c r="AF1066" s="138">
        <v>0</v>
      </c>
    </row>
    <row r="1067" spans="1:32" x14ac:dyDescent="0.25">
      <c r="A1067" s="135" t="s">
        <v>980</v>
      </c>
      <c r="B1067" s="136" t="s">
        <v>182</v>
      </c>
      <c r="C1067" s="136" t="s">
        <v>720</v>
      </c>
      <c r="D1067" s="137">
        <v>44209</v>
      </c>
      <c r="E1067" s="137">
        <v>44209</v>
      </c>
      <c r="F1067" s="137">
        <v>44228</v>
      </c>
      <c r="G1067" s="136" t="s">
        <v>981</v>
      </c>
      <c r="H1067" s="136" t="s">
        <v>982</v>
      </c>
      <c r="I1067" s="138">
        <v>-1107.99</v>
      </c>
      <c r="J1067" s="136" t="s">
        <v>983</v>
      </c>
      <c r="K1067" s="136" t="s">
        <v>984</v>
      </c>
      <c r="L1067" s="138">
        <v>-93015.76</v>
      </c>
      <c r="M1067" s="138">
        <v>-1107.99</v>
      </c>
      <c r="N1067" s="139">
        <f t="shared" si="33"/>
        <v>1107.99</v>
      </c>
      <c r="O1067" s="140" t="str">
        <f>IF(M1067="","",IF(M1067&lt;0,-M1067&amp;"_"&amp;COUNTIF(M$2:M1067,M1067),M1067&amp;"_"&amp;COUNTIF(M$2:M1067,M1067)))</f>
        <v>1107.99_1</v>
      </c>
      <c r="P1067" s="140" t="str">
        <f t="shared" si="32"/>
        <v/>
      </c>
      <c r="Q1067" s="136" t="s">
        <v>1595</v>
      </c>
      <c r="R1067" s="136" t="s">
        <v>1589</v>
      </c>
      <c r="S1067" s="136" t="s">
        <v>980</v>
      </c>
      <c r="T1067" s="136" t="s">
        <v>980</v>
      </c>
      <c r="U1067" s="136" t="s">
        <v>987</v>
      </c>
      <c r="V1067" s="136" t="s">
        <v>980</v>
      </c>
      <c r="W1067" s="136" t="s">
        <v>980</v>
      </c>
      <c r="X1067" s="136" t="s">
        <v>980</v>
      </c>
      <c r="Y1067" s="136" t="s">
        <v>980</v>
      </c>
      <c r="Z1067" s="136" t="s">
        <v>988</v>
      </c>
      <c r="AA1067" s="136" t="s">
        <v>980</v>
      </c>
      <c r="AB1067" s="137"/>
      <c r="AC1067" s="136" t="s">
        <v>980</v>
      </c>
      <c r="AD1067" s="136" t="s">
        <v>980</v>
      </c>
      <c r="AE1067" s="136" t="s">
        <v>980</v>
      </c>
      <c r="AF1067" s="138">
        <v>0</v>
      </c>
    </row>
    <row r="1068" spans="1:32" x14ac:dyDescent="0.25">
      <c r="A1068" s="135" t="s">
        <v>980</v>
      </c>
      <c r="B1068" s="136" t="s">
        <v>182</v>
      </c>
      <c r="C1068" s="136" t="s">
        <v>237</v>
      </c>
      <c r="D1068" s="137">
        <v>44210</v>
      </c>
      <c r="E1068" s="137">
        <v>44210</v>
      </c>
      <c r="F1068" s="137">
        <v>44215</v>
      </c>
      <c r="G1068" s="136" t="s">
        <v>981</v>
      </c>
      <c r="H1068" s="136" t="s">
        <v>982</v>
      </c>
      <c r="I1068" s="138">
        <v>-18033.84</v>
      </c>
      <c r="J1068" s="136" t="s">
        <v>983</v>
      </c>
      <c r="K1068" s="136" t="s">
        <v>984</v>
      </c>
      <c r="L1068" s="138">
        <v>-1513940.87</v>
      </c>
      <c r="M1068" s="138">
        <v>-18033.84</v>
      </c>
      <c r="N1068" s="139">
        <f t="shared" si="33"/>
        <v>18033.84</v>
      </c>
      <c r="O1068" s="140" t="str">
        <f>IF(M1068="","",IF(M1068&lt;0,-M1068&amp;"_"&amp;COUNTIF(M$2:M1068,M1068),M1068&amp;"_"&amp;COUNTIF(M$2:M1068,M1068)))</f>
        <v>18033.84_1</v>
      </c>
      <c r="P1068" s="140" t="str">
        <f t="shared" si="32"/>
        <v/>
      </c>
      <c r="Q1068" s="136" t="s">
        <v>1596</v>
      </c>
      <c r="R1068" s="136" t="s">
        <v>1597</v>
      </c>
      <c r="S1068" s="136" t="s">
        <v>980</v>
      </c>
      <c r="T1068" s="136" t="s">
        <v>980</v>
      </c>
      <c r="U1068" s="136" t="s">
        <v>987</v>
      </c>
      <c r="V1068" s="136" t="s">
        <v>980</v>
      </c>
      <c r="W1068" s="136" t="s">
        <v>980</v>
      </c>
      <c r="X1068" s="136" t="s">
        <v>980</v>
      </c>
      <c r="Y1068" s="136" t="s">
        <v>980</v>
      </c>
      <c r="Z1068" s="136" t="s">
        <v>988</v>
      </c>
      <c r="AA1068" s="136" t="s">
        <v>980</v>
      </c>
      <c r="AB1068" s="137"/>
      <c r="AC1068" s="136" t="s">
        <v>980</v>
      </c>
      <c r="AD1068" s="136" t="s">
        <v>980</v>
      </c>
      <c r="AE1068" s="136" t="s">
        <v>980</v>
      </c>
      <c r="AF1068" s="138">
        <v>0</v>
      </c>
    </row>
    <row r="1069" spans="1:32" x14ac:dyDescent="0.25">
      <c r="A1069" s="135" t="s">
        <v>980</v>
      </c>
      <c r="B1069" s="136" t="s">
        <v>182</v>
      </c>
      <c r="C1069" s="136" t="s">
        <v>237</v>
      </c>
      <c r="D1069" s="137">
        <v>44210</v>
      </c>
      <c r="E1069" s="137">
        <v>44210</v>
      </c>
      <c r="F1069" s="137">
        <v>44215</v>
      </c>
      <c r="G1069" s="136" t="s">
        <v>981</v>
      </c>
      <c r="H1069" s="136" t="s">
        <v>982</v>
      </c>
      <c r="I1069" s="138">
        <v>-7485.36</v>
      </c>
      <c r="J1069" s="136" t="s">
        <v>983</v>
      </c>
      <c r="K1069" s="136" t="s">
        <v>984</v>
      </c>
      <c r="L1069" s="138">
        <v>-628395.97</v>
      </c>
      <c r="M1069" s="138">
        <v>-7485.36</v>
      </c>
      <c r="N1069" s="139">
        <f t="shared" si="33"/>
        <v>7485.36</v>
      </c>
      <c r="O1069" s="140" t="str">
        <f>IF(M1069="","",IF(M1069&lt;0,-M1069&amp;"_"&amp;COUNTIF(M$2:M1069,M1069),M1069&amp;"_"&amp;COUNTIF(M$2:M1069,M1069)))</f>
        <v>7485.36_1</v>
      </c>
      <c r="P1069" s="140" t="str">
        <f t="shared" si="32"/>
        <v/>
      </c>
      <c r="Q1069" s="136" t="s">
        <v>1596</v>
      </c>
      <c r="R1069" s="136" t="s">
        <v>1597</v>
      </c>
      <c r="S1069" s="136" t="s">
        <v>980</v>
      </c>
      <c r="T1069" s="136" t="s">
        <v>980</v>
      </c>
      <c r="U1069" s="136" t="s">
        <v>987</v>
      </c>
      <c r="V1069" s="136" t="s">
        <v>980</v>
      </c>
      <c r="W1069" s="136" t="s">
        <v>980</v>
      </c>
      <c r="X1069" s="136" t="s">
        <v>980</v>
      </c>
      <c r="Y1069" s="136" t="s">
        <v>980</v>
      </c>
      <c r="Z1069" s="136" t="s">
        <v>988</v>
      </c>
      <c r="AA1069" s="136" t="s">
        <v>980</v>
      </c>
      <c r="AB1069" s="137"/>
      <c r="AC1069" s="136" t="s">
        <v>980</v>
      </c>
      <c r="AD1069" s="136" t="s">
        <v>980</v>
      </c>
      <c r="AE1069" s="136" t="s">
        <v>980</v>
      </c>
      <c r="AF1069" s="138">
        <v>0</v>
      </c>
    </row>
    <row r="1070" spans="1:32" x14ac:dyDescent="0.25">
      <c r="A1070" s="135" t="s">
        <v>980</v>
      </c>
      <c r="B1070" s="136" t="s">
        <v>182</v>
      </c>
      <c r="C1070" s="136" t="s">
        <v>237</v>
      </c>
      <c r="D1070" s="137">
        <v>44210</v>
      </c>
      <c r="E1070" s="137">
        <v>44210</v>
      </c>
      <c r="F1070" s="137">
        <v>44215</v>
      </c>
      <c r="G1070" s="136" t="s">
        <v>981</v>
      </c>
      <c r="H1070" s="136" t="s">
        <v>982</v>
      </c>
      <c r="I1070" s="138">
        <v>-14347.84</v>
      </c>
      <c r="J1070" s="136" t="s">
        <v>983</v>
      </c>
      <c r="K1070" s="136" t="s">
        <v>984</v>
      </c>
      <c r="L1070" s="138">
        <v>-1204501.17</v>
      </c>
      <c r="M1070" s="138">
        <v>-14347.84</v>
      </c>
      <c r="N1070" s="139">
        <f t="shared" si="33"/>
        <v>14347.84</v>
      </c>
      <c r="O1070" s="140" t="str">
        <f>IF(M1070="","",IF(M1070&lt;0,-M1070&amp;"_"&amp;COUNTIF(M$2:M1070,M1070),M1070&amp;"_"&amp;COUNTIF(M$2:M1070,M1070)))</f>
        <v>14347.84_1</v>
      </c>
      <c r="P1070" s="140" t="str">
        <f t="shared" si="32"/>
        <v/>
      </c>
      <c r="Q1070" s="136" t="s">
        <v>1596</v>
      </c>
      <c r="R1070" s="136" t="s">
        <v>1597</v>
      </c>
      <c r="S1070" s="136" t="s">
        <v>980</v>
      </c>
      <c r="T1070" s="136" t="s">
        <v>980</v>
      </c>
      <c r="U1070" s="136" t="s">
        <v>987</v>
      </c>
      <c r="V1070" s="136" t="s">
        <v>980</v>
      </c>
      <c r="W1070" s="136" t="s">
        <v>980</v>
      </c>
      <c r="X1070" s="136" t="s">
        <v>980</v>
      </c>
      <c r="Y1070" s="136" t="s">
        <v>980</v>
      </c>
      <c r="Z1070" s="136" t="s">
        <v>988</v>
      </c>
      <c r="AA1070" s="136" t="s">
        <v>980</v>
      </c>
      <c r="AB1070" s="137"/>
      <c r="AC1070" s="136" t="s">
        <v>980</v>
      </c>
      <c r="AD1070" s="136" t="s">
        <v>980</v>
      </c>
      <c r="AE1070" s="136" t="s">
        <v>980</v>
      </c>
      <c r="AF1070" s="138">
        <v>0</v>
      </c>
    </row>
    <row r="1071" spans="1:32" x14ac:dyDescent="0.25">
      <c r="A1071" s="135" t="s">
        <v>980</v>
      </c>
      <c r="B1071" s="136" t="s">
        <v>182</v>
      </c>
      <c r="C1071" s="136" t="s">
        <v>237</v>
      </c>
      <c r="D1071" s="137">
        <v>44210</v>
      </c>
      <c r="E1071" s="137">
        <v>44210</v>
      </c>
      <c r="F1071" s="137">
        <v>44215</v>
      </c>
      <c r="G1071" s="136" t="s">
        <v>981</v>
      </c>
      <c r="H1071" s="136" t="s">
        <v>982</v>
      </c>
      <c r="I1071" s="138">
        <v>-6063.41</v>
      </c>
      <c r="J1071" s="136" t="s">
        <v>983</v>
      </c>
      <c r="K1071" s="136" t="s">
        <v>984</v>
      </c>
      <c r="L1071" s="138">
        <v>-509023.27</v>
      </c>
      <c r="M1071" s="138">
        <v>-6063.41</v>
      </c>
      <c r="N1071" s="139">
        <f t="shared" si="33"/>
        <v>6063.41</v>
      </c>
      <c r="O1071" s="140" t="str">
        <f>IF(M1071="","",IF(M1071&lt;0,-M1071&amp;"_"&amp;COUNTIF(M$2:M1071,M1071),M1071&amp;"_"&amp;COUNTIF(M$2:M1071,M1071)))</f>
        <v>6063.41_1</v>
      </c>
      <c r="P1071" s="140" t="str">
        <f t="shared" si="32"/>
        <v/>
      </c>
      <c r="Q1071" s="136" t="s">
        <v>1596</v>
      </c>
      <c r="R1071" s="136" t="s">
        <v>1597</v>
      </c>
      <c r="S1071" s="136" t="s">
        <v>980</v>
      </c>
      <c r="T1071" s="136" t="s">
        <v>980</v>
      </c>
      <c r="U1071" s="136" t="s">
        <v>987</v>
      </c>
      <c r="V1071" s="136" t="s">
        <v>980</v>
      </c>
      <c r="W1071" s="136" t="s">
        <v>980</v>
      </c>
      <c r="X1071" s="136" t="s">
        <v>980</v>
      </c>
      <c r="Y1071" s="136" t="s">
        <v>980</v>
      </c>
      <c r="Z1071" s="136" t="s">
        <v>988</v>
      </c>
      <c r="AA1071" s="136" t="s">
        <v>980</v>
      </c>
      <c r="AB1071" s="137"/>
      <c r="AC1071" s="136" t="s">
        <v>980</v>
      </c>
      <c r="AD1071" s="136" t="s">
        <v>980</v>
      </c>
      <c r="AE1071" s="136" t="s">
        <v>980</v>
      </c>
      <c r="AF1071" s="138">
        <v>0</v>
      </c>
    </row>
    <row r="1072" spans="1:32" x14ac:dyDescent="0.25">
      <c r="A1072" s="135" t="s">
        <v>980</v>
      </c>
      <c r="B1072" s="136" t="s">
        <v>182</v>
      </c>
      <c r="C1072" s="136" t="s">
        <v>237</v>
      </c>
      <c r="D1072" s="137">
        <v>44210</v>
      </c>
      <c r="E1072" s="137">
        <v>44210</v>
      </c>
      <c r="F1072" s="137">
        <v>44215</v>
      </c>
      <c r="G1072" s="136" t="s">
        <v>981</v>
      </c>
      <c r="H1072" s="136" t="s">
        <v>982</v>
      </c>
      <c r="I1072" s="138">
        <v>-17598.68</v>
      </c>
      <c r="J1072" s="136" t="s">
        <v>983</v>
      </c>
      <c r="K1072" s="136" t="s">
        <v>984</v>
      </c>
      <c r="L1072" s="138">
        <v>-1477409.19</v>
      </c>
      <c r="M1072" s="138">
        <v>-17598.68</v>
      </c>
      <c r="N1072" s="139">
        <f t="shared" si="33"/>
        <v>17598.68</v>
      </c>
      <c r="O1072" s="140" t="str">
        <f>IF(M1072="","",IF(M1072&lt;0,-M1072&amp;"_"&amp;COUNTIF(M$2:M1072,M1072),M1072&amp;"_"&amp;COUNTIF(M$2:M1072,M1072)))</f>
        <v>17598.68_1</v>
      </c>
      <c r="P1072" s="140" t="str">
        <f t="shared" si="32"/>
        <v/>
      </c>
      <c r="Q1072" s="136" t="s">
        <v>1596</v>
      </c>
      <c r="R1072" s="136" t="s">
        <v>1597</v>
      </c>
      <c r="S1072" s="136" t="s">
        <v>980</v>
      </c>
      <c r="T1072" s="136" t="s">
        <v>980</v>
      </c>
      <c r="U1072" s="136" t="s">
        <v>987</v>
      </c>
      <c r="V1072" s="136" t="s">
        <v>980</v>
      </c>
      <c r="W1072" s="136" t="s">
        <v>980</v>
      </c>
      <c r="X1072" s="136" t="s">
        <v>980</v>
      </c>
      <c r="Y1072" s="136" t="s">
        <v>980</v>
      </c>
      <c r="Z1072" s="136" t="s">
        <v>988</v>
      </c>
      <c r="AA1072" s="136" t="s">
        <v>980</v>
      </c>
      <c r="AB1072" s="137"/>
      <c r="AC1072" s="136" t="s">
        <v>980</v>
      </c>
      <c r="AD1072" s="136" t="s">
        <v>980</v>
      </c>
      <c r="AE1072" s="136" t="s">
        <v>980</v>
      </c>
      <c r="AF1072" s="138">
        <v>0</v>
      </c>
    </row>
    <row r="1073" spans="1:32" x14ac:dyDescent="0.25">
      <c r="A1073" s="135" t="s">
        <v>980</v>
      </c>
      <c r="B1073" s="136" t="s">
        <v>182</v>
      </c>
      <c r="C1073" s="136" t="s">
        <v>237</v>
      </c>
      <c r="D1073" s="137">
        <v>44210</v>
      </c>
      <c r="E1073" s="137">
        <v>44210</v>
      </c>
      <c r="F1073" s="137">
        <v>44215</v>
      </c>
      <c r="G1073" s="136" t="s">
        <v>981</v>
      </c>
      <c r="H1073" s="136" t="s">
        <v>982</v>
      </c>
      <c r="I1073" s="138">
        <v>-7705.52</v>
      </c>
      <c r="J1073" s="136" t="s">
        <v>983</v>
      </c>
      <c r="K1073" s="136" t="s">
        <v>984</v>
      </c>
      <c r="L1073" s="138">
        <v>-646878.4</v>
      </c>
      <c r="M1073" s="138">
        <v>-7705.52</v>
      </c>
      <c r="N1073" s="139">
        <f t="shared" si="33"/>
        <v>7705.52</v>
      </c>
      <c r="O1073" s="140" t="str">
        <f>IF(M1073="","",IF(M1073&lt;0,-M1073&amp;"_"&amp;COUNTIF(M$2:M1073,M1073),M1073&amp;"_"&amp;COUNTIF(M$2:M1073,M1073)))</f>
        <v>7705.52_1</v>
      </c>
      <c r="P1073" s="140" t="str">
        <f t="shared" si="32"/>
        <v/>
      </c>
      <c r="Q1073" s="136" t="s">
        <v>1596</v>
      </c>
      <c r="R1073" s="136" t="s">
        <v>1597</v>
      </c>
      <c r="S1073" s="136" t="s">
        <v>980</v>
      </c>
      <c r="T1073" s="136" t="s">
        <v>980</v>
      </c>
      <c r="U1073" s="136" t="s">
        <v>987</v>
      </c>
      <c r="V1073" s="136" t="s">
        <v>980</v>
      </c>
      <c r="W1073" s="136" t="s">
        <v>980</v>
      </c>
      <c r="X1073" s="136" t="s">
        <v>980</v>
      </c>
      <c r="Y1073" s="136" t="s">
        <v>980</v>
      </c>
      <c r="Z1073" s="136" t="s">
        <v>988</v>
      </c>
      <c r="AA1073" s="136" t="s">
        <v>980</v>
      </c>
      <c r="AB1073" s="137"/>
      <c r="AC1073" s="136" t="s">
        <v>980</v>
      </c>
      <c r="AD1073" s="136" t="s">
        <v>980</v>
      </c>
      <c r="AE1073" s="136" t="s">
        <v>980</v>
      </c>
      <c r="AF1073" s="138">
        <v>0</v>
      </c>
    </row>
    <row r="1074" spans="1:32" x14ac:dyDescent="0.25">
      <c r="A1074" s="135" t="s">
        <v>980</v>
      </c>
      <c r="B1074" s="136" t="s">
        <v>182</v>
      </c>
      <c r="C1074" s="136" t="s">
        <v>237</v>
      </c>
      <c r="D1074" s="137">
        <v>44210</v>
      </c>
      <c r="E1074" s="137">
        <v>44210</v>
      </c>
      <c r="F1074" s="137">
        <v>44215</v>
      </c>
      <c r="G1074" s="136" t="s">
        <v>981</v>
      </c>
      <c r="H1074" s="136" t="s">
        <v>982</v>
      </c>
      <c r="I1074" s="138">
        <v>-6345.32</v>
      </c>
      <c r="J1074" s="136" t="s">
        <v>983</v>
      </c>
      <c r="K1074" s="136" t="s">
        <v>984</v>
      </c>
      <c r="L1074" s="138">
        <v>-532689.61</v>
      </c>
      <c r="M1074" s="138">
        <v>-6345.32</v>
      </c>
      <c r="N1074" s="139">
        <f t="shared" si="33"/>
        <v>6345.32</v>
      </c>
      <c r="O1074" s="140" t="str">
        <f>IF(M1074="","",IF(M1074&lt;0,-M1074&amp;"_"&amp;COUNTIF(M$2:M1074,M1074),M1074&amp;"_"&amp;COUNTIF(M$2:M1074,M1074)))</f>
        <v>6345.32_1</v>
      </c>
      <c r="P1074" s="140" t="str">
        <f t="shared" si="32"/>
        <v/>
      </c>
      <c r="Q1074" s="136" t="s">
        <v>1596</v>
      </c>
      <c r="R1074" s="136" t="s">
        <v>1597</v>
      </c>
      <c r="S1074" s="136" t="s">
        <v>980</v>
      </c>
      <c r="T1074" s="136" t="s">
        <v>980</v>
      </c>
      <c r="U1074" s="136" t="s">
        <v>987</v>
      </c>
      <c r="V1074" s="136" t="s">
        <v>980</v>
      </c>
      <c r="W1074" s="136" t="s">
        <v>980</v>
      </c>
      <c r="X1074" s="136" t="s">
        <v>980</v>
      </c>
      <c r="Y1074" s="136" t="s">
        <v>980</v>
      </c>
      <c r="Z1074" s="136" t="s">
        <v>988</v>
      </c>
      <c r="AA1074" s="136" t="s">
        <v>980</v>
      </c>
      <c r="AB1074" s="137"/>
      <c r="AC1074" s="136" t="s">
        <v>980</v>
      </c>
      <c r="AD1074" s="136" t="s">
        <v>980</v>
      </c>
      <c r="AE1074" s="136" t="s">
        <v>980</v>
      </c>
      <c r="AF1074" s="138">
        <v>0</v>
      </c>
    </row>
    <row r="1075" spans="1:32" x14ac:dyDescent="0.25">
      <c r="A1075" s="135" t="s">
        <v>980</v>
      </c>
      <c r="B1075" s="136" t="s">
        <v>182</v>
      </c>
      <c r="C1075" s="136" t="s">
        <v>237</v>
      </c>
      <c r="D1075" s="137">
        <v>44210</v>
      </c>
      <c r="E1075" s="137">
        <v>44210</v>
      </c>
      <c r="F1075" s="137">
        <v>44215</v>
      </c>
      <c r="G1075" s="136" t="s">
        <v>981</v>
      </c>
      <c r="H1075" s="136" t="s">
        <v>982</v>
      </c>
      <c r="I1075" s="138">
        <v>-14235.04</v>
      </c>
      <c r="J1075" s="136" t="s">
        <v>983</v>
      </c>
      <c r="K1075" s="136" t="s">
        <v>984</v>
      </c>
      <c r="L1075" s="138">
        <v>-1195031.6100000001</v>
      </c>
      <c r="M1075" s="138">
        <v>-14235.04</v>
      </c>
      <c r="N1075" s="139">
        <f t="shared" si="33"/>
        <v>14235.04</v>
      </c>
      <c r="O1075" s="140" t="str">
        <f>IF(M1075="","",IF(M1075&lt;0,-M1075&amp;"_"&amp;COUNTIF(M$2:M1075,M1075),M1075&amp;"_"&amp;COUNTIF(M$2:M1075,M1075)))</f>
        <v>14235.04_1</v>
      </c>
      <c r="P1075" s="140" t="str">
        <f t="shared" si="32"/>
        <v/>
      </c>
      <c r="Q1075" s="136" t="s">
        <v>1596</v>
      </c>
      <c r="R1075" s="136" t="s">
        <v>1597</v>
      </c>
      <c r="S1075" s="136" t="s">
        <v>980</v>
      </c>
      <c r="T1075" s="136" t="s">
        <v>980</v>
      </c>
      <c r="U1075" s="136" t="s">
        <v>987</v>
      </c>
      <c r="V1075" s="136" t="s">
        <v>980</v>
      </c>
      <c r="W1075" s="136" t="s">
        <v>980</v>
      </c>
      <c r="X1075" s="136" t="s">
        <v>980</v>
      </c>
      <c r="Y1075" s="136" t="s">
        <v>980</v>
      </c>
      <c r="Z1075" s="136" t="s">
        <v>988</v>
      </c>
      <c r="AA1075" s="136" t="s">
        <v>980</v>
      </c>
      <c r="AB1075" s="137"/>
      <c r="AC1075" s="136" t="s">
        <v>980</v>
      </c>
      <c r="AD1075" s="136" t="s">
        <v>980</v>
      </c>
      <c r="AE1075" s="136" t="s">
        <v>980</v>
      </c>
      <c r="AF1075" s="138">
        <v>0</v>
      </c>
    </row>
    <row r="1076" spans="1:32" x14ac:dyDescent="0.25">
      <c r="A1076" s="135" t="s">
        <v>980</v>
      </c>
      <c r="B1076" s="136" t="s">
        <v>182</v>
      </c>
      <c r="C1076" s="136" t="s">
        <v>237</v>
      </c>
      <c r="D1076" s="137">
        <v>44210</v>
      </c>
      <c r="E1076" s="137">
        <v>44210</v>
      </c>
      <c r="F1076" s="137">
        <v>44215</v>
      </c>
      <c r="G1076" s="136" t="s">
        <v>981</v>
      </c>
      <c r="H1076" s="136" t="s">
        <v>982</v>
      </c>
      <c r="I1076" s="138">
        <v>-13505.06</v>
      </c>
      <c r="J1076" s="136" t="s">
        <v>983</v>
      </c>
      <c r="K1076" s="136" t="s">
        <v>984</v>
      </c>
      <c r="L1076" s="138">
        <v>-1133749.79</v>
      </c>
      <c r="M1076" s="138">
        <v>-13505.06</v>
      </c>
      <c r="N1076" s="139">
        <f t="shared" si="33"/>
        <v>13505.06</v>
      </c>
      <c r="O1076" s="140" t="str">
        <f>IF(M1076="","",IF(M1076&lt;0,-M1076&amp;"_"&amp;COUNTIF(M$2:M1076,M1076),M1076&amp;"_"&amp;COUNTIF(M$2:M1076,M1076)))</f>
        <v>13505.06_1</v>
      </c>
      <c r="P1076" s="140" t="str">
        <f t="shared" si="32"/>
        <v/>
      </c>
      <c r="Q1076" s="136" t="s">
        <v>1596</v>
      </c>
      <c r="R1076" s="136" t="s">
        <v>1597</v>
      </c>
      <c r="S1076" s="136" t="s">
        <v>980</v>
      </c>
      <c r="T1076" s="136" t="s">
        <v>980</v>
      </c>
      <c r="U1076" s="136" t="s">
        <v>987</v>
      </c>
      <c r="V1076" s="136" t="s">
        <v>980</v>
      </c>
      <c r="W1076" s="136" t="s">
        <v>980</v>
      </c>
      <c r="X1076" s="136" t="s">
        <v>980</v>
      </c>
      <c r="Y1076" s="136" t="s">
        <v>980</v>
      </c>
      <c r="Z1076" s="136" t="s">
        <v>988</v>
      </c>
      <c r="AA1076" s="136" t="s">
        <v>980</v>
      </c>
      <c r="AB1076" s="137"/>
      <c r="AC1076" s="136" t="s">
        <v>980</v>
      </c>
      <c r="AD1076" s="136" t="s">
        <v>980</v>
      </c>
      <c r="AE1076" s="136" t="s">
        <v>980</v>
      </c>
      <c r="AF1076" s="138">
        <v>0</v>
      </c>
    </row>
    <row r="1077" spans="1:32" x14ac:dyDescent="0.25">
      <c r="A1077" s="135" t="s">
        <v>980</v>
      </c>
      <c r="B1077" s="136" t="s">
        <v>182</v>
      </c>
      <c r="C1077" s="136" t="s">
        <v>237</v>
      </c>
      <c r="D1077" s="137">
        <v>44210</v>
      </c>
      <c r="E1077" s="137">
        <v>44210</v>
      </c>
      <c r="F1077" s="137">
        <v>44215</v>
      </c>
      <c r="G1077" s="136" t="s">
        <v>981</v>
      </c>
      <c r="H1077" s="136" t="s">
        <v>982</v>
      </c>
      <c r="I1077" s="138">
        <v>-16387.97</v>
      </c>
      <c r="J1077" s="136" t="s">
        <v>983</v>
      </c>
      <c r="K1077" s="136" t="s">
        <v>984</v>
      </c>
      <c r="L1077" s="138">
        <v>-1375770.08</v>
      </c>
      <c r="M1077" s="138">
        <v>-16387.97</v>
      </c>
      <c r="N1077" s="139">
        <f t="shared" si="33"/>
        <v>16387.97</v>
      </c>
      <c r="O1077" s="140" t="str">
        <f>IF(M1077="","",IF(M1077&lt;0,-M1077&amp;"_"&amp;COUNTIF(M$2:M1077,M1077),M1077&amp;"_"&amp;COUNTIF(M$2:M1077,M1077)))</f>
        <v>16387.97_1</v>
      </c>
      <c r="P1077" s="140" t="str">
        <f t="shared" si="32"/>
        <v/>
      </c>
      <c r="Q1077" s="136" t="s">
        <v>1596</v>
      </c>
      <c r="R1077" s="136" t="s">
        <v>1597</v>
      </c>
      <c r="S1077" s="136" t="s">
        <v>980</v>
      </c>
      <c r="T1077" s="136" t="s">
        <v>980</v>
      </c>
      <c r="U1077" s="136" t="s">
        <v>987</v>
      </c>
      <c r="V1077" s="136" t="s">
        <v>980</v>
      </c>
      <c r="W1077" s="136" t="s">
        <v>980</v>
      </c>
      <c r="X1077" s="136" t="s">
        <v>980</v>
      </c>
      <c r="Y1077" s="136" t="s">
        <v>980</v>
      </c>
      <c r="Z1077" s="136" t="s">
        <v>988</v>
      </c>
      <c r="AA1077" s="136" t="s">
        <v>980</v>
      </c>
      <c r="AB1077" s="137"/>
      <c r="AC1077" s="136" t="s">
        <v>980</v>
      </c>
      <c r="AD1077" s="136" t="s">
        <v>980</v>
      </c>
      <c r="AE1077" s="136" t="s">
        <v>980</v>
      </c>
      <c r="AF1077" s="138">
        <v>0</v>
      </c>
    </row>
    <row r="1078" spans="1:32" x14ac:dyDescent="0.25">
      <c r="A1078" s="135" t="s">
        <v>980</v>
      </c>
      <c r="B1078" s="136" t="s">
        <v>182</v>
      </c>
      <c r="C1078" s="136" t="s">
        <v>660</v>
      </c>
      <c r="D1078" s="137">
        <v>44210</v>
      </c>
      <c r="E1078" s="137">
        <v>44210</v>
      </c>
      <c r="F1078" s="137">
        <v>44215</v>
      </c>
      <c r="G1078" s="136" t="s">
        <v>981</v>
      </c>
      <c r="H1078" s="136" t="s">
        <v>982</v>
      </c>
      <c r="I1078" s="138">
        <v>-13468.57</v>
      </c>
      <c r="J1078" s="136" t="s">
        <v>983</v>
      </c>
      <c r="K1078" s="136" t="s">
        <v>984</v>
      </c>
      <c r="L1078" s="138">
        <v>-1130686.45</v>
      </c>
      <c r="M1078" s="138">
        <v>-13468.57</v>
      </c>
      <c r="N1078" s="139">
        <f t="shared" si="33"/>
        <v>13468.57</v>
      </c>
      <c r="O1078" s="140" t="str">
        <f>IF(M1078="","",IF(M1078&lt;0,-M1078&amp;"_"&amp;COUNTIF(M$2:M1078,M1078),M1078&amp;"_"&amp;COUNTIF(M$2:M1078,M1078)))</f>
        <v>13468.57_1</v>
      </c>
      <c r="P1078" s="140" t="str">
        <f t="shared" si="32"/>
        <v/>
      </c>
      <c r="Q1078" s="136" t="s">
        <v>1598</v>
      </c>
      <c r="R1078" s="136" t="s">
        <v>1597</v>
      </c>
      <c r="S1078" s="136" t="s">
        <v>980</v>
      </c>
      <c r="T1078" s="136" t="s">
        <v>980</v>
      </c>
      <c r="U1078" s="136" t="s">
        <v>987</v>
      </c>
      <c r="V1078" s="136" t="s">
        <v>980</v>
      </c>
      <c r="W1078" s="136" t="s">
        <v>980</v>
      </c>
      <c r="X1078" s="136" t="s">
        <v>980</v>
      </c>
      <c r="Y1078" s="136" t="s">
        <v>980</v>
      </c>
      <c r="Z1078" s="136" t="s">
        <v>988</v>
      </c>
      <c r="AA1078" s="136" t="s">
        <v>980</v>
      </c>
      <c r="AB1078" s="137"/>
      <c r="AC1078" s="136" t="s">
        <v>980</v>
      </c>
      <c r="AD1078" s="136" t="s">
        <v>980</v>
      </c>
      <c r="AE1078" s="136" t="s">
        <v>980</v>
      </c>
      <c r="AF1078" s="138">
        <v>0</v>
      </c>
    </row>
    <row r="1079" spans="1:32" x14ac:dyDescent="0.25">
      <c r="A1079" s="135" t="s">
        <v>980</v>
      </c>
      <c r="B1079" s="136" t="s">
        <v>182</v>
      </c>
      <c r="C1079" s="136" t="s">
        <v>660</v>
      </c>
      <c r="D1079" s="137">
        <v>44210</v>
      </c>
      <c r="E1079" s="137">
        <v>44210</v>
      </c>
      <c r="F1079" s="137">
        <v>44215</v>
      </c>
      <c r="G1079" s="136" t="s">
        <v>981</v>
      </c>
      <c r="H1079" s="136" t="s">
        <v>982</v>
      </c>
      <c r="I1079" s="138">
        <v>-3230.9</v>
      </c>
      <c r="J1079" s="136" t="s">
        <v>983</v>
      </c>
      <c r="K1079" s="136" t="s">
        <v>984</v>
      </c>
      <c r="L1079" s="138">
        <v>-271234.06</v>
      </c>
      <c r="M1079" s="138">
        <v>-3230.9</v>
      </c>
      <c r="N1079" s="139">
        <f t="shared" si="33"/>
        <v>3230.9</v>
      </c>
      <c r="O1079" s="140" t="str">
        <f>IF(M1079="","",IF(M1079&lt;0,-M1079&amp;"_"&amp;COUNTIF(M$2:M1079,M1079),M1079&amp;"_"&amp;COUNTIF(M$2:M1079,M1079)))</f>
        <v>3230.9_1</v>
      </c>
      <c r="P1079" s="140" t="str">
        <f t="shared" si="32"/>
        <v/>
      </c>
      <c r="Q1079" s="136" t="s">
        <v>1598</v>
      </c>
      <c r="R1079" s="136" t="s">
        <v>1597</v>
      </c>
      <c r="S1079" s="136" t="s">
        <v>980</v>
      </c>
      <c r="T1079" s="136" t="s">
        <v>980</v>
      </c>
      <c r="U1079" s="136" t="s">
        <v>987</v>
      </c>
      <c r="V1079" s="136" t="s">
        <v>980</v>
      </c>
      <c r="W1079" s="136" t="s">
        <v>980</v>
      </c>
      <c r="X1079" s="136" t="s">
        <v>980</v>
      </c>
      <c r="Y1079" s="136" t="s">
        <v>980</v>
      </c>
      <c r="Z1079" s="136" t="s">
        <v>988</v>
      </c>
      <c r="AA1079" s="136" t="s">
        <v>980</v>
      </c>
      <c r="AB1079" s="137"/>
      <c r="AC1079" s="136" t="s">
        <v>980</v>
      </c>
      <c r="AD1079" s="136" t="s">
        <v>980</v>
      </c>
      <c r="AE1079" s="136" t="s">
        <v>980</v>
      </c>
      <c r="AF1079" s="138">
        <v>0</v>
      </c>
    </row>
    <row r="1080" spans="1:32" x14ac:dyDescent="0.25">
      <c r="A1080" s="135" t="s">
        <v>980</v>
      </c>
      <c r="B1080" s="136" t="s">
        <v>182</v>
      </c>
      <c r="C1080" s="136" t="s">
        <v>660</v>
      </c>
      <c r="D1080" s="137">
        <v>44210</v>
      </c>
      <c r="E1080" s="137">
        <v>44210</v>
      </c>
      <c r="F1080" s="137">
        <v>44215</v>
      </c>
      <c r="G1080" s="136" t="s">
        <v>981</v>
      </c>
      <c r="H1080" s="136" t="s">
        <v>982</v>
      </c>
      <c r="I1080" s="138">
        <v>-12732.54</v>
      </c>
      <c r="J1080" s="136" t="s">
        <v>983</v>
      </c>
      <c r="K1080" s="136" t="s">
        <v>984</v>
      </c>
      <c r="L1080" s="138">
        <v>-1068896.73</v>
      </c>
      <c r="M1080" s="138">
        <v>-12732.54</v>
      </c>
      <c r="N1080" s="139">
        <f t="shared" si="33"/>
        <v>12732.54</v>
      </c>
      <c r="O1080" s="140" t="str">
        <f>IF(M1080="","",IF(M1080&lt;0,-M1080&amp;"_"&amp;COUNTIF(M$2:M1080,M1080),M1080&amp;"_"&amp;COUNTIF(M$2:M1080,M1080)))</f>
        <v>12732.54_1</v>
      </c>
      <c r="P1080" s="140" t="str">
        <f t="shared" si="32"/>
        <v/>
      </c>
      <c r="Q1080" s="136" t="s">
        <v>1598</v>
      </c>
      <c r="R1080" s="136" t="s">
        <v>1597</v>
      </c>
      <c r="S1080" s="136" t="s">
        <v>980</v>
      </c>
      <c r="T1080" s="136" t="s">
        <v>980</v>
      </c>
      <c r="U1080" s="136" t="s">
        <v>987</v>
      </c>
      <c r="V1080" s="136" t="s">
        <v>980</v>
      </c>
      <c r="W1080" s="136" t="s">
        <v>980</v>
      </c>
      <c r="X1080" s="136" t="s">
        <v>980</v>
      </c>
      <c r="Y1080" s="136" t="s">
        <v>980</v>
      </c>
      <c r="Z1080" s="136" t="s">
        <v>988</v>
      </c>
      <c r="AA1080" s="136" t="s">
        <v>980</v>
      </c>
      <c r="AB1080" s="137"/>
      <c r="AC1080" s="136" t="s">
        <v>980</v>
      </c>
      <c r="AD1080" s="136" t="s">
        <v>980</v>
      </c>
      <c r="AE1080" s="136" t="s">
        <v>980</v>
      </c>
      <c r="AF1080" s="138">
        <v>0</v>
      </c>
    </row>
    <row r="1081" spans="1:32" x14ac:dyDescent="0.25">
      <c r="A1081" s="135" t="s">
        <v>980</v>
      </c>
      <c r="B1081" s="136" t="s">
        <v>182</v>
      </c>
      <c r="C1081" s="136" t="s">
        <v>660</v>
      </c>
      <c r="D1081" s="137">
        <v>44210</v>
      </c>
      <c r="E1081" s="137">
        <v>44210</v>
      </c>
      <c r="F1081" s="137">
        <v>44215</v>
      </c>
      <c r="G1081" s="136" t="s">
        <v>981</v>
      </c>
      <c r="H1081" s="136" t="s">
        <v>982</v>
      </c>
      <c r="I1081" s="138">
        <v>-3153.76</v>
      </c>
      <c r="J1081" s="136" t="s">
        <v>983</v>
      </c>
      <c r="K1081" s="136" t="s">
        <v>984</v>
      </c>
      <c r="L1081" s="138">
        <v>-264758.15000000002</v>
      </c>
      <c r="M1081" s="138">
        <v>-3153.76</v>
      </c>
      <c r="N1081" s="139">
        <f t="shared" si="33"/>
        <v>3153.76</v>
      </c>
      <c r="O1081" s="140" t="str">
        <f>IF(M1081="","",IF(M1081&lt;0,-M1081&amp;"_"&amp;COUNTIF(M$2:M1081,M1081),M1081&amp;"_"&amp;COUNTIF(M$2:M1081,M1081)))</f>
        <v>3153.76_1</v>
      </c>
      <c r="P1081" s="140" t="str">
        <f t="shared" si="32"/>
        <v/>
      </c>
      <c r="Q1081" s="136" t="s">
        <v>1598</v>
      </c>
      <c r="R1081" s="136" t="s">
        <v>1597</v>
      </c>
      <c r="S1081" s="136" t="s">
        <v>980</v>
      </c>
      <c r="T1081" s="136" t="s">
        <v>980</v>
      </c>
      <c r="U1081" s="136" t="s">
        <v>987</v>
      </c>
      <c r="V1081" s="136" t="s">
        <v>980</v>
      </c>
      <c r="W1081" s="136" t="s">
        <v>980</v>
      </c>
      <c r="X1081" s="136" t="s">
        <v>980</v>
      </c>
      <c r="Y1081" s="136" t="s">
        <v>980</v>
      </c>
      <c r="Z1081" s="136" t="s">
        <v>988</v>
      </c>
      <c r="AA1081" s="136" t="s">
        <v>980</v>
      </c>
      <c r="AB1081" s="137"/>
      <c r="AC1081" s="136" t="s">
        <v>980</v>
      </c>
      <c r="AD1081" s="136" t="s">
        <v>980</v>
      </c>
      <c r="AE1081" s="136" t="s">
        <v>980</v>
      </c>
      <c r="AF1081" s="138">
        <v>0</v>
      </c>
    </row>
    <row r="1082" spans="1:32" x14ac:dyDescent="0.25">
      <c r="A1082" s="135" t="s">
        <v>980</v>
      </c>
      <c r="B1082" s="136" t="s">
        <v>182</v>
      </c>
      <c r="C1082" s="136" t="s">
        <v>675</v>
      </c>
      <c r="D1082" s="137">
        <v>44210</v>
      </c>
      <c r="E1082" s="137">
        <v>44210</v>
      </c>
      <c r="F1082" s="137">
        <v>44219</v>
      </c>
      <c r="G1082" s="136" t="s">
        <v>981</v>
      </c>
      <c r="H1082" s="136" t="s">
        <v>982</v>
      </c>
      <c r="I1082" s="138">
        <v>-6721.26</v>
      </c>
      <c r="J1082" s="136" t="s">
        <v>983</v>
      </c>
      <c r="K1082" s="136" t="s">
        <v>984</v>
      </c>
      <c r="L1082" s="138">
        <v>-564249.78</v>
      </c>
      <c r="M1082" s="138">
        <v>-6721.26</v>
      </c>
      <c r="N1082" s="139">
        <f t="shared" si="33"/>
        <v>6721.26</v>
      </c>
      <c r="O1082" s="140" t="str">
        <f>IF(M1082="","",IF(M1082&lt;0,-M1082&amp;"_"&amp;COUNTIF(M$2:M1082,M1082),M1082&amp;"_"&amp;COUNTIF(M$2:M1082,M1082)))</f>
        <v>6721.26_1</v>
      </c>
      <c r="P1082" s="140" t="str">
        <f t="shared" si="32"/>
        <v/>
      </c>
      <c r="Q1082" s="136" t="s">
        <v>1599</v>
      </c>
      <c r="R1082" s="136" t="s">
        <v>1597</v>
      </c>
      <c r="S1082" s="136" t="s">
        <v>980</v>
      </c>
      <c r="T1082" s="136" t="s">
        <v>980</v>
      </c>
      <c r="U1082" s="136" t="s">
        <v>987</v>
      </c>
      <c r="V1082" s="136" t="s">
        <v>980</v>
      </c>
      <c r="W1082" s="136" t="s">
        <v>980</v>
      </c>
      <c r="X1082" s="136" t="s">
        <v>980</v>
      </c>
      <c r="Y1082" s="136" t="s">
        <v>980</v>
      </c>
      <c r="Z1082" s="136" t="s">
        <v>988</v>
      </c>
      <c r="AA1082" s="136" t="s">
        <v>980</v>
      </c>
      <c r="AB1082" s="137"/>
      <c r="AC1082" s="136" t="s">
        <v>980</v>
      </c>
      <c r="AD1082" s="136" t="s">
        <v>980</v>
      </c>
      <c r="AE1082" s="136" t="s">
        <v>980</v>
      </c>
      <c r="AF1082" s="138">
        <v>0</v>
      </c>
    </row>
    <row r="1083" spans="1:32" x14ac:dyDescent="0.25">
      <c r="A1083" s="135" t="s">
        <v>980</v>
      </c>
      <c r="B1083" s="136" t="s">
        <v>182</v>
      </c>
      <c r="C1083" s="136" t="s">
        <v>238</v>
      </c>
      <c r="D1083" s="137">
        <v>44210</v>
      </c>
      <c r="E1083" s="137">
        <v>44210</v>
      </c>
      <c r="F1083" s="137">
        <v>44219</v>
      </c>
      <c r="G1083" s="136" t="s">
        <v>981</v>
      </c>
      <c r="H1083" s="136" t="s">
        <v>982</v>
      </c>
      <c r="I1083" s="138">
        <v>-41781.980000000003</v>
      </c>
      <c r="J1083" s="136" t="s">
        <v>983</v>
      </c>
      <c r="K1083" s="136" t="s">
        <v>984</v>
      </c>
      <c r="L1083" s="138">
        <v>-3507597.22</v>
      </c>
      <c r="M1083" s="138">
        <v>-41781.980000000003</v>
      </c>
      <c r="N1083" s="139">
        <f t="shared" si="33"/>
        <v>41781.980000000003</v>
      </c>
      <c r="O1083" s="140" t="str">
        <f>IF(M1083="","",IF(M1083&lt;0,-M1083&amp;"_"&amp;COUNTIF(M$2:M1083,M1083),M1083&amp;"_"&amp;COUNTIF(M$2:M1083,M1083)))</f>
        <v>41781.98_1</v>
      </c>
      <c r="P1083" s="140" t="str">
        <f t="shared" si="32"/>
        <v/>
      </c>
      <c r="Q1083" s="136" t="s">
        <v>1600</v>
      </c>
      <c r="R1083" s="136" t="s">
        <v>1597</v>
      </c>
      <c r="S1083" s="136" t="s">
        <v>980</v>
      </c>
      <c r="T1083" s="136" t="s">
        <v>980</v>
      </c>
      <c r="U1083" s="136" t="s">
        <v>987</v>
      </c>
      <c r="V1083" s="136" t="s">
        <v>980</v>
      </c>
      <c r="W1083" s="136" t="s">
        <v>980</v>
      </c>
      <c r="X1083" s="136" t="s">
        <v>980</v>
      </c>
      <c r="Y1083" s="136" t="s">
        <v>980</v>
      </c>
      <c r="Z1083" s="136" t="s">
        <v>988</v>
      </c>
      <c r="AA1083" s="136" t="s">
        <v>980</v>
      </c>
      <c r="AB1083" s="137"/>
      <c r="AC1083" s="136" t="s">
        <v>980</v>
      </c>
      <c r="AD1083" s="136" t="s">
        <v>980</v>
      </c>
      <c r="AE1083" s="136" t="s">
        <v>980</v>
      </c>
      <c r="AF1083" s="138">
        <v>0</v>
      </c>
    </row>
    <row r="1084" spans="1:32" x14ac:dyDescent="0.25">
      <c r="A1084" s="135" t="s">
        <v>980</v>
      </c>
      <c r="B1084" s="136" t="s">
        <v>182</v>
      </c>
      <c r="C1084" s="136" t="s">
        <v>685</v>
      </c>
      <c r="D1084" s="137">
        <v>44210</v>
      </c>
      <c r="E1084" s="137">
        <v>44210</v>
      </c>
      <c r="F1084" s="137">
        <v>44219</v>
      </c>
      <c r="G1084" s="136" t="s">
        <v>981</v>
      </c>
      <c r="H1084" s="136" t="s">
        <v>982</v>
      </c>
      <c r="I1084" s="138">
        <v>-4093.5</v>
      </c>
      <c r="J1084" s="136" t="s">
        <v>983</v>
      </c>
      <c r="K1084" s="136" t="s">
        <v>984</v>
      </c>
      <c r="L1084" s="138">
        <v>-343649.32</v>
      </c>
      <c r="M1084" s="138">
        <v>-4093.5</v>
      </c>
      <c r="N1084" s="139">
        <f t="shared" si="33"/>
        <v>4093.5</v>
      </c>
      <c r="O1084" s="140" t="str">
        <f>IF(M1084="","",IF(M1084&lt;0,-M1084&amp;"_"&amp;COUNTIF(M$2:M1084,M1084),M1084&amp;"_"&amp;COUNTIF(M$2:M1084,M1084)))</f>
        <v>4093.5_1</v>
      </c>
      <c r="P1084" s="140" t="str">
        <f t="shared" si="32"/>
        <v/>
      </c>
      <c r="Q1084" s="136" t="s">
        <v>1601</v>
      </c>
      <c r="R1084" s="136" t="s">
        <v>1597</v>
      </c>
      <c r="S1084" s="136" t="s">
        <v>980</v>
      </c>
      <c r="T1084" s="136" t="s">
        <v>980</v>
      </c>
      <c r="U1084" s="136" t="s">
        <v>987</v>
      </c>
      <c r="V1084" s="136" t="s">
        <v>980</v>
      </c>
      <c r="W1084" s="136" t="s">
        <v>980</v>
      </c>
      <c r="X1084" s="136" t="s">
        <v>980</v>
      </c>
      <c r="Y1084" s="136" t="s">
        <v>980</v>
      </c>
      <c r="Z1084" s="136" t="s">
        <v>988</v>
      </c>
      <c r="AA1084" s="136" t="s">
        <v>980</v>
      </c>
      <c r="AB1084" s="137"/>
      <c r="AC1084" s="136" t="s">
        <v>980</v>
      </c>
      <c r="AD1084" s="136" t="s">
        <v>980</v>
      </c>
      <c r="AE1084" s="136" t="s">
        <v>980</v>
      </c>
      <c r="AF1084" s="138">
        <v>0</v>
      </c>
    </row>
    <row r="1085" spans="1:32" x14ac:dyDescent="0.25">
      <c r="A1085" s="135" t="s">
        <v>980</v>
      </c>
      <c r="B1085" s="136" t="s">
        <v>182</v>
      </c>
      <c r="C1085" s="136" t="s">
        <v>685</v>
      </c>
      <c r="D1085" s="137">
        <v>44210</v>
      </c>
      <c r="E1085" s="137">
        <v>44210</v>
      </c>
      <c r="F1085" s="137">
        <v>44219</v>
      </c>
      <c r="G1085" s="136" t="s">
        <v>981</v>
      </c>
      <c r="H1085" s="136" t="s">
        <v>982</v>
      </c>
      <c r="I1085" s="138">
        <v>-1255.23</v>
      </c>
      <c r="J1085" s="136" t="s">
        <v>983</v>
      </c>
      <c r="K1085" s="136" t="s">
        <v>984</v>
      </c>
      <c r="L1085" s="138">
        <v>-105376.56</v>
      </c>
      <c r="M1085" s="138">
        <v>-1255.23</v>
      </c>
      <c r="N1085" s="139">
        <f t="shared" si="33"/>
        <v>1255.23</v>
      </c>
      <c r="O1085" s="140" t="str">
        <f>IF(M1085="","",IF(M1085&lt;0,-M1085&amp;"_"&amp;COUNTIF(M$2:M1085,M1085),M1085&amp;"_"&amp;COUNTIF(M$2:M1085,M1085)))</f>
        <v>1255.23_1</v>
      </c>
      <c r="P1085" s="140" t="str">
        <f t="shared" si="32"/>
        <v/>
      </c>
      <c r="Q1085" s="136" t="s">
        <v>1601</v>
      </c>
      <c r="R1085" s="136" t="s">
        <v>1597</v>
      </c>
      <c r="S1085" s="136" t="s">
        <v>980</v>
      </c>
      <c r="T1085" s="136" t="s">
        <v>980</v>
      </c>
      <c r="U1085" s="136" t="s">
        <v>987</v>
      </c>
      <c r="V1085" s="136" t="s">
        <v>980</v>
      </c>
      <c r="W1085" s="136" t="s">
        <v>980</v>
      </c>
      <c r="X1085" s="136" t="s">
        <v>980</v>
      </c>
      <c r="Y1085" s="136" t="s">
        <v>980</v>
      </c>
      <c r="Z1085" s="136" t="s">
        <v>988</v>
      </c>
      <c r="AA1085" s="136" t="s">
        <v>980</v>
      </c>
      <c r="AB1085" s="137"/>
      <c r="AC1085" s="136" t="s">
        <v>980</v>
      </c>
      <c r="AD1085" s="136" t="s">
        <v>980</v>
      </c>
      <c r="AE1085" s="136" t="s">
        <v>980</v>
      </c>
      <c r="AF1085" s="138">
        <v>0</v>
      </c>
    </row>
    <row r="1086" spans="1:32" x14ac:dyDescent="0.25">
      <c r="A1086" s="135" t="s">
        <v>980</v>
      </c>
      <c r="B1086" s="136" t="s">
        <v>182</v>
      </c>
      <c r="C1086" s="136" t="s">
        <v>686</v>
      </c>
      <c r="D1086" s="137">
        <v>44210</v>
      </c>
      <c r="E1086" s="137">
        <v>44210</v>
      </c>
      <c r="F1086" s="137">
        <v>44219</v>
      </c>
      <c r="G1086" s="136" t="s">
        <v>981</v>
      </c>
      <c r="H1086" s="136" t="s">
        <v>982</v>
      </c>
      <c r="I1086" s="138">
        <v>-5127.12</v>
      </c>
      <c r="J1086" s="136" t="s">
        <v>983</v>
      </c>
      <c r="K1086" s="136" t="s">
        <v>984</v>
      </c>
      <c r="L1086" s="138">
        <v>-430421.72</v>
      </c>
      <c r="M1086" s="138">
        <v>-5127.12</v>
      </c>
      <c r="N1086" s="139">
        <f t="shared" si="33"/>
        <v>5127.12</v>
      </c>
      <c r="O1086" s="140" t="str">
        <f>IF(M1086="","",IF(M1086&lt;0,-M1086&amp;"_"&amp;COUNTIF(M$2:M1086,M1086),M1086&amp;"_"&amp;COUNTIF(M$2:M1086,M1086)))</f>
        <v>5127.12_1</v>
      </c>
      <c r="P1086" s="140" t="str">
        <f t="shared" si="32"/>
        <v/>
      </c>
      <c r="Q1086" s="136" t="s">
        <v>1602</v>
      </c>
      <c r="R1086" s="136" t="s">
        <v>1597</v>
      </c>
      <c r="S1086" s="136" t="s">
        <v>980</v>
      </c>
      <c r="T1086" s="136" t="s">
        <v>980</v>
      </c>
      <c r="U1086" s="136" t="s">
        <v>987</v>
      </c>
      <c r="V1086" s="136" t="s">
        <v>980</v>
      </c>
      <c r="W1086" s="136" t="s">
        <v>980</v>
      </c>
      <c r="X1086" s="136" t="s">
        <v>980</v>
      </c>
      <c r="Y1086" s="136" t="s">
        <v>980</v>
      </c>
      <c r="Z1086" s="136" t="s">
        <v>988</v>
      </c>
      <c r="AA1086" s="136" t="s">
        <v>980</v>
      </c>
      <c r="AB1086" s="137"/>
      <c r="AC1086" s="136" t="s">
        <v>980</v>
      </c>
      <c r="AD1086" s="136" t="s">
        <v>980</v>
      </c>
      <c r="AE1086" s="136" t="s">
        <v>980</v>
      </c>
      <c r="AF1086" s="138">
        <v>0</v>
      </c>
    </row>
    <row r="1087" spans="1:32" x14ac:dyDescent="0.25">
      <c r="A1087" s="135" t="s">
        <v>980</v>
      </c>
      <c r="B1087" s="136" t="s">
        <v>182</v>
      </c>
      <c r="C1087" s="136" t="s">
        <v>678</v>
      </c>
      <c r="D1087" s="137">
        <v>44210</v>
      </c>
      <c r="E1087" s="137">
        <v>44210</v>
      </c>
      <c r="F1087" s="137">
        <v>44219</v>
      </c>
      <c r="G1087" s="136" t="s">
        <v>981</v>
      </c>
      <c r="H1087" s="136" t="s">
        <v>982</v>
      </c>
      <c r="I1087" s="138">
        <v>-3633.5</v>
      </c>
      <c r="J1087" s="136" t="s">
        <v>983</v>
      </c>
      <c r="K1087" s="136" t="s">
        <v>984</v>
      </c>
      <c r="L1087" s="138">
        <v>-305032.33</v>
      </c>
      <c r="M1087" s="138">
        <v>-3633.5</v>
      </c>
      <c r="N1087" s="139">
        <f t="shared" si="33"/>
        <v>3633.5</v>
      </c>
      <c r="O1087" s="140" t="str">
        <f>IF(M1087="","",IF(M1087&lt;0,-M1087&amp;"_"&amp;COUNTIF(M$2:M1087,M1087),M1087&amp;"_"&amp;COUNTIF(M$2:M1087,M1087)))</f>
        <v>3633.5_1</v>
      </c>
      <c r="P1087" s="140" t="str">
        <f t="shared" si="32"/>
        <v/>
      </c>
      <c r="Q1087" s="136" t="s">
        <v>1603</v>
      </c>
      <c r="R1087" s="136" t="s">
        <v>1597</v>
      </c>
      <c r="S1087" s="136" t="s">
        <v>980</v>
      </c>
      <c r="T1087" s="136" t="s">
        <v>980</v>
      </c>
      <c r="U1087" s="136" t="s">
        <v>987</v>
      </c>
      <c r="V1087" s="136" t="s">
        <v>980</v>
      </c>
      <c r="W1087" s="136" t="s">
        <v>980</v>
      </c>
      <c r="X1087" s="136" t="s">
        <v>980</v>
      </c>
      <c r="Y1087" s="136" t="s">
        <v>980</v>
      </c>
      <c r="Z1087" s="136" t="s">
        <v>988</v>
      </c>
      <c r="AA1087" s="136" t="s">
        <v>980</v>
      </c>
      <c r="AB1087" s="137"/>
      <c r="AC1087" s="136" t="s">
        <v>980</v>
      </c>
      <c r="AD1087" s="136" t="s">
        <v>980</v>
      </c>
      <c r="AE1087" s="136" t="s">
        <v>980</v>
      </c>
      <c r="AF1087" s="138">
        <v>0</v>
      </c>
    </row>
    <row r="1088" spans="1:32" x14ac:dyDescent="0.25">
      <c r="A1088" s="135" t="s">
        <v>980</v>
      </c>
      <c r="B1088" s="136" t="s">
        <v>182</v>
      </c>
      <c r="C1088" s="136" t="s">
        <v>679</v>
      </c>
      <c r="D1088" s="137">
        <v>44210</v>
      </c>
      <c r="E1088" s="137">
        <v>44210</v>
      </c>
      <c r="F1088" s="137">
        <v>44219</v>
      </c>
      <c r="G1088" s="136" t="s">
        <v>981</v>
      </c>
      <c r="H1088" s="136" t="s">
        <v>982</v>
      </c>
      <c r="I1088" s="138">
        <v>-2314.52</v>
      </c>
      <c r="J1088" s="136" t="s">
        <v>983</v>
      </c>
      <c r="K1088" s="136" t="s">
        <v>984</v>
      </c>
      <c r="L1088" s="138">
        <v>-194303.95</v>
      </c>
      <c r="M1088" s="138">
        <v>-2314.52</v>
      </c>
      <c r="N1088" s="139">
        <f t="shared" si="33"/>
        <v>2314.52</v>
      </c>
      <c r="O1088" s="140" t="str">
        <f>IF(M1088="","",IF(M1088&lt;0,-M1088&amp;"_"&amp;COUNTIF(M$2:M1088,M1088),M1088&amp;"_"&amp;COUNTIF(M$2:M1088,M1088)))</f>
        <v>2314.52_1</v>
      </c>
      <c r="P1088" s="140" t="str">
        <f t="shared" si="32"/>
        <v/>
      </c>
      <c r="Q1088" s="136" t="s">
        <v>1604</v>
      </c>
      <c r="R1088" s="136" t="s">
        <v>1597</v>
      </c>
      <c r="S1088" s="136" t="s">
        <v>980</v>
      </c>
      <c r="T1088" s="136" t="s">
        <v>980</v>
      </c>
      <c r="U1088" s="136" t="s">
        <v>987</v>
      </c>
      <c r="V1088" s="136" t="s">
        <v>980</v>
      </c>
      <c r="W1088" s="136" t="s">
        <v>980</v>
      </c>
      <c r="X1088" s="136" t="s">
        <v>980</v>
      </c>
      <c r="Y1088" s="136" t="s">
        <v>980</v>
      </c>
      <c r="Z1088" s="136" t="s">
        <v>988</v>
      </c>
      <c r="AA1088" s="136" t="s">
        <v>980</v>
      </c>
      <c r="AB1088" s="137"/>
      <c r="AC1088" s="136" t="s">
        <v>980</v>
      </c>
      <c r="AD1088" s="136" t="s">
        <v>980</v>
      </c>
      <c r="AE1088" s="136" t="s">
        <v>980</v>
      </c>
      <c r="AF1088" s="138">
        <v>0</v>
      </c>
    </row>
    <row r="1089" spans="1:32" x14ac:dyDescent="0.25">
      <c r="A1089" s="135" t="s">
        <v>980</v>
      </c>
      <c r="B1089" s="136" t="s">
        <v>182</v>
      </c>
      <c r="C1089" s="136" t="s">
        <v>691</v>
      </c>
      <c r="D1089" s="137">
        <v>44210</v>
      </c>
      <c r="E1089" s="137">
        <v>44210</v>
      </c>
      <c r="F1089" s="137">
        <v>44219</v>
      </c>
      <c r="G1089" s="136" t="s">
        <v>981</v>
      </c>
      <c r="H1089" s="136" t="s">
        <v>982</v>
      </c>
      <c r="I1089" s="138">
        <v>-1617.26</v>
      </c>
      <c r="J1089" s="136" t="s">
        <v>983</v>
      </c>
      <c r="K1089" s="136" t="s">
        <v>984</v>
      </c>
      <c r="L1089" s="138">
        <v>-135768.98000000001</v>
      </c>
      <c r="M1089" s="138">
        <v>-1617.26</v>
      </c>
      <c r="N1089" s="139">
        <f t="shared" si="33"/>
        <v>1617.26</v>
      </c>
      <c r="O1089" s="140" t="str">
        <f>IF(M1089="","",IF(M1089&lt;0,-M1089&amp;"_"&amp;COUNTIF(M$2:M1089,M1089),M1089&amp;"_"&amp;COUNTIF(M$2:M1089,M1089)))</f>
        <v>1617.26_1</v>
      </c>
      <c r="P1089" s="140" t="str">
        <f t="shared" si="32"/>
        <v/>
      </c>
      <c r="Q1089" s="136" t="s">
        <v>1605</v>
      </c>
      <c r="R1089" s="136" t="s">
        <v>1597</v>
      </c>
      <c r="S1089" s="136" t="s">
        <v>980</v>
      </c>
      <c r="T1089" s="136" t="s">
        <v>980</v>
      </c>
      <c r="U1089" s="136" t="s">
        <v>987</v>
      </c>
      <c r="V1089" s="136" t="s">
        <v>980</v>
      </c>
      <c r="W1089" s="136" t="s">
        <v>980</v>
      </c>
      <c r="X1089" s="136" t="s">
        <v>980</v>
      </c>
      <c r="Y1089" s="136" t="s">
        <v>980</v>
      </c>
      <c r="Z1089" s="136" t="s">
        <v>988</v>
      </c>
      <c r="AA1089" s="136" t="s">
        <v>980</v>
      </c>
      <c r="AB1089" s="137"/>
      <c r="AC1089" s="136" t="s">
        <v>980</v>
      </c>
      <c r="AD1089" s="136" t="s">
        <v>980</v>
      </c>
      <c r="AE1089" s="136" t="s">
        <v>980</v>
      </c>
      <c r="AF1089" s="138">
        <v>0</v>
      </c>
    </row>
    <row r="1090" spans="1:32" x14ac:dyDescent="0.25">
      <c r="A1090" s="135" t="s">
        <v>980</v>
      </c>
      <c r="B1090" s="136" t="s">
        <v>182</v>
      </c>
      <c r="C1090" s="136" t="s">
        <v>691</v>
      </c>
      <c r="D1090" s="137">
        <v>44210</v>
      </c>
      <c r="E1090" s="137">
        <v>44210</v>
      </c>
      <c r="F1090" s="137">
        <v>44219</v>
      </c>
      <c r="G1090" s="136" t="s">
        <v>981</v>
      </c>
      <c r="H1090" s="136" t="s">
        <v>982</v>
      </c>
      <c r="I1090" s="138">
        <v>-4400.42</v>
      </c>
      <c r="J1090" s="136" t="s">
        <v>983</v>
      </c>
      <c r="K1090" s="136" t="s">
        <v>984</v>
      </c>
      <c r="L1090" s="138">
        <v>-369415.26</v>
      </c>
      <c r="M1090" s="138">
        <v>-4400.42</v>
      </c>
      <c r="N1090" s="139">
        <f t="shared" si="33"/>
        <v>4400.42</v>
      </c>
      <c r="O1090" s="140" t="str">
        <f>IF(M1090="","",IF(M1090&lt;0,-M1090&amp;"_"&amp;COUNTIF(M$2:M1090,M1090),M1090&amp;"_"&amp;COUNTIF(M$2:M1090,M1090)))</f>
        <v>4400.42_1</v>
      </c>
      <c r="P1090" s="140" t="str">
        <f t="shared" ref="P1090:P1153" si="34">IF(COUNTIF(O:O,O1090)=2,"x","")</f>
        <v/>
      </c>
      <c r="Q1090" s="136" t="s">
        <v>1605</v>
      </c>
      <c r="R1090" s="136" t="s">
        <v>1597</v>
      </c>
      <c r="S1090" s="136" t="s">
        <v>980</v>
      </c>
      <c r="T1090" s="136" t="s">
        <v>980</v>
      </c>
      <c r="U1090" s="136" t="s">
        <v>987</v>
      </c>
      <c r="V1090" s="136" t="s">
        <v>980</v>
      </c>
      <c r="W1090" s="136" t="s">
        <v>980</v>
      </c>
      <c r="X1090" s="136" t="s">
        <v>980</v>
      </c>
      <c r="Y1090" s="136" t="s">
        <v>980</v>
      </c>
      <c r="Z1090" s="136" t="s">
        <v>988</v>
      </c>
      <c r="AA1090" s="136" t="s">
        <v>980</v>
      </c>
      <c r="AB1090" s="137"/>
      <c r="AC1090" s="136" t="s">
        <v>980</v>
      </c>
      <c r="AD1090" s="136" t="s">
        <v>980</v>
      </c>
      <c r="AE1090" s="136" t="s">
        <v>980</v>
      </c>
      <c r="AF1090" s="138">
        <v>0</v>
      </c>
    </row>
    <row r="1091" spans="1:32" x14ac:dyDescent="0.25">
      <c r="A1091" s="135" t="s">
        <v>980</v>
      </c>
      <c r="B1091" s="136" t="s">
        <v>182</v>
      </c>
      <c r="C1091" s="136" t="s">
        <v>682</v>
      </c>
      <c r="D1091" s="137">
        <v>44210</v>
      </c>
      <c r="E1091" s="137">
        <v>44210</v>
      </c>
      <c r="F1091" s="137">
        <v>44221</v>
      </c>
      <c r="G1091" s="136" t="s">
        <v>981</v>
      </c>
      <c r="H1091" s="136" t="s">
        <v>982</v>
      </c>
      <c r="I1091" s="138">
        <v>-9624.77</v>
      </c>
      <c r="J1091" s="136" t="s">
        <v>983</v>
      </c>
      <c r="K1091" s="136" t="s">
        <v>984</v>
      </c>
      <c r="L1091" s="138">
        <v>-807999.42</v>
      </c>
      <c r="M1091" s="138">
        <v>-9624.77</v>
      </c>
      <c r="N1091" s="139">
        <f t="shared" ref="N1091:N1154" si="35">M1091*-1</f>
        <v>9624.77</v>
      </c>
      <c r="O1091" s="140" t="str">
        <f>IF(M1091="","",IF(M1091&lt;0,-M1091&amp;"_"&amp;COUNTIF(M$2:M1091,M1091),M1091&amp;"_"&amp;COUNTIF(M$2:M1091,M1091)))</f>
        <v>9624.77_1</v>
      </c>
      <c r="P1091" s="140" t="str">
        <f t="shared" si="34"/>
        <v/>
      </c>
      <c r="Q1091" s="136" t="s">
        <v>1606</v>
      </c>
      <c r="R1091" s="136" t="s">
        <v>1597</v>
      </c>
      <c r="S1091" s="136" t="s">
        <v>980</v>
      </c>
      <c r="T1091" s="136" t="s">
        <v>980</v>
      </c>
      <c r="U1091" s="136" t="s">
        <v>987</v>
      </c>
      <c r="V1091" s="136" t="s">
        <v>980</v>
      </c>
      <c r="W1091" s="136" t="s">
        <v>980</v>
      </c>
      <c r="X1091" s="136" t="s">
        <v>980</v>
      </c>
      <c r="Y1091" s="136" t="s">
        <v>980</v>
      </c>
      <c r="Z1091" s="136" t="s">
        <v>988</v>
      </c>
      <c r="AA1091" s="136" t="s">
        <v>980</v>
      </c>
      <c r="AB1091" s="137"/>
      <c r="AC1091" s="136" t="s">
        <v>980</v>
      </c>
      <c r="AD1091" s="136" t="s">
        <v>980</v>
      </c>
      <c r="AE1091" s="136" t="s">
        <v>980</v>
      </c>
      <c r="AF1091" s="138">
        <v>0</v>
      </c>
    </row>
    <row r="1092" spans="1:32" x14ac:dyDescent="0.25">
      <c r="A1092" s="135" t="s">
        <v>980</v>
      </c>
      <c r="B1092" s="136" t="s">
        <v>182</v>
      </c>
      <c r="C1092" s="136" t="s">
        <v>682</v>
      </c>
      <c r="D1092" s="137">
        <v>44210</v>
      </c>
      <c r="E1092" s="137">
        <v>44210</v>
      </c>
      <c r="F1092" s="137">
        <v>44221</v>
      </c>
      <c r="G1092" s="136" t="s">
        <v>981</v>
      </c>
      <c r="H1092" s="136" t="s">
        <v>982</v>
      </c>
      <c r="I1092" s="138">
        <v>-1104.57</v>
      </c>
      <c r="J1092" s="136" t="s">
        <v>983</v>
      </c>
      <c r="K1092" s="136" t="s">
        <v>984</v>
      </c>
      <c r="L1092" s="138">
        <v>-92728.65</v>
      </c>
      <c r="M1092" s="138">
        <v>-1104.57</v>
      </c>
      <c r="N1092" s="139">
        <f t="shared" si="35"/>
        <v>1104.57</v>
      </c>
      <c r="O1092" s="140" t="str">
        <f>IF(M1092="","",IF(M1092&lt;0,-M1092&amp;"_"&amp;COUNTIF(M$2:M1092,M1092),M1092&amp;"_"&amp;COUNTIF(M$2:M1092,M1092)))</f>
        <v>1104.57_1</v>
      </c>
      <c r="P1092" s="140" t="str">
        <f t="shared" si="34"/>
        <v/>
      </c>
      <c r="Q1092" s="136" t="s">
        <v>1606</v>
      </c>
      <c r="R1092" s="136" t="s">
        <v>1597</v>
      </c>
      <c r="S1092" s="136" t="s">
        <v>980</v>
      </c>
      <c r="T1092" s="136" t="s">
        <v>980</v>
      </c>
      <c r="U1092" s="136" t="s">
        <v>987</v>
      </c>
      <c r="V1092" s="136" t="s">
        <v>980</v>
      </c>
      <c r="W1092" s="136" t="s">
        <v>980</v>
      </c>
      <c r="X1092" s="136" t="s">
        <v>980</v>
      </c>
      <c r="Y1092" s="136" t="s">
        <v>980</v>
      </c>
      <c r="Z1092" s="136" t="s">
        <v>988</v>
      </c>
      <c r="AA1092" s="136" t="s">
        <v>980</v>
      </c>
      <c r="AB1092" s="137"/>
      <c r="AC1092" s="136" t="s">
        <v>980</v>
      </c>
      <c r="AD1092" s="136" t="s">
        <v>980</v>
      </c>
      <c r="AE1092" s="136" t="s">
        <v>980</v>
      </c>
      <c r="AF1092" s="138">
        <v>0</v>
      </c>
    </row>
    <row r="1093" spans="1:32" x14ac:dyDescent="0.25">
      <c r="A1093" s="135" t="s">
        <v>980</v>
      </c>
      <c r="B1093" s="136" t="s">
        <v>182</v>
      </c>
      <c r="C1093" s="136" t="s">
        <v>682</v>
      </c>
      <c r="D1093" s="137">
        <v>44210</v>
      </c>
      <c r="E1093" s="137">
        <v>44210</v>
      </c>
      <c r="F1093" s="137">
        <v>44221</v>
      </c>
      <c r="G1093" s="136" t="s">
        <v>981</v>
      </c>
      <c r="H1093" s="136" t="s">
        <v>982</v>
      </c>
      <c r="I1093" s="138">
        <v>-7480.47</v>
      </c>
      <c r="J1093" s="136" t="s">
        <v>983</v>
      </c>
      <c r="K1093" s="136" t="s">
        <v>984</v>
      </c>
      <c r="L1093" s="138">
        <v>-627985.46</v>
      </c>
      <c r="M1093" s="138">
        <v>-7480.47</v>
      </c>
      <c r="N1093" s="139">
        <f t="shared" si="35"/>
        <v>7480.47</v>
      </c>
      <c r="O1093" s="140" t="str">
        <f>IF(M1093="","",IF(M1093&lt;0,-M1093&amp;"_"&amp;COUNTIF(M$2:M1093,M1093),M1093&amp;"_"&amp;COUNTIF(M$2:M1093,M1093)))</f>
        <v>7480.47_1</v>
      </c>
      <c r="P1093" s="140" t="str">
        <f t="shared" si="34"/>
        <v/>
      </c>
      <c r="Q1093" s="136" t="s">
        <v>1606</v>
      </c>
      <c r="R1093" s="136" t="s">
        <v>1597</v>
      </c>
      <c r="S1093" s="136" t="s">
        <v>980</v>
      </c>
      <c r="T1093" s="136" t="s">
        <v>980</v>
      </c>
      <c r="U1093" s="136" t="s">
        <v>987</v>
      </c>
      <c r="V1093" s="136" t="s">
        <v>980</v>
      </c>
      <c r="W1093" s="136" t="s">
        <v>980</v>
      </c>
      <c r="X1093" s="136" t="s">
        <v>980</v>
      </c>
      <c r="Y1093" s="136" t="s">
        <v>980</v>
      </c>
      <c r="Z1093" s="136" t="s">
        <v>988</v>
      </c>
      <c r="AA1093" s="136" t="s">
        <v>980</v>
      </c>
      <c r="AB1093" s="137"/>
      <c r="AC1093" s="136" t="s">
        <v>980</v>
      </c>
      <c r="AD1093" s="136" t="s">
        <v>980</v>
      </c>
      <c r="AE1093" s="136" t="s">
        <v>980</v>
      </c>
      <c r="AF1093" s="138">
        <v>0</v>
      </c>
    </row>
    <row r="1094" spans="1:32" x14ac:dyDescent="0.25">
      <c r="A1094" s="135" t="s">
        <v>980</v>
      </c>
      <c r="B1094" s="136" t="s">
        <v>182</v>
      </c>
      <c r="C1094" s="136" t="s">
        <v>682</v>
      </c>
      <c r="D1094" s="137">
        <v>44210</v>
      </c>
      <c r="E1094" s="137">
        <v>44210</v>
      </c>
      <c r="F1094" s="137">
        <v>44221</v>
      </c>
      <c r="G1094" s="136" t="s">
        <v>981</v>
      </c>
      <c r="H1094" s="136" t="s">
        <v>982</v>
      </c>
      <c r="I1094" s="138">
        <v>-4901.82</v>
      </c>
      <c r="J1094" s="136" t="s">
        <v>983</v>
      </c>
      <c r="K1094" s="136" t="s">
        <v>984</v>
      </c>
      <c r="L1094" s="138">
        <v>-411507.79</v>
      </c>
      <c r="M1094" s="138">
        <v>-4901.82</v>
      </c>
      <c r="N1094" s="139">
        <f t="shared" si="35"/>
        <v>4901.82</v>
      </c>
      <c r="O1094" s="140" t="str">
        <f>IF(M1094="","",IF(M1094&lt;0,-M1094&amp;"_"&amp;COUNTIF(M$2:M1094,M1094),M1094&amp;"_"&amp;COUNTIF(M$2:M1094,M1094)))</f>
        <v>4901.82_1</v>
      </c>
      <c r="P1094" s="140" t="str">
        <f t="shared" si="34"/>
        <v/>
      </c>
      <c r="Q1094" s="136" t="s">
        <v>1606</v>
      </c>
      <c r="R1094" s="136" t="s">
        <v>1597</v>
      </c>
      <c r="S1094" s="136" t="s">
        <v>980</v>
      </c>
      <c r="T1094" s="136" t="s">
        <v>980</v>
      </c>
      <c r="U1094" s="136" t="s">
        <v>987</v>
      </c>
      <c r="V1094" s="136" t="s">
        <v>980</v>
      </c>
      <c r="W1094" s="136" t="s">
        <v>980</v>
      </c>
      <c r="X1094" s="136" t="s">
        <v>980</v>
      </c>
      <c r="Y1094" s="136" t="s">
        <v>980</v>
      </c>
      <c r="Z1094" s="136" t="s">
        <v>988</v>
      </c>
      <c r="AA1094" s="136" t="s">
        <v>980</v>
      </c>
      <c r="AB1094" s="137"/>
      <c r="AC1094" s="136" t="s">
        <v>980</v>
      </c>
      <c r="AD1094" s="136" t="s">
        <v>980</v>
      </c>
      <c r="AE1094" s="136" t="s">
        <v>980</v>
      </c>
      <c r="AF1094" s="138">
        <v>0</v>
      </c>
    </row>
    <row r="1095" spans="1:32" x14ac:dyDescent="0.25">
      <c r="A1095" s="135" t="s">
        <v>980</v>
      </c>
      <c r="B1095" s="136" t="s">
        <v>182</v>
      </c>
      <c r="C1095" s="136" t="s">
        <v>682</v>
      </c>
      <c r="D1095" s="137">
        <v>44210</v>
      </c>
      <c r="E1095" s="137">
        <v>44210</v>
      </c>
      <c r="F1095" s="137">
        <v>44221</v>
      </c>
      <c r="G1095" s="136" t="s">
        <v>981</v>
      </c>
      <c r="H1095" s="136" t="s">
        <v>982</v>
      </c>
      <c r="I1095" s="138">
        <v>-10220.700000000001</v>
      </c>
      <c r="J1095" s="136" t="s">
        <v>983</v>
      </c>
      <c r="K1095" s="136" t="s">
        <v>984</v>
      </c>
      <c r="L1095" s="138">
        <v>-858027.77</v>
      </c>
      <c r="M1095" s="138">
        <v>-10220.700000000001</v>
      </c>
      <c r="N1095" s="139">
        <f t="shared" si="35"/>
        <v>10220.700000000001</v>
      </c>
      <c r="O1095" s="140" t="str">
        <f>IF(M1095="","",IF(M1095&lt;0,-M1095&amp;"_"&amp;COUNTIF(M$2:M1095,M1095),M1095&amp;"_"&amp;COUNTIF(M$2:M1095,M1095)))</f>
        <v>10220.7_1</v>
      </c>
      <c r="P1095" s="140" t="str">
        <f t="shared" si="34"/>
        <v/>
      </c>
      <c r="Q1095" s="136" t="s">
        <v>1606</v>
      </c>
      <c r="R1095" s="136" t="s">
        <v>1597</v>
      </c>
      <c r="S1095" s="136" t="s">
        <v>980</v>
      </c>
      <c r="T1095" s="136" t="s">
        <v>980</v>
      </c>
      <c r="U1095" s="136" t="s">
        <v>987</v>
      </c>
      <c r="V1095" s="136" t="s">
        <v>980</v>
      </c>
      <c r="W1095" s="136" t="s">
        <v>980</v>
      </c>
      <c r="X1095" s="136" t="s">
        <v>980</v>
      </c>
      <c r="Y1095" s="136" t="s">
        <v>980</v>
      </c>
      <c r="Z1095" s="136" t="s">
        <v>988</v>
      </c>
      <c r="AA1095" s="136" t="s">
        <v>980</v>
      </c>
      <c r="AB1095" s="137"/>
      <c r="AC1095" s="136" t="s">
        <v>980</v>
      </c>
      <c r="AD1095" s="136" t="s">
        <v>980</v>
      </c>
      <c r="AE1095" s="136" t="s">
        <v>980</v>
      </c>
      <c r="AF1095" s="138">
        <v>0</v>
      </c>
    </row>
    <row r="1096" spans="1:32" x14ac:dyDescent="0.25">
      <c r="A1096" s="135" t="s">
        <v>980</v>
      </c>
      <c r="B1096" s="136" t="s">
        <v>182</v>
      </c>
      <c r="C1096" s="136" t="s">
        <v>682</v>
      </c>
      <c r="D1096" s="137">
        <v>44210</v>
      </c>
      <c r="E1096" s="137">
        <v>44210</v>
      </c>
      <c r="F1096" s="137">
        <v>44221</v>
      </c>
      <c r="G1096" s="136" t="s">
        <v>981</v>
      </c>
      <c r="H1096" s="136" t="s">
        <v>982</v>
      </c>
      <c r="I1096" s="138">
        <v>-4845.99</v>
      </c>
      <c r="J1096" s="136" t="s">
        <v>983</v>
      </c>
      <c r="K1096" s="136" t="s">
        <v>984</v>
      </c>
      <c r="L1096" s="138">
        <v>-406820.86</v>
      </c>
      <c r="M1096" s="138">
        <v>-4845.99</v>
      </c>
      <c r="N1096" s="139">
        <f t="shared" si="35"/>
        <v>4845.99</v>
      </c>
      <c r="O1096" s="140" t="str">
        <f>IF(M1096="","",IF(M1096&lt;0,-M1096&amp;"_"&amp;COUNTIF(M$2:M1096,M1096),M1096&amp;"_"&amp;COUNTIF(M$2:M1096,M1096)))</f>
        <v>4845.99_1</v>
      </c>
      <c r="P1096" s="140" t="str">
        <f t="shared" si="34"/>
        <v/>
      </c>
      <c r="Q1096" s="136" t="s">
        <v>1606</v>
      </c>
      <c r="R1096" s="136" t="s">
        <v>1597</v>
      </c>
      <c r="S1096" s="136" t="s">
        <v>980</v>
      </c>
      <c r="T1096" s="136" t="s">
        <v>980</v>
      </c>
      <c r="U1096" s="136" t="s">
        <v>987</v>
      </c>
      <c r="V1096" s="136" t="s">
        <v>980</v>
      </c>
      <c r="W1096" s="136" t="s">
        <v>980</v>
      </c>
      <c r="X1096" s="136" t="s">
        <v>980</v>
      </c>
      <c r="Y1096" s="136" t="s">
        <v>980</v>
      </c>
      <c r="Z1096" s="136" t="s">
        <v>988</v>
      </c>
      <c r="AA1096" s="136" t="s">
        <v>980</v>
      </c>
      <c r="AB1096" s="137"/>
      <c r="AC1096" s="136" t="s">
        <v>980</v>
      </c>
      <c r="AD1096" s="136" t="s">
        <v>980</v>
      </c>
      <c r="AE1096" s="136" t="s">
        <v>980</v>
      </c>
      <c r="AF1096" s="138">
        <v>0</v>
      </c>
    </row>
    <row r="1097" spans="1:32" x14ac:dyDescent="0.25">
      <c r="A1097" s="135" t="s">
        <v>980</v>
      </c>
      <c r="B1097" s="136" t="s">
        <v>182</v>
      </c>
      <c r="C1097" s="136" t="s">
        <v>682</v>
      </c>
      <c r="D1097" s="137">
        <v>44210</v>
      </c>
      <c r="E1097" s="137">
        <v>44210</v>
      </c>
      <c r="F1097" s="137">
        <v>44221</v>
      </c>
      <c r="G1097" s="136" t="s">
        <v>981</v>
      </c>
      <c r="H1097" s="136" t="s">
        <v>982</v>
      </c>
      <c r="I1097" s="138">
        <v>-15594.71</v>
      </c>
      <c r="J1097" s="136" t="s">
        <v>983</v>
      </c>
      <c r="K1097" s="136" t="s">
        <v>984</v>
      </c>
      <c r="L1097" s="138">
        <v>-1309175.8999999999</v>
      </c>
      <c r="M1097" s="138">
        <v>-15594.71</v>
      </c>
      <c r="N1097" s="139">
        <f t="shared" si="35"/>
        <v>15594.71</v>
      </c>
      <c r="O1097" s="140" t="str">
        <f>IF(M1097="","",IF(M1097&lt;0,-M1097&amp;"_"&amp;COUNTIF(M$2:M1097,M1097),M1097&amp;"_"&amp;COUNTIF(M$2:M1097,M1097)))</f>
        <v>15594.71_1</v>
      </c>
      <c r="P1097" s="140" t="str">
        <f t="shared" si="34"/>
        <v/>
      </c>
      <c r="Q1097" s="136" t="s">
        <v>1606</v>
      </c>
      <c r="R1097" s="136" t="s">
        <v>1597</v>
      </c>
      <c r="S1097" s="136" t="s">
        <v>980</v>
      </c>
      <c r="T1097" s="136" t="s">
        <v>980</v>
      </c>
      <c r="U1097" s="136" t="s">
        <v>987</v>
      </c>
      <c r="V1097" s="136" t="s">
        <v>980</v>
      </c>
      <c r="W1097" s="136" t="s">
        <v>980</v>
      </c>
      <c r="X1097" s="136" t="s">
        <v>980</v>
      </c>
      <c r="Y1097" s="136" t="s">
        <v>980</v>
      </c>
      <c r="Z1097" s="136" t="s">
        <v>988</v>
      </c>
      <c r="AA1097" s="136" t="s">
        <v>980</v>
      </c>
      <c r="AB1097" s="137"/>
      <c r="AC1097" s="136" t="s">
        <v>980</v>
      </c>
      <c r="AD1097" s="136" t="s">
        <v>980</v>
      </c>
      <c r="AE1097" s="136" t="s">
        <v>980</v>
      </c>
      <c r="AF1097" s="138">
        <v>0</v>
      </c>
    </row>
    <row r="1098" spans="1:32" x14ac:dyDescent="0.25">
      <c r="A1098" s="135" t="s">
        <v>980</v>
      </c>
      <c r="B1098" s="136" t="s">
        <v>182</v>
      </c>
      <c r="C1098" s="136" t="s">
        <v>682</v>
      </c>
      <c r="D1098" s="137">
        <v>44210</v>
      </c>
      <c r="E1098" s="137">
        <v>44210</v>
      </c>
      <c r="F1098" s="137">
        <v>44221</v>
      </c>
      <c r="G1098" s="136" t="s">
        <v>981</v>
      </c>
      <c r="H1098" s="136" t="s">
        <v>982</v>
      </c>
      <c r="I1098" s="138">
        <v>-9611.19</v>
      </c>
      <c r="J1098" s="136" t="s">
        <v>983</v>
      </c>
      <c r="K1098" s="136" t="s">
        <v>984</v>
      </c>
      <c r="L1098" s="138">
        <v>-806859.4</v>
      </c>
      <c r="M1098" s="138">
        <v>-9611.19</v>
      </c>
      <c r="N1098" s="139">
        <f t="shared" si="35"/>
        <v>9611.19</v>
      </c>
      <c r="O1098" s="140" t="str">
        <f>IF(M1098="","",IF(M1098&lt;0,-M1098&amp;"_"&amp;COUNTIF(M$2:M1098,M1098),M1098&amp;"_"&amp;COUNTIF(M$2:M1098,M1098)))</f>
        <v>9611.19_1</v>
      </c>
      <c r="P1098" s="140" t="str">
        <f t="shared" si="34"/>
        <v/>
      </c>
      <c r="Q1098" s="136" t="s">
        <v>1606</v>
      </c>
      <c r="R1098" s="136" t="s">
        <v>1597</v>
      </c>
      <c r="S1098" s="136" t="s">
        <v>980</v>
      </c>
      <c r="T1098" s="136" t="s">
        <v>980</v>
      </c>
      <c r="U1098" s="136" t="s">
        <v>987</v>
      </c>
      <c r="V1098" s="136" t="s">
        <v>980</v>
      </c>
      <c r="W1098" s="136" t="s">
        <v>980</v>
      </c>
      <c r="X1098" s="136" t="s">
        <v>980</v>
      </c>
      <c r="Y1098" s="136" t="s">
        <v>980</v>
      </c>
      <c r="Z1098" s="136" t="s">
        <v>988</v>
      </c>
      <c r="AA1098" s="136" t="s">
        <v>980</v>
      </c>
      <c r="AB1098" s="137"/>
      <c r="AC1098" s="136" t="s">
        <v>980</v>
      </c>
      <c r="AD1098" s="136" t="s">
        <v>980</v>
      </c>
      <c r="AE1098" s="136" t="s">
        <v>980</v>
      </c>
      <c r="AF1098" s="138">
        <v>0</v>
      </c>
    </row>
    <row r="1099" spans="1:32" x14ac:dyDescent="0.25">
      <c r="A1099" s="135" t="s">
        <v>980</v>
      </c>
      <c r="B1099" s="136" t="s">
        <v>182</v>
      </c>
      <c r="C1099" s="136" t="s">
        <v>682</v>
      </c>
      <c r="D1099" s="137">
        <v>44210</v>
      </c>
      <c r="E1099" s="137">
        <v>44210</v>
      </c>
      <c r="F1099" s="137">
        <v>44221</v>
      </c>
      <c r="G1099" s="136" t="s">
        <v>981</v>
      </c>
      <c r="H1099" s="136" t="s">
        <v>982</v>
      </c>
      <c r="I1099" s="138">
        <v>-1603.25</v>
      </c>
      <c r="J1099" s="136" t="s">
        <v>983</v>
      </c>
      <c r="K1099" s="136" t="s">
        <v>984</v>
      </c>
      <c r="L1099" s="138">
        <v>-134592.84</v>
      </c>
      <c r="M1099" s="138">
        <v>-1603.25</v>
      </c>
      <c r="N1099" s="139">
        <f t="shared" si="35"/>
        <v>1603.25</v>
      </c>
      <c r="O1099" s="140" t="str">
        <f>IF(M1099="","",IF(M1099&lt;0,-M1099&amp;"_"&amp;COUNTIF(M$2:M1099,M1099),M1099&amp;"_"&amp;COUNTIF(M$2:M1099,M1099)))</f>
        <v>1603.25_1</v>
      </c>
      <c r="P1099" s="140" t="str">
        <f t="shared" si="34"/>
        <v/>
      </c>
      <c r="Q1099" s="136" t="s">
        <v>1606</v>
      </c>
      <c r="R1099" s="136" t="s">
        <v>1597</v>
      </c>
      <c r="S1099" s="136" t="s">
        <v>980</v>
      </c>
      <c r="T1099" s="136" t="s">
        <v>980</v>
      </c>
      <c r="U1099" s="136" t="s">
        <v>987</v>
      </c>
      <c r="V1099" s="136" t="s">
        <v>980</v>
      </c>
      <c r="W1099" s="136" t="s">
        <v>980</v>
      </c>
      <c r="X1099" s="136" t="s">
        <v>980</v>
      </c>
      <c r="Y1099" s="136" t="s">
        <v>980</v>
      </c>
      <c r="Z1099" s="136" t="s">
        <v>988</v>
      </c>
      <c r="AA1099" s="136" t="s">
        <v>980</v>
      </c>
      <c r="AB1099" s="137"/>
      <c r="AC1099" s="136" t="s">
        <v>980</v>
      </c>
      <c r="AD1099" s="136" t="s">
        <v>980</v>
      </c>
      <c r="AE1099" s="136" t="s">
        <v>980</v>
      </c>
      <c r="AF1099" s="138">
        <v>0</v>
      </c>
    </row>
    <row r="1100" spans="1:32" x14ac:dyDescent="0.25">
      <c r="A1100" s="135" t="s">
        <v>980</v>
      </c>
      <c r="B1100" s="136" t="s">
        <v>182</v>
      </c>
      <c r="C1100" s="136" t="s">
        <v>682</v>
      </c>
      <c r="D1100" s="137">
        <v>44210</v>
      </c>
      <c r="E1100" s="137">
        <v>44210</v>
      </c>
      <c r="F1100" s="137">
        <v>44221</v>
      </c>
      <c r="G1100" s="136" t="s">
        <v>981</v>
      </c>
      <c r="H1100" s="136" t="s">
        <v>982</v>
      </c>
      <c r="I1100" s="138">
        <v>-7550.8</v>
      </c>
      <c r="J1100" s="136" t="s">
        <v>983</v>
      </c>
      <c r="K1100" s="136" t="s">
        <v>984</v>
      </c>
      <c r="L1100" s="138">
        <v>-633889.66</v>
      </c>
      <c r="M1100" s="138">
        <v>-7550.8</v>
      </c>
      <c r="N1100" s="139">
        <f t="shared" si="35"/>
        <v>7550.8</v>
      </c>
      <c r="O1100" s="140" t="str">
        <f>IF(M1100="","",IF(M1100&lt;0,-M1100&amp;"_"&amp;COUNTIF(M$2:M1100,M1100),M1100&amp;"_"&amp;COUNTIF(M$2:M1100,M1100)))</f>
        <v>7550.8_1</v>
      </c>
      <c r="P1100" s="140" t="str">
        <f t="shared" si="34"/>
        <v/>
      </c>
      <c r="Q1100" s="136" t="s">
        <v>1606</v>
      </c>
      <c r="R1100" s="136" t="s">
        <v>1597</v>
      </c>
      <c r="S1100" s="136" t="s">
        <v>980</v>
      </c>
      <c r="T1100" s="136" t="s">
        <v>980</v>
      </c>
      <c r="U1100" s="136" t="s">
        <v>987</v>
      </c>
      <c r="V1100" s="136" t="s">
        <v>980</v>
      </c>
      <c r="W1100" s="136" t="s">
        <v>980</v>
      </c>
      <c r="X1100" s="136" t="s">
        <v>980</v>
      </c>
      <c r="Y1100" s="136" t="s">
        <v>980</v>
      </c>
      <c r="Z1100" s="136" t="s">
        <v>988</v>
      </c>
      <c r="AA1100" s="136" t="s">
        <v>980</v>
      </c>
      <c r="AB1100" s="137"/>
      <c r="AC1100" s="136" t="s">
        <v>980</v>
      </c>
      <c r="AD1100" s="136" t="s">
        <v>980</v>
      </c>
      <c r="AE1100" s="136" t="s">
        <v>980</v>
      </c>
      <c r="AF1100" s="138">
        <v>0</v>
      </c>
    </row>
    <row r="1101" spans="1:32" x14ac:dyDescent="0.25">
      <c r="A1101" s="135" t="s">
        <v>980</v>
      </c>
      <c r="B1101" s="136" t="s">
        <v>182</v>
      </c>
      <c r="C1101" s="136" t="s">
        <v>682</v>
      </c>
      <c r="D1101" s="137">
        <v>44210</v>
      </c>
      <c r="E1101" s="137">
        <v>44210</v>
      </c>
      <c r="F1101" s="137">
        <v>44221</v>
      </c>
      <c r="G1101" s="136" t="s">
        <v>981</v>
      </c>
      <c r="H1101" s="136" t="s">
        <v>982</v>
      </c>
      <c r="I1101" s="138">
        <v>-1794.41</v>
      </c>
      <c r="J1101" s="136" t="s">
        <v>983</v>
      </c>
      <c r="K1101" s="136" t="s">
        <v>984</v>
      </c>
      <c r="L1101" s="138">
        <v>-150640.72</v>
      </c>
      <c r="M1101" s="138">
        <v>-1794.41</v>
      </c>
      <c r="N1101" s="139">
        <f t="shared" si="35"/>
        <v>1794.41</v>
      </c>
      <c r="O1101" s="140" t="str">
        <f>IF(M1101="","",IF(M1101&lt;0,-M1101&amp;"_"&amp;COUNTIF(M$2:M1101,M1101),M1101&amp;"_"&amp;COUNTIF(M$2:M1101,M1101)))</f>
        <v>1794.41_1</v>
      </c>
      <c r="P1101" s="140" t="str">
        <f t="shared" si="34"/>
        <v/>
      </c>
      <c r="Q1101" s="136" t="s">
        <v>1606</v>
      </c>
      <c r="R1101" s="136" t="s">
        <v>1597</v>
      </c>
      <c r="S1101" s="136" t="s">
        <v>980</v>
      </c>
      <c r="T1101" s="136" t="s">
        <v>980</v>
      </c>
      <c r="U1101" s="136" t="s">
        <v>987</v>
      </c>
      <c r="V1101" s="136" t="s">
        <v>980</v>
      </c>
      <c r="W1101" s="136" t="s">
        <v>980</v>
      </c>
      <c r="X1101" s="136" t="s">
        <v>980</v>
      </c>
      <c r="Y1101" s="136" t="s">
        <v>980</v>
      </c>
      <c r="Z1101" s="136" t="s">
        <v>988</v>
      </c>
      <c r="AA1101" s="136" t="s">
        <v>980</v>
      </c>
      <c r="AB1101" s="137"/>
      <c r="AC1101" s="136" t="s">
        <v>980</v>
      </c>
      <c r="AD1101" s="136" t="s">
        <v>980</v>
      </c>
      <c r="AE1101" s="136" t="s">
        <v>980</v>
      </c>
      <c r="AF1101" s="138">
        <v>0</v>
      </c>
    </row>
    <row r="1102" spans="1:32" x14ac:dyDescent="0.25">
      <c r="A1102" s="135" t="s">
        <v>980</v>
      </c>
      <c r="B1102" s="136" t="s">
        <v>182</v>
      </c>
      <c r="C1102" s="136" t="s">
        <v>682</v>
      </c>
      <c r="D1102" s="137">
        <v>44210</v>
      </c>
      <c r="E1102" s="137">
        <v>44210</v>
      </c>
      <c r="F1102" s="137">
        <v>44221</v>
      </c>
      <c r="G1102" s="136" t="s">
        <v>981</v>
      </c>
      <c r="H1102" s="136" t="s">
        <v>982</v>
      </c>
      <c r="I1102" s="138">
        <v>-891.07</v>
      </c>
      <c r="J1102" s="136" t="s">
        <v>983</v>
      </c>
      <c r="K1102" s="136" t="s">
        <v>984</v>
      </c>
      <c r="L1102" s="138">
        <v>-74805.33</v>
      </c>
      <c r="M1102" s="138">
        <v>-891.07</v>
      </c>
      <c r="N1102" s="139">
        <f t="shared" si="35"/>
        <v>891.07</v>
      </c>
      <c r="O1102" s="140" t="str">
        <f>IF(M1102="","",IF(M1102&lt;0,-M1102&amp;"_"&amp;COUNTIF(M$2:M1102,M1102),M1102&amp;"_"&amp;COUNTIF(M$2:M1102,M1102)))</f>
        <v>891.07_1</v>
      </c>
      <c r="P1102" s="140" t="str">
        <f t="shared" si="34"/>
        <v/>
      </c>
      <c r="Q1102" s="136" t="s">
        <v>1606</v>
      </c>
      <c r="R1102" s="136" t="s">
        <v>1597</v>
      </c>
      <c r="S1102" s="136" t="s">
        <v>980</v>
      </c>
      <c r="T1102" s="136" t="s">
        <v>980</v>
      </c>
      <c r="U1102" s="136" t="s">
        <v>987</v>
      </c>
      <c r="V1102" s="136" t="s">
        <v>980</v>
      </c>
      <c r="W1102" s="136" t="s">
        <v>980</v>
      </c>
      <c r="X1102" s="136" t="s">
        <v>980</v>
      </c>
      <c r="Y1102" s="136" t="s">
        <v>980</v>
      </c>
      <c r="Z1102" s="136" t="s">
        <v>988</v>
      </c>
      <c r="AA1102" s="136" t="s">
        <v>980</v>
      </c>
      <c r="AB1102" s="137"/>
      <c r="AC1102" s="136" t="s">
        <v>980</v>
      </c>
      <c r="AD1102" s="136" t="s">
        <v>980</v>
      </c>
      <c r="AE1102" s="136" t="s">
        <v>980</v>
      </c>
      <c r="AF1102" s="138">
        <v>0</v>
      </c>
    </row>
    <row r="1103" spans="1:32" x14ac:dyDescent="0.25">
      <c r="A1103" s="135" t="s">
        <v>980</v>
      </c>
      <c r="B1103" s="136" t="s">
        <v>182</v>
      </c>
      <c r="C1103" s="136" t="s">
        <v>682</v>
      </c>
      <c r="D1103" s="137">
        <v>44210</v>
      </c>
      <c r="E1103" s="137">
        <v>44210</v>
      </c>
      <c r="F1103" s="137">
        <v>44221</v>
      </c>
      <c r="G1103" s="136" t="s">
        <v>981</v>
      </c>
      <c r="H1103" s="136" t="s">
        <v>982</v>
      </c>
      <c r="I1103" s="138">
        <v>-4655.67</v>
      </c>
      <c r="J1103" s="136" t="s">
        <v>983</v>
      </c>
      <c r="K1103" s="136" t="s">
        <v>984</v>
      </c>
      <c r="L1103" s="138">
        <v>-390843.5</v>
      </c>
      <c r="M1103" s="138">
        <v>-4655.67</v>
      </c>
      <c r="N1103" s="139">
        <f t="shared" si="35"/>
        <v>4655.67</v>
      </c>
      <c r="O1103" s="140" t="str">
        <f>IF(M1103="","",IF(M1103&lt;0,-M1103&amp;"_"&amp;COUNTIF(M$2:M1103,M1103),M1103&amp;"_"&amp;COUNTIF(M$2:M1103,M1103)))</f>
        <v>4655.67_1</v>
      </c>
      <c r="P1103" s="140" t="str">
        <f t="shared" si="34"/>
        <v/>
      </c>
      <c r="Q1103" s="136" t="s">
        <v>1606</v>
      </c>
      <c r="R1103" s="136" t="s">
        <v>1597</v>
      </c>
      <c r="S1103" s="136" t="s">
        <v>980</v>
      </c>
      <c r="T1103" s="136" t="s">
        <v>980</v>
      </c>
      <c r="U1103" s="136" t="s">
        <v>987</v>
      </c>
      <c r="V1103" s="136" t="s">
        <v>980</v>
      </c>
      <c r="W1103" s="136" t="s">
        <v>980</v>
      </c>
      <c r="X1103" s="136" t="s">
        <v>980</v>
      </c>
      <c r="Y1103" s="136" t="s">
        <v>980</v>
      </c>
      <c r="Z1103" s="136" t="s">
        <v>988</v>
      </c>
      <c r="AA1103" s="136" t="s">
        <v>980</v>
      </c>
      <c r="AB1103" s="137"/>
      <c r="AC1103" s="136" t="s">
        <v>980</v>
      </c>
      <c r="AD1103" s="136" t="s">
        <v>980</v>
      </c>
      <c r="AE1103" s="136" t="s">
        <v>980</v>
      </c>
      <c r="AF1103" s="138">
        <v>0</v>
      </c>
    </row>
    <row r="1104" spans="1:32" x14ac:dyDescent="0.25">
      <c r="A1104" s="135" t="s">
        <v>980</v>
      </c>
      <c r="B1104" s="136" t="s">
        <v>182</v>
      </c>
      <c r="C1104" s="136" t="s">
        <v>682</v>
      </c>
      <c r="D1104" s="137">
        <v>44210</v>
      </c>
      <c r="E1104" s="137">
        <v>44210</v>
      </c>
      <c r="F1104" s="137">
        <v>44221</v>
      </c>
      <c r="G1104" s="136" t="s">
        <v>981</v>
      </c>
      <c r="H1104" s="136" t="s">
        <v>982</v>
      </c>
      <c r="I1104" s="138">
        <v>-221.65</v>
      </c>
      <c r="J1104" s="136" t="s">
        <v>1034</v>
      </c>
      <c r="K1104" s="136" t="s">
        <v>984</v>
      </c>
      <c r="L1104" s="138">
        <v>-18607.52</v>
      </c>
      <c r="M1104" s="138">
        <v>-221.65</v>
      </c>
      <c r="N1104" s="139">
        <f t="shared" si="35"/>
        <v>221.65</v>
      </c>
      <c r="O1104" s="140" t="str">
        <f>IF(M1104="","",IF(M1104&lt;0,-M1104&amp;"_"&amp;COUNTIF(M$2:M1104,M1104),M1104&amp;"_"&amp;COUNTIF(M$2:M1104,M1104)))</f>
        <v>221.65_1</v>
      </c>
      <c r="P1104" s="140" t="str">
        <f t="shared" si="34"/>
        <v/>
      </c>
      <c r="Q1104" s="136" t="s">
        <v>1606</v>
      </c>
      <c r="R1104" s="136" t="s">
        <v>1597</v>
      </c>
      <c r="S1104" s="136" t="s">
        <v>980</v>
      </c>
      <c r="T1104" s="136" t="s">
        <v>980</v>
      </c>
      <c r="U1104" s="136" t="s">
        <v>987</v>
      </c>
      <c r="V1104" s="136" t="s">
        <v>980</v>
      </c>
      <c r="W1104" s="136" t="s">
        <v>980</v>
      </c>
      <c r="X1104" s="136" t="s">
        <v>980</v>
      </c>
      <c r="Y1104" s="136" t="s">
        <v>980</v>
      </c>
      <c r="Z1104" s="136" t="s">
        <v>988</v>
      </c>
      <c r="AA1104" s="136" t="s">
        <v>980</v>
      </c>
      <c r="AB1104" s="137"/>
      <c r="AC1104" s="136" t="s">
        <v>980</v>
      </c>
      <c r="AD1104" s="136" t="s">
        <v>980</v>
      </c>
      <c r="AE1104" s="136" t="s">
        <v>980</v>
      </c>
      <c r="AF1104" s="138">
        <v>0</v>
      </c>
    </row>
    <row r="1105" spans="1:32" x14ac:dyDescent="0.25">
      <c r="A1105" s="135" t="s">
        <v>980</v>
      </c>
      <c r="B1105" s="136" t="s">
        <v>182</v>
      </c>
      <c r="C1105" s="136" t="s">
        <v>682</v>
      </c>
      <c r="D1105" s="137">
        <v>44210</v>
      </c>
      <c r="E1105" s="137">
        <v>44210</v>
      </c>
      <c r="F1105" s="137">
        <v>44221</v>
      </c>
      <c r="G1105" s="136" t="s">
        <v>981</v>
      </c>
      <c r="H1105" s="136" t="s">
        <v>982</v>
      </c>
      <c r="I1105" s="138">
        <v>-6358.36</v>
      </c>
      <c r="J1105" s="136" t="s">
        <v>983</v>
      </c>
      <c r="K1105" s="136" t="s">
        <v>984</v>
      </c>
      <c r="L1105" s="138">
        <v>-533784.31999999995</v>
      </c>
      <c r="M1105" s="138">
        <v>-6358.36</v>
      </c>
      <c r="N1105" s="139">
        <f t="shared" si="35"/>
        <v>6358.36</v>
      </c>
      <c r="O1105" s="140" t="str">
        <f>IF(M1105="","",IF(M1105&lt;0,-M1105&amp;"_"&amp;COUNTIF(M$2:M1105,M1105),M1105&amp;"_"&amp;COUNTIF(M$2:M1105,M1105)))</f>
        <v>6358.36_1</v>
      </c>
      <c r="P1105" s="140" t="str">
        <f t="shared" si="34"/>
        <v/>
      </c>
      <c r="Q1105" s="136" t="s">
        <v>1606</v>
      </c>
      <c r="R1105" s="136" t="s">
        <v>1597</v>
      </c>
      <c r="S1105" s="136" t="s">
        <v>980</v>
      </c>
      <c r="T1105" s="136" t="s">
        <v>980</v>
      </c>
      <c r="U1105" s="136" t="s">
        <v>987</v>
      </c>
      <c r="V1105" s="136" t="s">
        <v>980</v>
      </c>
      <c r="W1105" s="136" t="s">
        <v>980</v>
      </c>
      <c r="X1105" s="136" t="s">
        <v>980</v>
      </c>
      <c r="Y1105" s="136" t="s">
        <v>980</v>
      </c>
      <c r="Z1105" s="136" t="s">
        <v>988</v>
      </c>
      <c r="AA1105" s="136" t="s">
        <v>980</v>
      </c>
      <c r="AB1105" s="137"/>
      <c r="AC1105" s="136" t="s">
        <v>980</v>
      </c>
      <c r="AD1105" s="136" t="s">
        <v>980</v>
      </c>
      <c r="AE1105" s="136" t="s">
        <v>980</v>
      </c>
      <c r="AF1105" s="138">
        <v>0</v>
      </c>
    </row>
    <row r="1106" spans="1:32" x14ac:dyDescent="0.25">
      <c r="A1106" s="135" t="s">
        <v>980</v>
      </c>
      <c r="B1106" s="136" t="s">
        <v>182</v>
      </c>
      <c r="C1106" s="136" t="s">
        <v>682</v>
      </c>
      <c r="D1106" s="137">
        <v>44210</v>
      </c>
      <c r="E1106" s="137">
        <v>44210</v>
      </c>
      <c r="F1106" s="137">
        <v>44221</v>
      </c>
      <c r="G1106" s="136" t="s">
        <v>981</v>
      </c>
      <c r="H1106" s="136" t="s">
        <v>982</v>
      </c>
      <c r="I1106" s="138">
        <v>-1311.48</v>
      </c>
      <c r="J1106" s="136" t="s">
        <v>983</v>
      </c>
      <c r="K1106" s="136" t="s">
        <v>984</v>
      </c>
      <c r="L1106" s="138">
        <v>-110098.75</v>
      </c>
      <c r="M1106" s="138">
        <v>-1311.48</v>
      </c>
      <c r="N1106" s="139">
        <f t="shared" si="35"/>
        <v>1311.48</v>
      </c>
      <c r="O1106" s="140" t="str">
        <f>IF(M1106="","",IF(M1106&lt;0,-M1106&amp;"_"&amp;COUNTIF(M$2:M1106,M1106),M1106&amp;"_"&amp;COUNTIF(M$2:M1106,M1106)))</f>
        <v>1311.48_1</v>
      </c>
      <c r="P1106" s="140" t="str">
        <f t="shared" si="34"/>
        <v/>
      </c>
      <c r="Q1106" s="136" t="s">
        <v>1606</v>
      </c>
      <c r="R1106" s="136" t="s">
        <v>1597</v>
      </c>
      <c r="S1106" s="136" t="s">
        <v>980</v>
      </c>
      <c r="T1106" s="136" t="s">
        <v>980</v>
      </c>
      <c r="U1106" s="136" t="s">
        <v>987</v>
      </c>
      <c r="V1106" s="136" t="s">
        <v>980</v>
      </c>
      <c r="W1106" s="136" t="s">
        <v>980</v>
      </c>
      <c r="X1106" s="136" t="s">
        <v>980</v>
      </c>
      <c r="Y1106" s="136" t="s">
        <v>980</v>
      </c>
      <c r="Z1106" s="136" t="s">
        <v>988</v>
      </c>
      <c r="AA1106" s="136" t="s">
        <v>980</v>
      </c>
      <c r="AB1106" s="137"/>
      <c r="AC1106" s="136" t="s">
        <v>980</v>
      </c>
      <c r="AD1106" s="136" t="s">
        <v>980</v>
      </c>
      <c r="AE1106" s="136" t="s">
        <v>980</v>
      </c>
      <c r="AF1106" s="138">
        <v>0</v>
      </c>
    </row>
    <row r="1107" spans="1:32" x14ac:dyDescent="0.25">
      <c r="A1107" s="135" t="s">
        <v>980</v>
      </c>
      <c r="B1107" s="136" t="s">
        <v>182</v>
      </c>
      <c r="C1107" s="136" t="s">
        <v>682</v>
      </c>
      <c r="D1107" s="137">
        <v>44210</v>
      </c>
      <c r="E1107" s="137">
        <v>44210</v>
      </c>
      <c r="F1107" s="137">
        <v>44221</v>
      </c>
      <c r="G1107" s="136" t="s">
        <v>981</v>
      </c>
      <c r="H1107" s="136" t="s">
        <v>982</v>
      </c>
      <c r="I1107" s="138">
        <v>-5232.38</v>
      </c>
      <c r="J1107" s="136" t="s">
        <v>983</v>
      </c>
      <c r="K1107" s="136" t="s">
        <v>984</v>
      </c>
      <c r="L1107" s="138">
        <v>-439258.3</v>
      </c>
      <c r="M1107" s="138">
        <v>-5232.38</v>
      </c>
      <c r="N1107" s="139">
        <f t="shared" si="35"/>
        <v>5232.38</v>
      </c>
      <c r="O1107" s="140" t="str">
        <f>IF(M1107="","",IF(M1107&lt;0,-M1107&amp;"_"&amp;COUNTIF(M$2:M1107,M1107),M1107&amp;"_"&amp;COUNTIF(M$2:M1107,M1107)))</f>
        <v>5232.38_1</v>
      </c>
      <c r="P1107" s="140" t="str">
        <f t="shared" si="34"/>
        <v/>
      </c>
      <c r="Q1107" s="136" t="s">
        <v>1606</v>
      </c>
      <c r="R1107" s="136" t="s">
        <v>1597</v>
      </c>
      <c r="S1107" s="136" t="s">
        <v>980</v>
      </c>
      <c r="T1107" s="136" t="s">
        <v>980</v>
      </c>
      <c r="U1107" s="136" t="s">
        <v>987</v>
      </c>
      <c r="V1107" s="136" t="s">
        <v>980</v>
      </c>
      <c r="W1107" s="136" t="s">
        <v>980</v>
      </c>
      <c r="X1107" s="136" t="s">
        <v>980</v>
      </c>
      <c r="Y1107" s="136" t="s">
        <v>980</v>
      </c>
      <c r="Z1107" s="136" t="s">
        <v>988</v>
      </c>
      <c r="AA1107" s="136" t="s">
        <v>980</v>
      </c>
      <c r="AB1107" s="137"/>
      <c r="AC1107" s="136" t="s">
        <v>980</v>
      </c>
      <c r="AD1107" s="136" t="s">
        <v>980</v>
      </c>
      <c r="AE1107" s="136" t="s">
        <v>980</v>
      </c>
      <c r="AF1107" s="138">
        <v>0</v>
      </c>
    </row>
    <row r="1108" spans="1:32" x14ac:dyDescent="0.25">
      <c r="A1108" s="135" t="s">
        <v>980</v>
      </c>
      <c r="B1108" s="136" t="s">
        <v>182</v>
      </c>
      <c r="C1108" s="136" t="s">
        <v>682</v>
      </c>
      <c r="D1108" s="137">
        <v>44210</v>
      </c>
      <c r="E1108" s="137">
        <v>44210</v>
      </c>
      <c r="F1108" s="137">
        <v>44221</v>
      </c>
      <c r="G1108" s="136" t="s">
        <v>981</v>
      </c>
      <c r="H1108" s="136" t="s">
        <v>982</v>
      </c>
      <c r="I1108" s="138">
        <v>-1430.54</v>
      </c>
      <c r="J1108" s="136" t="s">
        <v>983</v>
      </c>
      <c r="K1108" s="136" t="s">
        <v>984</v>
      </c>
      <c r="L1108" s="138">
        <v>-120093.83</v>
      </c>
      <c r="M1108" s="138">
        <v>-1430.54</v>
      </c>
      <c r="N1108" s="139">
        <f t="shared" si="35"/>
        <v>1430.54</v>
      </c>
      <c r="O1108" s="140" t="str">
        <f>IF(M1108="","",IF(M1108&lt;0,-M1108&amp;"_"&amp;COUNTIF(M$2:M1108,M1108),M1108&amp;"_"&amp;COUNTIF(M$2:M1108,M1108)))</f>
        <v>1430.54_1</v>
      </c>
      <c r="P1108" s="140" t="str">
        <f t="shared" si="34"/>
        <v/>
      </c>
      <c r="Q1108" s="136" t="s">
        <v>1606</v>
      </c>
      <c r="R1108" s="136" t="s">
        <v>1597</v>
      </c>
      <c r="S1108" s="136" t="s">
        <v>980</v>
      </c>
      <c r="T1108" s="136" t="s">
        <v>980</v>
      </c>
      <c r="U1108" s="136" t="s">
        <v>987</v>
      </c>
      <c r="V1108" s="136" t="s">
        <v>980</v>
      </c>
      <c r="W1108" s="136" t="s">
        <v>980</v>
      </c>
      <c r="X1108" s="136" t="s">
        <v>980</v>
      </c>
      <c r="Y1108" s="136" t="s">
        <v>980</v>
      </c>
      <c r="Z1108" s="136" t="s">
        <v>988</v>
      </c>
      <c r="AA1108" s="136" t="s">
        <v>980</v>
      </c>
      <c r="AB1108" s="137"/>
      <c r="AC1108" s="136" t="s">
        <v>980</v>
      </c>
      <c r="AD1108" s="136" t="s">
        <v>980</v>
      </c>
      <c r="AE1108" s="136" t="s">
        <v>980</v>
      </c>
      <c r="AF1108" s="138">
        <v>0</v>
      </c>
    </row>
    <row r="1109" spans="1:32" x14ac:dyDescent="0.25">
      <c r="A1109" s="135" t="s">
        <v>980</v>
      </c>
      <c r="B1109" s="136" t="s">
        <v>182</v>
      </c>
      <c r="C1109" s="136" t="s">
        <v>682</v>
      </c>
      <c r="D1109" s="137">
        <v>44210</v>
      </c>
      <c r="E1109" s="137">
        <v>44210</v>
      </c>
      <c r="F1109" s="137">
        <v>44221</v>
      </c>
      <c r="G1109" s="136" t="s">
        <v>981</v>
      </c>
      <c r="H1109" s="136" t="s">
        <v>982</v>
      </c>
      <c r="I1109" s="138">
        <v>-4874.5</v>
      </c>
      <c r="J1109" s="136" t="s">
        <v>983</v>
      </c>
      <c r="K1109" s="136" t="s">
        <v>984</v>
      </c>
      <c r="L1109" s="138">
        <v>-409214.28</v>
      </c>
      <c r="M1109" s="138">
        <v>-4874.5</v>
      </c>
      <c r="N1109" s="139">
        <f t="shared" si="35"/>
        <v>4874.5</v>
      </c>
      <c r="O1109" s="140" t="str">
        <f>IF(M1109="","",IF(M1109&lt;0,-M1109&amp;"_"&amp;COUNTIF(M$2:M1109,M1109),M1109&amp;"_"&amp;COUNTIF(M$2:M1109,M1109)))</f>
        <v>4874.5_1</v>
      </c>
      <c r="P1109" s="140" t="str">
        <f t="shared" si="34"/>
        <v/>
      </c>
      <c r="Q1109" s="136" t="s">
        <v>1606</v>
      </c>
      <c r="R1109" s="136" t="s">
        <v>1597</v>
      </c>
      <c r="S1109" s="136" t="s">
        <v>980</v>
      </c>
      <c r="T1109" s="136" t="s">
        <v>980</v>
      </c>
      <c r="U1109" s="136" t="s">
        <v>987</v>
      </c>
      <c r="V1109" s="136" t="s">
        <v>980</v>
      </c>
      <c r="W1109" s="136" t="s">
        <v>980</v>
      </c>
      <c r="X1109" s="136" t="s">
        <v>980</v>
      </c>
      <c r="Y1109" s="136" t="s">
        <v>980</v>
      </c>
      <c r="Z1109" s="136" t="s">
        <v>988</v>
      </c>
      <c r="AA1109" s="136" t="s">
        <v>980</v>
      </c>
      <c r="AB1109" s="137"/>
      <c r="AC1109" s="136" t="s">
        <v>980</v>
      </c>
      <c r="AD1109" s="136" t="s">
        <v>980</v>
      </c>
      <c r="AE1109" s="136" t="s">
        <v>980</v>
      </c>
      <c r="AF1109" s="138">
        <v>0</v>
      </c>
    </row>
    <row r="1110" spans="1:32" x14ac:dyDescent="0.25">
      <c r="A1110" s="135" t="s">
        <v>980</v>
      </c>
      <c r="B1110" s="136" t="s">
        <v>182</v>
      </c>
      <c r="C1110" s="136" t="s">
        <v>682</v>
      </c>
      <c r="D1110" s="137">
        <v>44210</v>
      </c>
      <c r="E1110" s="137">
        <v>44210</v>
      </c>
      <c r="F1110" s="137">
        <v>44221</v>
      </c>
      <c r="G1110" s="136" t="s">
        <v>981</v>
      </c>
      <c r="H1110" s="136" t="s">
        <v>982</v>
      </c>
      <c r="I1110" s="138">
        <v>-1876.68</v>
      </c>
      <c r="J1110" s="136" t="s">
        <v>983</v>
      </c>
      <c r="K1110" s="136" t="s">
        <v>984</v>
      </c>
      <c r="L1110" s="138">
        <v>-157547.29</v>
      </c>
      <c r="M1110" s="138">
        <v>-1876.68</v>
      </c>
      <c r="N1110" s="139">
        <f t="shared" si="35"/>
        <v>1876.68</v>
      </c>
      <c r="O1110" s="140" t="str">
        <f>IF(M1110="","",IF(M1110&lt;0,-M1110&amp;"_"&amp;COUNTIF(M$2:M1110,M1110),M1110&amp;"_"&amp;COUNTIF(M$2:M1110,M1110)))</f>
        <v>1876.68_1</v>
      </c>
      <c r="P1110" s="140" t="str">
        <f t="shared" si="34"/>
        <v/>
      </c>
      <c r="Q1110" s="136" t="s">
        <v>1606</v>
      </c>
      <c r="R1110" s="136" t="s">
        <v>1597</v>
      </c>
      <c r="S1110" s="136" t="s">
        <v>980</v>
      </c>
      <c r="T1110" s="136" t="s">
        <v>980</v>
      </c>
      <c r="U1110" s="136" t="s">
        <v>987</v>
      </c>
      <c r="V1110" s="136" t="s">
        <v>980</v>
      </c>
      <c r="W1110" s="136" t="s">
        <v>980</v>
      </c>
      <c r="X1110" s="136" t="s">
        <v>980</v>
      </c>
      <c r="Y1110" s="136" t="s">
        <v>980</v>
      </c>
      <c r="Z1110" s="136" t="s">
        <v>988</v>
      </c>
      <c r="AA1110" s="136" t="s">
        <v>980</v>
      </c>
      <c r="AB1110" s="137"/>
      <c r="AC1110" s="136" t="s">
        <v>980</v>
      </c>
      <c r="AD1110" s="136" t="s">
        <v>980</v>
      </c>
      <c r="AE1110" s="136" t="s">
        <v>980</v>
      </c>
      <c r="AF1110" s="138">
        <v>0</v>
      </c>
    </row>
    <row r="1111" spans="1:32" x14ac:dyDescent="0.25">
      <c r="A1111" s="135" t="s">
        <v>980</v>
      </c>
      <c r="B1111" s="136" t="s">
        <v>182</v>
      </c>
      <c r="C1111" s="136" t="s">
        <v>682</v>
      </c>
      <c r="D1111" s="137">
        <v>44210</v>
      </c>
      <c r="E1111" s="137">
        <v>44210</v>
      </c>
      <c r="F1111" s="137">
        <v>44221</v>
      </c>
      <c r="G1111" s="136" t="s">
        <v>981</v>
      </c>
      <c r="H1111" s="136" t="s">
        <v>982</v>
      </c>
      <c r="I1111" s="138">
        <v>-6206.37</v>
      </c>
      <c r="J1111" s="136" t="s">
        <v>983</v>
      </c>
      <c r="K1111" s="136" t="s">
        <v>984</v>
      </c>
      <c r="L1111" s="138">
        <v>-521024.76</v>
      </c>
      <c r="M1111" s="138">
        <v>-6206.37</v>
      </c>
      <c r="N1111" s="139">
        <f t="shared" si="35"/>
        <v>6206.37</v>
      </c>
      <c r="O1111" s="140" t="str">
        <f>IF(M1111="","",IF(M1111&lt;0,-M1111&amp;"_"&amp;COUNTIF(M$2:M1111,M1111),M1111&amp;"_"&amp;COUNTIF(M$2:M1111,M1111)))</f>
        <v>6206.37_1</v>
      </c>
      <c r="P1111" s="140" t="str">
        <f t="shared" si="34"/>
        <v/>
      </c>
      <c r="Q1111" s="136" t="s">
        <v>1606</v>
      </c>
      <c r="R1111" s="136" t="s">
        <v>1597</v>
      </c>
      <c r="S1111" s="136" t="s">
        <v>980</v>
      </c>
      <c r="T1111" s="136" t="s">
        <v>980</v>
      </c>
      <c r="U1111" s="136" t="s">
        <v>987</v>
      </c>
      <c r="V1111" s="136" t="s">
        <v>980</v>
      </c>
      <c r="W1111" s="136" t="s">
        <v>980</v>
      </c>
      <c r="X1111" s="136" t="s">
        <v>980</v>
      </c>
      <c r="Y1111" s="136" t="s">
        <v>980</v>
      </c>
      <c r="Z1111" s="136" t="s">
        <v>988</v>
      </c>
      <c r="AA1111" s="136" t="s">
        <v>980</v>
      </c>
      <c r="AB1111" s="137"/>
      <c r="AC1111" s="136" t="s">
        <v>980</v>
      </c>
      <c r="AD1111" s="136" t="s">
        <v>980</v>
      </c>
      <c r="AE1111" s="136" t="s">
        <v>980</v>
      </c>
      <c r="AF1111" s="138">
        <v>0</v>
      </c>
    </row>
    <row r="1112" spans="1:32" x14ac:dyDescent="0.25">
      <c r="A1112" s="135" t="s">
        <v>980</v>
      </c>
      <c r="B1112" s="136" t="s">
        <v>182</v>
      </c>
      <c r="C1112" s="136" t="s">
        <v>682</v>
      </c>
      <c r="D1112" s="137">
        <v>44210</v>
      </c>
      <c r="E1112" s="137">
        <v>44210</v>
      </c>
      <c r="F1112" s="137">
        <v>44221</v>
      </c>
      <c r="G1112" s="136" t="s">
        <v>981</v>
      </c>
      <c r="H1112" s="136" t="s">
        <v>982</v>
      </c>
      <c r="I1112" s="138">
        <v>-3433.3</v>
      </c>
      <c r="J1112" s="136" t="s">
        <v>983</v>
      </c>
      <c r="K1112" s="136" t="s">
        <v>984</v>
      </c>
      <c r="L1112" s="138">
        <v>-288225.53999999998</v>
      </c>
      <c r="M1112" s="138">
        <v>-3433.3</v>
      </c>
      <c r="N1112" s="139">
        <f t="shared" si="35"/>
        <v>3433.3</v>
      </c>
      <c r="O1112" s="140" t="str">
        <f>IF(M1112="","",IF(M1112&lt;0,-M1112&amp;"_"&amp;COUNTIF(M$2:M1112,M1112),M1112&amp;"_"&amp;COUNTIF(M$2:M1112,M1112)))</f>
        <v>3433.3_1</v>
      </c>
      <c r="P1112" s="140" t="str">
        <f t="shared" si="34"/>
        <v/>
      </c>
      <c r="Q1112" s="136" t="s">
        <v>1606</v>
      </c>
      <c r="R1112" s="136" t="s">
        <v>1597</v>
      </c>
      <c r="S1112" s="136" t="s">
        <v>980</v>
      </c>
      <c r="T1112" s="136" t="s">
        <v>980</v>
      </c>
      <c r="U1112" s="136" t="s">
        <v>987</v>
      </c>
      <c r="V1112" s="136" t="s">
        <v>980</v>
      </c>
      <c r="W1112" s="136" t="s">
        <v>980</v>
      </c>
      <c r="X1112" s="136" t="s">
        <v>980</v>
      </c>
      <c r="Y1112" s="136" t="s">
        <v>980</v>
      </c>
      <c r="Z1112" s="136" t="s">
        <v>988</v>
      </c>
      <c r="AA1112" s="136" t="s">
        <v>980</v>
      </c>
      <c r="AB1112" s="137"/>
      <c r="AC1112" s="136" t="s">
        <v>980</v>
      </c>
      <c r="AD1112" s="136" t="s">
        <v>980</v>
      </c>
      <c r="AE1112" s="136" t="s">
        <v>980</v>
      </c>
      <c r="AF1112" s="138">
        <v>0</v>
      </c>
    </row>
    <row r="1113" spans="1:32" x14ac:dyDescent="0.25">
      <c r="A1113" s="135" t="s">
        <v>980</v>
      </c>
      <c r="B1113" s="136" t="s">
        <v>182</v>
      </c>
      <c r="C1113" s="136" t="s">
        <v>683</v>
      </c>
      <c r="D1113" s="137">
        <v>44210</v>
      </c>
      <c r="E1113" s="137">
        <v>44210</v>
      </c>
      <c r="F1113" s="137">
        <v>44221</v>
      </c>
      <c r="G1113" s="136" t="s">
        <v>981</v>
      </c>
      <c r="H1113" s="136" t="s">
        <v>982</v>
      </c>
      <c r="I1113" s="138">
        <v>-466.24</v>
      </c>
      <c r="J1113" s="136" t="s">
        <v>1006</v>
      </c>
      <c r="K1113" s="136" t="s">
        <v>984</v>
      </c>
      <c r="L1113" s="138">
        <v>-39140.839999999997</v>
      </c>
      <c r="M1113" s="138">
        <v>-466.24</v>
      </c>
      <c r="N1113" s="139">
        <f t="shared" si="35"/>
        <v>466.24</v>
      </c>
      <c r="O1113" s="140" t="str">
        <f>IF(M1113="","",IF(M1113&lt;0,-M1113&amp;"_"&amp;COUNTIF(M$2:M1113,M1113),M1113&amp;"_"&amp;COUNTIF(M$2:M1113,M1113)))</f>
        <v>466.24_1</v>
      </c>
      <c r="P1113" s="140" t="str">
        <f t="shared" si="34"/>
        <v/>
      </c>
      <c r="Q1113" s="136" t="s">
        <v>1607</v>
      </c>
      <c r="R1113" s="136" t="s">
        <v>1597</v>
      </c>
      <c r="S1113" s="136" t="s">
        <v>980</v>
      </c>
      <c r="T1113" s="136" t="s">
        <v>980</v>
      </c>
      <c r="U1113" s="136" t="s">
        <v>987</v>
      </c>
      <c r="V1113" s="136" t="s">
        <v>980</v>
      </c>
      <c r="W1113" s="136" t="s">
        <v>980</v>
      </c>
      <c r="X1113" s="136" t="s">
        <v>980</v>
      </c>
      <c r="Y1113" s="136" t="s">
        <v>980</v>
      </c>
      <c r="Z1113" s="136" t="s">
        <v>988</v>
      </c>
      <c r="AA1113" s="136" t="s">
        <v>980</v>
      </c>
      <c r="AB1113" s="137"/>
      <c r="AC1113" s="136" t="s">
        <v>980</v>
      </c>
      <c r="AD1113" s="136" t="s">
        <v>980</v>
      </c>
      <c r="AE1113" s="136" t="s">
        <v>980</v>
      </c>
      <c r="AF1113" s="138">
        <v>0</v>
      </c>
    </row>
    <row r="1114" spans="1:32" x14ac:dyDescent="0.25">
      <c r="A1114" s="135" t="s">
        <v>980</v>
      </c>
      <c r="B1114" s="136" t="s">
        <v>182</v>
      </c>
      <c r="C1114" s="136" t="s">
        <v>683</v>
      </c>
      <c r="D1114" s="137">
        <v>44210</v>
      </c>
      <c r="E1114" s="137">
        <v>44210</v>
      </c>
      <c r="F1114" s="137">
        <v>44221</v>
      </c>
      <c r="G1114" s="136" t="s">
        <v>981</v>
      </c>
      <c r="H1114" s="136" t="s">
        <v>982</v>
      </c>
      <c r="I1114" s="138">
        <v>-7218.88</v>
      </c>
      <c r="J1114" s="136" t="s">
        <v>983</v>
      </c>
      <c r="K1114" s="136" t="s">
        <v>984</v>
      </c>
      <c r="L1114" s="138">
        <v>-606024.98</v>
      </c>
      <c r="M1114" s="138">
        <v>-7218.88</v>
      </c>
      <c r="N1114" s="139">
        <f t="shared" si="35"/>
        <v>7218.88</v>
      </c>
      <c r="O1114" s="140" t="str">
        <f>IF(M1114="","",IF(M1114&lt;0,-M1114&amp;"_"&amp;COUNTIF(M$2:M1114,M1114),M1114&amp;"_"&amp;COUNTIF(M$2:M1114,M1114)))</f>
        <v>7218.88_1</v>
      </c>
      <c r="P1114" s="140" t="str">
        <f t="shared" si="34"/>
        <v/>
      </c>
      <c r="Q1114" s="136" t="s">
        <v>1607</v>
      </c>
      <c r="R1114" s="136" t="s">
        <v>1597</v>
      </c>
      <c r="S1114" s="136" t="s">
        <v>980</v>
      </c>
      <c r="T1114" s="136" t="s">
        <v>980</v>
      </c>
      <c r="U1114" s="136" t="s">
        <v>987</v>
      </c>
      <c r="V1114" s="136" t="s">
        <v>980</v>
      </c>
      <c r="W1114" s="136" t="s">
        <v>980</v>
      </c>
      <c r="X1114" s="136" t="s">
        <v>980</v>
      </c>
      <c r="Y1114" s="136" t="s">
        <v>980</v>
      </c>
      <c r="Z1114" s="136" t="s">
        <v>988</v>
      </c>
      <c r="AA1114" s="136" t="s">
        <v>980</v>
      </c>
      <c r="AB1114" s="137"/>
      <c r="AC1114" s="136" t="s">
        <v>980</v>
      </c>
      <c r="AD1114" s="136" t="s">
        <v>980</v>
      </c>
      <c r="AE1114" s="136" t="s">
        <v>980</v>
      </c>
      <c r="AF1114" s="138">
        <v>0</v>
      </c>
    </row>
    <row r="1115" spans="1:32" x14ac:dyDescent="0.25">
      <c r="A1115" s="135" t="s">
        <v>980</v>
      </c>
      <c r="B1115" s="136" t="s">
        <v>182</v>
      </c>
      <c r="C1115" s="136" t="s">
        <v>683</v>
      </c>
      <c r="D1115" s="137">
        <v>44210</v>
      </c>
      <c r="E1115" s="137">
        <v>44210</v>
      </c>
      <c r="F1115" s="137">
        <v>44221</v>
      </c>
      <c r="G1115" s="136" t="s">
        <v>981</v>
      </c>
      <c r="H1115" s="136" t="s">
        <v>982</v>
      </c>
      <c r="I1115" s="138">
        <v>-1534.03</v>
      </c>
      <c r="J1115" s="136" t="s">
        <v>983</v>
      </c>
      <c r="K1115" s="136" t="s">
        <v>984</v>
      </c>
      <c r="L1115" s="138">
        <v>-128781.82</v>
      </c>
      <c r="M1115" s="138">
        <v>-1534.03</v>
      </c>
      <c r="N1115" s="139">
        <f t="shared" si="35"/>
        <v>1534.03</v>
      </c>
      <c r="O1115" s="140" t="str">
        <f>IF(M1115="","",IF(M1115&lt;0,-M1115&amp;"_"&amp;COUNTIF(M$2:M1115,M1115),M1115&amp;"_"&amp;COUNTIF(M$2:M1115,M1115)))</f>
        <v>1534.03_1</v>
      </c>
      <c r="P1115" s="140" t="str">
        <f t="shared" si="34"/>
        <v/>
      </c>
      <c r="Q1115" s="136" t="s">
        <v>1607</v>
      </c>
      <c r="R1115" s="136" t="s">
        <v>1597</v>
      </c>
      <c r="S1115" s="136" t="s">
        <v>980</v>
      </c>
      <c r="T1115" s="136" t="s">
        <v>980</v>
      </c>
      <c r="U1115" s="136" t="s">
        <v>987</v>
      </c>
      <c r="V1115" s="136" t="s">
        <v>980</v>
      </c>
      <c r="W1115" s="136" t="s">
        <v>980</v>
      </c>
      <c r="X1115" s="136" t="s">
        <v>980</v>
      </c>
      <c r="Y1115" s="136" t="s">
        <v>980</v>
      </c>
      <c r="Z1115" s="136" t="s">
        <v>988</v>
      </c>
      <c r="AA1115" s="136" t="s">
        <v>980</v>
      </c>
      <c r="AB1115" s="137"/>
      <c r="AC1115" s="136" t="s">
        <v>980</v>
      </c>
      <c r="AD1115" s="136" t="s">
        <v>980</v>
      </c>
      <c r="AE1115" s="136" t="s">
        <v>980</v>
      </c>
      <c r="AF1115" s="138">
        <v>0</v>
      </c>
    </row>
    <row r="1116" spans="1:32" x14ac:dyDescent="0.25">
      <c r="A1116" s="135" t="s">
        <v>980</v>
      </c>
      <c r="B1116" s="136" t="s">
        <v>182</v>
      </c>
      <c r="C1116" s="136" t="s">
        <v>667</v>
      </c>
      <c r="D1116" s="137">
        <v>44211</v>
      </c>
      <c r="E1116" s="137">
        <v>44211</v>
      </c>
      <c r="F1116" s="137">
        <v>44219</v>
      </c>
      <c r="G1116" s="136" t="s">
        <v>981</v>
      </c>
      <c r="H1116" s="136" t="s">
        <v>982</v>
      </c>
      <c r="I1116" s="138">
        <v>-5521.08</v>
      </c>
      <c r="J1116" s="136" t="s">
        <v>983</v>
      </c>
      <c r="K1116" s="136" t="s">
        <v>984</v>
      </c>
      <c r="L1116" s="138">
        <v>-463494.67</v>
      </c>
      <c r="M1116" s="138">
        <v>-5521.08</v>
      </c>
      <c r="N1116" s="139">
        <f t="shared" si="35"/>
        <v>5521.08</v>
      </c>
      <c r="O1116" s="140" t="str">
        <f>IF(M1116="","",IF(M1116&lt;0,-M1116&amp;"_"&amp;COUNTIF(M$2:M1116,M1116),M1116&amp;"_"&amp;COUNTIF(M$2:M1116,M1116)))</f>
        <v>5521.08_1</v>
      </c>
      <c r="P1116" s="140" t="str">
        <f t="shared" si="34"/>
        <v/>
      </c>
      <c r="Q1116" s="136" t="s">
        <v>1608</v>
      </c>
      <c r="R1116" s="136" t="s">
        <v>1609</v>
      </c>
      <c r="S1116" s="136" t="s">
        <v>980</v>
      </c>
      <c r="T1116" s="136" t="s">
        <v>980</v>
      </c>
      <c r="U1116" s="136" t="s">
        <v>987</v>
      </c>
      <c r="V1116" s="136" t="s">
        <v>980</v>
      </c>
      <c r="W1116" s="136" t="s">
        <v>980</v>
      </c>
      <c r="X1116" s="136" t="s">
        <v>980</v>
      </c>
      <c r="Y1116" s="136" t="s">
        <v>980</v>
      </c>
      <c r="Z1116" s="136" t="s">
        <v>988</v>
      </c>
      <c r="AA1116" s="136" t="s">
        <v>980</v>
      </c>
      <c r="AB1116" s="137"/>
      <c r="AC1116" s="136" t="s">
        <v>980</v>
      </c>
      <c r="AD1116" s="136" t="s">
        <v>980</v>
      </c>
      <c r="AE1116" s="136" t="s">
        <v>980</v>
      </c>
      <c r="AF1116" s="138">
        <v>0</v>
      </c>
    </row>
    <row r="1117" spans="1:32" x14ac:dyDescent="0.25">
      <c r="A1117" s="135" t="s">
        <v>980</v>
      </c>
      <c r="B1117" s="136" t="s">
        <v>182</v>
      </c>
      <c r="C1117" s="136" t="s">
        <v>668</v>
      </c>
      <c r="D1117" s="137">
        <v>44211</v>
      </c>
      <c r="E1117" s="137">
        <v>44211</v>
      </c>
      <c r="F1117" s="137">
        <v>44219</v>
      </c>
      <c r="G1117" s="136" t="s">
        <v>981</v>
      </c>
      <c r="H1117" s="136" t="s">
        <v>982</v>
      </c>
      <c r="I1117" s="138">
        <v>-1473.41</v>
      </c>
      <c r="J1117" s="136" t="s">
        <v>983</v>
      </c>
      <c r="K1117" s="136" t="s">
        <v>984</v>
      </c>
      <c r="L1117" s="138">
        <v>-123692.77</v>
      </c>
      <c r="M1117" s="138">
        <v>-1473.41</v>
      </c>
      <c r="N1117" s="139">
        <f t="shared" si="35"/>
        <v>1473.41</v>
      </c>
      <c r="O1117" s="140" t="str">
        <f>IF(M1117="","",IF(M1117&lt;0,-M1117&amp;"_"&amp;COUNTIF(M$2:M1117,M1117),M1117&amp;"_"&amp;COUNTIF(M$2:M1117,M1117)))</f>
        <v>1473.41_1</v>
      </c>
      <c r="P1117" s="140" t="str">
        <f t="shared" si="34"/>
        <v/>
      </c>
      <c r="Q1117" s="136" t="s">
        <v>1610</v>
      </c>
      <c r="R1117" s="136" t="s">
        <v>1609</v>
      </c>
      <c r="S1117" s="136" t="s">
        <v>980</v>
      </c>
      <c r="T1117" s="136" t="s">
        <v>980</v>
      </c>
      <c r="U1117" s="136" t="s">
        <v>987</v>
      </c>
      <c r="V1117" s="136" t="s">
        <v>980</v>
      </c>
      <c r="W1117" s="136" t="s">
        <v>980</v>
      </c>
      <c r="X1117" s="136" t="s">
        <v>980</v>
      </c>
      <c r="Y1117" s="136" t="s">
        <v>980</v>
      </c>
      <c r="Z1117" s="136" t="s">
        <v>988</v>
      </c>
      <c r="AA1117" s="136" t="s">
        <v>980</v>
      </c>
      <c r="AB1117" s="137"/>
      <c r="AC1117" s="136" t="s">
        <v>980</v>
      </c>
      <c r="AD1117" s="136" t="s">
        <v>980</v>
      </c>
      <c r="AE1117" s="136" t="s">
        <v>980</v>
      </c>
      <c r="AF1117" s="138">
        <v>0</v>
      </c>
    </row>
    <row r="1118" spans="1:32" x14ac:dyDescent="0.25">
      <c r="A1118" s="135" t="s">
        <v>980</v>
      </c>
      <c r="B1118" s="136" t="s">
        <v>182</v>
      </c>
      <c r="C1118" s="136" t="s">
        <v>239</v>
      </c>
      <c r="D1118" s="137">
        <v>44211</v>
      </c>
      <c r="E1118" s="137">
        <v>44211</v>
      </c>
      <c r="F1118" s="137">
        <v>44219</v>
      </c>
      <c r="G1118" s="136" t="s">
        <v>981</v>
      </c>
      <c r="H1118" s="136" t="s">
        <v>982</v>
      </c>
      <c r="I1118" s="138">
        <v>-7288.68</v>
      </c>
      <c r="J1118" s="136" t="s">
        <v>983</v>
      </c>
      <c r="K1118" s="136" t="s">
        <v>984</v>
      </c>
      <c r="L1118" s="138">
        <v>-611884.68999999994</v>
      </c>
      <c r="M1118" s="138">
        <v>-7288.68</v>
      </c>
      <c r="N1118" s="139">
        <f t="shared" si="35"/>
        <v>7288.68</v>
      </c>
      <c r="O1118" s="140" t="str">
        <f>IF(M1118="","",IF(M1118&lt;0,-M1118&amp;"_"&amp;COUNTIF(M$2:M1118,M1118),M1118&amp;"_"&amp;COUNTIF(M$2:M1118,M1118)))</f>
        <v>7288.68_1</v>
      </c>
      <c r="P1118" s="140" t="str">
        <f t="shared" si="34"/>
        <v/>
      </c>
      <c r="Q1118" s="136" t="s">
        <v>1611</v>
      </c>
      <c r="R1118" s="136" t="s">
        <v>1609</v>
      </c>
      <c r="S1118" s="136" t="s">
        <v>980</v>
      </c>
      <c r="T1118" s="136" t="s">
        <v>980</v>
      </c>
      <c r="U1118" s="136" t="s">
        <v>987</v>
      </c>
      <c r="V1118" s="136" t="s">
        <v>980</v>
      </c>
      <c r="W1118" s="136" t="s">
        <v>980</v>
      </c>
      <c r="X1118" s="136" t="s">
        <v>980</v>
      </c>
      <c r="Y1118" s="136" t="s">
        <v>980</v>
      </c>
      <c r="Z1118" s="136" t="s">
        <v>988</v>
      </c>
      <c r="AA1118" s="136" t="s">
        <v>980</v>
      </c>
      <c r="AB1118" s="137"/>
      <c r="AC1118" s="136" t="s">
        <v>980</v>
      </c>
      <c r="AD1118" s="136" t="s">
        <v>980</v>
      </c>
      <c r="AE1118" s="136" t="s">
        <v>980</v>
      </c>
      <c r="AF1118" s="138">
        <v>0</v>
      </c>
    </row>
    <row r="1119" spans="1:32" x14ac:dyDescent="0.25">
      <c r="A1119" s="135" t="s">
        <v>980</v>
      </c>
      <c r="B1119" s="136" t="s">
        <v>182</v>
      </c>
      <c r="C1119" s="136" t="s">
        <v>669</v>
      </c>
      <c r="D1119" s="137">
        <v>44211</v>
      </c>
      <c r="E1119" s="137">
        <v>44211</v>
      </c>
      <c r="F1119" s="137">
        <v>44219</v>
      </c>
      <c r="G1119" s="136" t="s">
        <v>981</v>
      </c>
      <c r="H1119" s="136" t="s">
        <v>982</v>
      </c>
      <c r="I1119" s="138">
        <v>-6481.38</v>
      </c>
      <c r="J1119" s="136" t="s">
        <v>983</v>
      </c>
      <c r="K1119" s="136" t="s">
        <v>984</v>
      </c>
      <c r="L1119" s="138">
        <v>-544111.85</v>
      </c>
      <c r="M1119" s="138">
        <v>-6481.38</v>
      </c>
      <c r="N1119" s="139">
        <f t="shared" si="35"/>
        <v>6481.38</v>
      </c>
      <c r="O1119" s="140" t="str">
        <f>IF(M1119="","",IF(M1119&lt;0,-M1119&amp;"_"&amp;COUNTIF(M$2:M1119,M1119),M1119&amp;"_"&amp;COUNTIF(M$2:M1119,M1119)))</f>
        <v>6481.38_1</v>
      </c>
      <c r="P1119" s="140" t="str">
        <f t="shared" si="34"/>
        <v/>
      </c>
      <c r="Q1119" s="136" t="s">
        <v>1612</v>
      </c>
      <c r="R1119" s="136" t="s">
        <v>1609</v>
      </c>
      <c r="S1119" s="136" t="s">
        <v>980</v>
      </c>
      <c r="T1119" s="136" t="s">
        <v>980</v>
      </c>
      <c r="U1119" s="136" t="s">
        <v>987</v>
      </c>
      <c r="V1119" s="136" t="s">
        <v>980</v>
      </c>
      <c r="W1119" s="136" t="s">
        <v>980</v>
      </c>
      <c r="X1119" s="136" t="s">
        <v>980</v>
      </c>
      <c r="Y1119" s="136" t="s">
        <v>980</v>
      </c>
      <c r="Z1119" s="136" t="s">
        <v>988</v>
      </c>
      <c r="AA1119" s="136" t="s">
        <v>980</v>
      </c>
      <c r="AB1119" s="137"/>
      <c r="AC1119" s="136" t="s">
        <v>980</v>
      </c>
      <c r="AD1119" s="136" t="s">
        <v>980</v>
      </c>
      <c r="AE1119" s="136" t="s">
        <v>980</v>
      </c>
      <c r="AF1119" s="138">
        <v>0</v>
      </c>
    </row>
    <row r="1120" spans="1:32" x14ac:dyDescent="0.25">
      <c r="A1120" s="135" t="s">
        <v>980</v>
      </c>
      <c r="B1120" s="136" t="s">
        <v>182</v>
      </c>
      <c r="C1120" s="136" t="s">
        <v>669</v>
      </c>
      <c r="D1120" s="137">
        <v>44211</v>
      </c>
      <c r="E1120" s="137">
        <v>44211</v>
      </c>
      <c r="F1120" s="137">
        <v>44219</v>
      </c>
      <c r="G1120" s="136" t="s">
        <v>981</v>
      </c>
      <c r="H1120" s="136" t="s">
        <v>982</v>
      </c>
      <c r="I1120" s="138">
        <v>-1987.45</v>
      </c>
      <c r="J1120" s="136" t="s">
        <v>983</v>
      </c>
      <c r="K1120" s="136" t="s">
        <v>984</v>
      </c>
      <c r="L1120" s="138">
        <v>-166846.43</v>
      </c>
      <c r="M1120" s="138">
        <v>-1987.45</v>
      </c>
      <c r="N1120" s="139">
        <f t="shared" si="35"/>
        <v>1987.45</v>
      </c>
      <c r="O1120" s="140" t="str">
        <f>IF(M1120="","",IF(M1120&lt;0,-M1120&amp;"_"&amp;COUNTIF(M$2:M1120,M1120),M1120&amp;"_"&amp;COUNTIF(M$2:M1120,M1120)))</f>
        <v>1987.45_1</v>
      </c>
      <c r="P1120" s="140" t="str">
        <f t="shared" si="34"/>
        <v/>
      </c>
      <c r="Q1120" s="136" t="s">
        <v>1612</v>
      </c>
      <c r="R1120" s="136" t="s">
        <v>1609</v>
      </c>
      <c r="S1120" s="136" t="s">
        <v>980</v>
      </c>
      <c r="T1120" s="136" t="s">
        <v>980</v>
      </c>
      <c r="U1120" s="136" t="s">
        <v>987</v>
      </c>
      <c r="V1120" s="136" t="s">
        <v>980</v>
      </c>
      <c r="W1120" s="136" t="s">
        <v>980</v>
      </c>
      <c r="X1120" s="136" t="s">
        <v>980</v>
      </c>
      <c r="Y1120" s="136" t="s">
        <v>980</v>
      </c>
      <c r="Z1120" s="136" t="s">
        <v>988</v>
      </c>
      <c r="AA1120" s="136" t="s">
        <v>980</v>
      </c>
      <c r="AB1120" s="137"/>
      <c r="AC1120" s="136" t="s">
        <v>980</v>
      </c>
      <c r="AD1120" s="136" t="s">
        <v>980</v>
      </c>
      <c r="AE1120" s="136" t="s">
        <v>980</v>
      </c>
      <c r="AF1120" s="138">
        <v>0</v>
      </c>
    </row>
    <row r="1121" spans="1:32" x14ac:dyDescent="0.25">
      <c r="A1121" s="135" t="s">
        <v>980</v>
      </c>
      <c r="B1121" s="136" t="s">
        <v>182</v>
      </c>
      <c r="C1121" s="136" t="s">
        <v>670</v>
      </c>
      <c r="D1121" s="137">
        <v>44211</v>
      </c>
      <c r="E1121" s="137">
        <v>44211</v>
      </c>
      <c r="F1121" s="137">
        <v>44219</v>
      </c>
      <c r="G1121" s="136" t="s">
        <v>981</v>
      </c>
      <c r="H1121" s="136" t="s">
        <v>982</v>
      </c>
      <c r="I1121" s="138">
        <v>-7280.51</v>
      </c>
      <c r="J1121" s="136" t="s">
        <v>983</v>
      </c>
      <c r="K1121" s="136" t="s">
        <v>984</v>
      </c>
      <c r="L1121" s="138">
        <v>-611198.81000000006</v>
      </c>
      <c r="M1121" s="138">
        <v>-7280.51</v>
      </c>
      <c r="N1121" s="139">
        <f t="shared" si="35"/>
        <v>7280.51</v>
      </c>
      <c r="O1121" s="140" t="str">
        <f>IF(M1121="","",IF(M1121&lt;0,-M1121&amp;"_"&amp;COUNTIF(M$2:M1121,M1121),M1121&amp;"_"&amp;COUNTIF(M$2:M1121,M1121)))</f>
        <v>7280.51_1</v>
      </c>
      <c r="P1121" s="140" t="str">
        <f t="shared" si="34"/>
        <v/>
      </c>
      <c r="Q1121" s="136" t="s">
        <v>1613</v>
      </c>
      <c r="R1121" s="136" t="s">
        <v>1609</v>
      </c>
      <c r="S1121" s="136" t="s">
        <v>980</v>
      </c>
      <c r="T1121" s="136" t="s">
        <v>980</v>
      </c>
      <c r="U1121" s="136" t="s">
        <v>987</v>
      </c>
      <c r="V1121" s="136" t="s">
        <v>980</v>
      </c>
      <c r="W1121" s="136" t="s">
        <v>980</v>
      </c>
      <c r="X1121" s="136" t="s">
        <v>980</v>
      </c>
      <c r="Y1121" s="136" t="s">
        <v>980</v>
      </c>
      <c r="Z1121" s="136" t="s">
        <v>988</v>
      </c>
      <c r="AA1121" s="136" t="s">
        <v>980</v>
      </c>
      <c r="AB1121" s="137"/>
      <c r="AC1121" s="136" t="s">
        <v>980</v>
      </c>
      <c r="AD1121" s="136" t="s">
        <v>980</v>
      </c>
      <c r="AE1121" s="136" t="s">
        <v>980</v>
      </c>
      <c r="AF1121" s="138">
        <v>0</v>
      </c>
    </row>
    <row r="1122" spans="1:32" x14ac:dyDescent="0.25">
      <c r="A1122" s="135" t="s">
        <v>980</v>
      </c>
      <c r="B1122" s="136" t="s">
        <v>182</v>
      </c>
      <c r="C1122" s="136" t="s">
        <v>672</v>
      </c>
      <c r="D1122" s="137">
        <v>44211</v>
      </c>
      <c r="E1122" s="137">
        <v>44211</v>
      </c>
      <c r="F1122" s="137">
        <v>44219</v>
      </c>
      <c r="G1122" s="136" t="s">
        <v>981</v>
      </c>
      <c r="H1122" s="136" t="s">
        <v>982</v>
      </c>
      <c r="I1122" s="138">
        <v>-3688.77</v>
      </c>
      <c r="J1122" s="136" t="s">
        <v>983</v>
      </c>
      <c r="K1122" s="136" t="s">
        <v>984</v>
      </c>
      <c r="L1122" s="138">
        <v>-309672.24</v>
      </c>
      <c r="M1122" s="138">
        <v>-3688.77</v>
      </c>
      <c r="N1122" s="139">
        <f t="shared" si="35"/>
        <v>3688.77</v>
      </c>
      <c r="O1122" s="140" t="str">
        <f>IF(M1122="","",IF(M1122&lt;0,-M1122&amp;"_"&amp;COUNTIF(M$2:M1122,M1122),M1122&amp;"_"&amp;COUNTIF(M$2:M1122,M1122)))</f>
        <v>3688.77_1</v>
      </c>
      <c r="P1122" s="140" t="str">
        <f t="shared" si="34"/>
        <v/>
      </c>
      <c r="Q1122" s="136" t="s">
        <v>1614</v>
      </c>
      <c r="R1122" s="136" t="s">
        <v>1609</v>
      </c>
      <c r="S1122" s="136" t="s">
        <v>980</v>
      </c>
      <c r="T1122" s="136" t="s">
        <v>980</v>
      </c>
      <c r="U1122" s="136" t="s">
        <v>987</v>
      </c>
      <c r="V1122" s="136" t="s">
        <v>980</v>
      </c>
      <c r="W1122" s="136" t="s">
        <v>980</v>
      </c>
      <c r="X1122" s="136" t="s">
        <v>980</v>
      </c>
      <c r="Y1122" s="136" t="s">
        <v>980</v>
      </c>
      <c r="Z1122" s="136" t="s">
        <v>988</v>
      </c>
      <c r="AA1122" s="136" t="s">
        <v>980</v>
      </c>
      <c r="AB1122" s="137"/>
      <c r="AC1122" s="136" t="s">
        <v>980</v>
      </c>
      <c r="AD1122" s="136" t="s">
        <v>980</v>
      </c>
      <c r="AE1122" s="136" t="s">
        <v>980</v>
      </c>
      <c r="AF1122" s="138">
        <v>0</v>
      </c>
    </row>
    <row r="1123" spans="1:32" x14ac:dyDescent="0.25">
      <c r="A1123" s="135" t="s">
        <v>980</v>
      </c>
      <c r="B1123" s="136" t="s">
        <v>182</v>
      </c>
      <c r="C1123" s="136" t="s">
        <v>673</v>
      </c>
      <c r="D1123" s="137">
        <v>44211</v>
      </c>
      <c r="E1123" s="137">
        <v>44211</v>
      </c>
      <c r="F1123" s="137">
        <v>44219</v>
      </c>
      <c r="G1123" s="136" t="s">
        <v>981</v>
      </c>
      <c r="H1123" s="136" t="s">
        <v>982</v>
      </c>
      <c r="I1123" s="138">
        <v>-5559.42</v>
      </c>
      <c r="J1123" s="136" t="s">
        <v>983</v>
      </c>
      <c r="K1123" s="136" t="s">
        <v>984</v>
      </c>
      <c r="L1123" s="138">
        <v>-466713.31</v>
      </c>
      <c r="M1123" s="138">
        <v>-5559.42</v>
      </c>
      <c r="N1123" s="139">
        <f t="shared" si="35"/>
        <v>5559.42</v>
      </c>
      <c r="O1123" s="140" t="str">
        <f>IF(M1123="","",IF(M1123&lt;0,-M1123&amp;"_"&amp;COUNTIF(M$2:M1123,M1123),M1123&amp;"_"&amp;COUNTIF(M$2:M1123,M1123)))</f>
        <v>5559.42_1</v>
      </c>
      <c r="P1123" s="140" t="str">
        <f t="shared" si="34"/>
        <v/>
      </c>
      <c r="Q1123" s="136" t="s">
        <v>1615</v>
      </c>
      <c r="R1123" s="136" t="s">
        <v>1609</v>
      </c>
      <c r="S1123" s="136" t="s">
        <v>980</v>
      </c>
      <c r="T1123" s="136" t="s">
        <v>980</v>
      </c>
      <c r="U1123" s="136" t="s">
        <v>987</v>
      </c>
      <c r="V1123" s="136" t="s">
        <v>980</v>
      </c>
      <c r="W1123" s="136" t="s">
        <v>980</v>
      </c>
      <c r="X1123" s="136" t="s">
        <v>980</v>
      </c>
      <c r="Y1123" s="136" t="s">
        <v>980</v>
      </c>
      <c r="Z1123" s="136" t="s">
        <v>988</v>
      </c>
      <c r="AA1123" s="136" t="s">
        <v>980</v>
      </c>
      <c r="AB1123" s="137"/>
      <c r="AC1123" s="136" t="s">
        <v>980</v>
      </c>
      <c r="AD1123" s="136" t="s">
        <v>980</v>
      </c>
      <c r="AE1123" s="136" t="s">
        <v>980</v>
      </c>
      <c r="AF1123" s="138">
        <v>0</v>
      </c>
    </row>
    <row r="1124" spans="1:32" x14ac:dyDescent="0.25">
      <c r="A1124" s="135" t="s">
        <v>980</v>
      </c>
      <c r="B1124" s="136" t="s">
        <v>182</v>
      </c>
      <c r="C1124" s="136" t="s">
        <v>674</v>
      </c>
      <c r="D1124" s="137">
        <v>44211</v>
      </c>
      <c r="E1124" s="137">
        <v>44211</v>
      </c>
      <c r="F1124" s="137">
        <v>44219</v>
      </c>
      <c r="G1124" s="136" t="s">
        <v>981</v>
      </c>
      <c r="H1124" s="136" t="s">
        <v>982</v>
      </c>
      <c r="I1124" s="138">
        <v>-5349.36</v>
      </c>
      <c r="J1124" s="136" t="s">
        <v>983</v>
      </c>
      <c r="K1124" s="136" t="s">
        <v>984</v>
      </c>
      <c r="L1124" s="138">
        <v>-449078.77</v>
      </c>
      <c r="M1124" s="138">
        <v>-5349.36</v>
      </c>
      <c r="N1124" s="139">
        <f t="shared" si="35"/>
        <v>5349.36</v>
      </c>
      <c r="O1124" s="140" t="str">
        <f>IF(M1124="","",IF(M1124&lt;0,-M1124&amp;"_"&amp;COUNTIF(M$2:M1124,M1124),M1124&amp;"_"&amp;COUNTIF(M$2:M1124,M1124)))</f>
        <v>5349.36_1</v>
      </c>
      <c r="P1124" s="140" t="str">
        <f t="shared" si="34"/>
        <v/>
      </c>
      <c r="Q1124" s="136" t="s">
        <v>1616</v>
      </c>
      <c r="R1124" s="136" t="s">
        <v>1609</v>
      </c>
      <c r="S1124" s="136" t="s">
        <v>980</v>
      </c>
      <c r="T1124" s="136" t="s">
        <v>980</v>
      </c>
      <c r="U1124" s="136" t="s">
        <v>987</v>
      </c>
      <c r="V1124" s="136" t="s">
        <v>980</v>
      </c>
      <c r="W1124" s="136" t="s">
        <v>980</v>
      </c>
      <c r="X1124" s="136" t="s">
        <v>980</v>
      </c>
      <c r="Y1124" s="136" t="s">
        <v>980</v>
      </c>
      <c r="Z1124" s="136" t="s">
        <v>988</v>
      </c>
      <c r="AA1124" s="136" t="s">
        <v>980</v>
      </c>
      <c r="AB1124" s="137"/>
      <c r="AC1124" s="136" t="s">
        <v>980</v>
      </c>
      <c r="AD1124" s="136" t="s">
        <v>980</v>
      </c>
      <c r="AE1124" s="136" t="s">
        <v>980</v>
      </c>
      <c r="AF1124" s="138">
        <v>0</v>
      </c>
    </row>
    <row r="1125" spans="1:32" x14ac:dyDescent="0.25">
      <c r="A1125" s="135" t="s">
        <v>980</v>
      </c>
      <c r="B1125" s="136" t="s">
        <v>182</v>
      </c>
      <c r="C1125" s="136" t="s">
        <v>688</v>
      </c>
      <c r="D1125" s="137">
        <v>44211</v>
      </c>
      <c r="E1125" s="137">
        <v>44211</v>
      </c>
      <c r="F1125" s="137">
        <v>44219</v>
      </c>
      <c r="G1125" s="136" t="s">
        <v>981</v>
      </c>
      <c r="H1125" s="136" t="s">
        <v>982</v>
      </c>
      <c r="I1125" s="138">
        <v>-13820.32</v>
      </c>
      <c r="J1125" s="136" t="s">
        <v>983</v>
      </c>
      <c r="K1125" s="136" t="s">
        <v>984</v>
      </c>
      <c r="L1125" s="138">
        <v>-1160215.8600000001</v>
      </c>
      <c r="M1125" s="138">
        <v>-13820.32</v>
      </c>
      <c r="N1125" s="139">
        <f t="shared" si="35"/>
        <v>13820.32</v>
      </c>
      <c r="O1125" s="140" t="str">
        <f>IF(M1125="","",IF(M1125&lt;0,-M1125&amp;"_"&amp;COUNTIF(M$2:M1125,M1125),M1125&amp;"_"&amp;COUNTIF(M$2:M1125,M1125)))</f>
        <v>13820.32_1</v>
      </c>
      <c r="P1125" s="140" t="str">
        <f t="shared" si="34"/>
        <v/>
      </c>
      <c r="Q1125" s="136" t="s">
        <v>1617</v>
      </c>
      <c r="R1125" s="136" t="s">
        <v>1609</v>
      </c>
      <c r="S1125" s="136" t="s">
        <v>980</v>
      </c>
      <c r="T1125" s="136" t="s">
        <v>980</v>
      </c>
      <c r="U1125" s="136" t="s">
        <v>987</v>
      </c>
      <c r="V1125" s="136" t="s">
        <v>980</v>
      </c>
      <c r="W1125" s="136" t="s">
        <v>980</v>
      </c>
      <c r="X1125" s="136" t="s">
        <v>980</v>
      </c>
      <c r="Y1125" s="136" t="s">
        <v>980</v>
      </c>
      <c r="Z1125" s="136" t="s">
        <v>988</v>
      </c>
      <c r="AA1125" s="136" t="s">
        <v>980</v>
      </c>
      <c r="AB1125" s="137"/>
      <c r="AC1125" s="136" t="s">
        <v>980</v>
      </c>
      <c r="AD1125" s="136" t="s">
        <v>980</v>
      </c>
      <c r="AE1125" s="136" t="s">
        <v>980</v>
      </c>
      <c r="AF1125" s="138">
        <v>0</v>
      </c>
    </row>
    <row r="1126" spans="1:32" x14ac:dyDescent="0.25">
      <c r="A1126" s="135" t="s">
        <v>980</v>
      </c>
      <c r="B1126" s="136" t="s">
        <v>182</v>
      </c>
      <c r="C1126" s="136" t="s">
        <v>689</v>
      </c>
      <c r="D1126" s="137">
        <v>44211</v>
      </c>
      <c r="E1126" s="137">
        <v>44211</v>
      </c>
      <c r="F1126" s="137">
        <v>44219</v>
      </c>
      <c r="G1126" s="136" t="s">
        <v>981</v>
      </c>
      <c r="H1126" s="136" t="s">
        <v>982</v>
      </c>
      <c r="I1126" s="138">
        <v>-5660.19</v>
      </c>
      <c r="J1126" s="136" t="s">
        <v>983</v>
      </c>
      <c r="K1126" s="136" t="s">
        <v>984</v>
      </c>
      <c r="L1126" s="138">
        <v>-475172.95</v>
      </c>
      <c r="M1126" s="138">
        <v>-5660.19</v>
      </c>
      <c r="N1126" s="139">
        <f t="shared" si="35"/>
        <v>5660.19</v>
      </c>
      <c r="O1126" s="140" t="str">
        <f>IF(M1126="","",IF(M1126&lt;0,-M1126&amp;"_"&amp;COUNTIF(M$2:M1126,M1126),M1126&amp;"_"&amp;COUNTIF(M$2:M1126,M1126)))</f>
        <v>5660.19_1</v>
      </c>
      <c r="P1126" s="140" t="str">
        <f t="shared" si="34"/>
        <v/>
      </c>
      <c r="Q1126" s="136" t="s">
        <v>1618</v>
      </c>
      <c r="R1126" s="136" t="s">
        <v>1609</v>
      </c>
      <c r="S1126" s="136" t="s">
        <v>980</v>
      </c>
      <c r="T1126" s="136" t="s">
        <v>980</v>
      </c>
      <c r="U1126" s="136" t="s">
        <v>987</v>
      </c>
      <c r="V1126" s="136" t="s">
        <v>980</v>
      </c>
      <c r="W1126" s="136" t="s">
        <v>980</v>
      </c>
      <c r="X1126" s="136" t="s">
        <v>980</v>
      </c>
      <c r="Y1126" s="136" t="s">
        <v>980</v>
      </c>
      <c r="Z1126" s="136" t="s">
        <v>988</v>
      </c>
      <c r="AA1126" s="136" t="s">
        <v>980</v>
      </c>
      <c r="AB1126" s="137"/>
      <c r="AC1126" s="136" t="s">
        <v>980</v>
      </c>
      <c r="AD1126" s="136" t="s">
        <v>980</v>
      </c>
      <c r="AE1126" s="136" t="s">
        <v>980</v>
      </c>
      <c r="AF1126" s="138">
        <v>0</v>
      </c>
    </row>
    <row r="1127" spans="1:32" x14ac:dyDescent="0.25">
      <c r="A1127" s="135" t="s">
        <v>980</v>
      </c>
      <c r="B1127" s="136" t="s">
        <v>182</v>
      </c>
      <c r="C1127" s="136" t="s">
        <v>689</v>
      </c>
      <c r="D1127" s="137">
        <v>44211</v>
      </c>
      <c r="E1127" s="137">
        <v>44211</v>
      </c>
      <c r="F1127" s="137">
        <v>44219</v>
      </c>
      <c r="G1127" s="136" t="s">
        <v>981</v>
      </c>
      <c r="H1127" s="136" t="s">
        <v>982</v>
      </c>
      <c r="I1127" s="138">
        <v>-4632.03</v>
      </c>
      <c r="J1127" s="136" t="s">
        <v>983</v>
      </c>
      <c r="K1127" s="136" t="s">
        <v>984</v>
      </c>
      <c r="L1127" s="138">
        <v>-388858.92</v>
      </c>
      <c r="M1127" s="138">
        <v>-4632.03</v>
      </c>
      <c r="N1127" s="139">
        <f t="shared" si="35"/>
        <v>4632.03</v>
      </c>
      <c r="O1127" s="140" t="str">
        <f>IF(M1127="","",IF(M1127&lt;0,-M1127&amp;"_"&amp;COUNTIF(M$2:M1127,M1127),M1127&amp;"_"&amp;COUNTIF(M$2:M1127,M1127)))</f>
        <v>4632.03_1</v>
      </c>
      <c r="P1127" s="140" t="str">
        <f t="shared" si="34"/>
        <v/>
      </c>
      <c r="Q1127" s="136" t="s">
        <v>1618</v>
      </c>
      <c r="R1127" s="136" t="s">
        <v>1609</v>
      </c>
      <c r="S1127" s="136" t="s">
        <v>980</v>
      </c>
      <c r="T1127" s="136" t="s">
        <v>980</v>
      </c>
      <c r="U1127" s="136" t="s">
        <v>987</v>
      </c>
      <c r="V1127" s="136" t="s">
        <v>980</v>
      </c>
      <c r="W1127" s="136" t="s">
        <v>980</v>
      </c>
      <c r="X1127" s="136" t="s">
        <v>980</v>
      </c>
      <c r="Y1127" s="136" t="s">
        <v>980</v>
      </c>
      <c r="Z1127" s="136" t="s">
        <v>988</v>
      </c>
      <c r="AA1127" s="136" t="s">
        <v>980</v>
      </c>
      <c r="AB1127" s="137"/>
      <c r="AC1127" s="136" t="s">
        <v>980</v>
      </c>
      <c r="AD1127" s="136" t="s">
        <v>980</v>
      </c>
      <c r="AE1127" s="136" t="s">
        <v>980</v>
      </c>
      <c r="AF1127" s="138">
        <v>0</v>
      </c>
    </row>
    <row r="1128" spans="1:32" x14ac:dyDescent="0.25">
      <c r="A1128" s="135" t="s">
        <v>980</v>
      </c>
      <c r="B1128" s="136" t="s">
        <v>182</v>
      </c>
      <c r="C1128" s="136" t="s">
        <v>692</v>
      </c>
      <c r="D1128" s="137">
        <v>44211</v>
      </c>
      <c r="E1128" s="137">
        <v>44211</v>
      </c>
      <c r="F1128" s="137">
        <v>44219</v>
      </c>
      <c r="G1128" s="136" t="s">
        <v>981</v>
      </c>
      <c r="H1128" s="136" t="s">
        <v>982</v>
      </c>
      <c r="I1128" s="138">
        <v>-5799.13</v>
      </c>
      <c r="J1128" s="136" t="s">
        <v>983</v>
      </c>
      <c r="K1128" s="136" t="s">
        <v>984</v>
      </c>
      <c r="L1128" s="138">
        <v>-486836.96</v>
      </c>
      <c r="M1128" s="138">
        <v>-5799.13</v>
      </c>
      <c r="N1128" s="139">
        <f t="shared" si="35"/>
        <v>5799.13</v>
      </c>
      <c r="O1128" s="140" t="str">
        <f>IF(M1128="","",IF(M1128&lt;0,-M1128&amp;"_"&amp;COUNTIF(M$2:M1128,M1128),M1128&amp;"_"&amp;COUNTIF(M$2:M1128,M1128)))</f>
        <v>5799.13_1</v>
      </c>
      <c r="P1128" s="140" t="str">
        <f t="shared" si="34"/>
        <v/>
      </c>
      <c r="Q1128" s="136" t="s">
        <v>1619</v>
      </c>
      <c r="R1128" s="136" t="s">
        <v>1609</v>
      </c>
      <c r="S1128" s="136" t="s">
        <v>980</v>
      </c>
      <c r="T1128" s="136" t="s">
        <v>980</v>
      </c>
      <c r="U1128" s="136" t="s">
        <v>987</v>
      </c>
      <c r="V1128" s="136" t="s">
        <v>980</v>
      </c>
      <c r="W1128" s="136" t="s">
        <v>980</v>
      </c>
      <c r="X1128" s="136" t="s">
        <v>980</v>
      </c>
      <c r="Y1128" s="136" t="s">
        <v>980</v>
      </c>
      <c r="Z1128" s="136" t="s">
        <v>988</v>
      </c>
      <c r="AA1128" s="136" t="s">
        <v>980</v>
      </c>
      <c r="AB1128" s="137"/>
      <c r="AC1128" s="136" t="s">
        <v>980</v>
      </c>
      <c r="AD1128" s="136" t="s">
        <v>980</v>
      </c>
      <c r="AE1128" s="136" t="s">
        <v>980</v>
      </c>
      <c r="AF1128" s="138">
        <v>0</v>
      </c>
    </row>
    <row r="1129" spans="1:32" x14ac:dyDescent="0.25">
      <c r="A1129" s="135" t="s">
        <v>980</v>
      </c>
      <c r="B1129" s="136" t="s">
        <v>182</v>
      </c>
      <c r="C1129" s="136" t="s">
        <v>692</v>
      </c>
      <c r="D1129" s="137">
        <v>44211</v>
      </c>
      <c r="E1129" s="137">
        <v>44211</v>
      </c>
      <c r="F1129" s="137">
        <v>44219</v>
      </c>
      <c r="G1129" s="136" t="s">
        <v>981</v>
      </c>
      <c r="H1129" s="136" t="s">
        <v>982</v>
      </c>
      <c r="I1129" s="138">
        <v>-1673.64</v>
      </c>
      <c r="J1129" s="136" t="s">
        <v>983</v>
      </c>
      <c r="K1129" s="136" t="s">
        <v>984</v>
      </c>
      <c r="L1129" s="138">
        <v>-140502.07999999999</v>
      </c>
      <c r="M1129" s="138">
        <v>-1673.64</v>
      </c>
      <c r="N1129" s="139">
        <f t="shared" si="35"/>
        <v>1673.64</v>
      </c>
      <c r="O1129" s="140" t="str">
        <f>IF(M1129="","",IF(M1129&lt;0,-M1129&amp;"_"&amp;COUNTIF(M$2:M1129,M1129),M1129&amp;"_"&amp;COUNTIF(M$2:M1129,M1129)))</f>
        <v>1673.64_1</v>
      </c>
      <c r="P1129" s="140" t="str">
        <f t="shared" si="34"/>
        <v/>
      </c>
      <c r="Q1129" s="136" t="s">
        <v>1619</v>
      </c>
      <c r="R1129" s="136" t="s">
        <v>1609</v>
      </c>
      <c r="S1129" s="136" t="s">
        <v>980</v>
      </c>
      <c r="T1129" s="136" t="s">
        <v>980</v>
      </c>
      <c r="U1129" s="136" t="s">
        <v>987</v>
      </c>
      <c r="V1129" s="136" t="s">
        <v>980</v>
      </c>
      <c r="W1129" s="136" t="s">
        <v>980</v>
      </c>
      <c r="X1129" s="136" t="s">
        <v>980</v>
      </c>
      <c r="Y1129" s="136" t="s">
        <v>980</v>
      </c>
      <c r="Z1129" s="136" t="s">
        <v>988</v>
      </c>
      <c r="AA1129" s="136" t="s">
        <v>980</v>
      </c>
      <c r="AB1129" s="137"/>
      <c r="AC1129" s="136" t="s">
        <v>980</v>
      </c>
      <c r="AD1129" s="136" t="s">
        <v>980</v>
      </c>
      <c r="AE1129" s="136" t="s">
        <v>980</v>
      </c>
      <c r="AF1129" s="138">
        <v>0</v>
      </c>
    </row>
    <row r="1130" spans="1:32" x14ac:dyDescent="0.25">
      <c r="A1130" s="135" t="s">
        <v>980</v>
      </c>
      <c r="B1130" s="136" t="s">
        <v>182</v>
      </c>
      <c r="C1130" s="136" t="s">
        <v>693</v>
      </c>
      <c r="D1130" s="137">
        <v>44211</v>
      </c>
      <c r="E1130" s="137">
        <v>44211</v>
      </c>
      <c r="F1130" s="137">
        <v>44219</v>
      </c>
      <c r="G1130" s="136" t="s">
        <v>981</v>
      </c>
      <c r="H1130" s="136" t="s">
        <v>982</v>
      </c>
      <c r="I1130" s="138">
        <v>-4585.17</v>
      </c>
      <c r="J1130" s="136" t="s">
        <v>983</v>
      </c>
      <c r="K1130" s="136" t="s">
        <v>984</v>
      </c>
      <c r="L1130" s="138">
        <v>-384925.02</v>
      </c>
      <c r="M1130" s="138">
        <v>-4585.17</v>
      </c>
      <c r="N1130" s="139">
        <f t="shared" si="35"/>
        <v>4585.17</v>
      </c>
      <c r="O1130" s="140" t="str">
        <f>IF(M1130="","",IF(M1130&lt;0,-M1130&amp;"_"&amp;COUNTIF(M$2:M1130,M1130),M1130&amp;"_"&amp;COUNTIF(M$2:M1130,M1130)))</f>
        <v>4585.17_1</v>
      </c>
      <c r="P1130" s="140" t="str">
        <f t="shared" si="34"/>
        <v/>
      </c>
      <c r="Q1130" s="136" t="s">
        <v>1620</v>
      </c>
      <c r="R1130" s="136" t="s">
        <v>1609</v>
      </c>
      <c r="S1130" s="136" t="s">
        <v>980</v>
      </c>
      <c r="T1130" s="136" t="s">
        <v>980</v>
      </c>
      <c r="U1130" s="136" t="s">
        <v>987</v>
      </c>
      <c r="V1130" s="136" t="s">
        <v>980</v>
      </c>
      <c r="W1130" s="136" t="s">
        <v>980</v>
      </c>
      <c r="X1130" s="136" t="s">
        <v>980</v>
      </c>
      <c r="Y1130" s="136" t="s">
        <v>980</v>
      </c>
      <c r="Z1130" s="136" t="s">
        <v>988</v>
      </c>
      <c r="AA1130" s="136" t="s">
        <v>980</v>
      </c>
      <c r="AB1130" s="137"/>
      <c r="AC1130" s="136" t="s">
        <v>980</v>
      </c>
      <c r="AD1130" s="136" t="s">
        <v>980</v>
      </c>
      <c r="AE1130" s="136" t="s">
        <v>980</v>
      </c>
      <c r="AF1130" s="138">
        <v>0</v>
      </c>
    </row>
    <row r="1131" spans="1:32" x14ac:dyDescent="0.25">
      <c r="A1131" s="135" t="s">
        <v>980</v>
      </c>
      <c r="B1131" s="136" t="s">
        <v>182</v>
      </c>
      <c r="C1131" s="136" t="s">
        <v>690</v>
      </c>
      <c r="D1131" s="137">
        <v>44211</v>
      </c>
      <c r="E1131" s="137">
        <v>44211</v>
      </c>
      <c r="F1131" s="137">
        <v>44219</v>
      </c>
      <c r="G1131" s="136" t="s">
        <v>981</v>
      </c>
      <c r="H1131" s="136" t="s">
        <v>982</v>
      </c>
      <c r="I1131" s="138">
        <v>-7551.22</v>
      </c>
      <c r="J1131" s="136" t="s">
        <v>983</v>
      </c>
      <c r="K1131" s="136" t="s">
        <v>984</v>
      </c>
      <c r="L1131" s="138">
        <v>-633924.92000000004</v>
      </c>
      <c r="M1131" s="138">
        <v>-7551.22</v>
      </c>
      <c r="N1131" s="139">
        <f t="shared" si="35"/>
        <v>7551.22</v>
      </c>
      <c r="O1131" s="140" t="str">
        <f>IF(M1131="","",IF(M1131&lt;0,-M1131&amp;"_"&amp;COUNTIF(M$2:M1131,M1131),M1131&amp;"_"&amp;COUNTIF(M$2:M1131,M1131)))</f>
        <v>7551.22_1</v>
      </c>
      <c r="P1131" s="140" t="str">
        <f t="shared" si="34"/>
        <v/>
      </c>
      <c r="Q1131" s="136" t="s">
        <v>1621</v>
      </c>
      <c r="R1131" s="136" t="s">
        <v>1609</v>
      </c>
      <c r="S1131" s="136" t="s">
        <v>980</v>
      </c>
      <c r="T1131" s="136" t="s">
        <v>980</v>
      </c>
      <c r="U1131" s="136" t="s">
        <v>987</v>
      </c>
      <c r="V1131" s="136" t="s">
        <v>980</v>
      </c>
      <c r="W1131" s="136" t="s">
        <v>980</v>
      </c>
      <c r="X1131" s="136" t="s">
        <v>980</v>
      </c>
      <c r="Y1131" s="136" t="s">
        <v>980</v>
      </c>
      <c r="Z1131" s="136" t="s">
        <v>988</v>
      </c>
      <c r="AA1131" s="136" t="s">
        <v>980</v>
      </c>
      <c r="AB1131" s="137"/>
      <c r="AC1131" s="136" t="s">
        <v>980</v>
      </c>
      <c r="AD1131" s="136" t="s">
        <v>980</v>
      </c>
      <c r="AE1131" s="136" t="s">
        <v>980</v>
      </c>
      <c r="AF1131" s="138">
        <v>0</v>
      </c>
    </row>
    <row r="1132" spans="1:32" x14ac:dyDescent="0.25">
      <c r="A1132" s="135" t="s">
        <v>980</v>
      </c>
      <c r="B1132" s="136" t="s">
        <v>182</v>
      </c>
      <c r="C1132" s="136" t="s">
        <v>694</v>
      </c>
      <c r="D1132" s="137">
        <v>44211</v>
      </c>
      <c r="E1132" s="137">
        <v>44211</v>
      </c>
      <c r="F1132" s="137">
        <v>44219</v>
      </c>
      <c r="G1132" s="136" t="s">
        <v>981</v>
      </c>
      <c r="H1132" s="136" t="s">
        <v>982</v>
      </c>
      <c r="I1132" s="138">
        <v>-2748.49</v>
      </c>
      <c r="J1132" s="136" t="s">
        <v>983</v>
      </c>
      <c r="K1132" s="136" t="s">
        <v>984</v>
      </c>
      <c r="L1132" s="138">
        <v>-230735.74</v>
      </c>
      <c r="M1132" s="138">
        <v>-2748.49</v>
      </c>
      <c r="N1132" s="139">
        <f t="shared" si="35"/>
        <v>2748.49</v>
      </c>
      <c r="O1132" s="140" t="str">
        <f>IF(M1132="","",IF(M1132&lt;0,-M1132&amp;"_"&amp;COUNTIF(M$2:M1132,M1132),M1132&amp;"_"&amp;COUNTIF(M$2:M1132,M1132)))</f>
        <v>2748.49_1</v>
      </c>
      <c r="P1132" s="140" t="str">
        <f t="shared" si="34"/>
        <v/>
      </c>
      <c r="Q1132" s="136" t="s">
        <v>1622</v>
      </c>
      <c r="R1132" s="136" t="s">
        <v>1609</v>
      </c>
      <c r="S1132" s="136" t="s">
        <v>980</v>
      </c>
      <c r="T1132" s="136" t="s">
        <v>980</v>
      </c>
      <c r="U1132" s="136" t="s">
        <v>987</v>
      </c>
      <c r="V1132" s="136" t="s">
        <v>980</v>
      </c>
      <c r="W1132" s="136" t="s">
        <v>980</v>
      </c>
      <c r="X1132" s="136" t="s">
        <v>980</v>
      </c>
      <c r="Y1132" s="136" t="s">
        <v>980</v>
      </c>
      <c r="Z1132" s="136" t="s">
        <v>988</v>
      </c>
      <c r="AA1132" s="136" t="s">
        <v>980</v>
      </c>
      <c r="AB1132" s="137"/>
      <c r="AC1132" s="136" t="s">
        <v>980</v>
      </c>
      <c r="AD1132" s="136" t="s">
        <v>980</v>
      </c>
      <c r="AE1132" s="136" t="s">
        <v>980</v>
      </c>
      <c r="AF1132" s="138">
        <v>0</v>
      </c>
    </row>
    <row r="1133" spans="1:32" x14ac:dyDescent="0.25">
      <c r="A1133" s="135" t="s">
        <v>980</v>
      </c>
      <c r="B1133" s="136" t="s">
        <v>182</v>
      </c>
      <c r="C1133" s="136" t="s">
        <v>684</v>
      </c>
      <c r="D1133" s="137">
        <v>44211</v>
      </c>
      <c r="E1133" s="137">
        <v>44211</v>
      </c>
      <c r="F1133" s="137">
        <v>44221</v>
      </c>
      <c r="G1133" s="136" t="s">
        <v>981</v>
      </c>
      <c r="H1133" s="136" t="s">
        <v>982</v>
      </c>
      <c r="I1133" s="138">
        <v>-293.36</v>
      </c>
      <c r="J1133" s="136" t="s">
        <v>1001</v>
      </c>
      <c r="K1133" s="136" t="s">
        <v>984</v>
      </c>
      <c r="L1133" s="138">
        <v>-24627.58</v>
      </c>
      <c r="M1133" s="138">
        <v>-293.36</v>
      </c>
      <c r="N1133" s="139">
        <f t="shared" si="35"/>
        <v>293.36</v>
      </c>
      <c r="O1133" s="140" t="str">
        <f>IF(M1133="","",IF(M1133&lt;0,-M1133&amp;"_"&amp;COUNTIF(M$2:M1133,M1133),M1133&amp;"_"&amp;COUNTIF(M$2:M1133,M1133)))</f>
        <v>293.36_1</v>
      </c>
      <c r="P1133" s="140" t="str">
        <f t="shared" si="34"/>
        <v/>
      </c>
      <c r="Q1133" s="136" t="s">
        <v>1623</v>
      </c>
      <c r="R1133" s="136" t="s">
        <v>1609</v>
      </c>
      <c r="S1133" s="136" t="s">
        <v>980</v>
      </c>
      <c r="T1133" s="136" t="s">
        <v>980</v>
      </c>
      <c r="U1133" s="136" t="s">
        <v>987</v>
      </c>
      <c r="V1133" s="136" t="s">
        <v>980</v>
      </c>
      <c r="W1133" s="136" t="s">
        <v>980</v>
      </c>
      <c r="X1133" s="136" t="s">
        <v>980</v>
      </c>
      <c r="Y1133" s="136" t="s">
        <v>980</v>
      </c>
      <c r="Z1133" s="136" t="s">
        <v>988</v>
      </c>
      <c r="AA1133" s="136" t="s">
        <v>980</v>
      </c>
      <c r="AB1133" s="137"/>
      <c r="AC1133" s="136" t="s">
        <v>980</v>
      </c>
      <c r="AD1133" s="136" t="s">
        <v>980</v>
      </c>
      <c r="AE1133" s="136" t="s">
        <v>980</v>
      </c>
      <c r="AF1133" s="138">
        <v>0</v>
      </c>
    </row>
    <row r="1134" spans="1:32" x14ac:dyDescent="0.25">
      <c r="A1134" s="135" t="s">
        <v>980</v>
      </c>
      <c r="B1134" s="136" t="s">
        <v>182</v>
      </c>
      <c r="C1134" s="136" t="s">
        <v>684</v>
      </c>
      <c r="D1134" s="137">
        <v>44211</v>
      </c>
      <c r="E1134" s="137">
        <v>44211</v>
      </c>
      <c r="F1134" s="137">
        <v>44221</v>
      </c>
      <c r="G1134" s="136" t="s">
        <v>981</v>
      </c>
      <c r="H1134" s="136" t="s">
        <v>982</v>
      </c>
      <c r="I1134" s="138">
        <v>-2264.17</v>
      </c>
      <c r="J1134" s="136" t="s">
        <v>983</v>
      </c>
      <c r="K1134" s="136" t="s">
        <v>984</v>
      </c>
      <c r="L1134" s="138">
        <v>-190077.07</v>
      </c>
      <c r="M1134" s="138">
        <v>-2264.17</v>
      </c>
      <c r="N1134" s="139">
        <f t="shared" si="35"/>
        <v>2264.17</v>
      </c>
      <c r="O1134" s="140" t="str">
        <f>IF(M1134="","",IF(M1134&lt;0,-M1134&amp;"_"&amp;COUNTIF(M$2:M1134,M1134),M1134&amp;"_"&amp;COUNTIF(M$2:M1134,M1134)))</f>
        <v>2264.17_1</v>
      </c>
      <c r="P1134" s="140" t="str">
        <f t="shared" si="34"/>
        <v/>
      </c>
      <c r="Q1134" s="136" t="s">
        <v>1623</v>
      </c>
      <c r="R1134" s="136" t="s">
        <v>1609</v>
      </c>
      <c r="S1134" s="136" t="s">
        <v>980</v>
      </c>
      <c r="T1134" s="136" t="s">
        <v>980</v>
      </c>
      <c r="U1134" s="136" t="s">
        <v>987</v>
      </c>
      <c r="V1134" s="136" t="s">
        <v>980</v>
      </c>
      <c r="W1134" s="136" t="s">
        <v>980</v>
      </c>
      <c r="X1134" s="136" t="s">
        <v>980</v>
      </c>
      <c r="Y1134" s="136" t="s">
        <v>980</v>
      </c>
      <c r="Z1134" s="136" t="s">
        <v>988</v>
      </c>
      <c r="AA1134" s="136" t="s">
        <v>980</v>
      </c>
      <c r="AB1134" s="137"/>
      <c r="AC1134" s="136" t="s">
        <v>980</v>
      </c>
      <c r="AD1134" s="136" t="s">
        <v>980</v>
      </c>
      <c r="AE1134" s="136" t="s">
        <v>980</v>
      </c>
      <c r="AF1134" s="138">
        <v>0</v>
      </c>
    </row>
    <row r="1135" spans="1:32" x14ac:dyDescent="0.25">
      <c r="A1135" s="135" t="s">
        <v>980</v>
      </c>
      <c r="B1135" s="136" t="s">
        <v>182</v>
      </c>
      <c r="C1135" s="136" t="s">
        <v>684</v>
      </c>
      <c r="D1135" s="137">
        <v>44211</v>
      </c>
      <c r="E1135" s="137">
        <v>44211</v>
      </c>
      <c r="F1135" s="137">
        <v>44221</v>
      </c>
      <c r="G1135" s="136" t="s">
        <v>981</v>
      </c>
      <c r="H1135" s="136" t="s">
        <v>982</v>
      </c>
      <c r="I1135" s="138">
        <v>-5720.55</v>
      </c>
      <c r="J1135" s="136" t="s">
        <v>983</v>
      </c>
      <c r="K1135" s="136" t="s">
        <v>984</v>
      </c>
      <c r="L1135" s="138">
        <v>-480240.17</v>
      </c>
      <c r="M1135" s="138">
        <v>-5720.55</v>
      </c>
      <c r="N1135" s="139">
        <f t="shared" si="35"/>
        <v>5720.55</v>
      </c>
      <c r="O1135" s="140" t="str">
        <f>IF(M1135="","",IF(M1135&lt;0,-M1135&amp;"_"&amp;COUNTIF(M$2:M1135,M1135),M1135&amp;"_"&amp;COUNTIF(M$2:M1135,M1135)))</f>
        <v>5720.55_1</v>
      </c>
      <c r="P1135" s="140" t="str">
        <f t="shared" si="34"/>
        <v/>
      </c>
      <c r="Q1135" s="136" t="s">
        <v>1623</v>
      </c>
      <c r="R1135" s="136" t="s">
        <v>1609</v>
      </c>
      <c r="S1135" s="136" t="s">
        <v>980</v>
      </c>
      <c r="T1135" s="136" t="s">
        <v>980</v>
      </c>
      <c r="U1135" s="136" t="s">
        <v>987</v>
      </c>
      <c r="V1135" s="136" t="s">
        <v>980</v>
      </c>
      <c r="W1135" s="136" t="s">
        <v>980</v>
      </c>
      <c r="X1135" s="136" t="s">
        <v>980</v>
      </c>
      <c r="Y1135" s="136" t="s">
        <v>980</v>
      </c>
      <c r="Z1135" s="136" t="s">
        <v>988</v>
      </c>
      <c r="AA1135" s="136" t="s">
        <v>980</v>
      </c>
      <c r="AB1135" s="137"/>
      <c r="AC1135" s="136" t="s">
        <v>980</v>
      </c>
      <c r="AD1135" s="136" t="s">
        <v>980</v>
      </c>
      <c r="AE1135" s="136" t="s">
        <v>980</v>
      </c>
      <c r="AF1135" s="138">
        <v>0</v>
      </c>
    </row>
    <row r="1136" spans="1:32" x14ac:dyDescent="0.25">
      <c r="A1136" s="135" t="s">
        <v>980</v>
      </c>
      <c r="B1136" s="136" t="s">
        <v>182</v>
      </c>
      <c r="C1136" s="136" t="s">
        <v>697</v>
      </c>
      <c r="D1136" s="137">
        <v>44211</v>
      </c>
      <c r="E1136" s="137">
        <v>44211</v>
      </c>
      <c r="F1136" s="137">
        <v>44221</v>
      </c>
      <c r="G1136" s="136" t="s">
        <v>981</v>
      </c>
      <c r="H1136" s="136" t="s">
        <v>982</v>
      </c>
      <c r="I1136" s="138">
        <v>-10754.02</v>
      </c>
      <c r="J1136" s="136" t="s">
        <v>983</v>
      </c>
      <c r="K1136" s="136" t="s">
        <v>984</v>
      </c>
      <c r="L1136" s="138">
        <v>-902799.98</v>
      </c>
      <c r="M1136" s="138">
        <v>-10754.02</v>
      </c>
      <c r="N1136" s="139">
        <f t="shared" si="35"/>
        <v>10754.02</v>
      </c>
      <c r="O1136" s="140" t="str">
        <f>IF(M1136="","",IF(M1136&lt;0,-M1136&amp;"_"&amp;COUNTIF(M$2:M1136,M1136),M1136&amp;"_"&amp;COUNTIF(M$2:M1136,M1136)))</f>
        <v>10754.02_1</v>
      </c>
      <c r="P1136" s="140" t="str">
        <f t="shared" si="34"/>
        <v/>
      </c>
      <c r="Q1136" s="136" t="s">
        <v>1624</v>
      </c>
      <c r="R1136" s="136" t="s">
        <v>1609</v>
      </c>
      <c r="S1136" s="136" t="s">
        <v>980</v>
      </c>
      <c r="T1136" s="136" t="s">
        <v>980</v>
      </c>
      <c r="U1136" s="136" t="s">
        <v>987</v>
      </c>
      <c r="V1136" s="136" t="s">
        <v>980</v>
      </c>
      <c r="W1136" s="136" t="s">
        <v>980</v>
      </c>
      <c r="X1136" s="136" t="s">
        <v>980</v>
      </c>
      <c r="Y1136" s="136" t="s">
        <v>980</v>
      </c>
      <c r="Z1136" s="136" t="s">
        <v>988</v>
      </c>
      <c r="AA1136" s="136" t="s">
        <v>980</v>
      </c>
      <c r="AB1136" s="137"/>
      <c r="AC1136" s="136" t="s">
        <v>980</v>
      </c>
      <c r="AD1136" s="136" t="s">
        <v>980</v>
      </c>
      <c r="AE1136" s="136" t="s">
        <v>980</v>
      </c>
      <c r="AF1136" s="138">
        <v>0</v>
      </c>
    </row>
    <row r="1137" spans="1:32" x14ac:dyDescent="0.25">
      <c r="A1137" s="135" t="s">
        <v>980</v>
      </c>
      <c r="B1137" s="136" t="s">
        <v>182</v>
      </c>
      <c r="C1137" s="136" t="s">
        <v>240</v>
      </c>
      <c r="D1137" s="137">
        <v>44211</v>
      </c>
      <c r="E1137" s="137">
        <v>44211</v>
      </c>
      <c r="F1137" s="137">
        <v>44222</v>
      </c>
      <c r="G1137" s="136" t="s">
        <v>981</v>
      </c>
      <c r="H1137" s="136" t="s">
        <v>982</v>
      </c>
      <c r="I1137" s="138">
        <v>-21199.42</v>
      </c>
      <c r="J1137" s="136" t="s">
        <v>983</v>
      </c>
      <c r="K1137" s="136" t="s">
        <v>984</v>
      </c>
      <c r="L1137" s="138">
        <v>-1779691.31</v>
      </c>
      <c r="M1137" s="138">
        <v>-21199.42</v>
      </c>
      <c r="N1137" s="139">
        <f t="shared" si="35"/>
        <v>21199.42</v>
      </c>
      <c r="O1137" s="140" t="str">
        <f>IF(M1137="","",IF(M1137&lt;0,-M1137&amp;"_"&amp;COUNTIF(M$2:M1137,M1137),M1137&amp;"_"&amp;COUNTIF(M$2:M1137,M1137)))</f>
        <v>21199.42_1</v>
      </c>
      <c r="P1137" s="140" t="str">
        <f t="shared" si="34"/>
        <v/>
      </c>
      <c r="Q1137" s="136" t="s">
        <v>1625</v>
      </c>
      <c r="R1137" s="136" t="s">
        <v>1609</v>
      </c>
      <c r="S1137" s="136" t="s">
        <v>980</v>
      </c>
      <c r="T1137" s="136" t="s">
        <v>980</v>
      </c>
      <c r="U1137" s="136" t="s">
        <v>987</v>
      </c>
      <c r="V1137" s="136" t="s">
        <v>980</v>
      </c>
      <c r="W1137" s="136" t="s">
        <v>980</v>
      </c>
      <c r="X1137" s="136" t="s">
        <v>980</v>
      </c>
      <c r="Y1137" s="136" t="s">
        <v>980</v>
      </c>
      <c r="Z1137" s="136" t="s">
        <v>988</v>
      </c>
      <c r="AA1137" s="136" t="s">
        <v>980</v>
      </c>
      <c r="AB1137" s="137"/>
      <c r="AC1137" s="136" t="s">
        <v>980</v>
      </c>
      <c r="AD1137" s="136" t="s">
        <v>980</v>
      </c>
      <c r="AE1137" s="136" t="s">
        <v>980</v>
      </c>
      <c r="AF1137" s="138">
        <v>0</v>
      </c>
    </row>
    <row r="1138" spans="1:32" x14ac:dyDescent="0.25">
      <c r="A1138" s="135" t="s">
        <v>980</v>
      </c>
      <c r="B1138" s="136" t="s">
        <v>182</v>
      </c>
      <c r="C1138" s="136" t="s">
        <v>240</v>
      </c>
      <c r="D1138" s="137">
        <v>44211</v>
      </c>
      <c r="E1138" s="137">
        <v>44211</v>
      </c>
      <c r="F1138" s="137">
        <v>44222</v>
      </c>
      <c r="G1138" s="136" t="s">
        <v>981</v>
      </c>
      <c r="H1138" s="136" t="s">
        <v>982</v>
      </c>
      <c r="I1138" s="138">
        <v>-31657.94</v>
      </c>
      <c r="J1138" s="136" t="s">
        <v>983</v>
      </c>
      <c r="K1138" s="136" t="s">
        <v>984</v>
      </c>
      <c r="L1138" s="138">
        <v>-2657684.06</v>
      </c>
      <c r="M1138" s="138">
        <v>-31657.94</v>
      </c>
      <c r="N1138" s="139">
        <f t="shared" si="35"/>
        <v>31657.94</v>
      </c>
      <c r="O1138" s="140" t="str">
        <f>IF(M1138="","",IF(M1138&lt;0,-M1138&amp;"_"&amp;COUNTIF(M$2:M1138,M1138),M1138&amp;"_"&amp;COUNTIF(M$2:M1138,M1138)))</f>
        <v>31657.94_1</v>
      </c>
      <c r="P1138" s="140" t="str">
        <f t="shared" si="34"/>
        <v/>
      </c>
      <c r="Q1138" s="136" t="s">
        <v>1625</v>
      </c>
      <c r="R1138" s="136" t="s">
        <v>1609</v>
      </c>
      <c r="S1138" s="136" t="s">
        <v>980</v>
      </c>
      <c r="T1138" s="136" t="s">
        <v>980</v>
      </c>
      <c r="U1138" s="136" t="s">
        <v>987</v>
      </c>
      <c r="V1138" s="136" t="s">
        <v>980</v>
      </c>
      <c r="W1138" s="136" t="s">
        <v>980</v>
      </c>
      <c r="X1138" s="136" t="s">
        <v>980</v>
      </c>
      <c r="Y1138" s="136" t="s">
        <v>980</v>
      </c>
      <c r="Z1138" s="136" t="s">
        <v>988</v>
      </c>
      <c r="AA1138" s="136" t="s">
        <v>980</v>
      </c>
      <c r="AB1138" s="137"/>
      <c r="AC1138" s="136" t="s">
        <v>980</v>
      </c>
      <c r="AD1138" s="136" t="s">
        <v>980</v>
      </c>
      <c r="AE1138" s="136" t="s">
        <v>980</v>
      </c>
      <c r="AF1138" s="138">
        <v>0</v>
      </c>
    </row>
    <row r="1139" spans="1:32" x14ac:dyDescent="0.25">
      <c r="A1139" s="135" t="s">
        <v>980</v>
      </c>
      <c r="B1139" s="136" t="s">
        <v>182</v>
      </c>
      <c r="C1139" s="136" t="s">
        <v>240</v>
      </c>
      <c r="D1139" s="137">
        <v>44211</v>
      </c>
      <c r="E1139" s="137">
        <v>44211</v>
      </c>
      <c r="F1139" s="137">
        <v>44222</v>
      </c>
      <c r="G1139" s="136" t="s">
        <v>981</v>
      </c>
      <c r="H1139" s="136" t="s">
        <v>982</v>
      </c>
      <c r="I1139" s="138">
        <v>-28712.77</v>
      </c>
      <c r="J1139" s="136" t="s">
        <v>983</v>
      </c>
      <c r="K1139" s="136" t="s">
        <v>984</v>
      </c>
      <c r="L1139" s="138">
        <v>-2410437.04</v>
      </c>
      <c r="M1139" s="138">
        <v>-28712.77</v>
      </c>
      <c r="N1139" s="139">
        <f t="shared" si="35"/>
        <v>28712.77</v>
      </c>
      <c r="O1139" s="140" t="str">
        <f>IF(M1139="","",IF(M1139&lt;0,-M1139&amp;"_"&amp;COUNTIF(M$2:M1139,M1139),M1139&amp;"_"&amp;COUNTIF(M$2:M1139,M1139)))</f>
        <v>28712.77_1</v>
      </c>
      <c r="P1139" s="140" t="str">
        <f t="shared" si="34"/>
        <v/>
      </c>
      <c r="Q1139" s="136" t="s">
        <v>1625</v>
      </c>
      <c r="R1139" s="136" t="s">
        <v>1609</v>
      </c>
      <c r="S1139" s="136" t="s">
        <v>980</v>
      </c>
      <c r="T1139" s="136" t="s">
        <v>980</v>
      </c>
      <c r="U1139" s="136" t="s">
        <v>987</v>
      </c>
      <c r="V1139" s="136" t="s">
        <v>980</v>
      </c>
      <c r="W1139" s="136" t="s">
        <v>980</v>
      </c>
      <c r="X1139" s="136" t="s">
        <v>980</v>
      </c>
      <c r="Y1139" s="136" t="s">
        <v>980</v>
      </c>
      <c r="Z1139" s="136" t="s">
        <v>988</v>
      </c>
      <c r="AA1139" s="136" t="s">
        <v>980</v>
      </c>
      <c r="AB1139" s="137"/>
      <c r="AC1139" s="136" t="s">
        <v>980</v>
      </c>
      <c r="AD1139" s="136" t="s">
        <v>980</v>
      </c>
      <c r="AE1139" s="136" t="s">
        <v>980</v>
      </c>
      <c r="AF1139" s="138">
        <v>0</v>
      </c>
    </row>
    <row r="1140" spans="1:32" x14ac:dyDescent="0.25">
      <c r="A1140" s="135" t="s">
        <v>980</v>
      </c>
      <c r="B1140" s="136" t="s">
        <v>182</v>
      </c>
      <c r="C1140" s="136" t="s">
        <v>708</v>
      </c>
      <c r="D1140" s="137">
        <v>44211</v>
      </c>
      <c r="E1140" s="137">
        <v>44211</v>
      </c>
      <c r="F1140" s="137">
        <v>44227</v>
      </c>
      <c r="G1140" s="136" t="s">
        <v>981</v>
      </c>
      <c r="H1140" s="136" t="s">
        <v>982</v>
      </c>
      <c r="I1140" s="138">
        <v>-6722.42</v>
      </c>
      <c r="J1140" s="136" t="s">
        <v>983</v>
      </c>
      <c r="K1140" s="136" t="s">
        <v>984</v>
      </c>
      <c r="L1140" s="138">
        <v>-564347.16</v>
      </c>
      <c r="M1140" s="138">
        <v>-6722.42</v>
      </c>
      <c r="N1140" s="139">
        <f t="shared" si="35"/>
        <v>6722.42</v>
      </c>
      <c r="O1140" s="140" t="str">
        <f>IF(M1140="","",IF(M1140&lt;0,-M1140&amp;"_"&amp;COUNTIF(M$2:M1140,M1140),M1140&amp;"_"&amp;COUNTIF(M$2:M1140,M1140)))</f>
        <v>6722.42_1</v>
      </c>
      <c r="P1140" s="140" t="str">
        <f t="shared" si="34"/>
        <v/>
      </c>
      <c r="Q1140" s="136" t="s">
        <v>1626</v>
      </c>
      <c r="R1140" s="136" t="s">
        <v>1609</v>
      </c>
      <c r="S1140" s="136" t="s">
        <v>980</v>
      </c>
      <c r="T1140" s="136" t="s">
        <v>980</v>
      </c>
      <c r="U1140" s="136" t="s">
        <v>987</v>
      </c>
      <c r="V1140" s="136" t="s">
        <v>980</v>
      </c>
      <c r="W1140" s="136" t="s">
        <v>980</v>
      </c>
      <c r="X1140" s="136" t="s">
        <v>980</v>
      </c>
      <c r="Y1140" s="136" t="s">
        <v>980</v>
      </c>
      <c r="Z1140" s="136" t="s">
        <v>988</v>
      </c>
      <c r="AA1140" s="136" t="s">
        <v>980</v>
      </c>
      <c r="AB1140" s="137"/>
      <c r="AC1140" s="136" t="s">
        <v>980</v>
      </c>
      <c r="AD1140" s="136" t="s">
        <v>980</v>
      </c>
      <c r="AE1140" s="136" t="s">
        <v>980</v>
      </c>
      <c r="AF1140" s="138">
        <v>0</v>
      </c>
    </row>
    <row r="1141" spans="1:32" x14ac:dyDescent="0.25">
      <c r="A1141" s="135" t="s">
        <v>980</v>
      </c>
      <c r="B1141" s="136" t="s">
        <v>182</v>
      </c>
      <c r="C1141" s="136" t="s">
        <v>709</v>
      </c>
      <c r="D1141" s="137">
        <v>44211</v>
      </c>
      <c r="E1141" s="137">
        <v>44211</v>
      </c>
      <c r="F1141" s="137">
        <v>44227</v>
      </c>
      <c r="G1141" s="136" t="s">
        <v>981</v>
      </c>
      <c r="H1141" s="136" t="s">
        <v>982</v>
      </c>
      <c r="I1141" s="138">
        <v>-1023.38</v>
      </c>
      <c r="J1141" s="136" t="s">
        <v>983</v>
      </c>
      <c r="K1141" s="136" t="s">
        <v>984</v>
      </c>
      <c r="L1141" s="138">
        <v>-85912.75</v>
      </c>
      <c r="M1141" s="138">
        <v>-1023.38</v>
      </c>
      <c r="N1141" s="139">
        <f t="shared" si="35"/>
        <v>1023.38</v>
      </c>
      <c r="O1141" s="140" t="str">
        <f>IF(M1141="","",IF(M1141&lt;0,-M1141&amp;"_"&amp;COUNTIF(M$2:M1141,M1141),M1141&amp;"_"&amp;COUNTIF(M$2:M1141,M1141)))</f>
        <v>1023.38_1</v>
      </c>
      <c r="P1141" s="140" t="str">
        <f t="shared" si="34"/>
        <v/>
      </c>
      <c r="Q1141" s="136" t="s">
        <v>1627</v>
      </c>
      <c r="R1141" s="136" t="s">
        <v>1609</v>
      </c>
      <c r="S1141" s="136" t="s">
        <v>980</v>
      </c>
      <c r="T1141" s="136" t="s">
        <v>980</v>
      </c>
      <c r="U1141" s="136" t="s">
        <v>987</v>
      </c>
      <c r="V1141" s="136" t="s">
        <v>980</v>
      </c>
      <c r="W1141" s="136" t="s">
        <v>980</v>
      </c>
      <c r="X1141" s="136" t="s">
        <v>980</v>
      </c>
      <c r="Y1141" s="136" t="s">
        <v>980</v>
      </c>
      <c r="Z1141" s="136" t="s">
        <v>988</v>
      </c>
      <c r="AA1141" s="136" t="s">
        <v>980</v>
      </c>
      <c r="AB1141" s="137"/>
      <c r="AC1141" s="136" t="s">
        <v>980</v>
      </c>
      <c r="AD1141" s="136" t="s">
        <v>980</v>
      </c>
      <c r="AE1141" s="136" t="s">
        <v>980</v>
      </c>
      <c r="AF1141" s="138">
        <v>0</v>
      </c>
    </row>
    <row r="1142" spans="1:32" x14ac:dyDescent="0.25">
      <c r="A1142" s="135" t="s">
        <v>980</v>
      </c>
      <c r="B1142" s="136" t="s">
        <v>182</v>
      </c>
      <c r="C1142" s="136" t="s">
        <v>709</v>
      </c>
      <c r="D1142" s="137">
        <v>44211</v>
      </c>
      <c r="E1142" s="137">
        <v>44211</v>
      </c>
      <c r="F1142" s="137">
        <v>44227</v>
      </c>
      <c r="G1142" s="136" t="s">
        <v>981</v>
      </c>
      <c r="H1142" s="136" t="s">
        <v>982</v>
      </c>
      <c r="I1142" s="138">
        <v>-313.81</v>
      </c>
      <c r="J1142" s="136" t="s">
        <v>983</v>
      </c>
      <c r="K1142" s="136" t="s">
        <v>984</v>
      </c>
      <c r="L1142" s="138">
        <v>-26344.35</v>
      </c>
      <c r="M1142" s="138">
        <v>-313.81</v>
      </c>
      <c r="N1142" s="139">
        <f t="shared" si="35"/>
        <v>313.81</v>
      </c>
      <c r="O1142" s="140" t="str">
        <f>IF(M1142="","",IF(M1142&lt;0,-M1142&amp;"_"&amp;COUNTIF(M$2:M1142,M1142),M1142&amp;"_"&amp;COUNTIF(M$2:M1142,M1142)))</f>
        <v>313.81_1</v>
      </c>
      <c r="P1142" s="140" t="str">
        <f t="shared" si="34"/>
        <v/>
      </c>
      <c r="Q1142" s="136" t="s">
        <v>1627</v>
      </c>
      <c r="R1142" s="136" t="s">
        <v>1609</v>
      </c>
      <c r="S1142" s="136" t="s">
        <v>980</v>
      </c>
      <c r="T1142" s="136" t="s">
        <v>980</v>
      </c>
      <c r="U1142" s="136" t="s">
        <v>987</v>
      </c>
      <c r="V1142" s="136" t="s">
        <v>980</v>
      </c>
      <c r="W1142" s="136" t="s">
        <v>980</v>
      </c>
      <c r="X1142" s="136" t="s">
        <v>980</v>
      </c>
      <c r="Y1142" s="136" t="s">
        <v>980</v>
      </c>
      <c r="Z1142" s="136" t="s">
        <v>988</v>
      </c>
      <c r="AA1142" s="136" t="s">
        <v>980</v>
      </c>
      <c r="AB1142" s="137"/>
      <c r="AC1142" s="136" t="s">
        <v>980</v>
      </c>
      <c r="AD1142" s="136" t="s">
        <v>980</v>
      </c>
      <c r="AE1142" s="136" t="s">
        <v>980</v>
      </c>
      <c r="AF1142" s="138">
        <v>0</v>
      </c>
    </row>
    <row r="1143" spans="1:32" x14ac:dyDescent="0.25">
      <c r="A1143" s="135" t="s">
        <v>980</v>
      </c>
      <c r="B1143" s="136" t="s">
        <v>182</v>
      </c>
      <c r="C1143" s="136" t="s">
        <v>713</v>
      </c>
      <c r="D1143" s="137">
        <v>44211</v>
      </c>
      <c r="E1143" s="137">
        <v>44211</v>
      </c>
      <c r="F1143" s="137">
        <v>44227</v>
      </c>
      <c r="G1143" s="136" t="s">
        <v>981</v>
      </c>
      <c r="H1143" s="136" t="s">
        <v>982</v>
      </c>
      <c r="I1143" s="138">
        <v>-506.3</v>
      </c>
      <c r="J1143" s="136" t="s">
        <v>1034</v>
      </c>
      <c r="K1143" s="136" t="s">
        <v>984</v>
      </c>
      <c r="L1143" s="138">
        <v>-42503.89</v>
      </c>
      <c r="M1143" s="138">
        <v>-506.3</v>
      </c>
      <c r="N1143" s="139">
        <f t="shared" si="35"/>
        <v>506.3</v>
      </c>
      <c r="O1143" s="140" t="str">
        <f>IF(M1143="","",IF(M1143&lt;0,-M1143&amp;"_"&amp;COUNTIF(M$2:M1143,M1143),M1143&amp;"_"&amp;COUNTIF(M$2:M1143,M1143)))</f>
        <v>506.3_1</v>
      </c>
      <c r="P1143" s="140" t="str">
        <f t="shared" si="34"/>
        <v/>
      </c>
      <c r="Q1143" s="136" t="s">
        <v>1628</v>
      </c>
      <c r="R1143" s="136" t="s">
        <v>1609</v>
      </c>
      <c r="S1143" s="136" t="s">
        <v>980</v>
      </c>
      <c r="T1143" s="136" t="s">
        <v>980</v>
      </c>
      <c r="U1143" s="136" t="s">
        <v>987</v>
      </c>
      <c r="V1143" s="136" t="s">
        <v>980</v>
      </c>
      <c r="W1143" s="136" t="s">
        <v>980</v>
      </c>
      <c r="X1143" s="136" t="s">
        <v>980</v>
      </c>
      <c r="Y1143" s="136" t="s">
        <v>980</v>
      </c>
      <c r="Z1143" s="136" t="s">
        <v>988</v>
      </c>
      <c r="AA1143" s="136" t="s">
        <v>980</v>
      </c>
      <c r="AB1143" s="137"/>
      <c r="AC1143" s="136" t="s">
        <v>980</v>
      </c>
      <c r="AD1143" s="136" t="s">
        <v>980</v>
      </c>
      <c r="AE1143" s="136" t="s">
        <v>980</v>
      </c>
      <c r="AF1143" s="138">
        <v>0</v>
      </c>
    </row>
    <row r="1144" spans="1:32" x14ac:dyDescent="0.25">
      <c r="A1144" s="135" t="s">
        <v>980</v>
      </c>
      <c r="B1144" s="136" t="s">
        <v>182</v>
      </c>
      <c r="C1144" s="136" t="s">
        <v>666</v>
      </c>
      <c r="D1144" s="137">
        <v>44212</v>
      </c>
      <c r="E1144" s="137">
        <v>44212</v>
      </c>
      <c r="F1144" s="137">
        <v>44219</v>
      </c>
      <c r="G1144" s="136" t="s">
        <v>981</v>
      </c>
      <c r="H1144" s="136" t="s">
        <v>982</v>
      </c>
      <c r="I1144" s="138">
        <v>-602.82000000000005</v>
      </c>
      <c r="J1144" s="136" t="s">
        <v>983</v>
      </c>
      <c r="K1144" s="136" t="s">
        <v>984</v>
      </c>
      <c r="L1144" s="138">
        <v>-50606.74</v>
      </c>
      <c r="M1144" s="138">
        <v>-602.82000000000005</v>
      </c>
      <c r="N1144" s="139">
        <f t="shared" si="35"/>
        <v>602.82000000000005</v>
      </c>
      <c r="O1144" s="140" t="str">
        <f>IF(M1144="","",IF(M1144&lt;0,-M1144&amp;"_"&amp;COUNTIF(M$2:M1144,M1144),M1144&amp;"_"&amp;COUNTIF(M$2:M1144,M1144)))</f>
        <v>602.82_1</v>
      </c>
      <c r="P1144" s="140" t="str">
        <f t="shared" si="34"/>
        <v/>
      </c>
      <c r="Q1144" s="136" t="s">
        <v>1629</v>
      </c>
      <c r="R1144" s="136" t="s">
        <v>1630</v>
      </c>
      <c r="S1144" s="136" t="s">
        <v>980</v>
      </c>
      <c r="T1144" s="136" t="s">
        <v>980</v>
      </c>
      <c r="U1144" s="136" t="s">
        <v>987</v>
      </c>
      <c r="V1144" s="136" t="s">
        <v>980</v>
      </c>
      <c r="W1144" s="136" t="s">
        <v>980</v>
      </c>
      <c r="X1144" s="136" t="s">
        <v>980</v>
      </c>
      <c r="Y1144" s="136" t="s">
        <v>980</v>
      </c>
      <c r="Z1144" s="136" t="s">
        <v>988</v>
      </c>
      <c r="AA1144" s="136" t="s">
        <v>980</v>
      </c>
      <c r="AB1144" s="137"/>
      <c r="AC1144" s="136" t="s">
        <v>980</v>
      </c>
      <c r="AD1144" s="136" t="s">
        <v>980</v>
      </c>
      <c r="AE1144" s="136" t="s">
        <v>980</v>
      </c>
      <c r="AF1144" s="138">
        <v>0</v>
      </c>
    </row>
    <row r="1145" spans="1:32" x14ac:dyDescent="0.25">
      <c r="A1145" s="135" t="s">
        <v>980</v>
      </c>
      <c r="B1145" s="136" t="s">
        <v>182</v>
      </c>
      <c r="C1145" s="136" t="s">
        <v>666</v>
      </c>
      <c r="D1145" s="137">
        <v>44212</v>
      </c>
      <c r="E1145" s="137">
        <v>44212</v>
      </c>
      <c r="F1145" s="137">
        <v>44219</v>
      </c>
      <c r="G1145" s="136" t="s">
        <v>981</v>
      </c>
      <c r="H1145" s="136" t="s">
        <v>982</v>
      </c>
      <c r="I1145" s="138">
        <v>-9056.68</v>
      </c>
      <c r="J1145" s="136" t="s">
        <v>983</v>
      </c>
      <c r="K1145" s="136" t="s">
        <v>984</v>
      </c>
      <c r="L1145" s="138">
        <v>-760308.29</v>
      </c>
      <c r="M1145" s="138">
        <v>-9056.68</v>
      </c>
      <c r="N1145" s="139">
        <f t="shared" si="35"/>
        <v>9056.68</v>
      </c>
      <c r="O1145" s="140" t="str">
        <f>IF(M1145="","",IF(M1145&lt;0,-M1145&amp;"_"&amp;COUNTIF(M$2:M1145,M1145),M1145&amp;"_"&amp;COUNTIF(M$2:M1145,M1145)))</f>
        <v>9056.68_1</v>
      </c>
      <c r="P1145" s="140" t="str">
        <f t="shared" si="34"/>
        <v/>
      </c>
      <c r="Q1145" s="136" t="s">
        <v>1629</v>
      </c>
      <c r="R1145" s="136" t="s">
        <v>1630</v>
      </c>
      <c r="S1145" s="136" t="s">
        <v>980</v>
      </c>
      <c r="T1145" s="136" t="s">
        <v>980</v>
      </c>
      <c r="U1145" s="136" t="s">
        <v>987</v>
      </c>
      <c r="V1145" s="136" t="s">
        <v>980</v>
      </c>
      <c r="W1145" s="136" t="s">
        <v>980</v>
      </c>
      <c r="X1145" s="136" t="s">
        <v>980</v>
      </c>
      <c r="Y1145" s="136" t="s">
        <v>980</v>
      </c>
      <c r="Z1145" s="136" t="s">
        <v>988</v>
      </c>
      <c r="AA1145" s="136" t="s">
        <v>980</v>
      </c>
      <c r="AB1145" s="137"/>
      <c r="AC1145" s="136" t="s">
        <v>980</v>
      </c>
      <c r="AD1145" s="136" t="s">
        <v>980</v>
      </c>
      <c r="AE1145" s="136" t="s">
        <v>980</v>
      </c>
      <c r="AF1145" s="138">
        <v>0</v>
      </c>
    </row>
    <row r="1146" spans="1:32" x14ac:dyDescent="0.25">
      <c r="A1146" s="135" t="s">
        <v>980</v>
      </c>
      <c r="B1146" s="136" t="s">
        <v>182</v>
      </c>
      <c r="C1146" s="136" t="s">
        <v>666</v>
      </c>
      <c r="D1146" s="137">
        <v>44212</v>
      </c>
      <c r="E1146" s="137">
        <v>44212</v>
      </c>
      <c r="F1146" s="137">
        <v>44219</v>
      </c>
      <c r="G1146" s="136" t="s">
        <v>981</v>
      </c>
      <c r="H1146" s="136" t="s">
        <v>982</v>
      </c>
      <c r="I1146" s="138">
        <v>-8214.1200000000008</v>
      </c>
      <c r="J1146" s="136" t="s">
        <v>983</v>
      </c>
      <c r="K1146" s="136" t="s">
        <v>984</v>
      </c>
      <c r="L1146" s="138">
        <v>-689575.37</v>
      </c>
      <c r="M1146" s="138">
        <v>-8214.1200000000008</v>
      </c>
      <c r="N1146" s="139">
        <f t="shared" si="35"/>
        <v>8214.1200000000008</v>
      </c>
      <c r="O1146" s="140" t="str">
        <f>IF(M1146="","",IF(M1146&lt;0,-M1146&amp;"_"&amp;COUNTIF(M$2:M1146,M1146),M1146&amp;"_"&amp;COUNTIF(M$2:M1146,M1146)))</f>
        <v>8214.12_1</v>
      </c>
      <c r="P1146" s="140" t="str">
        <f t="shared" si="34"/>
        <v/>
      </c>
      <c r="Q1146" s="136" t="s">
        <v>1629</v>
      </c>
      <c r="R1146" s="136" t="s">
        <v>1630</v>
      </c>
      <c r="S1146" s="136" t="s">
        <v>980</v>
      </c>
      <c r="T1146" s="136" t="s">
        <v>980</v>
      </c>
      <c r="U1146" s="136" t="s">
        <v>987</v>
      </c>
      <c r="V1146" s="136" t="s">
        <v>980</v>
      </c>
      <c r="W1146" s="136" t="s">
        <v>980</v>
      </c>
      <c r="X1146" s="136" t="s">
        <v>980</v>
      </c>
      <c r="Y1146" s="136" t="s">
        <v>980</v>
      </c>
      <c r="Z1146" s="136" t="s">
        <v>988</v>
      </c>
      <c r="AA1146" s="136" t="s">
        <v>980</v>
      </c>
      <c r="AB1146" s="137"/>
      <c r="AC1146" s="136" t="s">
        <v>980</v>
      </c>
      <c r="AD1146" s="136" t="s">
        <v>980</v>
      </c>
      <c r="AE1146" s="136" t="s">
        <v>980</v>
      </c>
      <c r="AF1146" s="138">
        <v>0</v>
      </c>
    </row>
    <row r="1147" spans="1:32" x14ac:dyDescent="0.25">
      <c r="A1147" s="135" t="s">
        <v>980</v>
      </c>
      <c r="B1147" s="136" t="s">
        <v>182</v>
      </c>
      <c r="C1147" s="136" t="s">
        <v>671</v>
      </c>
      <c r="D1147" s="137">
        <v>44212</v>
      </c>
      <c r="E1147" s="137">
        <v>44212</v>
      </c>
      <c r="F1147" s="137">
        <v>44219</v>
      </c>
      <c r="G1147" s="136" t="s">
        <v>981</v>
      </c>
      <c r="H1147" s="136" t="s">
        <v>982</v>
      </c>
      <c r="I1147" s="138">
        <v>-24656.12</v>
      </c>
      <c r="J1147" s="136" t="s">
        <v>983</v>
      </c>
      <c r="K1147" s="136" t="s">
        <v>984</v>
      </c>
      <c r="L1147" s="138">
        <v>-2069881.28</v>
      </c>
      <c r="M1147" s="138">
        <v>-24656.12</v>
      </c>
      <c r="N1147" s="139">
        <f t="shared" si="35"/>
        <v>24656.12</v>
      </c>
      <c r="O1147" s="140" t="str">
        <f>IF(M1147="","",IF(M1147&lt;0,-M1147&amp;"_"&amp;COUNTIF(M$2:M1147,M1147),M1147&amp;"_"&amp;COUNTIF(M$2:M1147,M1147)))</f>
        <v>24656.12_1</v>
      </c>
      <c r="P1147" s="140" t="str">
        <f t="shared" si="34"/>
        <v/>
      </c>
      <c r="Q1147" s="136" t="s">
        <v>1631</v>
      </c>
      <c r="R1147" s="136" t="s">
        <v>1630</v>
      </c>
      <c r="S1147" s="136" t="s">
        <v>980</v>
      </c>
      <c r="T1147" s="136" t="s">
        <v>980</v>
      </c>
      <c r="U1147" s="136" t="s">
        <v>987</v>
      </c>
      <c r="V1147" s="136" t="s">
        <v>980</v>
      </c>
      <c r="W1147" s="136" t="s">
        <v>980</v>
      </c>
      <c r="X1147" s="136" t="s">
        <v>980</v>
      </c>
      <c r="Y1147" s="136" t="s">
        <v>980</v>
      </c>
      <c r="Z1147" s="136" t="s">
        <v>988</v>
      </c>
      <c r="AA1147" s="136" t="s">
        <v>980</v>
      </c>
      <c r="AB1147" s="137"/>
      <c r="AC1147" s="136" t="s">
        <v>980</v>
      </c>
      <c r="AD1147" s="136" t="s">
        <v>980</v>
      </c>
      <c r="AE1147" s="136" t="s">
        <v>980</v>
      </c>
      <c r="AF1147" s="138">
        <v>0</v>
      </c>
    </row>
    <row r="1148" spans="1:32" x14ac:dyDescent="0.25">
      <c r="A1148" s="135" t="s">
        <v>980</v>
      </c>
      <c r="B1148" s="136" t="s">
        <v>182</v>
      </c>
      <c r="C1148" s="136" t="s">
        <v>671</v>
      </c>
      <c r="D1148" s="137">
        <v>44212</v>
      </c>
      <c r="E1148" s="137">
        <v>44212</v>
      </c>
      <c r="F1148" s="137">
        <v>44219</v>
      </c>
      <c r="G1148" s="136" t="s">
        <v>981</v>
      </c>
      <c r="H1148" s="136" t="s">
        <v>982</v>
      </c>
      <c r="I1148" s="138">
        <v>-23780.51</v>
      </c>
      <c r="J1148" s="136" t="s">
        <v>983</v>
      </c>
      <c r="K1148" s="136" t="s">
        <v>984</v>
      </c>
      <c r="L1148" s="138">
        <v>-1996373.81</v>
      </c>
      <c r="M1148" s="138">
        <v>-23780.51</v>
      </c>
      <c r="N1148" s="139">
        <f t="shared" si="35"/>
        <v>23780.51</v>
      </c>
      <c r="O1148" s="140" t="str">
        <f>IF(M1148="","",IF(M1148&lt;0,-M1148&amp;"_"&amp;COUNTIF(M$2:M1148,M1148),M1148&amp;"_"&amp;COUNTIF(M$2:M1148,M1148)))</f>
        <v>23780.51_1</v>
      </c>
      <c r="P1148" s="140" t="str">
        <f t="shared" si="34"/>
        <v/>
      </c>
      <c r="Q1148" s="136" t="s">
        <v>1631</v>
      </c>
      <c r="R1148" s="136" t="s">
        <v>1630</v>
      </c>
      <c r="S1148" s="136" t="s">
        <v>980</v>
      </c>
      <c r="T1148" s="136" t="s">
        <v>980</v>
      </c>
      <c r="U1148" s="136" t="s">
        <v>987</v>
      </c>
      <c r="V1148" s="136" t="s">
        <v>980</v>
      </c>
      <c r="W1148" s="136" t="s">
        <v>980</v>
      </c>
      <c r="X1148" s="136" t="s">
        <v>980</v>
      </c>
      <c r="Y1148" s="136" t="s">
        <v>980</v>
      </c>
      <c r="Z1148" s="136" t="s">
        <v>988</v>
      </c>
      <c r="AA1148" s="136" t="s">
        <v>980</v>
      </c>
      <c r="AB1148" s="137"/>
      <c r="AC1148" s="136" t="s">
        <v>980</v>
      </c>
      <c r="AD1148" s="136" t="s">
        <v>980</v>
      </c>
      <c r="AE1148" s="136" t="s">
        <v>980</v>
      </c>
      <c r="AF1148" s="138">
        <v>0</v>
      </c>
    </row>
    <row r="1149" spans="1:32" x14ac:dyDescent="0.25">
      <c r="A1149" s="135" t="s">
        <v>980</v>
      </c>
      <c r="B1149" s="136" t="s">
        <v>182</v>
      </c>
      <c r="C1149" s="136" t="s">
        <v>677</v>
      </c>
      <c r="D1149" s="137">
        <v>44215</v>
      </c>
      <c r="E1149" s="137">
        <v>44215</v>
      </c>
      <c r="F1149" s="137">
        <v>44219</v>
      </c>
      <c r="G1149" s="136" t="s">
        <v>981</v>
      </c>
      <c r="H1149" s="136" t="s">
        <v>982</v>
      </c>
      <c r="I1149" s="138">
        <v>-8833.1</v>
      </c>
      <c r="J1149" s="136" t="s">
        <v>983</v>
      </c>
      <c r="K1149" s="136" t="s">
        <v>984</v>
      </c>
      <c r="L1149" s="138">
        <v>-741538.75</v>
      </c>
      <c r="M1149" s="138">
        <v>-8833.1</v>
      </c>
      <c r="N1149" s="139">
        <f t="shared" si="35"/>
        <v>8833.1</v>
      </c>
      <c r="O1149" s="140" t="str">
        <f>IF(M1149="","",IF(M1149&lt;0,-M1149&amp;"_"&amp;COUNTIF(M$2:M1149,M1149),M1149&amp;"_"&amp;COUNTIF(M$2:M1149,M1149)))</f>
        <v>8833.1_2</v>
      </c>
      <c r="P1149" s="140" t="str">
        <f t="shared" si="34"/>
        <v/>
      </c>
      <c r="Q1149" s="136" t="s">
        <v>1632</v>
      </c>
      <c r="R1149" s="136" t="s">
        <v>1633</v>
      </c>
      <c r="S1149" s="136" t="s">
        <v>980</v>
      </c>
      <c r="T1149" s="136" t="s">
        <v>980</v>
      </c>
      <c r="U1149" s="136" t="s">
        <v>987</v>
      </c>
      <c r="V1149" s="136" t="s">
        <v>980</v>
      </c>
      <c r="W1149" s="136" t="s">
        <v>980</v>
      </c>
      <c r="X1149" s="136" t="s">
        <v>980</v>
      </c>
      <c r="Y1149" s="136" t="s">
        <v>980</v>
      </c>
      <c r="Z1149" s="136" t="s">
        <v>988</v>
      </c>
      <c r="AA1149" s="136" t="s">
        <v>980</v>
      </c>
      <c r="AB1149" s="137"/>
      <c r="AC1149" s="136" t="s">
        <v>980</v>
      </c>
      <c r="AD1149" s="136" t="s">
        <v>980</v>
      </c>
      <c r="AE1149" s="136" t="s">
        <v>980</v>
      </c>
      <c r="AF1149" s="138">
        <v>0</v>
      </c>
    </row>
    <row r="1150" spans="1:32" x14ac:dyDescent="0.25">
      <c r="A1150" s="135" t="s">
        <v>980</v>
      </c>
      <c r="B1150" s="136" t="s">
        <v>182</v>
      </c>
      <c r="C1150" s="136" t="s">
        <v>696</v>
      </c>
      <c r="D1150" s="137">
        <v>44215</v>
      </c>
      <c r="E1150" s="137">
        <v>44215</v>
      </c>
      <c r="F1150" s="137">
        <v>44222</v>
      </c>
      <c r="G1150" s="136" t="s">
        <v>981</v>
      </c>
      <c r="H1150" s="136" t="s">
        <v>982</v>
      </c>
      <c r="I1150" s="138">
        <v>-2517.65</v>
      </c>
      <c r="J1150" s="136" t="s">
        <v>983</v>
      </c>
      <c r="K1150" s="136" t="s">
        <v>984</v>
      </c>
      <c r="L1150" s="138">
        <v>-211356.71</v>
      </c>
      <c r="M1150" s="138">
        <v>-2517.65</v>
      </c>
      <c r="N1150" s="139">
        <f t="shared" si="35"/>
        <v>2517.65</v>
      </c>
      <c r="O1150" s="140" t="str">
        <f>IF(M1150="","",IF(M1150&lt;0,-M1150&amp;"_"&amp;COUNTIF(M$2:M1150,M1150),M1150&amp;"_"&amp;COUNTIF(M$2:M1150,M1150)))</f>
        <v>2517.65_1</v>
      </c>
      <c r="P1150" s="140" t="str">
        <f t="shared" si="34"/>
        <v/>
      </c>
      <c r="Q1150" s="136" t="s">
        <v>1634</v>
      </c>
      <c r="R1150" s="136" t="s">
        <v>1633</v>
      </c>
      <c r="S1150" s="136" t="s">
        <v>980</v>
      </c>
      <c r="T1150" s="136" t="s">
        <v>980</v>
      </c>
      <c r="U1150" s="136" t="s">
        <v>987</v>
      </c>
      <c r="V1150" s="136" t="s">
        <v>980</v>
      </c>
      <c r="W1150" s="136" t="s">
        <v>980</v>
      </c>
      <c r="X1150" s="136" t="s">
        <v>980</v>
      </c>
      <c r="Y1150" s="136" t="s">
        <v>980</v>
      </c>
      <c r="Z1150" s="136" t="s">
        <v>988</v>
      </c>
      <c r="AA1150" s="136" t="s">
        <v>980</v>
      </c>
      <c r="AB1150" s="137"/>
      <c r="AC1150" s="136" t="s">
        <v>980</v>
      </c>
      <c r="AD1150" s="136" t="s">
        <v>980</v>
      </c>
      <c r="AE1150" s="136" t="s">
        <v>980</v>
      </c>
      <c r="AF1150" s="138">
        <v>0</v>
      </c>
    </row>
    <row r="1151" spans="1:32" x14ac:dyDescent="0.25">
      <c r="A1151" s="135" t="s">
        <v>980</v>
      </c>
      <c r="B1151" s="136" t="s">
        <v>182</v>
      </c>
      <c r="C1151" s="136" t="s">
        <v>696</v>
      </c>
      <c r="D1151" s="137">
        <v>44215</v>
      </c>
      <c r="E1151" s="137">
        <v>44215</v>
      </c>
      <c r="F1151" s="137">
        <v>44222</v>
      </c>
      <c r="G1151" s="136" t="s">
        <v>981</v>
      </c>
      <c r="H1151" s="136" t="s">
        <v>982</v>
      </c>
      <c r="I1151" s="138">
        <v>-11255.87</v>
      </c>
      <c r="J1151" s="136" t="s">
        <v>983</v>
      </c>
      <c r="K1151" s="136" t="s">
        <v>984</v>
      </c>
      <c r="L1151" s="138">
        <v>-944930.29</v>
      </c>
      <c r="M1151" s="138">
        <v>-11255.87</v>
      </c>
      <c r="N1151" s="139">
        <f t="shared" si="35"/>
        <v>11255.87</v>
      </c>
      <c r="O1151" s="140" t="str">
        <f>IF(M1151="","",IF(M1151&lt;0,-M1151&amp;"_"&amp;COUNTIF(M$2:M1151,M1151),M1151&amp;"_"&amp;COUNTIF(M$2:M1151,M1151)))</f>
        <v>11255.87_1</v>
      </c>
      <c r="P1151" s="140" t="str">
        <f t="shared" si="34"/>
        <v/>
      </c>
      <c r="Q1151" s="136" t="s">
        <v>1634</v>
      </c>
      <c r="R1151" s="136" t="s">
        <v>1633</v>
      </c>
      <c r="S1151" s="136" t="s">
        <v>980</v>
      </c>
      <c r="T1151" s="136" t="s">
        <v>980</v>
      </c>
      <c r="U1151" s="136" t="s">
        <v>987</v>
      </c>
      <c r="V1151" s="136" t="s">
        <v>980</v>
      </c>
      <c r="W1151" s="136" t="s">
        <v>980</v>
      </c>
      <c r="X1151" s="136" t="s">
        <v>980</v>
      </c>
      <c r="Y1151" s="136" t="s">
        <v>980</v>
      </c>
      <c r="Z1151" s="136" t="s">
        <v>988</v>
      </c>
      <c r="AA1151" s="136" t="s">
        <v>980</v>
      </c>
      <c r="AB1151" s="137"/>
      <c r="AC1151" s="136" t="s">
        <v>980</v>
      </c>
      <c r="AD1151" s="136" t="s">
        <v>980</v>
      </c>
      <c r="AE1151" s="136" t="s">
        <v>980</v>
      </c>
      <c r="AF1151" s="138">
        <v>0</v>
      </c>
    </row>
    <row r="1152" spans="1:32" x14ac:dyDescent="0.25">
      <c r="A1152" s="135" t="s">
        <v>980</v>
      </c>
      <c r="B1152" s="136" t="s">
        <v>182</v>
      </c>
      <c r="C1152" s="136" t="s">
        <v>695</v>
      </c>
      <c r="D1152" s="137">
        <v>44216</v>
      </c>
      <c r="E1152" s="137">
        <v>44216</v>
      </c>
      <c r="F1152" s="137">
        <v>44221</v>
      </c>
      <c r="G1152" s="136" t="s">
        <v>981</v>
      </c>
      <c r="H1152" s="136" t="s">
        <v>982</v>
      </c>
      <c r="I1152" s="138">
        <v>-4926.1899999999996</v>
      </c>
      <c r="J1152" s="136" t="s">
        <v>983</v>
      </c>
      <c r="K1152" s="136" t="s">
        <v>984</v>
      </c>
      <c r="L1152" s="138">
        <v>-413553.65</v>
      </c>
      <c r="M1152" s="138">
        <v>-4926.1899999999996</v>
      </c>
      <c r="N1152" s="139">
        <f t="shared" si="35"/>
        <v>4926.1899999999996</v>
      </c>
      <c r="O1152" s="140" t="str">
        <f>IF(M1152="","",IF(M1152&lt;0,-M1152&amp;"_"&amp;COUNTIF(M$2:M1152,M1152),M1152&amp;"_"&amp;COUNTIF(M$2:M1152,M1152)))</f>
        <v>4926.19_1</v>
      </c>
      <c r="P1152" s="140" t="str">
        <f t="shared" si="34"/>
        <v/>
      </c>
      <c r="Q1152" s="136" t="s">
        <v>1635</v>
      </c>
      <c r="R1152" s="136" t="s">
        <v>1636</v>
      </c>
      <c r="S1152" s="136" t="s">
        <v>980</v>
      </c>
      <c r="T1152" s="136" t="s">
        <v>980</v>
      </c>
      <c r="U1152" s="136" t="s">
        <v>987</v>
      </c>
      <c r="V1152" s="136" t="s">
        <v>980</v>
      </c>
      <c r="W1152" s="136" t="s">
        <v>980</v>
      </c>
      <c r="X1152" s="136" t="s">
        <v>980</v>
      </c>
      <c r="Y1152" s="136" t="s">
        <v>980</v>
      </c>
      <c r="Z1152" s="136" t="s">
        <v>988</v>
      </c>
      <c r="AA1152" s="136" t="s">
        <v>980</v>
      </c>
      <c r="AB1152" s="137"/>
      <c r="AC1152" s="136" t="s">
        <v>980</v>
      </c>
      <c r="AD1152" s="136" t="s">
        <v>980</v>
      </c>
      <c r="AE1152" s="136" t="s">
        <v>980</v>
      </c>
      <c r="AF1152" s="138">
        <v>0</v>
      </c>
    </row>
    <row r="1153" spans="1:32" x14ac:dyDescent="0.25">
      <c r="A1153" s="135" t="s">
        <v>980</v>
      </c>
      <c r="B1153" s="136" t="s">
        <v>182</v>
      </c>
      <c r="C1153" s="136" t="s">
        <v>695</v>
      </c>
      <c r="D1153" s="137">
        <v>44216</v>
      </c>
      <c r="E1153" s="137">
        <v>44216</v>
      </c>
      <c r="F1153" s="137">
        <v>44221</v>
      </c>
      <c r="G1153" s="136" t="s">
        <v>981</v>
      </c>
      <c r="H1153" s="136" t="s">
        <v>982</v>
      </c>
      <c r="I1153" s="138">
        <v>-2158.7399999999998</v>
      </c>
      <c r="J1153" s="136" t="s">
        <v>983</v>
      </c>
      <c r="K1153" s="136" t="s">
        <v>984</v>
      </c>
      <c r="L1153" s="138">
        <v>-181226.22</v>
      </c>
      <c r="M1153" s="138">
        <v>-2158.7399999999998</v>
      </c>
      <c r="N1153" s="139">
        <f t="shared" si="35"/>
        <v>2158.7399999999998</v>
      </c>
      <c r="O1153" s="140" t="str">
        <f>IF(M1153="","",IF(M1153&lt;0,-M1153&amp;"_"&amp;COUNTIF(M$2:M1153,M1153),M1153&amp;"_"&amp;COUNTIF(M$2:M1153,M1153)))</f>
        <v>2158.74_1</v>
      </c>
      <c r="P1153" s="140" t="str">
        <f t="shared" si="34"/>
        <v/>
      </c>
      <c r="Q1153" s="136" t="s">
        <v>1635</v>
      </c>
      <c r="R1153" s="136" t="s">
        <v>1636</v>
      </c>
      <c r="S1153" s="136" t="s">
        <v>980</v>
      </c>
      <c r="T1153" s="136" t="s">
        <v>980</v>
      </c>
      <c r="U1153" s="136" t="s">
        <v>987</v>
      </c>
      <c r="V1153" s="136" t="s">
        <v>980</v>
      </c>
      <c r="W1153" s="136" t="s">
        <v>980</v>
      </c>
      <c r="X1153" s="136" t="s">
        <v>980</v>
      </c>
      <c r="Y1153" s="136" t="s">
        <v>980</v>
      </c>
      <c r="Z1153" s="136" t="s">
        <v>988</v>
      </c>
      <c r="AA1153" s="136" t="s">
        <v>980</v>
      </c>
      <c r="AB1153" s="137"/>
      <c r="AC1153" s="136" t="s">
        <v>980</v>
      </c>
      <c r="AD1153" s="136" t="s">
        <v>980</v>
      </c>
      <c r="AE1153" s="136" t="s">
        <v>980</v>
      </c>
      <c r="AF1153" s="138">
        <v>0</v>
      </c>
    </row>
    <row r="1154" spans="1:32" x14ac:dyDescent="0.25">
      <c r="A1154" s="135" t="s">
        <v>980</v>
      </c>
      <c r="B1154" s="136" t="s">
        <v>182</v>
      </c>
      <c r="C1154" s="136" t="s">
        <v>698</v>
      </c>
      <c r="D1154" s="137">
        <v>44216</v>
      </c>
      <c r="E1154" s="137">
        <v>44216</v>
      </c>
      <c r="F1154" s="137">
        <v>44221</v>
      </c>
      <c r="G1154" s="136" t="s">
        <v>981</v>
      </c>
      <c r="H1154" s="136" t="s">
        <v>982</v>
      </c>
      <c r="I1154" s="138">
        <v>-4030.23</v>
      </c>
      <c r="J1154" s="136" t="s">
        <v>983</v>
      </c>
      <c r="K1154" s="136" t="s">
        <v>984</v>
      </c>
      <c r="L1154" s="138">
        <v>-338337.8</v>
      </c>
      <c r="M1154" s="138">
        <v>-4030.23</v>
      </c>
      <c r="N1154" s="139">
        <f t="shared" si="35"/>
        <v>4030.23</v>
      </c>
      <c r="O1154" s="140" t="str">
        <f>IF(M1154="","",IF(M1154&lt;0,-M1154&amp;"_"&amp;COUNTIF(M$2:M1154,M1154),M1154&amp;"_"&amp;COUNTIF(M$2:M1154,M1154)))</f>
        <v>4030.23_1</v>
      </c>
      <c r="P1154" s="140" t="str">
        <f t="shared" ref="P1154:P1217" si="36">IF(COUNTIF(O:O,O1154)=2,"x","")</f>
        <v/>
      </c>
      <c r="Q1154" s="136" t="s">
        <v>1637</v>
      </c>
      <c r="R1154" s="136" t="s">
        <v>1636</v>
      </c>
      <c r="S1154" s="136" t="s">
        <v>980</v>
      </c>
      <c r="T1154" s="136" t="s">
        <v>980</v>
      </c>
      <c r="U1154" s="136" t="s">
        <v>987</v>
      </c>
      <c r="V1154" s="136" t="s">
        <v>980</v>
      </c>
      <c r="W1154" s="136" t="s">
        <v>980</v>
      </c>
      <c r="X1154" s="136" t="s">
        <v>980</v>
      </c>
      <c r="Y1154" s="136" t="s">
        <v>980</v>
      </c>
      <c r="Z1154" s="136" t="s">
        <v>988</v>
      </c>
      <c r="AA1154" s="136" t="s">
        <v>980</v>
      </c>
      <c r="AB1154" s="137"/>
      <c r="AC1154" s="136" t="s">
        <v>980</v>
      </c>
      <c r="AD1154" s="136" t="s">
        <v>980</v>
      </c>
      <c r="AE1154" s="136" t="s">
        <v>980</v>
      </c>
      <c r="AF1154" s="138">
        <v>0</v>
      </c>
    </row>
    <row r="1155" spans="1:32" x14ac:dyDescent="0.25">
      <c r="A1155" s="135" t="s">
        <v>980</v>
      </c>
      <c r="B1155" s="136" t="s">
        <v>182</v>
      </c>
      <c r="C1155" s="136" t="s">
        <v>698</v>
      </c>
      <c r="D1155" s="137">
        <v>44216</v>
      </c>
      <c r="E1155" s="137">
        <v>44216</v>
      </c>
      <c r="F1155" s="137">
        <v>44221</v>
      </c>
      <c r="G1155" s="136" t="s">
        <v>981</v>
      </c>
      <c r="H1155" s="136" t="s">
        <v>982</v>
      </c>
      <c r="I1155" s="138">
        <v>-2018.22</v>
      </c>
      <c r="J1155" s="136" t="s">
        <v>983</v>
      </c>
      <c r="K1155" s="136" t="s">
        <v>984</v>
      </c>
      <c r="L1155" s="138">
        <v>-169429.57</v>
      </c>
      <c r="M1155" s="138">
        <v>-2018.22</v>
      </c>
      <c r="N1155" s="139">
        <f t="shared" ref="N1155:N1218" si="37">M1155*-1</f>
        <v>2018.22</v>
      </c>
      <c r="O1155" s="140" t="str">
        <f>IF(M1155="","",IF(M1155&lt;0,-M1155&amp;"_"&amp;COUNTIF(M$2:M1155,M1155),M1155&amp;"_"&amp;COUNTIF(M$2:M1155,M1155)))</f>
        <v>2018.22_1</v>
      </c>
      <c r="P1155" s="140" t="str">
        <f t="shared" si="36"/>
        <v/>
      </c>
      <c r="Q1155" s="136" t="s">
        <v>1637</v>
      </c>
      <c r="R1155" s="136" t="s">
        <v>1636</v>
      </c>
      <c r="S1155" s="136" t="s">
        <v>980</v>
      </c>
      <c r="T1155" s="136" t="s">
        <v>980</v>
      </c>
      <c r="U1155" s="136" t="s">
        <v>987</v>
      </c>
      <c r="V1155" s="136" t="s">
        <v>980</v>
      </c>
      <c r="W1155" s="136" t="s">
        <v>980</v>
      </c>
      <c r="X1155" s="136" t="s">
        <v>980</v>
      </c>
      <c r="Y1155" s="136" t="s">
        <v>980</v>
      </c>
      <c r="Z1155" s="136" t="s">
        <v>988</v>
      </c>
      <c r="AA1155" s="136" t="s">
        <v>980</v>
      </c>
      <c r="AB1155" s="137"/>
      <c r="AC1155" s="136" t="s">
        <v>980</v>
      </c>
      <c r="AD1155" s="136" t="s">
        <v>980</v>
      </c>
      <c r="AE1155" s="136" t="s">
        <v>980</v>
      </c>
      <c r="AF1155" s="138">
        <v>0</v>
      </c>
    </row>
    <row r="1156" spans="1:32" x14ac:dyDescent="0.25">
      <c r="A1156" s="135" t="s">
        <v>980</v>
      </c>
      <c r="B1156" s="136" t="s">
        <v>182</v>
      </c>
      <c r="C1156" s="136" t="s">
        <v>698</v>
      </c>
      <c r="D1156" s="137">
        <v>44216</v>
      </c>
      <c r="E1156" s="137">
        <v>44216</v>
      </c>
      <c r="F1156" s="137">
        <v>44221</v>
      </c>
      <c r="G1156" s="136" t="s">
        <v>981</v>
      </c>
      <c r="H1156" s="136" t="s">
        <v>982</v>
      </c>
      <c r="I1156" s="138">
        <v>-9155.69</v>
      </c>
      <c r="J1156" s="136" t="s">
        <v>983</v>
      </c>
      <c r="K1156" s="136" t="s">
        <v>984</v>
      </c>
      <c r="L1156" s="138">
        <v>-768620.18</v>
      </c>
      <c r="M1156" s="138">
        <v>-9155.69</v>
      </c>
      <c r="N1156" s="139">
        <f t="shared" si="37"/>
        <v>9155.69</v>
      </c>
      <c r="O1156" s="140" t="str">
        <f>IF(M1156="","",IF(M1156&lt;0,-M1156&amp;"_"&amp;COUNTIF(M$2:M1156,M1156),M1156&amp;"_"&amp;COUNTIF(M$2:M1156,M1156)))</f>
        <v>9155.69_1</v>
      </c>
      <c r="P1156" s="140" t="str">
        <f t="shared" si="36"/>
        <v/>
      </c>
      <c r="Q1156" s="136" t="s">
        <v>1637</v>
      </c>
      <c r="R1156" s="136" t="s">
        <v>1636</v>
      </c>
      <c r="S1156" s="136" t="s">
        <v>980</v>
      </c>
      <c r="T1156" s="136" t="s">
        <v>980</v>
      </c>
      <c r="U1156" s="136" t="s">
        <v>987</v>
      </c>
      <c r="V1156" s="136" t="s">
        <v>980</v>
      </c>
      <c r="W1156" s="136" t="s">
        <v>980</v>
      </c>
      <c r="X1156" s="136" t="s">
        <v>980</v>
      </c>
      <c r="Y1156" s="136" t="s">
        <v>980</v>
      </c>
      <c r="Z1156" s="136" t="s">
        <v>988</v>
      </c>
      <c r="AA1156" s="136" t="s">
        <v>980</v>
      </c>
      <c r="AB1156" s="137"/>
      <c r="AC1156" s="136" t="s">
        <v>980</v>
      </c>
      <c r="AD1156" s="136" t="s">
        <v>980</v>
      </c>
      <c r="AE1156" s="136" t="s">
        <v>980</v>
      </c>
      <c r="AF1156" s="138">
        <v>0</v>
      </c>
    </row>
    <row r="1157" spans="1:32" x14ac:dyDescent="0.25">
      <c r="A1157" s="135" t="s">
        <v>980</v>
      </c>
      <c r="B1157" s="136" t="s">
        <v>182</v>
      </c>
      <c r="C1157" s="136" t="s">
        <v>700</v>
      </c>
      <c r="D1157" s="137">
        <v>44216</v>
      </c>
      <c r="E1157" s="137">
        <v>44216</v>
      </c>
      <c r="F1157" s="137">
        <v>44221</v>
      </c>
      <c r="G1157" s="136" t="s">
        <v>981</v>
      </c>
      <c r="H1157" s="136" t="s">
        <v>982</v>
      </c>
      <c r="I1157" s="138">
        <v>-2493.71</v>
      </c>
      <c r="J1157" s="136" t="s">
        <v>983</v>
      </c>
      <c r="K1157" s="136" t="s">
        <v>984</v>
      </c>
      <c r="L1157" s="138">
        <v>-209346.95</v>
      </c>
      <c r="M1157" s="138">
        <v>-2493.71</v>
      </c>
      <c r="N1157" s="139">
        <f t="shared" si="37"/>
        <v>2493.71</v>
      </c>
      <c r="O1157" s="140" t="str">
        <f>IF(M1157="","",IF(M1157&lt;0,-M1157&amp;"_"&amp;COUNTIF(M$2:M1157,M1157),M1157&amp;"_"&amp;COUNTIF(M$2:M1157,M1157)))</f>
        <v>2493.71_1</v>
      </c>
      <c r="P1157" s="140" t="str">
        <f t="shared" si="36"/>
        <v/>
      </c>
      <c r="Q1157" s="136" t="s">
        <v>1638</v>
      </c>
      <c r="R1157" s="136" t="s">
        <v>1636</v>
      </c>
      <c r="S1157" s="136" t="s">
        <v>980</v>
      </c>
      <c r="T1157" s="136" t="s">
        <v>980</v>
      </c>
      <c r="U1157" s="136" t="s">
        <v>987</v>
      </c>
      <c r="V1157" s="136" t="s">
        <v>980</v>
      </c>
      <c r="W1157" s="136" t="s">
        <v>980</v>
      </c>
      <c r="X1157" s="136" t="s">
        <v>980</v>
      </c>
      <c r="Y1157" s="136" t="s">
        <v>980</v>
      </c>
      <c r="Z1157" s="136" t="s">
        <v>988</v>
      </c>
      <c r="AA1157" s="136" t="s">
        <v>980</v>
      </c>
      <c r="AB1157" s="137"/>
      <c r="AC1157" s="136" t="s">
        <v>980</v>
      </c>
      <c r="AD1157" s="136" t="s">
        <v>980</v>
      </c>
      <c r="AE1157" s="136" t="s">
        <v>980</v>
      </c>
      <c r="AF1157" s="138">
        <v>0</v>
      </c>
    </row>
    <row r="1158" spans="1:32" x14ac:dyDescent="0.25">
      <c r="A1158" s="135" t="s">
        <v>980</v>
      </c>
      <c r="B1158" s="136" t="s">
        <v>182</v>
      </c>
      <c r="C1158" s="136" t="s">
        <v>700</v>
      </c>
      <c r="D1158" s="137">
        <v>44216</v>
      </c>
      <c r="E1158" s="137">
        <v>44216</v>
      </c>
      <c r="F1158" s="137">
        <v>44221</v>
      </c>
      <c r="G1158" s="136" t="s">
        <v>981</v>
      </c>
      <c r="H1158" s="136" t="s">
        <v>982</v>
      </c>
      <c r="I1158" s="138">
        <v>-1040.25</v>
      </c>
      <c r="J1158" s="136" t="s">
        <v>983</v>
      </c>
      <c r="K1158" s="136" t="s">
        <v>984</v>
      </c>
      <c r="L1158" s="138">
        <v>-87328.99</v>
      </c>
      <c r="M1158" s="138">
        <v>-1040.25</v>
      </c>
      <c r="N1158" s="139">
        <f t="shared" si="37"/>
        <v>1040.25</v>
      </c>
      <c r="O1158" s="140" t="str">
        <f>IF(M1158="","",IF(M1158&lt;0,-M1158&amp;"_"&amp;COUNTIF(M$2:M1158,M1158),M1158&amp;"_"&amp;COUNTIF(M$2:M1158,M1158)))</f>
        <v>1040.25_1</v>
      </c>
      <c r="P1158" s="140" t="str">
        <f t="shared" si="36"/>
        <v/>
      </c>
      <c r="Q1158" s="136" t="s">
        <v>1638</v>
      </c>
      <c r="R1158" s="136" t="s">
        <v>1636</v>
      </c>
      <c r="S1158" s="136" t="s">
        <v>980</v>
      </c>
      <c r="T1158" s="136" t="s">
        <v>980</v>
      </c>
      <c r="U1158" s="136" t="s">
        <v>987</v>
      </c>
      <c r="V1158" s="136" t="s">
        <v>980</v>
      </c>
      <c r="W1158" s="136" t="s">
        <v>980</v>
      </c>
      <c r="X1158" s="136" t="s">
        <v>980</v>
      </c>
      <c r="Y1158" s="136" t="s">
        <v>980</v>
      </c>
      <c r="Z1158" s="136" t="s">
        <v>988</v>
      </c>
      <c r="AA1158" s="136" t="s">
        <v>980</v>
      </c>
      <c r="AB1158" s="137"/>
      <c r="AC1158" s="136" t="s">
        <v>980</v>
      </c>
      <c r="AD1158" s="136" t="s">
        <v>980</v>
      </c>
      <c r="AE1158" s="136" t="s">
        <v>980</v>
      </c>
      <c r="AF1158" s="138">
        <v>0</v>
      </c>
    </row>
    <row r="1159" spans="1:32" x14ac:dyDescent="0.25">
      <c r="A1159" s="135" t="s">
        <v>980</v>
      </c>
      <c r="B1159" s="136" t="s">
        <v>182</v>
      </c>
      <c r="C1159" s="136" t="s">
        <v>700</v>
      </c>
      <c r="D1159" s="137">
        <v>44216</v>
      </c>
      <c r="E1159" s="137">
        <v>44216</v>
      </c>
      <c r="F1159" s="137">
        <v>44221</v>
      </c>
      <c r="G1159" s="136" t="s">
        <v>981</v>
      </c>
      <c r="H1159" s="136" t="s">
        <v>982</v>
      </c>
      <c r="I1159" s="138">
        <v>-1950.99</v>
      </c>
      <c r="J1159" s="136" t="s">
        <v>983</v>
      </c>
      <c r="K1159" s="136" t="s">
        <v>984</v>
      </c>
      <c r="L1159" s="138">
        <v>-163785.60999999999</v>
      </c>
      <c r="M1159" s="138">
        <v>-1950.99</v>
      </c>
      <c r="N1159" s="139">
        <f t="shared" si="37"/>
        <v>1950.99</v>
      </c>
      <c r="O1159" s="140" t="str">
        <f>IF(M1159="","",IF(M1159&lt;0,-M1159&amp;"_"&amp;COUNTIF(M$2:M1159,M1159),M1159&amp;"_"&amp;COUNTIF(M$2:M1159,M1159)))</f>
        <v>1950.99_1</v>
      </c>
      <c r="P1159" s="140" t="str">
        <f t="shared" si="36"/>
        <v/>
      </c>
      <c r="Q1159" s="136" t="s">
        <v>1638</v>
      </c>
      <c r="R1159" s="136" t="s">
        <v>1636</v>
      </c>
      <c r="S1159" s="136" t="s">
        <v>980</v>
      </c>
      <c r="T1159" s="136" t="s">
        <v>980</v>
      </c>
      <c r="U1159" s="136" t="s">
        <v>987</v>
      </c>
      <c r="V1159" s="136" t="s">
        <v>980</v>
      </c>
      <c r="W1159" s="136" t="s">
        <v>980</v>
      </c>
      <c r="X1159" s="136" t="s">
        <v>980</v>
      </c>
      <c r="Y1159" s="136" t="s">
        <v>980</v>
      </c>
      <c r="Z1159" s="136" t="s">
        <v>988</v>
      </c>
      <c r="AA1159" s="136" t="s">
        <v>980</v>
      </c>
      <c r="AB1159" s="137"/>
      <c r="AC1159" s="136" t="s">
        <v>980</v>
      </c>
      <c r="AD1159" s="136" t="s">
        <v>980</v>
      </c>
      <c r="AE1159" s="136" t="s">
        <v>980</v>
      </c>
      <c r="AF1159" s="138">
        <v>0</v>
      </c>
    </row>
    <row r="1160" spans="1:32" x14ac:dyDescent="0.25">
      <c r="A1160" s="135" t="s">
        <v>980</v>
      </c>
      <c r="B1160" s="136" t="s">
        <v>182</v>
      </c>
      <c r="C1160" s="136" t="s">
        <v>700</v>
      </c>
      <c r="D1160" s="137">
        <v>44216</v>
      </c>
      <c r="E1160" s="137">
        <v>44216</v>
      </c>
      <c r="F1160" s="137">
        <v>44221</v>
      </c>
      <c r="G1160" s="136" t="s">
        <v>981</v>
      </c>
      <c r="H1160" s="136" t="s">
        <v>982</v>
      </c>
      <c r="I1160" s="138">
        <v>-1581.4</v>
      </c>
      <c r="J1160" s="136" t="s">
        <v>983</v>
      </c>
      <c r="K1160" s="136" t="s">
        <v>984</v>
      </c>
      <c r="L1160" s="138">
        <v>-132758.53</v>
      </c>
      <c r="M1160" s="138">
        <v>-1581.4</v>
      </c>
      <c r="N1160" s="139">
        <f t="shared" si="37"/>
        <v>1581.4</v>
      </c>
      <c r="O1160" s="140" t="str">
        <f>IF(M1160="","",IF(M1160&lt;0,-M1160&amp;"_"&amp;COUNTIF(M$2:M1160,M1160),M1160&amp;"_"&amp;COUNTIF(M$2:M1160,M1160)))</f>
        <v>1581.4_1</v>
      </c>
      <c r="P1160" s="140" t="str">
        <f t="shared" si="36"/>
        <v/>
      </c>
      <c r="Q1160" s="136" t="s">
        <v>1638</v>
      </c>
      <c r="R1160" s="136" t="s">
        <v>1636</v>
      </c>
      <c r="S1160" s="136" t="s">
        <v>980</v>
      </c>
      <c r="T1160" s="136" t="s">
        <v>980</v>
      </c>
      <c r="U1160" s="136" t="s">
        <v>987</v>
      </c>
      <c r="V1160" s="136" t="s">
        <v>980</v>
      </c>
      <c r="W1160" s="136" t="s">
        <v>980</v>
      </c>
      <c r="X1160" s="136" t="s">
        <v>980</v>
      </c>
      <c r="Y1160" s="136" t="s">
        <v>980</v>
      </c>
      <c r="Z1160" s="136" t="s">
        <v>988</v>
      </c>
      <c r="AA1160" s="136" t="s">
        <v>980</v>
      </c>
      <c r="AB1160" s="137"/>
      <c r="AC1160" s="136" t="s">
        <v>980</v>
      </c>
      <c r="AD1160" s="136" t="s">
        <v>980</v>
      </c>
      <c r="AE1160" s="136" t="s">
        <v>980</v>
      </c>
      <c r="AF1160" s="138">
        <v>0</v>
      </c>
    </row>
    <row r="1161" spans="1:32" x14ac:dyDescent="0.25">
      <c r="A1161" s="135" t="s">
        <v>980</v>
      </c>
      <c r="B1161" s="136" t="s">
        <v>182</v>
      </c>
      <c r="C1161" s="136" t="s">
        <v>699</v>
      </c>
      <c r="D1161" s="137">
        <v>44218</v>
      </c>
      <c r="E1161" s="137">
        <v>44218</v>
      </c>
      <c r="F1161" s="137">
        <v>44222</v>
      </c>
      <c r="G1161" s="136" t="s">
        <v>981</v>
      </c>
      <c r="H1161" s="136" t="s">
        <v>982</v>
      </c>
      <c r="I1161" s="138">
        <v>-6624.35</v>
      </c>
      <c r="J1161" s="136" t="s">
        <v>983</v>
      </c>
      <c r="K1161" s="136" t="s">
        <v>984</v>
      </c>
      <c r="L1161" s="138">
        <v>-556114.18000000005</v>
      </c>
      <c r="M1161" s="138">
        <v>-6624.35</v>
      </c>
      <c r="N1161" s="139">
        <f t="shared" si="37"/>
        <v>6624.35</v>
      </c>
      <c r="O1161" s="140" t="str">
        <f>IF(M1161="","",IF(M1161&lt;0,-M1161&amp;"_"&amp;COUNTIF(M$2:M1161,M1161),M1161&amp;"_"&amp;COUNTIF(M$2:M1161,M1161)))</f>
        <v>6624.35_1</v>
      </c>
      <c r="P1161" s="140" t="str">
        <f t="shared" si="36"/>
        <v/>
      </c>
      <c r="Q1161" s="136" t="s">
        <v>1639</v>
      </c>
      <c r="R1161" s="136" t="s">
        <v>1640</v>
      </c>
      <c r="S1161" s="136" t="s">
        <v>980</v>
      </c>
      <c r="T1161" s="136" t="s">
        <v>980</v>
      </c>
      <c r="U1161" s="136" t="s">
        <v>987</v>
      </c>
      <c r="V1161" s="136" t="s">
        <v>980</v>
      </c>
      <c r="W1161" s="136" t="s">
        <v>980</v>
      </c>
      <c r="X1161" s="136" t="s">
        <v>980</v>
      </c>
      <c r="Y1161" s="136" t="s">
        <v>980</v>
      </c>
      <c r="Z1161" s="136" t="s">
        <v>988</v>
      </c>
      <c r="AA1161" s="136" t="s">
        <v>980</v>
      </c>
      <c r="AB1161" s="137"/>
      <c r="AC1161" s="136" t="s">
        <v>980</v>
      </c>
      <c r="AD1161" s="136" t="s">
        <v>980</v>
      </c>
      <c r="AE1161" s="136" t="s">
        <v>980</v>
      </c>
      <c r="AF1161" s="138">
        <v>0</v>
      </c>
    </row>
    <row r="1162" spans="1:32" x14ac:dyDescent="0.25">
      <c r="A1162" s="135" t="s">
        <v>980</v>
      </c>
      <c r="B1162" s="136" t="s">
        <v>182</v>
      </c>
      <c r="C1162" s="136" t="s">
        <v>701</v>
      </c>
      <c r="D1162" s="137">
        <v>44218</v>
      </c>
      <c r="E1162" s="137">
        <v>44218</v>
      </c>
      <c r="F1162" s="137">
        <v>44222</v>
      </c>
      <c r="G1162" s="136" t="s">
        <v>981</v>
      </c>
      <c r="H1162" s="136" t="s">
        <v>982</v>
      </c>
      <c r="I1162" s="138">
        <v>-9435.52</v>
      </c>
      <c r="J1162" s="136" t="s">
        <v>983</v>
      </c>
      <c r="K1162" s="136" t="s">
        <v>984</v>
      </c>
      <c r="L1162" s="138">
        <v>-792111.9</v>
      </c>
      <c r="M1162" s="138">
        <v>-9435.52</v>
      </c>
      <c r="N1162" s="139">
        <f t="shared" si="37"/>
        <v>9435.52</v>
      </c>
      <c r="O1162" s="140" t="str">
        <f>IF(M1162="","",IF(M1162&lt;0,-M1162&amp;"_"&amp;COUNTIF(M$2:M1162,M1162),M1162&amp;"_"&amp;COUNTIF(M$2:M1162,M1162)))</f>
        <v>9435.52_1</v>
      </c>
      <c r="P1162" s="140" t="str">
        <f t="shared" si="36"/>
        <v/>
      </c>
      <c r="Q1162" s="136" t="s">
        <v>1641</v>
      </c>
      <c r="R1162" s="136" t="s">
        <v>1640</v>
      </c>
      <c r="S1162" s="136" t="s">
        <v>980</v>
      </c>
      <c r="T1162" s="136" t="s">
        <v>980</v>
      </c>
      <c r="U1162" s="136" t="s">
        <v>987</v>
      </c>
      <c r="V1162" s="136" t="s">
        <v>980</v>
      </c>
      <c r="W1162" s="136" t="s">
        <v>980</v>
      </c>
      <c r="X1162" s="136" t="s">
        <v>980</v>
      </c>
      <c r="Y1162" s="136" t="s">
        <v>980</v>
      </c>
      <c r="Z1162" s="136" t="s">
        <v>988</v>
      </c>
      <c r="AA1162" s="136" t="s">
        <v>980</v>
      </c>
      <c r="AB1162" s="137"/>
      <c r="AC1162" s="136" t="s">
        <v>980</v>
      </c>
      <c r="AD1162" s="136" t="s">
        <v>980</v>
      </c>
      <c r="AE1162" s="136" t="s">
        <v>980</v>
      </c>
      <c r="AF1162" s="138">
        <v>0</v>
      </c>
    </row>
    <row r="1163" spans="1:32" x14ac:dyDescent="0.25">
      <c r="A1163" s="135" t="s">
        <v>980</v>
      </c>
      <c r="B1163" s="136" t="s">
        <v>182</v>
      </c>
      <c r="C1163" s="136" t="s">
        <v>702</v>
      </c>
      <c r="D1163" s="137">
        <v>44218</v>
      </c>
      <c r="E1163" s="137">
        <v>44218</v>
      </c>
      <c r="F1163" s="137">
        <v>44222</v>
      </c>
      <c r="G1163" s="136" t="s">
        <v>981</v>
      </c>
      <c r="H1163" s="136" t="s">
        <v>982</v>
      </c>
      <c r="I1163" s="138">
        <v>-1277.6500000000001</v>
      </c>
      <c r="J1163" s="136" t="s">
        <v>983</v>
      </c>
      <c r="K1163" s="136" t="s">
        <v>984</v>
      </c>
      <c r="L1163" s="138">
        <v>-107258.72</v>
      </c>
      <c r="M1163" s="138">
        <v>-1277.6500000000001</v>
      </c>
      <c r="N1163" s="139">
        <f t="shared" si="37"/>
        <v>1277.6500000000001</v>
      </c>
      <c r="O1163" s="140" t="str">
        <f>IF(M1163="","",IF(M1163&lt;0,-M1163&amp;"_"&amp;COUNTIF(M$2:M1163,M1163),M1163&amp;"_"&amp;COUNTIF(M$2:M1163,M1163)))</f>
        <v>1277.65_1</v>
      </c>
      <c r="P1163" s="140" t="str">
        <f t="shared" si="36"/>
        <v/>
      </c>
      <c r="Q1163" s="136" t="s">
        <v>1642</v>
      </c>
      <c r="R1163" s="136" t="s">
        <v>1640</v>
      </c>
      <c r="S1163" s="136" t="s">
        <v>980</v>
      </c>
      <c r="T1163" s="136" t="s">
        <v>980</v>
      </c>
      <c r="U1163" s="136" t="s">
        <v>987</v>
      </c>
      <c r="V1163" s="136" t="s">
        <v>980</v>
      </c>
      <c r="W1163" s="136" t="s">
        <v>980</v>
      </c>
      <c r="X1163" s="136" t="s">
        <v>980</v>
      </c>
      <c r="Y1163" s="136" t="s">
        <v>980</v>
      </c>
      <c r="Z1163" s="136" t="s">
        <v>988</v>
      </c>
      <c r="AA1163" s="136" t="s">
        <v>980</v>
      </c>
      <c r="AB1163" s="137"/>
      <c r="AC1163" s="136" t="s">
        <v>980</v>
      </c>
      <c r="AD1163" s="136" t="s">
        <v>980</v>
      </c>
      <c r="AE1163" s="136" t="s">
        <v>980</v>
      </c>
      <c r="AF1163" s="138">
        <v>0</v>
      </c>
    </row>
    <row r="1164" spans="1:32" x14ac:dyDescent="0.25">
      <c r="A1164" s="135" t="s">
        <v>980</v>
      </c>
      <c r="B1164" s="136" t="s">
        <v>182</v>
      </c>
      <c r="C1164" s="136" t="s">
        <v>703</v>
      </c>
      <c r="D1164" s="137">
        <v>44218</v>
      </c>
      <c r="E1164" s="137">
        <v>44218</v>
      </c>
      <c r="F1164" s="137">
        <v>44222</v>
      </c>
      <c r="G1164" s="136" t="s">
        <v>981</v>
      </c>
      <c r="H1164" s="136" t="s">
        <v>982</v>
      </c>
      <c r="I1164" s="138">
        <v>-6900.72</v>
      </c>
      <c r="J1164" s="136" t="s">
        <v>983</v>
      </c>
      <c r="K1164" s="136" t="s">
        <v>984</v>
      </c>
      <c r="L1164" s="138">
        <v>-579315.43999999994</v>
      </c>
      <c r="M1164" s="138">
        <v>-6900.72</v>
      </c>
      <c r="N1164" s="139">
        <f t="shared" si="37"/>
        <v>6900.72</v>
      </c>
      <c r="O1164" s="140" t="str">
        <f>IF(M1164="","",IF(M1164&lt;0,-M1164&amp;"_"&amp;COUNTIF(M$2:M1164,M1164),M1164&amp;"_"&amp;COUNTIF(M$2:M1164,M1164)))</f>
        <v>6900.72_1</v>
      </c>
      <c r="P1164" s="140" t="str">
        <f t="shared" si="36"/>
        <v/>
      </c>
      <c r="Q1164" s="136" t="s">
        <v>1643</v>
      </c>
      <c r="R1164" s="136" t="s">
        <v>1640</v>
      </c>
      <c r="S1164" s="136" t="s">
        <v>980</v>
      </c>
      <c r="T1164" s="136" t="s">
        <v>980</v>
      </c>
      <c r="U1164" s="136" t="s">
        <v>987</v>
      </c>
      <c r="V1164" s="136" t="s">
        <v>980</v>
      </c>
      <c r="W1164" s="136" t="s">
        <v>980</v>
      </c>
      <c r="X1164" s="136" t="s">
        <v>980</v>
      </c>
      <c r="Y1164" s="136" t="s">
        <v>980</v>
      </c>
      <c r="Z1164" s="136" t="s">
        <v>988</v>
      </c>
      <c r="AA1164" s="136" t="s">
        <v>980</v>
      </c>
      <c r="AB1164" s="137"/>
      <c r="AC1164" s="136" t="s">
        <v>980</v>
      </c>
      <c r="AD1164" s="136" t="s">
        <v>980</v>
      </c>
      <c r="AE1164" s="136" t="s">
        <v>980</v>
      </c>
      <c r="AF1164" s="138">
        <v>0</v>
      </c>
    </row>
    <row r="1165" spans="1:32" x14ac:dyDescent="0.25">
      <c r="A1165" s="135" t="s">
        <v>980</v>
      </c>
      <c r="B1165" s="136" t="s">
        <v>182</v>
      </c>
      <c r="C1165" s="136" t="s">
        <v>703</v>
      </c>
      <c r="D1165" s="137">
        <v>44218</v>
      </c>
      <c r="E1165" s="137">
        <v>44218</v>
      </c>
      <c r="F1165" s="137">
        <v>44222</v>
      </c>
      <c r="G1165" s="136" t="s">
        <v>981</v>
      </c>
      <c r="H1165" s="136" t="s">
        <v>982</v>
      </c>
      <c r="I1165" s="138">
        <v>-1277.6500000000001</v>
      </c>
      <c r="J1165" s="136" t="s">
        <v>983</v>
      </c>
      <c r="K1165" s="136" t="s">
        <v>984</v>
      </c>
      <c r="L1165" s="138">
        <v>-107258.72</v>
      </c>
      <c r="M1165" s="138">
        <v>-1277.6500000000001</v>
      </c>
      <c r="N1165" s="139">
        <f t="shared" si="37"/>
        <v>1277.6500000000001</v>
      </c>
      <c r="O1165" s="140" t="str">
        <f>IF(M1165="","",IF(M1165&lt;0,-M1165&amp;"_"&amp;COUNTIF(M$2:M1165,M1165),M1165&amp;"_"&amp;COUNTIF(M$2:M1165,M1165)))</f>
        <v>1277.65_2</v>
      </c>
      <c r="P1165" s="140" t="str">
        <f t="shared" si="36"/>
        <v/>
      </c>
      <c r="Q1165" s="136" t="s">
        <v>1643</v>
      </c>
      <c r="R1165" s="136" t="s">
        <v>1640</v>
      </c>
      <c r="S1165" s="136" t="s">
        <v>980</v>
      </c>
      <c r="T1165" s="136" t="s">
        <v>980</v>
      </c>
      <c r="U1165" s="136" t="s">
        <v>987</v>
      </c>
      <c r="V1165" s="136" t="s">
        <v>980</v>
      </c>
      <c r="W1165" s="136" t="s">
        <v>980</v>
      </c>
      <c r="X1165" s="136" t="s">
        <v>980</v>
      </c>
      <c r="Y1165" s="136" t="s">
        <v>980</v>
      </c>
      <c r="Z1165" s="136" t="s">
        <v>988</v>
      </c>
      <c r="AA1165" s="136" t="s">
        <v>980</v>
      </c>
      <c r="AB1165" s="137"/>
      <c r="AC1165" s="136" t="s">
        <v>980</v>
      </c>
      <c r="AD1165" s="136" t="s">
        <v>980</v>
      </c>
      <c r="AE1165" s="136" t="s">
        <v>980</v>
      </c>
      <c r="AF1165" s="138">
        <v>0</v>
      </c>
    </row>
    <row r="1166" spans="1:32" x14ac:dyDescent="0.25">
      <c r="A1166" s="135" t="s">
        <v>980</v>
      </c>
      <c r="B1166" s="136" t="s">
        <v>182</v>
      </c>
      <c r="C1166" s="136" t="s">
        <v>703</v>
      </c>
      <c r="D1166" s="137">
        <v>44218</v>
      </c>
      <c r="E1166" s="137">
        <v>44218</v>
      </c>
      <c r="F1166" s="137">
        <v>44222</v>
      </c>
      <c r="G1166" s="136" t="s">
        <v>981</v>
      </c>
      <c r="H1166" s="136" t="s">
        <v>982</v>
      </c>
      <c r="I1166" s="138">
        <v>-4623.87</v>
      </c>
      <c r="J1166" s="136" t="s">
        <v>983</v>
      </c>
      <c r="K1166" s="136" t="s">
        <v>984</v>
      </c>
      <c r="L1166" s="138">
        <v>-388173.89</v>
      </c>
      <c r="M1166" s="138">
        <v>-4623.87</v>
      </c>
      <c r="N1166" s="139">
        <f t="shared" si="37"/>
        <v>4623.87</v>
      </c>
      <c r="O1166" s="140" t="str">
        <f>IF(M1166="","",IF(M1166&lt;0,-M1166&amp;"_"&amp;COUNTIF(M$2:M1166,M1166),M1166&amp;"_"&amp;COUNTIF(M$2:M1166,M1166)))</f>
        <v>4623.87_1</v>
      </c>
      <c r="P1166" s="140" t="str">
        <f t="shared" si="36"/>
        <v/>
      </c>
      <c r="Q1166" s="136" t="s">
        <v>1643</v>
      </c>
      <c r="R1166" s="136" t="s">
        <v>1640</v>
      </c>
      <c r="S1166" s="136" t="s">
        <v>980</v>
      </c>
      <c r="T1166" s="136" t="s">
        <v>980</v>
      </c>
      <c r="U1166" s="136" t="s">
        <v>987</v>
      </c>
      <c r="V1166" s="136" t="s">
        <v>980</v>
      </c>
      <c r="W1166" s="136" t="s">
        <v>980</v>
      </c>
      <c r="X1166" s="136" t="s">
        <v>980</v>
      </c>
      <c r="Y1166" s="136" t="s">
        <v>980</v>
      </c>
      <c r="Z1166" s="136" t="s">
        <v>988</v>
      </c>
      <c r="AA1166" s="136" t="s">
        <v>980</v>
      </c>
      <c r="AB1166" s="137"/>
      <c r="AC1166" s="136" t="s">
        <v>980</v>
      </c>
      <c r="AD1166" s="136" t="s">
        <v>980</v>
      </c>
      <c r="AE1166" s="136" t="s">
        <v>980</v>
      </c>
      <c r="AF1166" s="138">
        <v>0</v>
      </c>
    </row>
    <row r="1167" spans="1:32" x14ac:dyDescent="0.25">
      <c r="A1167" s="135" t="s">
        <v>980</v>
      </c>
      <c r="B1167" s="136" t="s">
        <v>182</v>
      </c>
      <c r="C1167" s="136" t="s">
        <v>703</v>
      </c>
      <c r="D1167" s="137">
        <v>44218</v>
      </c>
      <c r="E1167" s="137">
        <v>44218</v>
      </c>
      <c r="F1167" s="137">
        <v>44222</v>
      </c>
      <c r="G1167" s="136" t="s">
        <v>981</v>
      </c>
      <c r="H1167" s="136" t="s">
        <v>982</v>
      </c>
      <c r="I1167" s="138">
        <v>-1241.3599999999999</v>
      </c>
      <c r="J1167" s="136" t="s">
        <v>983</v>
      </c>
      <c r="K1167" s="136" t="s">
        <v>984</v>
      </c>
      <c r="L1167" s="138">
        <v>-104212.17</v>
      </c>
      <c r="M1167" s="138">
        <v>-1241.3599999999999</v>
      </c>
      <c r="N1167" s="139">
        <f t="shared" si="37"/>
        <v>1241.3599999999999</v>
      </c>
      <c r="O1167" s="140" t="str">
        <f>IF(M1167="","",IF(M1167&lt;0,-M1167&amp;"_"&amp;COUNTIF(M$2:M1167,M1167),M1167&amp;"_"&amp;COUNTIF(M$2:M1167,M1167)))</f>
        <v>1241.36_1</v>
      </c>
      <c r="P1167" s="140" t="str">
        <f t="shared" si="36"/>
        <v/>
      </c>
      <c r="Q1167" s="136" t="s">
        <v>1643</v>
      </c>
      <c r="R1167" s="136" t="s">
        <v>1640</v>
      </c>
      <c r="S1167" s="136" t="s">
        <v>980</v>
      </c>
      <c r="T1167" s="136" t="s">
        <v>980</v>
      </c>
      <c r="U1167" s="136" t="s">
        <v>987</v>
      </c>
      <c r="V1167" s="136" t="s">
        <v>980</v>
      </c>
      <c r="W1167" s="136" t="s">
        <v>980</v>
      </c>
      <c r="X1167" s="136" t="s">
        <v>980</v>
      </c>
      <c r="Y1167" s="136" t="s">
        <v>980</v>
      </c>
      <c r="Z1167" s="136" t="s">
        <v>988</v>
      </c>
      <c r="AA1167" s="136" t="s">
        <v>980</v>
      </c>
      <c r="AB1167" s="137"/>
      <c r="AC1167" s="136" t="s">
        <v>980</v>
      </c>
      <c r="AD1167" s="136" t="s">
        <v>980</v>
      </c>
      <c r="AE1167" s="136" t="s">
        <v>980</v>
      </c>
      <c r="AF1167" s="138">
        <v>0</v>
      </c>
    </row>
    <row r="1168" spans="1:32" x14ac:dyDescent="0.25">
      <c r="A1168" s="135" t="s">
        <v>980</v>
      </c>
      <c r="B1168" s="136" t="s">
        <v>182</v>
      </c>
      <c r="C1168" s="136" t="s">
        <v>703</v>
      </c>
      <c r="D1168" s="137">
        <v>44218</v>
      </c>
      <c r="E1168" s="137">
        <v>44218</v>
      </c>
      <c r="F1168" s="137">
        <v>44222</v>
      </c>
      <c r="G1168" s="136" t="s">
        <v>981</v>
      </c>
      <c r="H1168" s="136" t="s">
        <v>982</v>
      </c>
      <c r="I1168" s="138">
        <v>-4447.54</v>
      </c>
      <c r="J1168" s="136" t="s">
        <v>983</v>
      </c>
      <c r="K1168" s="136" t="s">
        <v>984</v>
      </c>
      <c r="L1168" s="138">
        <v>-373370.98</v>
      </c>
      <c r="M1168" s="138">
        <v>-4447.54</v>
      </c>
      <c r="N1168" s="139">
        <f t="shared" si="37"/>
        <v>4447.54</v>
      </c>
      <c r="O1168" s="140" t="str">
        <f>IF(M1168="","",IF(M1168&lt;0,-M1168&amp;"_"&amp;COUNTIF(M$2:M1168,M1168),M1168&amp;"_"&amp;COUNTIF(M$2:M1168,M1168)))</f>
        <v>4447.54_1</v>
      </c>
      <c r="P1168" s="140" t="str">
        <f t="shared" si="36"/>
        <v/>
      </c>
      <c r="Q1168" s="136" t="s">
        <v>1643</v>
      </c>
      <c r="R1168" s="136" t="s">
        <v>1640</v>
      </c>
      <c r="S1168" s="136" t="s">
        <v>980</v>
      </c>
      <c r="T1168" s="136" t="s">
        <v>980</v>
      </c>
      <c r="U1168" s="136" t="s">
        <v>987</v>
      </c>
      <c r="V1168" s="136" t="s">
        <v>980</v>
      </c>
      <c r="W1168" s="136" t="s">
        <v>980</v>
      </c>
      <c r="X1168" s="136" t="s">
        <v>980</v>
      </c>
      <c r="Y1168" s="136" t="s">
        <v>980</v>
      </c>
      <c r="Z1168" s="136" t="s">
        <v>988</v>
      </c>
      <c r="AA1168" s="136" t="s">
        <v>980</v>
      </c>
      <c r="AB1168" s="137"/>
      <c r="AC1168" s="136" t="s">
        <v>980</v>
      </c>
      <c r="AD1168" s="136" t="s">
        <v>980</v>
      </c>
      <c r="AE1168" s="136" t="s">
        <v>980</v>
      </c>
      <c r="AF1168" s="138">
        <v>0</v>
      </c>
    </row>
    <row r="1169" spans="1:32" x14ac:dyDescent="0.25">
      <c r="A1169" s="135" t="s">
        <v>980</v>
      </c>
      <c r="B1169" s="136" t="s">
        <v>182</v>
      </c>
      <c r="C1169" s="136" t="s">
        <v>706</v>
      </c>
      <c r="D1169" s="137">
        <v>44218</v>
      </c>
      <c r="E1169" s="137">
        <v>44218</v>
      </c>
      <c r="F1169" s="137">
        <v>44224</v>
      </c>
      <c r="G1169" s="136" t="s">
        <v>981</v>
      </c>
      <c r="H1169" s="136" t="s">
        <v>982</v>
      </c>
      <c r="I1169" s="138">
        <v>-1177.75</v>
      </c>
      <c r="J1169" s="136" t="s">
        <v>983</v>
      </c>
      <c r="K1169" s="136" t="s">
        <v>984</v>
      </c>
      <c r="L1169" s="138">
        <v>-98872.11</v>
      </c>
      <c r="M1169" s="138">
        <v>-1177.75</v>
      </c>
      <c r="N1169" s="139">
        <f t="shared" si="37"/>
        <v>1177.75</v>
      </c>
      <c r="O1169" s="140" t="str">
        <f>IF(M1169="","",IF(M1169&lt;0,-M1169&amp;"_"&amp;COUNTIF(M$2:M1169,M1169),M1169&amp;"_"&amp;COUNTIF(M$2:M1169,M1169)))</f>
        <v>1177.75_1</v>
      </c>
      <c r="P1169" s="140" t="str">
        <f t="shared" si="36"/>
        <v/>
      </c>
      <c r="Q1169" s="136" t="s">
        <v>1644</v>
      </c>
      <c r="R1169" s="136" t="s">
        <v>1640</v>
      </c>
      <c r="S1169" s="136" t="s">
        <v>980</v>
      </c>
      <c r="T1169" s="136" t="s">
        <v>980</v>
      </c>
      <c r="U1169" s="136" t="s">
        <v>987</v>
      </c>
      <c r="V1169" s="136" t="s">
        <v>980</v>
      </c>
      <c r="W1169" s="136" t="s">
        <v>980</v>
      </c>
      <c r="X1169" s="136" t="s">
        <v>980</v>
      </c>
      <c r="Y1169" s="136" t="s">
        <v>980</v>
      </c>
      <c r="Z1169" s="136" t="s">
        <v>988</v>
      </c>
      <c r="AA1169" s="136" t="s">
        <v>980</v>
      </c>
      <c r="AB1169" s="137"/>
      <c r="AC1169" s="136" t="s">
        <v>980</v>
      </c>
      <c r="AD1169" s="136" t="s">
        <v>980</v>
      </c>
      <c r="AE1169" s="136" t="s">
        <v>980</v>
      </c>
      <c r="AF1169" s="138">
        <v>0</v>
      </c>
    </row>
    <row r="1170" spans="1:32" x14ac:dyDescent="0.25">
      <c r="A1170" s="135" t="s">
        <v>980</v>
      </c>
      <c r="B1170" s="136" t="s">
        <v>182</v>
      </c>
      <c r="C1170" s="136" t="s">
        <v>241</v>
      </c>
      <c r="D1170" s="137">
        <v>44218</v>
      </c>
      <c r="E1170" s="137">
        <v>44218</v>
      </c>
      <c r="F1170" s="137">
        <v>44224</v>
      </c>
      <c r="G1170" s="136" t="s">
        <v>981</v>
      </c>
      <c r="H1170" s="136" t="s">
        <v>982</v>
      </c>
      <c r="I1170" s="138">
        <v>-8564.94</v>
      </c>
      <c r="J1170" s="136" t="s">
        <v>983</v>
      </c>
      <c r="K1170" s="136" t="s">
        <v>984</v>
      </c>
      <c r="L1170" s="138">
        <v>-719026.69</v>
      </c>
      <c r="M1170" s="138">
        <v>-8564.94</v>
      </c>
      <c r="N1170" s="139">
        <f t="shared" si="37"/>
        <v>8564.94</v>
      </c>
      <c r="O1170" s="140" t="str">
        <f>IF(M1170="","",IF(M1170&lt;0,-M1170&amp;"_"&amp;COUNTIF(M$2:M1170,M1170),M1170&amp;"_"&amp;COUNTIF(M$2:M1170,M1170)))</f>
        <v>8564.94_1</v>
      </c>
      <c r="P1170" s="140" t="str">
        <f t="shared" si="36"/>
        <v/>
      </c>
      <c r="Q1170" s="136" t="s">
        <v>1645</v>
      </c>
      <c r="R1170" s="136" t="s">
        <v>1640</v>
      </c>
      <c r="S1170" s="136" t="s">
        <v>980</v>
      </c>
      <c r="T1170" s="136" t="s">
        <v>980</v>
      </c>
      <c r="U1170" s="136" t="s">
        <v>987</v>
      </c>
      <c r="V1170" s="136" t="s">
        <v>980</v>
      </c>
      <c r="W1170" s="136" t="s">
        <v>980</v>
      </c>
      <c r="X1170" s="136" t="s">
        <v>980</v>
      </c>
      <c r="Y1170" s="136" t="s">
        <v>980</v>
      </c>
      <c r="Z1170" s="136" t="s">
        <v>988</v>
      </c>
      <c r="AA1170" s="136" t="s">
        <v>980</v>
      </c>
      <c r="AB1170" s="137"/>
      <c r="AC1170" s="136" t="s">
        <v>980</v>
      </c>
      <c r="AD1170" s="136" t="s">
        <v>980</v>
      </c>
      <c r="AE1170" s="136" t="s">
        <v>980</v>
      </c>
      <c r="AF1170" s="138">
        <v>0</v>
      </c>
    </row>
    <row r="1171" spans="1:32" x14ac:dyDescent="0.25">
      <c r="A1171" s="135" t="s">
        <v>980</v>
      </c>
      <c r="B1171" s="136" t="s">
        <v>182</v>
      </c>
      <c r="C1171" s="136" t="s">
        <v>241</v>
      </c>
      <c r="D1171" s="137">
        <v>44218</v>
      </c>
      <c r="E1171" s="137">
        <v>44218</v>
      </c>
      <c r="F1171" s="137">
        <v>44224</v>
      </c>
      <c r="G1171" s="136" t="s">
        <v>981</v>
      </c>
      <c r="H1171" s="136" t="s">
        <v>982</v>
      </c>
      <c r="I1171" s="138">
        <v>-2127.08</v>
      </c>
      <c r="J1171" s="136" t="s">
        <v>983</v>
      </c>
      <c r="K1171" s="136" t="s">
        <v>984</v>
      </c>
      <c r="L1171" s="138">
        <v>-178568.37</v>
      </c>
      <c r="M1171" s="138">
        <v>-2127.08</v>
      </c>
      <c r="N1171" s="139">
        <f t="shared" si="37"/>
        <v>2127.08</v>
      </c>
      <c r="O1171" s="140" t="str">
        <f>IF(M1171="","",IF(M1171&lt;0,-M1171&amp;"_"&amp;COUNTIF(M$2:M1171,M1171),M1171&amp;"_"&amp;COUNTIF(M$2:M1171,M1171)))</f>
        <v>2127.08_1</v>
      </c>
      <c r="P1171" s="140" t="str">
        <f t="shared" si="36"/>
        <v/>
      </c>
      <c r="Q1171" s="136" t="s">
        <v>1645</v>
      </c>
      <c r="R1171" s="136" t="s">
        <v>1640</v>
      </c>
      <c r="S1171" s="136" t="s">
        <v>980</v>
      </c>
      <c r="T1171" s="136" t="s">
        <v>980</v>
      </c>
      <c r="U1171" s="136" t="s">
        <v>987</v>
      </c>
      <c r="V1171" s="136" t="s">
        <v>980</v>
      </c>
      <c r="W1171" s="136" t="s">
        <v>980</v>
      </c>
      <c r="X1171" s="136" t="s">
        <v>980</v>
      </c>
      <c r="Y1171" s="136" t="s">
        <v>980</v>
      </c>
      <c r="Z1171" s="136" t="s">
        <v>988</v>
      </c>
      <c r="AA1171" s="136" t="s">
        <v>980</v>
      </c>
      <c r="AB1171" s="137"/>
      <c r="AC1171" s="136" t="s">
        <v>980</v>
      </c>
      <c r="AD1171" s="136" t="s">
        <v>980</v>
      </c>
      <c r="AE1171" s="136" t="s">
        <v>980</v>
      </c>
      <c r="AF1171" s="138">
        <v>0</v>
      </c>
    </row>
    <row r="1172" spans="1:32" x14ac:dyDescent="0.25">
      <c r="A1172" s="135" t="s">
        <v>980</v>
      </c>
      <c r="B1172" s="136" t="s">
        <v>182</v>
      </c>
      <c r="C1172" s="136" t="s">
        <v>241</v>
      </c>
      <c r="D1172" s="137">
        <v>44218</v>
      </c>
      <c r="E1172" s="137">
        <v>44218</v>
      </c>
      <c r="F1172" s="137">
        <v>44224</v>
      </c>
      <c r="G1172" s="136" t="s">
        <v>981</v>
      </c>
      <c r="H1172" s="136" t="s">
        <v>982</v>
      </c>
      <c r="I1172" s="138">
        <v>-5645.54</v>
      </c>
      <c r="J1172" s="136" t="s">
        <v>983</v>
      </c>
      <c r="K1172" s="136" t="s">
        <v>984</v>
      </c>
      <c r="L1172" s="138">
        <v>-473943.08</v>
      </c>
      <c r="M1172" s="138">
        <v>-5645.54</v>
      </c>
      <c r="N1172" s="139">
        <f t="shared" si="37"/>
        <v>5645.54</v>
      </c>
      <c r="O1172" s="140" t="str">
        <f>IF(M1172="","",IF(M1172&lt;0,-M1172&amp;"_"&amp;COUNTIF(M$2:M1172,M1172),M1172&amp;"_"&amp;COUNTIF(M$2:M1172,M1172)))</f>
        <v>5645.54_1</v>
      </c>
      <c r="P1172" s="140" t="str">
        <f t="shared" si="36"/>
        <v/>
      </c>
      <c r="Q1172" s="136" t="s">
        <v>1645</v>
      </c>
      <c r="R1172" s="136" t="s">
        <v>1640</v>
      </c>
      <c r="S1172" s="136" t="s">
        <v>980</v>
      </c>
      <c r="T1172" s="136" t="s">
        <v>980</v>
      </c>
      <c r="U1172" s="136" t="s">
        <v>987</v>
      </c>
      <c r="V1172" s="136" t="s">
        <v>980</v>
      </c>
      <c r="W1172" s="136" t="s">
        <v>980</v>
      </c>
      <c r="X1172" s="136" t="s">
        <v>980</v>
      </c>
      <c r="Y1172" s="136" t="s">
        <v>980</v>
      </c>
      <c r="Z1172" s="136" t="s">
        <v>988</v>
      </c>
      <c r="AA1172" s="136" t="s">
        <v>980</v>
      </c>
      <c r="AB1172" s="137"/>
      <c r="AC1172" s="136" t="s">
        <v>980</v>
      </c>
      <c r="AD1172" s="136" t="s">
        <v>980</v>
      </c>
      <c r="AE1172" s="136" t="s">
        <v>980</v>
      </c>
      <c r="AF1172" s="138">
        <v>0</v>
      </c>
    </row>
    <row r="1173" spans="1:32" x14ac:dyDescent="0.25">
      <c r="A1173" s="135" t="s">
        <v>980</v>
      </c>
      <c r="B1173" s="136" t="s">
        <v>182</v>
      </c>
      <c r="C1173" s="136" t="s">
        <v>241</v>
      </c>
      <c r="D1173" s="137">
        <v>44218</v>
      </c>
      <c r="E1173" s="137">
        <v>44218</v>
      </c>
      <c r="F1173" s="137">
        <v>44224</v>
      </c>
      <c r="G1173" s="136" t="s">
        <v>981</v>
      </c>
      <c r="H1173" s="136" t="s">
        <v>982</v>
      </c>
      <c r="I1173" s="138">
        <v>-1123.76</v>
      </c>
      <c r="J1173" s="136" t="s">
        <v>983</v>
      </c>
      <c r="K1173" s="136" t="s">
        <v>984</v>
      </c>
      <c r="L1173" s="138">
        <v>-94339.65</v>
      </c>
      <c r="M1173" s="138">
        <v>-1123.76</v>
      </c>
      <c r="N1173" s="139">
        <f t="shared" si="37"/>
        <v>1123.76</v>
      </c>
      <c r="O1173" s="140" t="str">
        <f>IF(M1173="","",IF(M1173&lt;0,-M1173&amp;"_"&amp;COUNTIF(M$2:M1173,M1173),M1173&amp;"_"&amp;COUNTIF(M$2:M1173,M1173)))</f>
        <v>1123.76_1</v>
      </c>
      <c r="P1173" s="140" t="str">
        <f t="shared" si="36"/>
        <v/>
      </c>
      <c r="Q1173" s="136" t="s">
        <v>1645</v>
      </c>
      <c r="R1173" s="136" t="s">
        <v>1640</v>
      </c>
      <c r="S1173" s="136" t="s">
        <v>980</v>
      </c>
      <c r="T1173" s="136" t="s">
        <v>980</v>
      </c>
      <c r="U1173" s="136" t="s">
        <v>987</v>
      </c>
      <c r="V1173" s="136" t="s">
        <v>980</v>
      </c>
      <c r="W1173" s="136" t="s">
        <v>980</v>
      </c>
      <c r="X1173" s="136" t="s">
        <v>980</v>
      </c>
      <c r="Y1173" s="136" t="s">
        <v>980</v>
      </c>
      <c r="Z1173" s="136" t="s">
        <v>988</v>
      </c>
      <c r="AA1173" s="136" t="s">
        <v>980</v>
      </c>
      <c r="AB1173" s="137"/>
      <c r="AC1173" s="136" t="s">
        <v>980</v>
      </c>
      <c r="AD1173" s="136" t="s">
        <v>980</v>
      </c>
      <c r="AE1173" s="136" t="s">
        <v>980</v>
      </c>
      <c r="AF1173" s="138">
        <v>0</v>
      </c>
    </row>
    <row r="1174" spans="1:32" x14ac:dyDescent="0.25">
      <c r="A1174" s="135" t="s">
        <v>980</v>
      </c>
      <c r="B1174" s="136" t="s">
        <v>182</v>
      </c>
      <c r="C1174" s="136" t="s">
        <v>241</v>
      </c>
      <c r="D1174" s="137">
        <v>44218</v>
      </c>
      <c r="E1174" s="137">
        <v>44218</v>
      </c>
      <c r="F1174" s="137">
        <v>44224</v>
      </c>
      <c r="G1174" s="136" t="s">
        <v>981</v>
      </c>
      <c r="H1174" s="136" t="s">
        <v>982</v>
      </c>
      <c r="I1174" s="138">
        <v>-5185.01</v>
      </c>
      <c r="J1174" s="136" t="s">
        <v>983</v>
      </c>
      <c r="K1174" s="136" t="s">
        <v>984</v>
      </c>
      <c r="L1174" s="138">
        <v>-435281.59</v>
      </c>
      <c r="M1174" s="138">
        <v>-5185.01</v>
      </c>
      <c r="N1174" s="139">
        <f t="shared" si="37"/>
        <v>5185.01</v>
      </c>
      <c r="O1174" s="140" t="str">
        <f>IF(M1174="","",IF(M1174&lt;0,-M1174&amp;"_"&amp;COUNTIF(M$2:M1174,M1174),M1174&amp;"_"&amp;COUNTIF(M$2:M1174,M1174)))</f>
        <v>5185.01_1</v>
      </c>
      <c r="P1174" s="140" t="str">
        <f t="shared" si="36"/>
        <v/>
      </c>
      <c r="Q1174" s="136" t="s">
        <v>1645</v>
      </c>
      <c r="R1174" s="136" t="s">
        <v>1640</v>
      </c>
      <c r="S1174" s="136" t="s">
        <v>980</v>
      </c>
      <c r="T1174" s="136" t="s">
        <v>980</v>
      </c>
      <c r="U1174" s="136" t="s">
        <v>987</v>
      </c>
      <c r="V1174" s="136" t="s">
        <v>980</v>
      </c>
      <c r="W1174" s="136" t="s">
        <v>980</v>
      </c>
      <c r="X1174" s="136" t="s">
        <v>980</v>
      </c>
      <c r="Y1174" s="136" t="s">
        <v>980</v>
      </c>
      <c r="Z1174" s="136" t="s">
        <v>988</v>
      </c>
      <c r="AA1174" s="136" t="s">
        <v>980</v>
      </c>
      <c r="AB1174" s="137"/>
      <c r="AC1174" s="136" t="s">
        <v>980</v>
      </c>
      <c r="AD1174" s="136" t="s">
        <v>980</v>
      </c>
      <c r="AE1174" s="136" t="s">
        <v>980</v>
      </c>
      <c r="AF1174" s="138">
        <v>0</v>
      </c>
    </row>
    <row r="1175" spans="1:32" x14ac:dyDescent="0.25">
      <c r="A1175" s="135" t="s">
        <v>980</v>
      </c>
      <c r="B1175" s="136" t="s">
        <v>182</v>
      </c>
      <c r="C1175" s="136" t="s">
        <v>241</v>
      </c>
      <c r="D1175" s="137">
        <v>44218</v>
      </c>
      <c r="E1175" s="137">
        <v>44218</v>
      </c>
      <c r="F1175" s="137">
        <v>44224</v>
      </c>
      <c r="G1175" s="136" t="s">
        <v>981</v>
      </c>
      <c r="H1175" s="136" t="s">
        <v>982</v>
      </c>
      <c r="I1175" s="138">
        <v>-3935</v>
      </c>
      <c r="J1175" s="136" t="s">
        <v>983</v>
      </c>
      <c r="K1175" s="136" t="s">
        <v>984</v>
      </c>
      <c r="L1175" s="138">
        <v>-330343.25</v>
      </c>
      <c r="M1175" s="138">
        <v>-3935</v>
      </c>
      <c r="N1175" s="139">
        <f t="shared" si="37"/>
        <v>3935</v>
      </c>
      <c r="O1175" s="140" t="str">
        <f>IF(M1175="","",IF(M1175&lt;0,-M1175&amp;"_"&amp;COUNTIF(M$2:M1175,M1175),M1175&amp;"_"&amp;COUNTIF(M$2:M1175,M1175)))</f>
        <v>3935_1</v>
      </c>
      <c r="P1175" s="140" t="str">
        <f t="shared" si="36"/>
        <v/>
      </c>
      <c r="Q1175" s="136" t="s">
        <v>1645</v>
      </c>
      <c r="R1175" s="136" t="s">
        <v>1640</v>
      </c>
      <c r="S1175" s="136" t="s">
        <v>980</v>
      </c>
      <c r="T1175" s="136" t="s">
        <v>980</v>
      </c>
      <c r="U1175" s="136" t="s">
        <v>987</v>
      </c>
      <c r="V1175" s="136" t="s">
        <v>980</v>
      </c>
      <c r="W1175" s="136" t="s">
        <v>980</v>
      </c>
      <c r="X1175" s="136" t="s">
        <v>980</v>
      </c>
      <c r="Y1175" s="136" t="s">
        <v>980</v>
      </c>
      <c r="Z1175" s="136" t="s">
        <v>988</v>
      </c>
      <c r="AA1175" s="136" t="s">
        <v>980</v>
      </c>
      <c r="AB1175" s="137"/>
      <c r="AC1175" s="136" t="s">
        <v>980</v>
      </c>
      <c r="AD1175" s="136" t="s">
        <v>980</v>
      </c>
      <c r="AE1175" s="136" t="s">
        <v>980</v>
      </c>
      <c r="AF1175" s="138">
        <v>0</v>
      </c>
    </row>
    <row r="1176" spans="1:32" x14ac:dyDescent="0.25">
      <c r="A1176" s="135" t="s">
        <v>980</v>
      </c>
      <c r="B1176" s="136" t="s">
        <v>182</v>
      </c>
      <c r="C1176" s="136" t="s">
        <v>241</v>
      </c>
      <c r="D1176" s="137">
        <v>44218</v>
      </c>
      <c r="E1176" s="137">
        <v>44218</v>
      </c>
      <c r="F1176" s="137">
        <v>44224</v>
      </c>
      <c r="G1176" s="136" t="s">
        <v>981</v>
      </c>
      <c r="H1176" s="136" t="s">
        <v>982</v>
      </c>
      <c r="I1176" s="138">
        <v>-10647.19</v>
      </c>
      <c r="J1176" s="136" t="s">
        <v>983</v>
      </c>
      <c r="K1176" s="136" t="s">
        <v>984</v>
      </c>
      <c r="L1176" s="138">
        <v>-893831.6</v>
      </c>
      <c r="M1176" s="138">
        <v>-10647.19</v>
      </c>
      <c r="N1176" s="139">
        <f t="shared" si="37"/>
        <v>10647.19</v>
      </c>
      <c r="O1176" s="140" t="str">
        <f>IF(M1176="","",IF(M1176&lt;0,-M1176&amp;"_"&amp;COUNTIF(M$2:M1176,M1176),M1176&amp;"_"&amp;COUNTIF(M$2:M1176,M1176)))</f>
        <v>10647.19_1</v>
      </c>
      <c r="P1176" s="140" t="str">
        <f t="shared" si="36"/>
        <v/>
      </c>
      <c r="Q1176" s="136" t="s">
        <v>1645</v>
      </c>
      <c r="R1176" s="136" t="s">
        <v>1640</v>
      </c>
      <c r="S1176" s="136" t="s">
        <v>980</v>
      </c>
      <c r="T1176" s="136" t="s">
        <v>980</v>
      </c>
      <c r="U1176" s="136" t="s">
        <v>987</v>
      </c>
      <c r="V1176" s="136" t="s">
        <v>980</v>
      </c>
      <c r="W1176" s="136" t="s">
        <v>980</v>
      </c>
      <c r="X1176" s="136" t="s">
        <v>980</v>
      </c>
      <c r="Y1176" s="136" t="s">
        <v>980</v>
      </c>
      <c r="Z1176" s="136" t="s">
        <v>988</v>
      </c>
      <c r="AA1176" s="136" t="s">
        <v>980</v>
      </c>
      <c r="AB1176" s="137"/>
      <c r="AC1176" s="136" t="s">
        <v>980</v>
      </c>
      <c r="AD1176" s="136" t="s">
        <v>980</v>
      </c>
      <c r="AE1176" s="136" t="s">
        <v>980</v>
      </c>
      <c r="AF1176" s="138">
        <v>0</v>
      </c>
    </row>
    <row r="1177" spans="1:32" x14ac:dyDescent="0.25">
      <c r="A1177" s="135" t="s">
        <v>980</v>
      </c>
      <c r="B1177" s="136" t="s">
        <v>182</v>
      </c>
      <c r="C1177" s="136" t="s">
        <v>241</v>
      </c>
      <c r="D1177" s="137">
        <v>44218</v>
      </c>
      <c r="E1177" s="137">
        <v>44218</v>
      </c>
      <c r="F1177" s="137">
        <v>44224</v>
      </c>
      <c r="G1177" s="136" t="s">
        <v>981</v>
      </c>
      <c r="H1177" s="136" t="s">
        <v>982</v>
      </c>
      <c r="I1177" s="138">
        <v>-3644.78</v>
      </c>
      <c r="J1177" s="136" t="s">
        <v>983</v>
      </c>
      <c r="K1177" s="136" t="s">
        <v>984</v>
      </c>
      <c r="L1177" s="138">
        <v>-305979.28000000003</v>
      </c>
      <c r="M1177" s="138">
        <v>-3644.78</v>
      </c>
      <c r="N1177" s="139">
        <f t="shared" si="37"/>
        <v>3644.78</v>
      </c>
      <c r="O1177" s="140" t="str">
        <f>IF(M1177="","",IF(M1177&lt;0,-M1177&amp;"_"&amp;COUNTIF(M$2:M1177,M1177),M1177&amp;"_"&amp;COUNTIF(M$2:M1177,M1177)))</f>
        <v>3644.78_1</v>
      </c>
      <c r="P1177" s="140" t="str">
        <f t="shared" si="36"/>
        <v/>
      </c>
      <c r="Q1177" s="136" t="s">
        <v>1645</v>
      </c>
      <c r="R1177" s="136" t="s">
        <v>1640</v>
      </c>
      <c r="S1177" s="136" t="s">
        <v>980</v>
      </c>
      <c r="T1177" s="136" t="s">
        <v>980</v>
      </c>
      <c r="U1177" s="136" t="s">
        <v>987</v>
      </c>
      <c r="V1177" s="136" t="s">
        <v>980</v>
      </c>
      <c r="W1177" s="136" t="s">
        <v>980</v>
      </c>
      <c r="X1177" s="136" t="s">
        <v>980</v>
      </c>
      <c r="Y1177" s="136" t="s">
        <v>980</v>
      </c>
      <c r="Z1177" s="136" t="s">
        <v>988</v>
      </c>
      <c r="AA1177" s="136" t="s">
        <v>980</v>
      </c>
      <c r="AB1177" s="137"/>
      <c r="AC1177" s="136" t="s">
        <v>980</v>
      </c>
      <c r="AD1177" s="136" t="s">
        <v>980</v>
      </c>
      <c r="AE1177" s="136" t="s">
        <v>980</v>
      </c>
      <c r="AF1177" s="138">
        <v>0</v>
      </c>
    </row>
    <row r="1178" spans="1:32" x14ac:dyDescent="0.25">
      <c r="A1178" s="135" t="s">
        <v>980</v>
      </c>
      <c r="B1178" s="136" t="s">
        <v>182</v>
      </c>
      <c r="C1178" s="136" t="s">
        <v>241</v>
      </c>
      <c r="D1178" s="137">
        <v>44218</v>
      </c>
      <c r="E1178" s="137">
        <v>44218</v>
      </c>
      <c r="F1178" s="137">
        <v>44224</v>
      </c>
      <c r="G1178" s="136" t="s">
        <v>981</v>
      </c>
      <c r="H1178" s="136" t="s">
        <v>982</v>
      </c>
      <c r="I1178" s="138">
        <v>-7047.81</v>
      </c>
      <c r="J1178" s="136" t="s">
        <v>983</v>
      </c>
      <c r="K1178" s="136" t="s">
        <v>984</v>
      </c>
      <c r="L1178" s="138">
        <v>-591663.65</v>
      </c>
      <c r="M1178" s="138">
        <v>-7047.81</v>
      </c>
      <c r="N1178" s="139">
        <f t="shared" si="37"/>
        <v>7047.81</v>
      </c>
      <c r="O1178" s="140" t="str">
        <f>IF(M1178="","",IF(M1178&lt;0,-M1178&amp;"_"&amp;COUNTIF(M$2:M1178,M1178),M1178&amp;"_"&amp;COUNTIF(M$2:M1178,M1178)))</f>
        <v>7047.81_1</v>
      </c>
      <c r="P1178" s="140" t="str">
        <f t="shared" si="36"/>
        <v/>
      </c>
      <c r="Q1178" s="136" t="s">
        <v>1645</v>
      </c>
      <c r="R1178" s="136" t="s">
        <v>1640</v>
      </c>
      <c r="S1178" s="136" t="s">
        <v>980</v>
      </c>
      <c r="T1178" s="136" t="s">
        <v>980</v>
      </c>
      <c r="U1178" s="136" t="s">
        <v>987</v>
      </c>
      <c r="V1178" s="136" t="s">
        <v>980</v>
      </c>
      <c r="W1178" s="136" t="s">
        <v>980</v>
      </c>
      <c r="X1178" s="136" t="s">
        <v>980</v>
      </c>
      <c r="Y1178" s="136" t="s">
        <v>980</v>
      </c>
      <c r="Z1178" s="136" t="s">
        <v>988</v>
      </c>
      <c r="AA1178" s="136" t="s">
        <v>980</v>
      </c>
      <c r="AB1178" s="137"/>
      <c r="AC1178" s="136" t="s">
        <v>980</v>
      </c>
      <c r="AD1178" s="136" t="s">
        <v>980</v>
      </c>
      <c r="AE1178" s="136" t="s">
        <v>980</v>
      </c>
      <c r="AF1178" s="138">
        <v>0</v>
      </c>
    </row>
    <row r="1179" spans="1:32" x14ac:dyDescent="0.25">
      <c r="A1179" s="135" t="s">
        <v>980</v>
      </c>
      <c r="B1179" s="136" t="s">
        <v>182</v>
      </c>
      <c r="C1179" s="136" t="s">
        <v>241</v>
      </c>
      <c r="D1179" s="137">
        <v>44218</v>
      </c>
      <c r="E1179" s="137">
        <v>44218</v>
      </c>
      <c r="F1179" s="137">
        <v>44224</v>
      </c>
      <c r="G1179" s="136" t="s">
        <v>981</v>
      </c>
      <c r="H1179" s="136" t="s">
        <v>982</v>
      </c>
      <c r="I1179" s="138">
        <v>-2063.63</v>
      </c>
      <c r="J1179" s="136" t="s">
        <v>983</v>
      </c>
      <c r="K1179" s="136" t="s">
        <v>984</v>
      </c>
      <c r="L1179" s="138">
        <v>-173241.74</v>
      </c>
      <c r="M1179" s="138">
        <v>-2063.63</v>
      </c>
      <c r="N1179" s="139">
        <f t="shared" si="37"/>
        <v>2063.63</v>
      </c>
      <c r="O1179" s="140" t="str">
        <f>IF(M1179="","",IF(M1179&lt;0,-M1179&amp;"_"&amp;COUNTIF(M$2:M1179,M1179),M1179&amp;"_"&amp;COUNTIF(M$2:M1179,M1179)))</f>
        <v>2063.63_1</v>
      </c>
      <c r="P1179" s="140" t="str">
        <f t="shared" si="36"/>
        <v/>
      </c>
      <c r="Q1179" s="136" t="s">
        <v>1645</v>
      </c>
      <c r="R1179" s="136" t="s">
        <v>1640</v>
      </c>
      <c r="S1179" s="136" t="s">
        <v>980</v>
      </c>
      <c r="T1179" s="136" t="s">
        <v>980</v>
      </c>
      <c r="U1179" s="136" t="s">
        <v>987</v>
      </c>
      <c r="V1179" s="136" t="s">
        <v>980</v>
      </c>
      <c r="W1179" s="136" t="s">
        <v>980</v>
      </c>
      <c r="X1179" s="136" t="s">
        <v>980</v>
      </c>
      <c r="Y1179" s="136" t="s">
        <v>980</v>
      </c>
      <c r="Z1179" s="136" t="s">
        <v>988</v>
      </c>
      <c r="AA1179" s="136" t="s">
        <v>980</v>
      </c>
      <c r="AB1179" s="137"/>
      <c r="AC1179" s="136" t="s">
        <v>980</v>
      </c>
      <c r="AD1179" s="136" t="s">
        <v>980</v>
      </c>
      <c r="AE1179" s="136" t="s">
        <v>980</v>
      </c>
      <c r="AF1179" s="138">
        <v>0</v>
      </c>
    </row>
    <row r="1180" spans="1:32" x14ac:dyDescent="0.25">
      <c r="A1180" s="135" t="s">
        <v>980</v>
      </c>
      <c r="B1180" s="136" t="s">
        <v>182</v>
      </c>
      <c r="C1180" s="136" t="s">
        <v>241</v>
      </c>
      <c r="D1180" s="137">
        <v>44218</v>
      </c>
      <c r="E1180" s="137">
        <v>44218</v>
      </c>
      <c r="F1180" s="137">
        <v>44224</v>
      </c>
      <c r="G1180" s="136" t="s">
        <v>981</v>
      </c>
      <c r="H1180" s="136" t="s">
        <v>982</v>
      </c>
      <c r="I1180" s="138">
        <v>-11427.67</v>
      </c>
      <c r="J1180" s="136" t="s">
        <v>983</v>
      </c>
      <c r="K1180" s="136" t="s">
        <v>984</v>
      </c>
      <c r="L1180" s="138">
        <v>-959352.9</v>
      </c>
      <c r="M1180" s="138">
        <v>-11427.67</v>
      </c>
      <c r="N1180" s="139">
        <f t="shared" si="37"/>
        <v>11427.67</v>
      </c>
      <c r="O1180" s="140" t="str">
        <f>IF(M1180="","",IF(M1180&lt;0,-M1180&amp;"_"&amp;COUNTIF(M$2:M1180,M1180),M1180&amp;"_"&amp;COUNTIF(M$2:M1180,M1180)))</f>
        <v>11427.67_1</v>
      </c>
      <c r="P1180" s="140" t="str">
        <f t="shared" si="36"/>
        <v/>
      </c>
      <c r="Q1180" s="136" t="s">
        <v>1645</v>
      </c>
      <c r="R1180" s="136" t="s">
        <v>1640</v>
      </c>
      <c r="S1180" s="136" t="s">
        <v>980</v>
      </c>
      <c r="T1180" s="136" t="s">
        <v>980</v>
      </c>
      <c r="U1180" s="136" t="s">
        <v>987</v>
      </c>
      <c r="V1180" s="136" t="s">
        <v>980</v>
      </c>
      <c r="W1180" s="136" t="s">
        <v>980</v>
      </c>
      <c r="X1180" s="136" t="s">
        <v>980</v>
      </c>
      <c r="Y1180" s="136" t="s">
        <v>980</v>
      </c>
      <c r="Z1180" s="136" t="s">
        <v>988</v>
      </c>
      <c r="AA1180" s="136" t="s">
        <v>980</v>
      </c>
      <c r="AB1180" s="137"/>
      <c r="AC1180" s="136" t="s">
        <v>980</v>
      </c>
      <c r="AD1180" s="136" t="s">
        <v>980</v>
      </c>
      <c r="AE1180" s="136" t="s">
        <v>980</v>
      </c>
      <c r="AF1180" s="138">
        <v>0</v>
      </c>
    </row>
    <row r="1181" spans="1:32" x14ac:dyDescent="0.25">
      <c r="A1181" s="135" t="s">
        <v>980</v>
      </c>
      <c r="B1181" s="136" t="s">
        <v>182</v>
      </c>
      <c r="C1181" s="136" t="s">
        <v>241</v>
      </c>
      <c r="D1181" s="137">
        <v>44218</v>
      </c>
      <c r="E1181" s="137">
        <v>44218</v>
      </c>
      <c r="F1181" s="137">
        <v>44224</v>
      </c>
      <c r="G1181" s="136" t="s">
        <v>981</v>
      </c>
      <c r="H1181" s="136" t="s">
        <v>982</v>
      </c>
      <c r="I1181" s="138">
        <v>-2714.47</v>
      </c>
      <c r="J1181" s="136" t="s">
        <v>983</v>
      </c>
      <c r="K1181" s="136" t="s">
        <v>984</v>
      </c>
      <c r="L1181" s="138">
        <v>-227879.76</v>
      </c>
      <c r="M1181" s="138">
        <v>-2714.47</v>
      </c>
      <c r="N1181" s="139">
        <f t="shared" si="37"/>
        <v>2714.47</v>
      </c>
      <c r="O1181" s="140" t="str">
        <f>IF(M1181="","",IF(M1181&lt;0,-M1181&amp;"_"&amp;COUNTIF(M$2:M1181,M1181),M1181&amp;"_"&amp;COUNTIF(M$2:M1181,M1181)))</f>
        <v>2714.47_1</v>
      </c>
      <c r="P1181" s="140" t="str">
        <f t="shared" si="36"/>
        <v/>
      </c>
      <c r="Q1181" s="136" t="s">
        <v>1645</v>
      </c>
      <c r="R1181" s="136" t="s">
        <v>1640</v>
      </c>
      <c r="S1181" s="136" t="s">
        <v>980</v>
      </c>
      <c r="T1181" s="136" t="s">
        <v>980</v>
      </c>
      <c r="U1181" s="136" t="s">
        <v>987</v>
      </c>
      <c r="V1181" s="136" t="s">
        <v>980</v>
      </c>
      <c r="W1181" s="136" t="s">
        <v>980</v>
      </c>
      <c r="X1181" s="136" t="s">
        <v>980</v>
      </c>
      <c r="Y1181" s="136" t="s">
        <v>980</v>
      </c>
      <c r="Z1181" s="136" t="s">
        <v>988</v>
      </c>
      <c r="AA1181" s="136" t="s">
        <v>980</v>
      </c>
      <c r="AB1181" s="137"/>
      <c r="AC1181" s="136" t="s">
        <v>980</v>
      </c>
      <c r="AD1181" s="136" t="s">
        <v>980</v>
      </c>
      <c r="AE1181" s="136" t="s">
        <v>980</v>
      </c>
      <c r="AF1181" s="138">
        <v>0</v>
      </c>
    </row>
    <row r="1182" spans="1:32" x14ac:dyDescent="0.25">
      <c r="A1182" s="135" t="s">
        <v>980</v>
      </c>
      <c r="B1182" s="136" t="s">
        <v>182</v>
      </c>
      <c r="C1182" s="136" t="s">
        <v>241</v>
      </c>
      <c r="D1182" s="137">
        <v>44218</v>
      </c>
      <c r="E1182" s="137">
        <v>44218</v>
      </c>
      <c r="F1182" s="137">
        <v>44224</v>
      </c>
      <c r="G1182" s="136" t="s">
        <v>981</v>
      </c>
      <c r="H1182" s="136" t="s">
        <v>982</v>
      </c>
      <c r="I1182" s="138">
        <v>-9383.27</v>
      </c>
      <c r="J1182" s="136" t="s">
        <v>983</v>
      </c>
      <c r="K1182" s="136" t="s">
        <v>984</v>
      </c>
      <c r="L1182" s="138">
        <v>-787725.52</v>
      </c>
      <c r="M1182" s="138">
        <v>-9383.27</v>
      </c>
      <c r="N1182" s="139">
        <f t="shared" si="37"/>
        <v>9383.27</v>
      </c>
      <c r="O1182" s="140" t="str">
        <f>IF(M1182="","",IF(M1182&lt;0,-M1182&amp;"_"&amp;COUNTIF(M$2:M1182,M1182),M1182&amp;"_"&amp;COUNTIF(M$2:M1182,M1182)))</f>
        <v>9383.27_1</v>
      </c>
      <c r="P1182" s="140" t="str">
        <f t="shared" si="36"/>
        <v/>
      </c>
      <c r="Q1182" s="136" t="s">
        <v>1645</v>
      </c>
      <c r="R1182" s="136" t="s">
        <v>1640</v>
      </c>
      <c r="S1182" s="136" t="s">
        <v>980</v>
      </c>
      <c r="T1182" s="136" t="s">
        <v>980</v>
      </c>
      <c r="U1182" s="136" t="s">
        <v>987</v>
      </c>
      <c r="V1182" s="136" t="s">
        <v>980</v>
      </c>
      <c r="W1182" s="136" t="s">
        <v>980</v>
      </c>
      <c r="X1182" s="136" t="s">
        <v>980</v>
      </c>
      <c r="Y1182" s="136" t="s">
        <v>980</v>
      </c>
      <c r="Z1182" s="136" t="s">
        <v>988</v>
      </c>
      <c r="AA1182" s="136" t="s">
        <v>980</v>
      </c>
      <c r="AB1182" s="137"/>
      <c r="AC1182" s="136" t="s">
        <v>980</v>
      </c>
      <c r="AD1182" s="136" t="s">
        <v>980</v>
      </c>
      <c r="AE1182" s="136" t="s">
        <v>980</v>
      </c>
      <c r="AF1182" s="138">
        <v>0</v>
      </c>
    </row>
    <row r="1183" spans="1:32" x14ac:dyDescent="0.25">
      <c r="A1183" s="135" t="s">
        <v>980</v>
      </c>
      <c r="B1183" s="136" t="s">
        <v>182</v>
      </c>
      <c r="C1183" s="136" t="s">
        <v>241</v>
      </c>
      <c r="D1183" s="137">
        <v>44218</v>
      </c>
      <c r="E1183" s="137">
        <v>44218</v>
      </c>
      <c r="F1183" s="137">
        <v>44224</v>
      </c>
      <c r="G1183" s="136" t="s">
        <v>981</v>
      </c>
      <c r="H1183" s="136" t="s">
        <v>982</v>
      </c>
      <c r="I1183" s="138">
        <v>-2899.26</v>
      </c>
      <c r="J1183" s="136" t="s">
        <v>983</v>
      </c>
      <c r="K1183" s="136" t="s">
        <v>984</v>
      </c>
      <c r="L1183" s="138">
        <v>-243392.88</v>
      </c>
      <c r="M1183" s="138">
        <v>-2899.26</v>
      </c>
      <c r="N1183" s="139">
        <f t="shared" si="37"/>
        <v>2899.26</v>
      </c>
      <c r="O1183" s="140" t="str">
        <f>IF(M1183="","",IF(M1183&lt;0,-M1183&amp;"_"&amp;COUNTIF(M$2:M1183,M1183),M1183&amp;"_"&amp;COUNTIF(M$2:M1183,M1183)))</f>
        <v>2899.26_1</v>
      </c>
      <c r="P1183" s="140" t="str">
        <f t="shared" si="36"/>
        <v/>
      </c>
      <c r="Q1183" s="136" t="s">
        <v>1645</v>
      </c>
      <c r="R1183" s="136" t="s">
        <v>1640</v>
      </c>
      <c r="S1183" s="136" t="s">
        <v>980</v>
      </c>
      <c r="T1183" s="136" t="s">
        <v>980</v>
      </c>
      <c r="U1183" s="136" t="s">
        <v>987</v>
      </c>
      <c r="V1183" s="136" t="s">
        <v>980</v>
      </c>
      <c r="W1183" s="136" t="s">
        <v>980</v>
      </c>
      <c r="X1183" s="136" t="s">
        <v>980</v>
      </c>
      <c r="Y1183" s="136" t="s">
        <v>980</v>
      </c>
      <c r="Z1183" s="136" t="s">
        <v>988</v>
      </c>
      <c r="AA1183" s="136" t="s">
        <v>980</v>
      </c>
      <c r="AB1183" s="137"/>
      <c r="AC1183" s="136" t="s">
        <v>980</v>
      </c>
      <c r="AD1183" s="136" t="s">
        <v>980</v>
      </c>
      <c r="AE1183" s="136" t="s">
        <v>980</v>
      </c>
      <c r="AF1183" s="138">
        <v>0</v>
      </c>
    </row>
    <row r="1184" spans="1:32" x14ac:dyDescent="0.25">
      <c r="A1184" s="135" t="s">
        <v>980</v>
      </c>
      <c r="B1184" s="136" t="s">
        <v>182</v>
      </c>
      <c r="C1184" s="136" t="s">
        <v>241</v>
      </c>
      <c r="D1184" s="137">
        <v>44218</v>
      </c>
      <c r="E1184" s="137">
        <v>44218</v>
      </c>
      <c r="F1184" s="137">
        <v>44224</v>
      </c>
      <c r="G1184" s="136" t="s">
        <v>981</v>
      </c>
      <c r="H1184" s="136" t="s">
        <v>982</v>
      </c>
      <c r="I1184" s="138">
        <v>-8760.0499999999993</v>
      </c>
      <c r="J1184" s="136" t="s">
        <v>983</v>
      </c>
      <c r="K1184" s="136" t="s">
        <v>984</v>
      </c>
      <c r="L1184" s="138">
        <v>-735406.2</v>
      </c>
      <c r="M1184" s="138">
        <v>-8760.0499999999993</v>
      </c>
      <c r="N1184" s="139">
        <f t="shared" si="37"/>
        <v>8760.0499999999993</v>
      </c>
      <c r="O1184" s="140" t="str">
        <f>IF(M1184="","",IF(M1184&lt;0,-M1184&amp;"_"&amp;COUNTIF(M$2:M1184,M1184),M1184&amp;"_"&amp;COUNTIF(M$2:M1184,M1184)))</f>
        <v>8760.05_1</v>
      </c>
      <c r="P1184" s="140" t="str">
        <f t="shared" si="36"/>
        <v/>
      </c>
      <c r="Q1184" s="136" t="s">
        <v>1645</v>
      </c>
      <c r="R1184" s="136" t="s">
        <v>1640</v>
      </c>
      <c r="S1184" s="136" t="s">
        <v>980</v>
      </c>
      <c r="T1184" s="136" t="s">
        <v>980</v>
      </c>
      <c r="U1184" s="136" t="s">
        <v>987</v>
      </c>
      <c r="V1184" s="136" t="s">
        <v>980</v>
      </c>
      <c r="W1184" s="136" t="s">
        <v>980</v>
      </c>
      <c r="X1184" s="136" t="s">
        <v>980</v>
      </c>
      <c r="Y1184" s="136" t="s">
        <v>980</v>
      </c>
      <c r="Z1184" s="136" t="s">
        <v>988</v>
      </c>
      <c r="AA1184" s="136" t="s">
        <v>980</v>
      </c>
      <c r="AB1184" s="137"/>
      <c r="AC1184" s="136" t="s">
        <v>980</v>
      </c>
      <c r="AD1184" s="136" t="s">
        <v>980</v>
      </c>
      <c r="AE1184" s="136" t="s">
        <v>980</v>
      </c>
      <c r="AF1184" s="138">
        <v>0</v>
      </c>
    </row>
    <row r="1185" spans="1:32" x14ac:dyDescent="0.25">
      <c r="A1185" s="135" t="s">
        <v>980</v>
      </c>
      <c r="B1185" s="136" t="s">
        <v>182</v>
      </c>
      <c r="C1185" s="136" t="s">
        <v>241</v>
      </c>
      <c r="D1185" s="137">
        <v>44218</v>
      </c>
      <c r="E1185" s="137">
        <v>44218</v>
      </c>
      <c r="F1185" s="137">
        <v>44224</v>
      </c>
      <c r="G1185" s="136" t="s">
        <v>981</v>
      </c>
      <c r="H1185" s="136" t="s">
        <v>982</v>
      </c>
      <c r="I1185" s="138">
        <v>-3440.88</v>
      </c>
      <c r="J1185" s="136" t="s">
        <v>983</v>
      </c>
      <c r="K1185" s="136" t="s">
        <v>984</v>
      </c>
      <c r="L1185" s="138">
        <v>-288861.88</v>
      </c>
      <c r="M1185" s="138">
        <v>-3440.88</v>
      </c>
      <c r="N1185" s="139">
        <f t="shared" si="37"/>
        <v>3440.88</v>
      </c>
      <c r="O1185" s="140" t="str">
        <f>IF(M1185="","",IF(M1185&lt;0,-M1185&amp;"_"&amp;COUNTIF(M$2:M1185,M1185),M1185&amp;"_"&amp;COUNTIF(M$2:M1185,M1185)))</f>
        <v>3440.88_1</v>
      </c>
      <c r="P1185" s="140" t="str">
        <f t="shared" si="36"/>
        <v/>
      </c>
      <c r="Q1185" s="136" t="s">
        <v>1645</v>
      </c>
      <c r="R1185" s="136" t="s">
        <v>1640</v>
      </c>
      <c r="S1185" s="136" t="s">
        <v>980</v>
      </c>
      <c r="T1185" s="136" t="s">
        <v>980</v>
      </c>
      <c r="U1185" s="136" t="s">
        <v>987</v>
      </c>
      <c r="V1185" s="136" t="s">
        <v>980</v>
      </c>
      <c r="W1185" s="136" t="s">
        <v>980</v>
      </c>
      <c r="X1185" s="136" t="s">
        <v>980</v>
      </c>
      <c r="Y1185" s="136" t="s">
        <v>980</v>
      </c>
      <c r="Z1185" s="136" t="s">
        <v>988</v>
      </c>
      <c r="AA1185" s="136" t="s">
        <v>980</v>
      </c>
      <c r="AB1185" s="137"/>
      <c r="AC1185" s="136" t="s">
        <v>980</v>
      </c>
      <c r="AD1185" s="136" t="s">
        <v>980</v>
      </c>
      <c r="AE1185" s="136" t="s">
        <v>980</v>
      </c>
      <c r="AF1185" s="138">
        <v>0</v>
      </c>
    </row>
    <row r="1186" spans="1:32" x14ac:dyDescent="0.25">
      <c r="A1186" s="135" t="s">
        <v>980</v>
      </c>
      <c r="B1186" s="136" t="s">
        <v>182</v>
      </c>
      <c r="C1186" s="136" t="s">
        <v>710</v>
      </c>
      <c r="D1186" s="137">
        <v>44218</v>
      </c>
      <c r="E1186" s="137">
        <v>44218</v>
      </c>
      <c r="F1186" s="137">
        <v>44224</v>
      </c>
      <c r="G1186" s="136" t="s">
        <v>981</v>
      </c>
      <c r="H1186" s="136" t="s">
        <v>982</v>
      </c>
      <c r="I1186" s="138">
        <v>-382.41</v>
      </c>
      <c r="J1186" s="136" t="s">
        <v>983</v>
      </c>
      <c r="K1186" s="136" t="s">
        <v>984</v>
      </c>
      <c r="L1186" s="138">
        <v>-32103.32</v>
      </c>
      <c r="M1186" s="138">
        <v>-382.41</v>
      </c>
      <c r="N1186" s="139">
        <f t="shared" si="37"/>
        <v>382.41</v>
      </c>
      <c r="O1186" s="140" t="str">
        <f>IF(M1186="","",IF(M1186&lt;0,-M1186&amp;"_"&amp;COUNTIF(M$2:M1186,M1186),M1186&amp;"_"&amp;COUNTIF(M$2:M1186,M1186)))</f>
        <v>382.41_1</v>
      </c>
      <c r="P1186" s="140" t="str">
        <f t="shared" si="36"/>
        <v/>
      </c>
      <c r="Q1186" s="136" t="s">
        <v>1646</v>
      </c>
      <c r="R1186" s="136" t="s">
        <v>1640</v>
      </c>
      <c r="S1186" s="136" t="s">
        <v>980</v>
      </c>
      <c r="T1186" s="136" t="s">
        <v>980</v>
      </c>
      <c r="U1186" s="136" t="s">
        <v>987</v>
      </c>
      <c r="V1186" s="136" t="s">
        <v>980</v>
      </c>
      <c r="W1186" s="136" t="s">
        <v>980</v>
      </c>
      <c r="X1186" s="136" t="s">
        <v>980</v>
      </c>
      <c r="Y1186" s="136" t="s">
        <v>980</v>
      </c>
      <c r="Z1186" s="136" t="s">
        <v>988</v>
      </c>
      <c r="AA1186" s="136" t="s">
        <v>980</v>
      </c>
      <c r="AB1186" s="137"/>
      <c r="AC1186" s="136" t="s">
        <v>980</v>
      </c>
      <c r="AD1186" s="136" t="s">
        <v>980</v>
      </c>
      <c r="AE1186" s="136" t="s">
        <v>980</v>
      </c>
      <c r="AF1186" s="138">
        <v>0</v>
      </c>
    </row>
    <row r="1187" spans="1:32" x14ac:dyDescent="0.25">
      <c r="A1187" s="135" t="s">
        <v>980</v>
      </c>
      <c r="B1187" s="136" t="s">
        <v>182</v>
      </c>
      <c r="C1187" s="136" t="s">
        <v>710</v>
      </c>
      <c r="D1187" s="137">
        <v>44218</v>
      </c>
      <c r="E1187" s="137">
        <v>44218</v>
      </c>
      <c r="F1187" s="137">
        <v>44224</v>
      </c>
      <c r="G1187" s="136" t="s">
        <v>981</v>
      </c>
      <c r="H1187" s="136" t="s">
        <v>982</v>
      </c>
      <c r="I1187" s="138">
        <v>-6174.2</v>
      </c>
      <c r="J1187" s="136" t="s">
        <v>983</v>
      </c>
      <c r="K1187" s="136" t="s">
        <v>984</v>
      </c>
      <c r="L1187" s="138">
        <v>-518324.09</v>
      </c>
      <c r="M1187" s="138">
        <v>-6174.2</v>
      </c>
      <c r="N1187" s="139">
        <f t="shared" si="37"/>
        <v>6174.2</v>
      </c>
      <c r="O1187" s="140" t="str">
        <f>IF(M1187="","",IF(M1187&lt;0,-M1187&amp;"_"&amp;COUNTIF(M$2:M1187,M1187),M1187&amp;"_"&amp;COUNTIF(M$2:M1187,M1187)))</f>
        <v>6174.2_1</v>
      </c>
      <c r="P1187" s="140" t="str">
        <f t="shared" si="36"/>
        <v/>
      </c>
      <c r="Q1187" s="136" t="s">
        <v>1646</v>
      </c>
      <c r="R1187" s="136" t="s">
        <v>1640</v>
      </c>
      <c r="S1187" s="136" t="s">
        <v>980</v>
      </c>
      <c r="T1187" s="136" t="s">
        <v>980</v>
      </c>
      <c r="U1187" s="136" t="s">
        <v>987</v>
      </c>
      <c r="V1187" s="136" t="s">
        <v>980</v>
      </c>
      <c r="W1187" s="136" t="s">
        <v>980</v>
      </c>
      <c r="X1187" s="136" t="s">
        <v>980</v>
      </c>
      <c r="Y1187" s="136" t="s">
        <v>980</v>
      </c>
      <c r="Z1187" s="136" t="s">
        <v>988</v>
      </c>
      <c r="AA1187" s="136" t="s">
        <v>980</v>
      </c>
      <c r="AB1187" s="137"/>
      <c r="AC1187" s="136" t="s">
        <v>980</v>
      </c>
      <c r="AD1187" s="136" t="s">
        <v>980</v>
      </c>
      <c r="AE1187" s="136" t="s">
        <v>980</v>
      </c>
      <c r="AF1187" s="138">
        <v>0</v>
      </c>
    </row>
    <row r="1188" spans="1:32" x14ac:dyDescent="0.25">
      <c r="A1188" s="135" t="s">
        <v>980</v>
      </c>
      <c r="B1188" s="136" t="s">
        <v>182</v>
      </c>
      <c r="C1188" s="136" t="s">
        <v>710</v>
      </c>
      <c r="D1188" s="137">
        <v>44218</v>
      </c>
      <c r="E1188" s="137">
        <v>44218</v>
      </c>
      <c r="F1188" s="137">
        <v>44224</v>
      </c>
      <c r="G1188" s="136" t="s">
        <v>981</v>
      </c>
      <c r="H1188" s="136" t="s">
        <v>982</v>
      </c>
      <c r="I1188" s="138">
        <v>-1911.39</v>
      </c>
      <c r="J1188" s="136" t="s">
        <v>983</v>
      </c>
      <c r="K1188" s="136" t="s">
        <v>984</v>
      </c>
      <c r="L1188" s="138">
        <v>-160461.19</v>
      </c>
      <c r="M1188" s="138">
        <v>-1911.39</v>
      </c>
      <c r="N1188" s="139">
        <f t="shared" si="37"/>
        <v>1911.39</v>
      </c>
      <c r="O1188" s="140" t="str">
        <f>IF(M1188="","",IF(M1188&lt;0,-M1188&amp;"_"&amp;COUNTIF(M$2:M1188,M1188),M1188&amp;"_"&amp;COUNTIF(M$2:M1188,M1188)))</f>
        <v>1911.39_1</v>
      </c>
      <c r="P1188" s="140" t="str">
        <f t="shared" si="36"/>
        <v/>
      </c>
      <c r="Q1188" s="136" t="s">
        <v>1646</v>
      </c>
      <c r="R1188" s="136" t="s">
        <v>1640</v>
      </c>
      <c r="S1188" s="136" t="s">
        <v>980</v>
      </c>
      <c r="T1188" s="136" t="s">
        <v>980</v>
      </c>
      <c r="U1188" s="136" t="s">
        <v>987</v>
      </c>
      <c r="V1188" s="136" t="s">
        <v>980</v>
      </c>
      <c r="W1188" s="136" t="s">
        <v>980</v>
      </c>
      <c r="X1188" s="136" t="s">
        <v>980</v>
      </c>
      <c r="Y1188" s="136" t="s">
        <v>980</v>
      </c>
      <c r="Z1188" s="136" t="s">
        <v>988</v>
      </c>
      <c r="AA1188" s="136" t="s">
        <v>980</v>
      </c>
      <c r="AB1188" s="137"/>
      <c r="AC1188" s="136" t="s">
        <v>980</v>
      </c>
      <c r="AD1188" s="136" t="s">
        <v>980</v>
      </c>
      <c r="AE1188" s="136" t="s">
        <v>980</v>
      </c>
      <c r="AF1188" s="138">
        <v>0</v>
      </c>
    </row>
    <row r="1189" spans="1:32" x14ac:dyDescent="0.25">
      <c r="A1189" s="135" t="s">
        <v>980</v>
      </c>
      <c r="B1189" s="136" t="s">
        <v>182</v>
      </c>
      <c r="C1189" s="136" t="s">
        <v>729</v>
      </c>
      <c r="D1189" s="137">
        <v>44218</v>
      </c>
      <c r="E1189" s="137">
        <v>44218</v>
      </c>
      <c r="F1189" s="137">
        <v>44229</v>
      </c>
      <c r="G1189" s="136" t="s">
        <v>981</v>
      </c>
      <c r="H1189" s="136" t="s">
        <v>982</v>
      </c>
      <c r="I1189" s="138">
        <v>-21487.38</v>
      </c>
      <c r="J1189" s="136" t="s">
        <v>983</v>
      </c>
      <c r="K1189" s="136" t="s">
        <v>984</v>
      </c>
      <c r="L1189" s="138">
        <v>-1803865.55</v>
      </c>
      <c r="M1189" s="138">
        <v>-21487.38</v>
      </c>
      <c r="N1189" s="139">
        <f t="shared" si="37"/>
        <v>21487.38</v>
      </c>
      <c r="O1189" s="140" t="str">
        <f>IF(M1189="","",IF(M1189&lt;0,-M1189&amp;"_"&amp;COUNTIF(M$2:M1189,M1189),M1189&amp;"_"&amp;COUNTIF(M$2:M1189,M1189)))</f>
        <v>21487.38_1</v>
      </c>
      <c r="P1189" s="140" t="str">
        <f t="shared" si="36"/>
        <v/>
      </c>
      <c r="Q1189" s="136" t="s">
        <v>1647</v>
      </c>
      <c r="R1189" s="136" t="s">
        <v>1640</v>
      </c>
      <c r="S1189" s="136" t="s">
        <v>980</v>
      </c>
      <c r="T1189" s="136" t="s">
        <v>980</v>
      </c>
      <c r="U1189" s="136" t="s">
        <v>987</v>
      </c>
      <c r="V1189" s="136" t="s">
        <v>980</v>
      </c>
      <c r="W1189" s="136" t="s">
        <v>980</v>
      </c>
      <c r="X1189" s="136" t="s">
        <v>980</v>
      </c>
      <c r="Y1189" s="136" t="s">
        <v>980</v>
      </c>
      <c r="Z1189" s="136" t="s">
        <v>988</v>
      </c>
      <c r="AA1189" s="136" t="s">
        <v>980</v>
      </c>
      <c r="AB1189" s="137"/>
      <c r="AC1189" s="136" t="s">
        <v>980</v>
      </c>
      <c r="AD1189" s="136" t="s">
        <v>980</v>
      </c>
      <c r="AE1189" s="136" t="s">
        <v>980</v>
      </c>
      <c r="AF1189" s="138">
        <v>0</v>
      </c>
    </row>
    <row r="1190" spans="1:32" x14ac:dyDescent="0.25">
      <c r="A1190" s="135" t="s">
        <v>980</v>
      </c>
      <c r="B1190" s="136" t="s">
        <v>182</v>
      </c>
      <c r="C1190" s="136" t="s">
        <v>730</v>
      </c>
      <c r="D1190" s="137">
        <v>44218</v>
      </c>
      <c r="E1190" s="137">
        <v>44218</v>
      </c>
      <c r="F1190" s="137">
        <v>44229</v>
      </c>
      <c r="G1190" s="136" t="s">
        <v>981</v>
      </c>
      <c r="H1190" s="136" t="s">
        <v>982</v>
      </c>
      <c r="I1190" s="138">
        <v>-7954.35</v>
      </c>
      <c r="J1190" s="136" t="s">
        <v>983</v>
      </c>
      <c r="K1190" s="136" t="s">
        <v>984</v>
      </c>
      <c r="L1190" s="138">
        <v>-667767.68000000005</v>
      </c>
      <c r="M1190" s="138">
        <v>-7954.35</v>
      </c>
      <c r="N1190" s="139">
        <f t="shared" si="37"/>
        <v>7954.35</v>
      </c>
      <c r="O1190" s="140" t="str">
        <f>IF(M1190="","",IF(M1190&lt;0,-M1190&amp;"_"&amp;COUNTIF(M$2:M1190,M1190),M1190&amp;"_"&amp;COUNTIF(M$2:M1190,M1190)))</f>
        <v>7954.35_1</v>
      </c>
      <c r="P1190" s="140" t="str">
        <f t="shared" si="36"/>
        <v/>
      </c>
      <c r="Q1190" s="136" t="s">
        <v>1648</v>
      </c>
      <c r="R1190" s="136" t="s">
        <v>1640</v>
      </c>
      <c r="S1190" s="136" t="s">
        <v>980</v>
      </c>
      <c r="T1190" s="136" t="s">
        <v>980</v>
      </c>
      <c r="U1190" s="136" t="s">
        <v>987</v>
      </c>
      <c r="V1190" s="136" t="s">
        <v>980</v>
      </c>
      <c r="W1190" s="136" t="s">
        <v>980</v>
      </c>
      <c r="X1190" s="136" t="s">
        <v>980</v>
      </c>
      <c r="Y1190" s="136" t="s">
        <v>980</v>
      </c>
      <c r="Z1190" s="136" t="s">
        <v>988</v>
      </c>
      <c r="AA1190" s="136" t="s">
        <v>980</v>
      </c>
      <c r="AB1190" s="137"/>
      <c r="AC1190" s="136" t="s">
        <v>980</v>
      </c>
      <c r="AD1190" s="136" t="s">
        <v>980</v>
      </c>
      <c r="AE1190" s="136" t="s">
        <v>980</v>
      </c>
      <c r="AF1190" s="138">
        <v>0</v>
      </c>
    </row>
    <row r="1191" spans="1:32" x14ac:dyDescent="0.25">
      <c r="A1191" s="135" t="s">
        <v>980</v>
      </c>
      <c r="B1191" s="136" t="s">
        <v>182</v>
      </c>
      <c r="C1191" s="136" t="s">
        <v>730</v>
      </c>
      <c r="D1191" s="137">
        <v>44218</v>
      </c>
      <c r="E1191" s="137">
        <v>44218</v>
      </c>
      <c r="F1191" s="137">
        <v>44229</v>
      </c>
      <c r="G1191" s="136" t="s">
        <v>981</v>
      </c>
      <c r="H1191" s="136" t="s">
        <v>982</v>
      </c>
      <c r="I1191" s="138">
        <v>-13471.95</v>
      </c>
      <c r="J1191" s="136" t="s">
        <v>983</v>
      </c>
      <c r="K1191" s="136" t="s">
        <v>984</v>
      </c>
      <c r="L1191" s="138">
        <v>-1130970.2</v>
      </c>
      <c r="M1191" s="138">
        <v>-13471.95</v>
      </c>
      <c r="N1191" s="139">
        <f t="shared" si="37"/>
        <v>13471.95</v>
      </c>
      <c r="O1191" s="140" t="str">
        <f>IF(M1191="","",IF(M1191&lt;0,-M1191&amp;"_"&amp;COUNTIF(M$2:M1191,M1191),M1191&amp;"_"&amp;COUNTIF(M$2:M1191,M1191)))</f>
        <v>13471.95_1</v>
      </c>
      <c r="P1191" s="140" t="str">
        <f t="shared" si="36"/>
        <v/>
      </c>
      <c r="Q1191" s="136" t="s">
        <v>1648</v>
      </c>
      <c r="R1191" s="136" t="s">
        <v>1640</v>
      </c>
      <c r="S1191" s="136" t="s">
        <v>980</v>
      </c>
      <c r="T1191" s="136" t="s">
        <v>980</v>
      </c>
      <c r="U1191" s="136" t="s">
        <v>987</v>
      </c>
      <c r="V1191" s="136" t="s">
        <v>980</v>
      </c>
      <c r="W1191" s="136" t="s">
        <v>980</v>
      </c>
      <c r="X1191" s="136" t="s">
        <v>980</v>
      </c>
      <c r="Y1191" s="136" t="s">
        <v>980</v>
      </c>
      <c r="Z1191" s="136" t="s">
        <v>988</v>
      </c>
      <c r="AA1191" s="136" t="s">
        <v>980</v>
      </c>
      <c r="AB1191" s="137"/>
      <c r="AC1191" s="136" t="s">
        <v>980</v>
      </c>
      <c r="AD1191" s="136" t="s">
        <v>980</v>
      </c>
      <c r="AE1191" s="136" t="s">
        <v>980</v>
      </c>
      <c r="AF1191" s="138">
        <v>0</v>
      </c>
    </row>
    <row r="1192" spans="1:32" x14ac:dyDescent="0.25">
      <c r="A1192" s="135" t="s">
        <v>980</v>
      </c>
      <c r="B1192" s="136" t="s">
        <v>182</v>
      </c>
      <c r="C1192" s="136" t="s">
        <v>730</v>
      </c>
      <c r="D1192" s="137">
        <v>44218</v>
      </c>
      <c r="E1192" s="137">
        <v>44218</v>
      </c>
      <c r="F1192" s="137">
        <v>44229</v>
      </c>
      <c r="G1192" s="136" t="s">
        <v>981</v>
      </c>
      <c r="H1192" s="136" t="s">
        <v>982</v>
      </c>
      <c r="I1192" s="138">
        <v>-6351.05</v>
      </c>
      <c r="J1192" s="136" t="s">
        <v>983</v>
      </c>
      <c r="K1192" s="136" t="s">
        <v>984</v>
      </c>
      <c r="L1192" s="138">
        <v>-533170.65</v>
      </c>
      <c r="M1192" s="138">
        <v>-6351.05</v>
      </c>
      <c r="N1192" s="139">
        <f t="shared" si="37"/>
        <v>6351.05</v>
      </c>
      <c r="O1192" s="140" t="str">
        <f>IF(M1192="","",IF(M1192&lt;0,-M1192&amp;"_"&amp;COUNTIF(M$2:M1192,M1192),M1192&amp;"_"&amp;COUNTIF(M$2:M1192,M1192)))</f>
        <v>6351.05_1</v>
      </c>
      <c r="P1192" s="140" t="str">
        <f t="shared" si="36"/>
        <v/>
      </c>
      <c r="Q1192" s="136" t="s">
        <v>1648</v>
      </c>
      <c r="R1192" s="136" t="s">
        <v>1640</v>
      </c>
      <c r="S1192" s="136" t="s">
        <v>980</v>
      </c>
      <c r="T1192" s="136" t="s">
        <v>980</v>
      </c>
      <c r="U1192" s="136" t="s">
        <v>987</v>
      </c>
      <c r="V1192" s="136" t="s">
        <v>980</v>
      </c>
      <c r="W1192" s="136" t="s">
        <v>980</v>
      </c>
      <c r="X1192" s="136" t="s">
        <v>980</v>
      </c>
      <c r="Y1192" s="136" t="s">
        <v>980</v>
      </c>
      <c r="Z1192" s="136" t="s">
        <v>988</v>
      </c>
      <c r="AA1192" s="136" t="s">
        <v>980</v>
      </c>
      <c r="AB1192" s="137"/>
      <c r="AC1192" s="136" t="s">
        <v>980</v>
      </c>
      <c r="AD1192" s="136" t="s">
        <v>980</v>
      </c>
      <c r="AE1192" s="136" t="s">
        <v>980</v>
      </c>
      <c r="AF1192" s="138">
        <v>0</v>
      </c>
    </row>
    <row r="1193" spans="1:32" x14ac:dyDescent="0.25">
      <c r="A1193" s="135" t="s">
        <v>980</v>
      </c>
      <c r="B1193" s="136" t="s">
        <v>182</v>
      </c>
      <c r="C1193" s="136" t="s">
        <v>730</v>
      </c>
      <c r="D1193" s="137">
        <v>44218</v>
      </c>
      <c r="E1193" s="137">
        <v>44218</v>
      </c>
      <c r="F1193" s="137">
        <v>44229</v>
      </c>
      <c r="G1193" s="136" t="s">
        <v>981</v>
      </c>
      <c r="H1193" s="136" t="s">
        <v>982</v>
      </c>
      <c r="I1193" s="138">
        <v>-5646.93</v>
      </c>
      <c r="J1193" s="136" t="s">
        <v>983</v>
      </c>
      <c r="K1193" s="136" t="s">
        <v>984</v>
      </c>
      <c r="L1193" s="138">
        <v>-474059.77</v>
      </c>
      <c r="M1193" s="138">
        <v>-5646.93</v>
      </c>
      <c r="N1193" s="139">
        <f t="shared" si="37"/>
        <v>5646.93</v>
      </c>
      <c r="O1193" s="140" t="str">
        <f>IF(M1193="","",IF(M1193&lt;0,-M1193&amp;"_"&amp;COUNTIF(M$2:M1193,M1193),M1193&amp;"_"&amp;COUNTIF(M$2:M1193,M1193)))</f>
        <v>5646.93_1</v>
      </c>
      <c r="P1193" s="140" t="str">
        <f t="shared" si="36"/>
        <v/>
      </c>
      <c r="Q1193" s="136" t="s">
        <v>1648</v>
      </c>
      <c r="R1193" s="136" t="s">
        <v>1640</v>
      </c>
      <c r="S1193" s="136" t="s">
        <v>980</v>
      </c>
      <c r="T1193" s="136" t="s">
        <v>980</v>
      </c>
      <c r="U1193" s="136" t="s">
        <v>987</v>
      </c>
      <c r="V1193" s="136" t="s">
        <v>980</v>
      </c>
      <c r="W1193" s="136" t="s">
        <v>980</v>
      </c>
      <c r="X1193" s="136" t="s">
        <v>980</v>
      </c>
      <c r="Y1193" s="136" t="s">
        <v>980</v>
      </c>
      <c r="Z1193" s="136" t="s">
        <v>988</v>
      </c>
      <c r="AA1193" s="136" t="s">
        <v>980</v>
      </c>
      <c r="AB1193" s="137"/>
      <c r="AC1193" s="136" t="s">
        <v>980</v>
      </c>
      <c r="AD1193" s="136" t="s">
        <v>980</v>
      </c>
      <c r="AE1193" s="136" t="s">
        <v>980</v>
      </c>
      <c r="AF1193" s="138">
        <v>0</v>
      </c>
    </row>
    <row r="1194" spans="1:32" x14ac:dyDescent="0.25">
      <c r="A1194" s="135" t="s">
        <v>980</v>
      </c>
      <c r="B1194" s="136" t="s">
        <v>182</v>
      </c>
      <c r="C1194" s="136" t="s">
        <v>730</v>
      </c>
      <c r="D1194" s="137">
        <v>44218</v>
      </c>
      <c r="E1194" s="137">
        <v>44218</v>
      </c>
      <c r="F1194" s="137">
        <v>44229</v>
      </c>
      <c r="G1194" s="136" t="s">
        <v>981</v>
      </c>
      <c r="H1194" s="136" t="s">
        <v>982</v>
      </c>
      <c r="I1194" s="138">
        <v>-5754.89</v>
      </c>
      <c r="J1194" s="136" t="s">
        <v>983</v>
      </c>
      <c r="K1194" s="136" t="s">
        <v>984</v>
      </c>
      <c r="L1194" s="138">
        <v>-483123.02</v>
      </c>
      <c r="M1194" s="138">
        <v>-5754.89</v>
      </c>
      <c r="N1194" s="139">
        <f t="shared" si="37"/>
        <v>5754.89</v>
      </c>
      <c r="O1194" s="140" t="str">
        <f>IF(M1194="","",IF(M1194&lt;0,-M1194&amp;"_"&amp;COUNTIF(M$2:M1194,M1194),M1194&amp;"_"&amp;COUNTIF(M$2:M1194,M1194)))</f>
        <v>5754.89_1</v>
      </c>
      <c r="P1194" s="140" t="str">
        <f t="shared" si="36"/>
        <v/>
      </c>
      <c r="Q1194" s="136" t="s">
        <v>1648</v>
      </c>
      <c r="R1194" s="136" t="s">
        <v>1640</v>
      </c>
      <c r="S1194" s="136" t="s">
        <v>980</v>
      </c>
      <c r="T1194" s="136" t="s">
        <v>980</v>
      </c>
      <c r="U1194" s="136" t="s">
        <v>987</v>
      </c>
      <c r="V1194" s="136" t="s">
        <v>980</v>
      </c>
      <c r="W1194" s="136" t="s">
        <v>980</v>
      </c>
      <c r="X1194" s="136" t="s">
        <v>980</v>
      </c>
      <c r="Y1194" s="136" t="s">
        <v>980</v>
      </c>
      <c r="Z1194" s="136" t="s">
        <v>988</v>
      </c>
      <c r="AA1194" s="136" t="s">
        <v>980</v>
      </c>
      <c r="AB1194" s="137"/>
      <c r="AC1194" s="136" t="s">
        <v>980</v>
      </c>
      <c r="AD1194" s="136" t="s">
        <v>980</v>
      </c>
      <c r="AE1194" s="136" t="s">
        <v>980</v>
      </c>
      <c r="AF1194" s="138">
        <v>0</v>
      </c>
    </row>
    <row r="1195" spans="1:32" x14ac:dyDescent="0.25">
      <c r="A1195" s="135" t="s">
        <v>980</v>
      </c>
      <c r="B1195" s="136" t="s">
        <v>182</v>
      </c>
      <c r="C1195" s="136" t="s">
        <v>730</v>
      </c>
      <c r="D1195" s="137">
        <v>44218</v>
      </c>
      <c r="E1195" s="137">
        <v>44218</v>
      </c>
      <c r="F1195" s="137">
        <v>44229</v>
      </c>
      <c r="G1195" s="136" t="s">
        <v>981</v>
      </c>
      <c r="H1195" s="136" t="s">
        <v>982</v>
      </c>
      <c r="I1195" s="138">
        <v>-3376.48</v>
      </c>
      <c r="J1195" s="136" t="s">
        <v>983</v>
      </c>
      <c r="K1195" s="136" t="s">
        <v>984</v>
      </c>
      <c r="L1195" s="138">
        <v>-283455.5</v>
      </c>
      <c r="M1195" s="138">
        <v>-3376.48</v>
      </c>
      <c r="N1195" s="139">
        <f t="shared" si="37"/>
        <v>3376.48</v>
      </c>
      <c r="O1195" s="140" t="str">
        <f>IF(M1195="","",IF(M1195&lt;0,-M1195&amp;"_"&amp;COUNTIF(M$2:M1195,M1195),M1195&amp;"_"&amp;COUNTIF(M$2:M1195,M1195)))</f>
        <v>3376.48_1</v>
      </c>
      <c r="P1195" s="140" t="str">
        <f t="shared" si="36"/>
        <v/>
      </c>
      <c r="Q1195" s="136" t="s">
        <v>1648</v>
      </c>
      <c r="R1195" s="136" t="s">
        <v>1640</v>
      </c>
      <c r="S1195" s="136" t="s">
        <v>980</v>
      </c>
      <c r="T1195" s="136" t="s">
        <v>980</v>
      </c>
      <c r="U1195" s="136" t="s">
        <v>987</v>
      </c>
      <c r="V1195" s="136" t="s">
        <v>980</v>
      </c>
      <c r="W1195" s="136" t="s">
        <v>980</v>
      </c>
      <c r="X1195" s="136" t="s">
        <v>980</v>
      </c>
      <c r="Y1195" s="136" t="s">
        <v>980</v>
      </c>
      <c r="Z1195" s="136" t="s">
        <v>988</v>
      </c>
      <c r="AA1195" s="136" t="s">
        <v>980</v>
      </c>
      <c r="AB1195" s="137"/>
      <c r="AC1195" s="136" t="s">
        <v>980</v>
      </c>
      <c r="AD1195" s="136" t="s">
        <v>980</v>
      </c>
      <c r="AE1195" s="136" t="s">
        <v>980</v>
      </c>
      <c r="AF1195" s="138">
        <v>0</v>
      </c>
    </row>
    <row r="1196" spans="1:32" x14ac:dyDescent="0.25">
      <c r="A1196" s="135" t="s">
        <v>980</v>
      </c>
      <c r="B1196" s="136" t="s">
        <v>182</v>
      </c>
      <c r="C1196" s="136" t="s">
        <v>705</v>
      </c>
      <c r="D1196" s="137">
        <v>44220</v>
      </c>
      <c r="E1196" s="137">
        <v>44220</v>
      </c>
      <c r="F1196" s="137">
        <v>44224</v>
      </c>
      <c r="G1196" s="136" t="s">
        <v>981</v>
      </c>
      <c r="H1196" s="136" t="s">
        <v>982</v>
      </c>
      <c r="I1196" s="138">
        <v>-1629.68</v>
      </c>
      <c r="J1196" s="136" t="s">
        <v>983</v>
      </c>
      <c r="K1196" s="136" t="s">
        <v>984</v>
      </c>
      <c r="L1196" s="138">
        <v>-136811.63</v>
      </c>
      <c r="M1196" s="138">
        <v>-1629.68</v>
      </c>
      <c r="N1196" s="139">
        <f t="shared" si="37"/>
        <v>1629.68</v>
      </c>
      <c r="O1196" s="140" t="str">
        <f>IF(M1196="","",IF(M1196&lt;0,-M1196&amp;"_"&amp;COUNTIF(M$2:M1196,M1196),M1196&amp;"_"&amp;COUNTIF(M$2:M1196,M1196)))</f>
        <v>1629.68_1</v>
      </c>
      <c r="P1196" s="140" t="str">
        <f t="shared" si="36"/>
        <v/>
      </c>
      <c r="Q1196" s="136" t="s">
        <v>1649</v>
      </c>
      <c r="R1196" s="136" t="s">
        <v>1650</v>
      </c>
      <c r="S1196" s="136" t="s">
        <v>980</v>
      </c>
      <c r="T1196" s="136" t="s">
        <v>980</v>
      </c>
      <c r="U1196" s="136" t="s">
        <v>987</v>
      </c>
      <c r="V1196" s="136" t="s">
        <v>980</v>
      </c>
      <c r="W1196" s="136" t="s">
        <v>980</v>
      </c>
      <c r="X1196" s="136" t="s">
        <v>980</v>
      </c>
      <c r="Y1196" s="136" t="s">
        <v>980</v>
      </c>
      <c r="Z1196" s="136" t="s">
        <v>988</v>
      </c>
      <c r="AA1196" s="136" t="s">
        <v>980</v>
      </c>
      <c r="AB1196" s="137"/>
      <c r="AC1196" s="136" t="s">
        <v>980</v>
      </c>
      <c r="AD1196" s="136" t="s">
        <v>980</v>
      </c>
      <c r="AE1196" s="136" t="s">
        <v>980</v>
      </c>
      <c r="AF1196" s="138">
        <v>0</v>
      </c>
    </row>
    <row r="1197" spans="1:32" x14ac:dyDescent="0.25">
      <c r="A1197" s="135" t="s">
        <v>980</v>
      </c>
      <c r="B1197" s="136" t="s">
        <v>182</v>
      </c>
      <c r="C1197" s="136" t="s">
        <v>705</v>
      </c>
      <c r="D1197" s="137">
        <v>44220</v>
      </c>
      <c r="E1197" s="137">
        <v>44220</v>
      </c>
      <c r="F1197" s="137">
        <v>44224</v>
      </c>
      <c r="G1197" s="136" t="s">
        <v>981</v>
      </c>
      <c r="H1197" s="136" t="s">
        <v>982</v>
      </c>
      <c r="I1197" s="138">
        <v>-1629.68</v>
      </c>
      <c r="J1197" s="136" t="s">
        <v>983</v>
      </c>
      <c r="K1197" s="136" t="s">
        <v>984</v>
      </c>
      <c r="L1197" s="138">
        <v>-136811.64000000001</v>
      </c>
      <c r="M1197" s="138">
        <v>-1629.68</v>
      </c>
      <c r="N1197" s="139">
        <f t="shared" si="37"/>
        <v>1629.68</v>
      </c>
      <c r="O1197" s="140" t="str">
        <f>IF(M1197="","",IF(M1197&lt;0,-M1197&amp;"_"&amp;COUNTIF(M$2:M1197,M1197),M1197&amp;"_"&amp;COUNTIF(M$2:M1197,M1197)))</f>
        <v>1629.68_2</v>
      </c>
      <c r="P1197" s="140" t="str">
        <f t="shared" si="36"/>
        <v/>
      </c>
      <c r="Q1197" s="136" t="s">
        <v>1649</v>
      </c>
      <c r="R1197" s="136" t="s">
        <v>1650</v>
      </c>
      <c r="S1197" s="136" t="s">
        <v>980</v>
      </c>
      <c r="T1197" s="136" t="s">
        <v>980</v>
      </c>
      <c r="U1197" s="136" t="s">
        <v>987</v>
      </c>
      <c r="V1197" s="136" t="s">
        <v>980</v>
      </c>
      <c r="W1197" s="136" t="s">
        <v>980</v>
      </c>
      <c r="X1197" s="136" t="s">
        <v>980</v>
      </c>
      <c r="Y1197" s="136" t="s">
        <v>980</v>
      </c>
      <c r="Z1197" s="136" t="s">
        <v>988</v>
      </c>
      <c r="AA1197" s="136" t="s">
        <v>980</v>
      </c>
      <c r="AB1197" s="137"/>
      <c r="AC1197" s="136" t="s">
        <v>980</v>
      </c>
      <c r="AD1197" s="136" t="s">
        <v>980</v>
      </c>
      <c r="AE1197" s="136" t="s">
        <v>980</v>
      </c>
      <c r="AF1197" s="138">
        <v>0</v>
      </c>
    </row>
    <row r="1198" spans="1:32" x14ac:dyDescent="0.25">
      <c r="A1198" s="135" t="s">
        <v>980</v>
      </c>
      <c r="B1198" s="136" t="s">
        <v>182</v>
      </c>
      <c r="C1198" s="136" t="s">
        <v>711</v>
      </c>
      <c r="D1198" s="137">
        <v>44221</v>
      </c>
      <c r="E1198" s="137">
        <v>44221</v>
      </c>
      <c r="F1198" s="137">
        <v>44227</v>
      </c>
      <c r="G1198" s="136" t="s">
        <v>981</v>
      </c>
      <c r="H1198" s="136" t="s">
        <v>982</v>
      </c>
      <c r="I1198" s="138">
        <v>-4542.74</v>
      </c>
      <c r="J1198" s="136" t="s">
        <v>983</v>
      </c>
      <c r="K1198" s="136" t="s">
        <v>984</v>
      </c>
      <c r="L1198" s="138">
        <v>-381363.02</v>
      </c>
      <c r="M1198" s="138">
        <v>-4542.74</v>
      </c>
      <c r="N1198" s="139">
        <f t="shared" si="37"/>
        <v>4542.74</v>
      </c>
      <c r="O1198" s="140" t="str">
        <f>IF(M1198="","",IF(M1198&lt;0,-M1198&amp;"_"&amp;COUNTIF(M$2:M1198,M1198),M1198&amp;"_"&amp;COUNTIF(M$2:M1198,M1198)))</f>
        <v>4542.74_1</v>
      </c>
      <c r="P1198" s="140" t="str">
        <f t="shared" si="36"/>
        <v/>
      </c>
      <c r="Q1198" s="136" t="s">
        <v>1651</v>
      </c>
      <c r="R1198" s="136" t="s">
        <v>1652</v>
      </c>
      <c r="S1198" s="136" t="s">
        <v>980</v>
      </c>
      <c r="T1198" s="136" t="s">
        <v>980</v>
      </c>
      <c r="U1198" s="136" t="s">
        <v>987</v>
      </c>
      <c r="V1198" s="136" t="s">
        <v>980</v>
      </c>
      <c r="W1198" s="136" t="s">
        <v>980</v>
      </c>
      <c r="X1198" s="136" t="s">
        <v>980</v>
      </c>
      <c r="Y1198" s="136" t="s">
        <v>980</v>
      </c>
      <c r="Z1198" s="136" t="s">
        <v>988</v>
      </c>
      <c r="AA1198" s="136" t="s">
        <v>980</v>
      </c>
      <c r="AB1198" s="137"/>
      <c r="AC1198" s="136" t="s">
        <v>980</v>
      </c>
      <c r="AD1198" s="136" t="s">
        <v>980</v>
      </c>
      <c r="AE1198" s="136" t="s">
        <v>980</v>
      </c>
      <c r="AF1198" s="138">
        <v>0</v>
      </c>
    </row>
    <row r="1199" spans="1:32" x14ac:dyDescent="0.25">
      <c r="A1199" s="135" t="s">
        <v>980</v>
      </c>
      <c r="B1199" s="136" t="s">
        <v>182</v>
      </c>
      <c r="C1199" s="136" t="s">
        <v>712</v>
      </c>
      <c r="D1199" s="137">
        <v>44221</v>
      </c>
      <c r="E1199" s="137">
        <v>44221</v>
      </c>
      <c r="F1199" s="137">
        <v>44227</v>
      </c>
      <c r="G1199" s="136" t="s">
        <v>981</v>
      </c>
      <c r="H1199" s="136" t="s">
        <v>982</v>
      </c>
      <c r="I1199" s="138">
        <v>-168.25</v>
      </c>
      <c r="J1199" s="136" t="s">
        <v>1034</v>
      </c>
      <c r="K1199" s="136" t="s">
        <v>984</v>
      </c>
      <c r="L1199" s="138">
        <v>-14124.59</v>
      </c>
      <c r="M1199" s="138">
        <v>-168.25</v>
      </c>
      <c r="N1199" s="139">
        <f t="shared" si="37"/>
        <v>168.25</v>
      </c>
      <c r="O1199" s="140" t="str">
        <f>IF(M1199="","",IF(M1199&lt;0,-M1199&amp;"_"&amp;COUNTIF(M$2:M1199,M1199),M1199&amp;"_"&amp;COUNTIF(M$2:M1199,M1199)))</f>
        <v>168.25_2</v>
      </c>
      <c r="P1199" s="140" t="str">
        <f t="shared" si="36"/>
        <v/>
      </c>
      <c r="Q1199" s="136" t="s">
        <v>1653</v>
      </c>
      <c r="R1199" s="136" t="s">
        <v>1652</v>
      </c>
      <c r="S1199" s="136" t="s">
        <v>980</v>
      </c>
      <c r="T1199" s="136" t="s">
        <v>980</v>
      </c>
      <c r="U1199" s="136" t="s">
        <v>987</v>
      </c>
      <c r="V1199" s="136" t="s">
        <v>980</v>
      </c>
      <c r="W1199" s="136" t="s">
        <v>980</v>
      </c>
      <c r="X1199" s="136" t="s">
        <v>980</v>
      </c>
      <c r="Y1199" s="136" t="s">
        <v>980</v>
      </c>
      <c r="Z1199" s="136" t="s">
        <v>988</v>
      </c>
      <c r="AA1199" s="136" t="s">
        <v>980</v>
      </c>
      <c r="AB1199" s="137"/>
      <c r="AC1199" s="136" t="s">
        <v>980</v>
      </c>
      <c r="AD1199" s="136" t="s">
        <v>980</v>
      </c>
      <c r="AE1199" s="136" t="s">
        <v>980</v>
      </c>
      <c r="AF1199" s="138">
        <v>0</v>
      </c>
    </row>
    <row r="1200" spans="1:32" x14ac:dyDescent="0.25">
      <c r="A1200" s="135" t="s">
        <v>980</v>
      </c>
      <c r="B1200" s="136" t="s">
        <v>182</v>
      </c>
      <c r="C1200" s="136" t="s">
        <v>707</v>
      </c>
      <c r="D1200" s="137">
        <v>44221</v>
      </c>
      <c r="E1200" s="137">
        <v>44221</v>
      </c>
      <c r="F1200" s="137">
        <v>44227</v>
      </c>
      <c r="G1200" s="136" t="s">
        <v>981</v>
      </c>
      <c r="H1200" s="136" t="s">
        <v>982</v>
      </c>
      <c r="I1200" s="138">
        <v>-1430.12</v>
      </c>
      <c r="J1200" s="136" t="s">
        <v>983</v>
      </c>
      <c r="K1200" s="136" t="s">
        <v>984</v>
      </c>
      <c r="L1200" s="138">
        <v>-120058.57</v>
      </c>
      <c r="M1200" s="138">
        <v>-1430.12</v>
      </c>
      <c r="N1200" s="139">
        <f t="shared" si="37"/>
        <v>1430.12</v>
      </c>
      <c r="O1200" s="140" t="str">
        <f>IF(M1200="","",IF(M1200&lt;0,-M1200&amp;"_"&amp;COUNTIF(M$2:M1200,M1200),M1200&amp;"_"&amp;COUNTIF(M$2:M1200,M1200)))</f>
        <v>1430.12_1</v>
      </c>
      <c r="P1200" s="140" t="str">
        <f t="shared" si="36"/>
        <v/>
      </c>
      <c r="Q1200" s="136" t="s">
        <v>1654</v>
      </c>
      <c r="R1200" s="136" t="s">
        <v>1652</v>
      </c>
      <c r="S1200" s="136" t="s">
        <v>980</v>
      </c>
      <c r="T1200" s="136" t="s">
        <v>980</v>
      </c>
      <c r="U1200" s="136" t="s">
        <v>987</v>
      </c>
      <c r="V1200" s="136" t="s">
        <v>980</v>
      </c>
      <c r="W1200" s="136" t="s">
        <v>980</v>
      </c>
      <c r="X1200" s="136" t="s">
        <v>980</v>
      </c>
      <c r="Y1200" s="136" t="s">
        <v>980</v>
      </c>
      <c r="Z1200" s="136" t="s">
        <v>988</v>
      </c>
      <c r="AA1200" s="136" t="s">
        <v>980</v>
      </c>
      <c r="AB1200" s="137"/>
      <c r="AC1200" s="136" t="s">
        <v>980</v>
      </c>
      <c r="AD1200" s="136" t="s">
        <v>980</v>
      </c>
      <c r="AE1200" s="136" t="s">
        <v>980</v>
      </c>
      <c r="AF1200" s="138">
        <v>0</v>
      </c>
    </row>
    <row r="1201" spans="1:32" x14ac:dyDescent="0.25">
      <c r="A1201" s="135" t="s">
        <v>980</v>
      </c>
      <c r="B1201" s="136" t="s">
        <v>182</v>
      </c>
      <c r="C1201" s="136" t="s">
        <v>733</v>
      </c>
      <c r="D1201" s="137">
        <v>44221</v>
      </c>
      <c r="E1201" s="137">
        <v>44221</v>
      </c>
      <c r="F1201" s="137">
        <v>44231</v>
      </c>
      <c r="G1201" s="136" t="s">
        <v>981</v>
      </c>
      <c r="H1201" s="136" t="s">
        <v>982</v>
      </c>
      <c r="I1201" s="138">
        <v>-2607.87</v>
      </c>
      <c r="J1201" s="136" t="s">
        <v>983</v>
      </c>
      <c r="K1201" s="136" t="s">
        <v>984</v>
      </c>
      <c r="L1201" s="138">
        <v>-218930.69</v>
      </c>
      <c r="M1201" s="138">
        <v>-2607.87</v>
      </c>
      <c r="N1201" s="139">
        <f t="shared" si="37"/>
        <v>2607.87</v>
      </c>
      <c r="O1201" s="140" t="str">
        <f>IF(M1201="","",IF(M1201&lt;0,-M1201&amp;"_"&amp;COUNTIF(M$2:M1201,M1201),M1201&amp;"_"&amp;COUNTIF(M$2:M1201,M1201)))</f>
        <v>2607.87_1</v>
      </c>
      <c r="P1201" s="140" t="str">
        <f t="shared" si="36"/>
        <v/>
      </c>
      <c r="Q1201" s="136" t="s">
        <v>1655</v>
      </c>
      <c r="R1201" s="136" t="s">
        <v>1652</v>
      </c>
      <c r="S1201" s="136" t="s">
        <v>980</v>
      </c>
      <c r="T1201" s="136" t="s">
        <v>980</v>
      </c>
      <c r="U1201" s="136" t="s">
        <v>987</v>
      </c>
      <c r="V1201" s="136" t="s">
        <v>980</v>
      </c>
      <c r="W1201" s="136" t="s">
        <v>980</v>
      </c>
      <c r="X1201" s="136" t="s">
        <v>980</v>
      </c>
      <c r="Y1201" s="136" t="s">
        <v>980</v>
      </c>
      <c r="Z1201" s="136" t="s">
        <v>988</v>
      </c>
      <c r="AA1201" s="136" t="s">
        <v>980</v>
      </c>
      <c r="AB1201" s="137"/>
      <c r="AC1201" s="136" t="s">
        <v>980</v>
      </c>
      <c r="AD1201" s="136" t="s">
        <v>980</v>
      </c>
      <c r="AE1201" s="136" t="s">
        <v>980</v>
      </c>
      <c r="AF1201" s="138">
        <v>0</v>
      </c>
    </row>
    <row r="1202" spans="1:32" x14ac:dyDescent="0.25">
      <c r="A1202" s="135" t="s">
        <v>980</v>
      </c>
      <c r="B1202" s="136" t="s">
        <v>182</v>
      </c>
      <c r="C1202" s="136" t="s">
        <v>721</v>
      </c>
      <c r="D1202" s="137">
        <v>44224</v>
      </c>
      <c r="E1202" s="137">
        <v>44224</v>
      </c>
      <c r="F1202" s="137">
        <v>44228</v>
      </c>
      <c r="G1202" s="136" t="s">
        <v>981</v>
      </c>
      <c r="H1202" s="136" t="s">
        <v>982</v>
      </c>
      <c r="I1202" s="138">
        <v>-1781.34</v>
      </c>
      <c r="J1202" s="136" t="s">
        <v>983</v>
      </c>
      <c r="K1202" s="136" t="s">
        <v>984</v>
      </c>
      <c r="L1202" s="138">
        <v>-149543.49</v>
      </c>
      <c r="M1202" s="138">
        <v>-1781.34</v>
      </c>
      <c r="N1202" s="139">
        <f t="shared" si="37"/>
        <v>1781.34</v>
      </c>
      <c r="O1202" s="140" t="str">
        <f>IF(M1202="","",IF(M1202&lt;0,-M1202&amp;"_"&amp;COUNTIF(M$2:M1202,M1202),M1202&amp;"_"&amp;COUNTIF(M$2:M1202,M1202)))</f>
        <v>1781.34_1</v>
      </c>
      <c r="P1202" s="140" t="str">
        <f t="shared" si="36"/>
        <v/>
      </c>
      <c r="Q1202" s="136" t="s">
        <v>1656</v>
      </c>
      <c r="R1202" s="136" t="s">
        <v>1657</v>
      </c>
      <c r="S1202" s="136" t="s">
        <v>980</v>
      </c>
      <c r="T1202" s="136" t="s">
        <v>980</v>
      </c>
      <c r="U1202" s="136" t="s">
        <v>987</v>
      </c>
      <c r="V1202" s="136" t="s">
        <v>980</v>
      </c>
      <c r="W1202" s="136" t="s">
        <v>980</v>
      </c>
      <c r="X1202" s="136" t="s">
        <v>980</v>
      </c>
      <c r="Y1202" s="136" t="s">
        <v>980</v>
      </c>
      <c r="Z1202" s="136" t="s">
        <v>988</v>
      </c>
      <c r="AA1202" s="136" t="s">
        <v>980</v>
      </c>
      <c r="AB1202" s="137"/>
      <c r="AC1202" s="136" t="s">
        <v>980</v>
      </c>
      <c r="AD1202" s="136" t="s">
        <v>980</v>
      </c>
      <c r="AE1202" s="136" t="s">
        <v>980</v>
      </c>
      <c r="AF1202" s="138">
        <v>0</v>
      </c>
    </row>
    <row r="1203" spans="1:32" x14ac:dyDescent="0.25">
      <c r="A1203" s="135" t="s">
        <v>980</v>
      </c>
      <c r="B1203" s="136" t="s">
        <v>182</v>
      </c>
      <c r="C1203" s="136" t="s">
        <v>721</v>
      </c>
      <c r="D1203" s="137">
        <v>44224</v>
      </c>
      <c r="E1203" s="137">
        <v>44224</v>
      </c>
      <c r="F1203" s="137">
        <v>44228</v>
      </c>
      <c r="G1203" s="136" t="s">
        <v>981</v>
      </c>
      <c r="H1203" s="136" t="s">
        <v>982</v>
      </c>
      <c r="I1203" s="138">
        <v>-1861.69</v>
      </c>
      <c r="J1203" s="136" t="s">
        <v>983</v>
      </c>
      <c r="K1203" s="136" t="s">
        <v>984</v>
      </c>
      <c r="L1203" s="138">
        <v>-156288.88</v>
      </c>
      <c r="M1203" s="138">
        <v>-1861.69</v>
      </c>
      <c r="N1203" s="139">
        <f t="shared" si="37"/>
        <v>1861.69</v>
      </c>
      <c r="O1203" s="140" t="str">
        <f>IF(M1203="","",IF(M1203&lt;0,-M1203&amp;"_"&amp;COUNTIF(M$2:M1203,M1203),M1203&amp;"_"&amp;COUNTIF(M$2:M1203,M1203)))</f>
        <v>1861.69_1</v>
      </c>
      <c r="P1203" s="140" t="str">
        <f t="shared" si="36"/>
        <v/>
      </c>
      <c r="Q1203" s="136" t="s">
        <v>1656</v>
      </c>
      <c r="R1203" s="136" t="s">
        <v>1657</v>
      </c>
      <c r="S1203" s="136" t="s">
        <v>980</v>
      </c>
      <c r="T1203" s="136" t="s">
        <v>980</v>
      </c>
      <c r="U1203" s="136" t="s">
        <v>987</v>
      </c>
      <c r="V1203" s="136" t="s">
        <v>980</v>
      </c>
      <c r="W1203" s="136" t="s">
        <v>980</v>
      </c>
      <c r="X1203" s="136" t="s">
        <v>980</v>
      </c>
      <c r="Y1203" s="136" t="s">
        <v>980</v>
      </c>
      <c r="Z1203" s="136" t="s">
        <v>988</v>
      </c>
      <c r="AA1203" s="136" t="s">
        <v>980</v>
      </c>
      <c r="AB1203" s="137"/>
      <c r="AC1203" s="136" t="s">
        <v>980</v>
      </c>
      <c r="AD1203" s="136" t="s">
        <v>980</v>
      </c>
      <c r="AE1203" s="136" t="s">
        <v>980</v>
      </c>
      <c r="AF1203" s="138">
        <v>0</v>
      </c>
    </row>
    <row r="1204" spans="1:32" x14ac:dyDescent="0.25">
      <c r="A1204" s="135" t="s">
        <v>980</v>
      </c>
      <c r="B1204" s="136" t="s">
        <v>182</v>
      </c>
      <c r="C1204" s="136" t="s">
        <v>721</v>
      </c>
      <c r="D1204" s="137">
        <v>44224</v>
      </c>
      <c r="E1204" s="137">
        <v>44224</v>
      </c>
      <c r="F1204" s="137">
        <v>44228</v>
      </c>
      <c r="G1204" s="136" t="s">
        <v>981</v>
      </c>
      <c r="H1204" s="136" t="s">
        <v>982</v>
      </c>
      <c r="I1204" s="138">
        <v>-2139.91</v>
      </c>
      <c r="J1204" s="136" t="s">
        <v>983</v>
      </c>
      <c r="K1204" s="136" t="s">
        <v>984</v>
      </c>
      <c r="L1204" s="138">
        <v>-179645.44</v>
      </c>
      <c r="M1204" s="138">
        <v>-2139.91</v>
      </c>
      <c r="N1204" s="139">
        <f t="shared" si="37"/>
        <v>2139.91</v>
      </c>
      <c r="O1204" s="140" t="str">
        <f>IF(M1204="","",IF(M1204&lt;0,-M1204&amp;"_"&amp;COUNTIF(M$2:M1204,M1204),M1204&amp;"_"&amp;COUNTIF(M$2:M1204,M1204)))</f>
        <v>2139.91_1</v>
      </c>
      <c r="P1204" s="140" t="str">
        <f t="shared" si="36"/>
        <v/>
      </c>
      <c r="Q1204" s="136" t="s">
        <v>1656</v>
      </c>
      <c r="R1204" s="136" t="s">
        <v>1657</v>
      </c>
      <c r="S1204" s="136" t="s">
        <v>980</v>
      </c>
      <c r="T1204" s="136" t="s">
        <v>980</v>
      </c>
      <c r="U1204" s="136" t="s">
        <v>987</v>
      </c>
      <c r="V1204" s="136" t="s">
        <v>980</v>
      </c>
      <c r="W1204" s="136" t="s">
        <v>980</v>
      </c>
      <c r="X1204" s="136" t="s">
        <v>980</v>
      </c>
      <c r="Y1204" s="136" t="s">
        <v>980</v>
      </c>
      <c r="Z1204" s="136" t="s">
        <v>988</v>
      </c>
      <c r="AA1204" s="136" t="s">
        <v>980</v>
      </c>
      <c r="AB1204" s="137"/>
      <c r="AC1204" s="136" t="s">
        <v>980</v>
      </c>
      <c r="AD1204" s="136" t="s">
        <v>980</v>
      </c>
      <c r="AE1204" s="136" t="s">
        <v>980</v>
      </c>
      <c r="AF1204" s="138">
        <v>0</v>
      </c>
    </row>
    <row r="1205" spans="1:32" x14ac:dyDescent="0.25">
      <c r="A1205" s="135" t="s">
        <v>980</v>
      </c>
      <c r="B1205" s="136" t="s">
        <v>182</v>
      </c>
      <c r="C1205" s="136" t="s">
        <v>721</v>
      </c>
      <c r="D1205" s="137">
        <v>44224</v>
      </c>
      <c r="E1205" s="137">
        <v>44224</v>
      </c>
      <c r="F1205" s="137">
        <v>44228</v>
      </c>
      <c r="G1205" s="136" t="s">
        <v>981</v>
      </c>
      <c r="H1205" s="136" t="s">
        <v>982</v>
      </c>
      <c r="I1205" s="138">
        <v>-7262.3</v>
      </c>
      <c r="J1205" s="136" t="s">
        <v>983</v>
      </c>
      <c r="K1205" s="136" t="s">
        <v>984</v>
      </c>
      <c r="L1205" s="138">
        <v>-609670.09</v>
      </c>
      <c r="M1205" s="138">
        <v>-7262.3</v>
      </c>
      <c r="N1205" s="139">
        <f t="shared" si="37"/>
        <v>7262.3</v>
      </c>
      <c r="O1205" s="140" t="str">
        <f>IF(M1205="","",IF(M1205&lt;0,-M1205&amp;"_"&amp;COUNTIF(M$2:M1205,M1205),M1205&amp;"_"&amp;COUNTIF(M$2:M1205,M1205)))</f>
        <v>7262.3_1</v>
      </c>
      <c r="P1205" s="140" t="str">
        <f t="shared" si="36"/>
        <v/>
      </c>
      <c r="Q1205" s="136" t="s">
        <v>1656</v>
      </c>
      <c r="R1205" s="136" t="s">
        <v>1657</v>
      </c>
      <c r="S1205" s="136" t="s">
        <v>980</v>
      </c>
      <c r="T1205" s="136" t="s">
        <v>980</v>
      </c>
      <c r="U1205" s="136" t="s">
        <v>987</v>
      </c>
      <c r="V1205" s="136" t="s">
        <v>980</v>
      </c>
      <c r="W1205" s="136" t="s">
        <v>980</v>
      </c>
      <c r="X1205" s="136" t="s">
        <v>980</v>
      </c>
      <c r="Y1205" s="136" t="s">
        <v>980</v>
      </c>
      <c r="Z1205" s="136" t="s">
        <v>988</v>
      </c>
      <c r="AA1205" s="136" t="s">
        <v>980</v>
      </c>
      <c r="AB1205" s="137"/>
      <c r="AC1205" s="136" t="s">
        <v>980</v>
      </c>
      <c r="AD1205" s="136" t="s">
        <v>980</v>
      </c>
      <c r="AE1205" s="136" t="s">
        <v>980</v>
      </c>
      <c r="AF1205" s="138">
        <v>0</v>
      </c>
    </row>
    <row r="1206" spans="1:32" x14ac:dyDescent="0.25">
      <c r="A1206" s="135" t="s">
        <v>980</v>
      </c>
      <c r="B1206" s="136" t="s">
        <v>182</v>
      </c>
      <c r="C1206" s="136" t="s">
        <v>726</v>
      </c>
      <c r="D1206" s="137">
        <v>44224</v>
      </c>
      <c r="E1206" s="137">
        <v>44224</v>
      </c>
      <c r="F1206" s="137">
        <v>44228</v>
      </c>
      <c r="G1206" s="136" t="s">
        <v>981</v>
      </c>
      <c r="H1206" s="136" t="s">
        <v>982</v>
      </c>
      <c r="I1206" s="138">
        <v>-993.42</v>
      </c>
      <c r="J1206" s="136" t="s">
        <v>983</v>
      </c>
      <c r="K1206" s="136" t="s">
        <v>984</v>
      </c>
      <c r="L1206" s="138">
        <v>-83397.61</v>
      </c>
      <c r="M1206" s="138">
        <v>-993.42</v>
      </c>
      <c r="N1206" s="139">
        <f t="shared" si="37"/>
        <v>993.42</v>
      </c>
      <c r="O1206" s="140" t="str">
        <f>IF(M1206="","",IF(M1206&lt;0,-M1206&amp;"_"&amp;COUNTIF(M$2:M1206,M1206),M1206&amp;"_"&amp;COUNTIF(M$2:M1206,M1206)))</f>
        <v>993.42_1</v>
      </c>
      <c r="P1206" s="140" t="str">
        <f t="shared" si="36"/>
        <v/>
      </c>
      <c r="Q1206" s="136" t="s">
        <v>1658</v>
      </c>
      <c r="R1206" s="136" t="s">
        <v>1657</v>
      </c>
      <c r="S1206" s="136" t="s">
        <v>980</v>
      </c>
      <c r="T1206" s="136" t="s">
        <v>980</v>
      </c>
      <c r="U1206" s="136" t="s">
        <v>987</v>
      </c>
      <c r="V1206" s="136" t="s">
        <v>980</v>
      </c>
      <c r="W1206" s="136" t="s">
        <v>980</v>
      </c>
      <c r="X1206" s="136" t="s">
        <v>980</v>
      </c>
      <c r="Y1206" s="136" t="s">
        <v>980</v>
      </c>
      <c r="Z1206" s="136" t="s">
        <v>988</v>
      </c>
      <c r="AA1206" s="136" t="s">
        <v>980</v>
      </c>
      <c r="AB1206" s="137"/>
      <c r="AC1206" s="136" t="s">
        <v>980</v>
      </c>
      <c r="AD1206" s="136" t="s">
        <v>980</v>
      </c>
      <c r="AE1206" s="136" t="s">
        <v>980</v>
      </c>
      <c r="AF1206" s="138">
        <v>0</v>
      </c>
    </row>
    <row r="1207" spans="1:32" x14ac:dyDescent="0.25">
      <c r="A1207" s="135" t="s">
        <v>980</v>
      </c>
      <c r="B1207" s="136" t="s">
        <v>182</v>
      </c>
      <c r="C1207" s="136" t="s">
        <v>726</v>
      </c>
      <c r="D1207" s="137">
        <v>44224</v>
      </c>
      <c r="E1207" s="137">
        <v>44224</v>
      </c>
      <c r="F1207" s="137">
        <v>44228</v>
      </c>
      <c r="G1207" s="136" t="s">
        <v>981</v>
      </c>
      <c r="H1207" s="136" t="s">
        <v>982</v>
      </c>
      <c r="I1207" s="138">
        <v>-954.07</v>
      </c>
      <c r="J1207" s="136" t="s">
        <v>983</v>
      </c>
      <c r="K1207" s="136" t="s">
        <v>984</v>
      </c>
      <c r="L1207" s="138">
        <v>-80094.179999999993</v>
      </c>
      <c r="M1207" s="138">
        <v>-954.07</v>
      </c>
      <c r="N1207" s="139">
        <f t="shared" si="37"/>
        <v>954.07</v>
      </c>
      <c r="O1207" s="140" t="str">
        <f>IF(M1207="","",IF(M1207&lt;0,-M1207&amp;"_"&amp;COUNTIF(M$2:M1207,M1207),M1207&amp;"_"&amp;COUNTIF(M$2:M1207,M1207)))</f>
        <v>954.07_1</v>
      </c>
      <c r="P1207" s="140" t="str">
        <f t="shared" si="36"/>
        <v/>
      </c>
      <c r="Q1207" s="136" t="s">
        <v>1658</v>
      </c>
      <c r="R1207" s="136" t="s">
        <v>1657</v>
      </c>
      <c r="S1207" s="136" t="s">
        <v>980</v>
      </c>
      <c r="T1207" s="136" t="s">
        <v>980</v>
      </c>
      <c r="U1207" s="136" t="s">
        <v>987</v>
      </c>
      <c r="V1207" s="136" t="s">
        <v>980</v>
      </c>
      <c r="W1207" s="136" t="s">
        <v>980</v>
      </c>
      <c r="X1207" s="136" t="s">
        <v>980</v>
      </c>
      <c r="Y1207" s="136" t="s">
        <v>980</v>
      </c>
      <c r="Z1207" s="136" t="s">
        <v>988</v>
      </c>
      <c r="AA1207" s="136" t="s">
        <v>980</v>
      </c>
      <c r="AB1207" s="137"/>
      <c r="AC1207" s="136" t="s">
        <v>980</v>
      </c>
      <c r="AD1207" s="136" t="s">
        <v>980</v>
      </c>
      <c r="AE1207" s="136" t="s">
        <v>980</v>
      </c>
      <c r="AF1207" s="138">
        <v>0</v>
      </c>
    </row>
    <row r="1208" spans="1:32" x14ac:dyDescent="0.25">
      <c r="A1208" s="135" t="s">
        <v>980</v>
      </c>
      <c r="B1208" s="136" t="s">
        <v>182</v>
      </c>
      <c r="C1208" s="136" t="s">
        <v>726</v>
      </c>
      <c r="D1208" s="137">
        <v>44224</v>
      </c>
      <c r="E1208" s="137">
        <v>44224</v>
      </c>
      <c r="F1208" s="137">
        <v>44228</v>
      </c>
      <c r="G1208" s="136" t="s">
        <v>981</v>
      </c>
      <c r="H1208" s="136" t="s">
        <v>982</v>
      </c>
      <c r="I1208" s="138">
        <v>-3561.99</v>
      </c>
      <c r="J1208" s="136" t="s">
        <v>983</v>
      </c>
      <c r="K1208" s="136" t="s">
        <v>984</v>
      </c>
      <c r="L1208" s="138">
        <v>-299029.06</v>
      </c>
      <c r="M1208" s="138">
        <v>-3561.99</v>
      </c>
      <c r="N1208" s="139">
        <f t="shared" si="37"/>
        <v>3561.99</v>
      </c>
      <c r="O1208" s="140" t="str">
        <f>IF(M1208="","",IF(M1208&lt;0,-M1208&amp;"_"&amp;COUNTIF(M$2:M1208,M1208),M1208&amp;"_"&amp;COUNTIF(M$2:M1208,M1208)))</f>
        <v>3561.99_1</v>
      </c>
      <c r="P1208" s="140" t="str">
        <f t="shared" si="36"/>
        <v/>
      </c>
      <c r="Q1208" s="136" t="s">
        <v>1658</v>
      </c>
      <c r="R1208" s="136" t="s">
        <v>1657</v>
      </c>
      <c r="S1208" s="136" t="s">
        <v>980</v>
      </c>
      <c r="T1208" s="136" t="s">
        <v>980</v>
      </c>
      <c r="U1208" s="136" t="s">
        <v>987</v>
      </c>
      <c r="V1208" s="136" t="s">
        <v>980</v>
      </c>
      <c r="W1208" s="136" t="s">
        <v>980</v>
      </c>
      <c r="X1208" s="136" t="s">
        <v>980</v>
      </c>
      <c r="Y1208" s="136" t="s">
        <v>980</v>
      </c>
      <c r="Z1208" s="136" t="s">
        <v>988</v>
      </c>
      <c r="AA1208" s="136" t="s">
        <v>980</v>
      </c>
      <c r="AB1208" s="137"/>
      <c r="AC1208" s="136" t="s">
        <v>980</v>
      </c>
      <c r="AD1208" s="136" t="s">
        <v>980</v>
      </c>
      <c r="AE1208" s="136" t="s">
        <v>980</v>
      </c>
      <c r="AF1208" s="138">
        <v>0</v>
      </c>
    </row>
    <row r="1209" spans="1:32" x14ac:dyDescent="0.25">
      <c r="A1209" s="135" t="s">
        <v>980</v>
      </c>
      <c r="B1209" s="136" t="s">
        <v>182</v>
      </c>
      <c r="C1209" s="136" t="s">
        <v>242</v>
      </c>
      <c r="D1209" s="137">
        <v>44224</v>
      </c>
      <c r="E1209" s="137">
        <v>44224</v>
      </c>
      <c r="F1209" s="137">
        <v>44228</v>
      </c>
      <c r="G1209" s="136" t="s">
        <v>981</v>
      </c>
      <c r="H1209" s="136" t="s">
        <v>982</v>
      </c>
      <c r="I1209" s="138">
        <v>-4544.0200000000004</v>
      </c>
      <c r="J1209" s="136" t="s">
        <v>983</v>
      </c>
      <c r="K1209" s="136" t="s">
        <v>984</v>
      </c>
      <c r="L1209" s="138">
        <v>-381470.47</v>
      </c>
      <c r="M1209" s="138">
        <v>-4544.0200000000004</v>
      </c>
      <c r="N1209" s="139">
        <f t="shared" si="37"/>
        <v>4544.0200000000004</v>
      </c>
      <c r="O1209" s="140" t="str">
        <f>IF(M1209="","",IF(M1209&lt;0,-M1209&amp;"_"&amp;COUNTIF(M$2:M1209,M1209),M1209&amp;"_"&amp;COUNTIF(M$2:M1209,M1209)))</f>
        <v>4544.02_1</v>
      </c>
      <c r="P1209" s="140" t="str">
        <f t="shared" si="36"/>
        <v/>
      </c>
      <c r="Q1209" s="136" t="s">
        <v>1659</v>
      </c>
      <c r="R1209" s="136" t="s">
        <v>1657</v>
      </c>
      <c r="S1209" s="136" t="s">
        <v>980</v>
      </c>
      <c r="T1209" s="136" t="s">
        <v>980</v>
      </c>
      <c r="U1209" s="136" t="s">
        <v>987</v>
      </c>
      <c r="V1209" s="136" t="s">
        <v>980</v>
      </c>
      <c r="W1209" s="136" t="s">
        <v>980</v>
      </c>
      <c r="X1209" s="136" t="s">
        <v>980</v>
      </c>
      <c r="Y1209" s="136" t="s">
        <v>980</v>
      </c>
      <c r="Z1209" s="136" t="s">
        <v>988</v>
      </c>
      <c r="AA1209" s="136" t="s">
        <v>980</v>
      </c>
      <c r="AB1209" s="137"/>
      <c r="AC1209" s="136" t="s">
        <v>980</v>
      </c>
      <c r="AD1209" s="136" t="s">
        <v>980</v>
      </c>
      <c r="AE1209" s="136" t="s">
        <v>980</v>
      </c>
      <c r="AF1209" s="138">
        <v>0</v>
      </c>
    </row>
    <row r="1210" spans="1:32" x14ac:dyDescent="0.25">
      <c r="A1210" s="135" t="s">
        <v>980</v>
      </c>
      <c r="B1210" s="136" t="s">
        <v>182</v>
      </c>
      <c r="C1210" s="136" t="s">
        <v>242</v>
      </c>
      <c r="D1210" s="137">
        <v>44224</v>
      </c>
      <c r="E1210" s="137">
        <v>44224</v>
      </c>
      <c r="F1210" s="137">
        <v>44228</v>
      </c>
      <c r="G1210" s="136" t="s">
        <v>981</v>
      </c>
      <c r="H1210" s="136" t="s">
        <v>982</v>
      </c>
      <c r="I1210" s="138">
        <v>-5540.7</v>
      </c>
      <c r="J1210" s="136" t="s">
        <v>983</v>
      </c>
      <c r="K1210" s="136" t="s">
        <v>984</v>
      </c>
      <c r="L1210" s="138">
        <v>-465141.77</v>
      </c>
      <c r="M1210" s="138">
        <v>-5540.7</v>
      </c>
      <c r="N1210" s="139">
        <f t="shared" si="37"/>
        <v>5540.7</v>
      </c>
      <c r="O1210" s="140" t="str">
        <f>IF(M1210="","",IF(M1210&lt;0,-M1210&amp;"_"&amp;COUNTIF(M$2:M1210,M1210),M1210&amp;"_"&amp;COUNTIF(M$2:M1210,M1210)))</f>
        <v>5540.7_1</v>
      </c>
      <c r="P1210" s="140" t="str">
        <f t="shared" si="36"/>
        <v/>
      </c>
      <c r="Q1210" s="136" t="s">
        <v>1659</v>
      </c>
      <c r="R1210" s="136" t="s">
        <v>1657</v>
      </c>
      <c r="S1210" s="136" t="s">
        <v>980</v>
      </c>
      <c r="T1210" s="136" t="s">
        <v>980</v>
      </c>
      <c r="U1210" s="136" t="s">
        <v>987</v>
      </c>
      <c r="V1210" s="136" t="s">
        <v>980</v>
      </c>
      <c r="W1210" s="136" t="s">
        <v>980</v>
      </c>
      <c r="X1210" s="136" t="s">
        <v>980</v>
      </c>
      <c r="Y1210" s="136" t="s">
        <v>980</v>
      </c>
      <c r="Z1210" s="136" t="s">
        <v>988</v>
      </c>
      <c r="AA1210" s="136" t="s">
        <v>980</v>
      </c>
      <c r="AB1210" s="137"/>
      <c r="AC1210" s="136" t="s">
        <v>980</v>
      </c>
      <c r="AD1210" s="136" t="s">
        <v>980</v>
      </c>
      <c r="AE1210" s="136" t="s">
        <v>980</v>
      </c>
      <c r="AF1210" s="138">
        <v>0</v>
      </c>
    </row>
    <row r="1211" spans="1:32" x14ac:dyDescent="0.25">
      <c r="A1211" s="135" t="s">
        <v>980</v>
      </c>
      <c r="B1211" s="136" t="s">
        <v>182</v>
      </c>
      <c r="C1211" s="136" t="s">
        <v>715</v>
      </c>
      <c r="D1211" s="137">
        <v>44224</v>
      </c>
      <c r="E1211" s="137">
        <v>44224</v>
      </c>
      <c r="F1211" s="137">
        <v>44229</v>
      </c>
      <c r="G1211" s="136" t="s">
        <v>981</v>
      </c>
      <c r="H1211" s="136" t="s">
        <v>982</v>
      </c>
      <c r="I1211" s="138">
        <v>-1649.09</v>
      </c>
      <c r="J1211" s="136" t="s">
        <v>983</v>
      </c>
      <c r="K1211" s="136" t="s">
        <v>984</v>
      </c>
      <c r="L1211" s="138">
        <v>-138441.10999999999</v>
      </c>
      <c r="M1211" s="138">
        <v>-1649.09</v>
      </c>
      <c r="N1211" s="139">
        <f t="shared" si="37"/>
        <v>1649.09</v>
      </c>
      <c r="O1211" s="140" t="str">
        <f>IF(M1211="","",IF(M1211&lt;0,-M1211&amp;"_"&amp;COUNTIF(M$2:M1211,M1211),M1211&amp;"_"&amp;COUNTIF(M$2:M1211,M1211)))</f>
        <v>1649.09_1</v>
      </c>
      <c r="P1211" s="140" t="str">
        <f t="shared" si="36"/>
        <v/>
      </c>
      <c r="Q1211" s="136" t="s">
        <v>1660</v>
      </c>
      <c r="R1211" s="136" t="s">
        <v>1657</v>
      </c>
      <c r="S1211" s="136" t="s">
        <v>980</v>
      </c>
      <c r="T1211" s="136" t="s">
        <v>980</v>
      </c>
      <c r="U1211" s="136" t="s">
        <v>987</v>
      </c>
      <c r="V1211" s="136" t="s">
        <v>980</v>
      </c>
      <c r="W1211" s="136" t="s">
        <v>980</v>
      </c>
      <c r="X1211" s="136" t="s">
        <v>980</v>
      </c>
      <c r="Y1211" s="136" t="s">
        <v>980</v>
      </c>
      <c r="Z1211" s="136" t="s">
        <v>988</v>
      </c>
      <c r="AA1211" s="136" t="s">
        <v>980</v>
      </c>
      <c r="AB1211" s="137"/>
      <c r="AC1211" s="136" t="s">
        <v>980</v>
      </c>
      <c r="AD1211" s="136" t="s">
        <v>980</v>
      </c>
      <c r="AE1211" s="136" t="s">
        <v>980</v>
      </c>
      <c r="AF1211" s="138">
        <v>0</v>
      </c>
    </row>
    <row r="1212" spans="1:32" x14ac:dyDescent="0.25">
      <c r="A1212" s="135" t="s">
        <v>980</v>
      </c>
      <c r="B1212" s="136" t="s">
        <v>182</v>
      </c>
      <c r="C1212" s="136" t="s">
        <v>716</v>
      </c>
      <c r="D1212" s="137">
        <v>44224</v>
      </c>
      <c r="E1212" s="137">
        <v>44224</v>
      </c>
      <c r="F1212" s="137">
        <v>44229</v>
      </c>
      <c r="G1212" s="136" t="s">
        <v>981</v>
      </c>
      <c r="H1212" s="136" t="s">
        <v>982</v>
      </c>
      <c r="I1212" s="138">
        <v>-8419.43</v>
      </c>
      <c r="J1212" s="136" t="s">
        <v>983</v>
      </c>
      <c r="K1212" s="136" t="s">
        <v>984</v>
      </c>
      <c r="L1212" s="138">
        <v>-706811.15</v>
      </c>
      <c r="M1212" s="138">
        <v>-8419.43</v>
      </c>
      <c r="N1212" s="139">
        <f t="shared" si="37"/>
        <v>8419.43</v>
      </c>
      <c r="O1212" s="140" t="str">
        <f>IF(M1212="","",IF(M1212&lt;0,-M1212&amp;"_"&amp;COUNTIF(M$2:M1212,M1212),M1212&amp;"_"&amp;COUNTIF(M$2:M1212,M1212)))</f>
        <v>8419.43_1</v>
      </c>
      <c r="P1212" s="140" t="str">
        <f t="shared" si="36"/>
        <v/>
      </c>
      <c r="Q1212" s="136" t="s">
        <v>1661</v>
      </c>
      <c r="R1212" s="136" t="s">
        <v>1657</v>
      </c>
      <c r="S1212" s="136" t="s">
        <v>980</v>
      </c>
      <c r="T1212" s="136" t="s">
        <v>980</v>
      </c>
      <c r="U1212" s="136" t="s">
        <v>987</v>
      </c>
      <c r="V1212" s="136" t="s">
        <v>980</v>
      </c>
      <c r="W1212" s="136" t="s">
        <v>980</v>
      </c>
      <c r="X1212" s="136" t="s">
        <v>980</v>
      </c>
      <c r="Y1212" s="136" t="s">
        <v>980</v>
      </c>
      <c r="Z1212" s="136" t="s">
        <v>988</v>
      </c>
      <c r="AA1212" s="136" t="s">
        <v>980</v>
      </c>
      <c r="AB1212" s="137"/>
      <c r="AC1212" s="136" t="s">
        <v>980</v>
      </c>
      <c r="AD1212" s="136" t="s">
        <v>980</v>
      </c>
      <c r="AE1212" s="136" t="s">
        <v>980</v>
      </c>
      <c r="AF1212" s="138">
        <v>0</v>
      </c>
    </row>
    <row r="1213" spans="1:32" x14ac:dyDescent="0.25">
      <c r="A1213" s="135" t="s">
        <v>980</v>
      </c>
      <c r="B1213" s="136" t="s">
        <v>182</v>
      </c>
      <c r="C1213" s="136" t="s">
        <v>717</v>
      </c>
      <c r="D1213" s="137">
        <v>44224</v>
      </c>
      <c r="E1213" s="137">
        <v>44224</v>
      </c>
      <c r="F1213" s="137">
        <v>44229</v>
      </c>
      <c r="G1213" s="136" t="s">
        <v>981</v>
      </c>
      <c r="H1213" s="136" t="s">
        <v>982</v>
      </c>
      <c r="I1213" s="138">
        <v>-1417.17</v>
      </c>
      <c r="J1213" s="136" t="s">
        <v>983</v>
      </c>
      <c r="K1213" s="136" t="s">
        <v>984</v>
      </c>
      <c r="L1213" s="138">
        <v>-118971.42</v>
      </c>
      <c r="M1213" s="138">
        <v>-1417.17</v>
      </c>
      <c r="N1213" s="139">
        <f t="shared" si="37"/>
        <v>1417.17</v>
      </c>
      <c r="O1213" s="140" t="str">
        <f>IF(M1213="","",IF(M1213&lt;0,-M1213&amp;"_"&amp;COUNTIF(M$2:M1213,M1213),M1213&amp;"_"&amp;COUNTIF(M$2:M1213,M1213)))</f>
        <v>1417.17_1</v>
      </c>
      <c r="P1213" s="140" t="str">
        <f t="shared" si="36"/>
        <v/>
      </c>
      <c r="Q1213" s="136" t="s">
        <v>1662</v>
      </c>
      <c r="R1213" s="136" t="s">
        <v>1657</v>
      </c>
      <c r="S1213" s="136" t="s">
        <v>980</v>
      </c>
      <c r="T1213" s="136" t="s">
        <v>980</v>
      </c>
      <c r="U1213" s="136" t="s">
        <v>987</v>
      </c>
      <c r="V1213" s="136" t="s">
        <v>980</v>
      </c>
      <c r="W1213" s="136" t="s">
        <v>980</v>
      </c>
      <c r="X1213" s="136" t="s">
        <v>980</v>
      </c>
      <c r="Y1213" s="136" t="s">
        <v>980</v>
      </c>
      <c r="Z1213" s="136" t="s">
        <v>988</v>
      </c>
      <c r="AA1213" s="136" t="s">
        <v>980</v>
      </c>
      <c r="AB1213" s="137"/>
      <c r="AC1213" s="136" t="s">
        <v>980</v>
      </c>
      <c r="AD1213" s="136" t="s">
        <v>980</v>
      </c>
      <c r="AE1213" s="136" t="s">
        <v>980</v>
      </c>
      <c r="AF1213" s="138">
        <v>0</v>
      </c>
    </row>
    <row r="1214" spans="1:32" x14ac:dyDescent="0.25">
      <c r="A1214" s="135" t="s">
        <v>980</v>
      </c>
      <c r="B1214" s="136" t="s">
        <v>182</v>
      </c>
      <c r="C1214" s="136" t="s">
        <v>717</v>
      </c>
      <c r="D1214" s="137">
        <v>44224</v>
      </c>
      <c r="E1214" s="137">
        <v>44224</v>
      </c>
      <c r="F1214" s="137">
        <v>44229</v>
      </c>
      <c r="G1214" s="136" t="s">
        <v>981</v>
      </c>
      <c r="H1214" s="136" t="s">
        <v>982</v>
      </c>
      <c r="I1214" s="138">
        <v>-3932.37</v>
      </c>
      <c r="J1214" s="136" t="s">
        <v>983</v>
      </c>
      <c r="K1214" s="136" t="s">
        <v>984</v>
      </c>
      <c r="L1214" s="138">
        <v>-330122.46000000002</v>
      </c>
      <c r="M1214" s="138">
        <v>-3932.37</v>
      </c>
      <c r="N1214" s="139">
        <f t="shared" si="37"/>
        <v>3932.37</v>
      </c>
      <c r="O1214" s="140" t="str">
        <f>IF(M1214="","",IF(M1214&lt;0,-M1214&amp;"_"&amp;COUNTIF(M$2:M1214,M1214),M1214&amp;"_"&amp;COUNTIF(M$2:M1214,M1214)))</f>
        <v>3932.37_1</v>
      </c>
      <c r="P1214" s="140" t="str">
        <f t="shared" si="36"/>
        <v/>
      </c>
      <c r="Q1214" s="136" t="s">
        <v>1662</v>
      </c>
      <c r="R1214" s="136" t="s">
        <v>1657</v>
      </c>
      <c r="S1214" s="136" t="s">
        <v>980</v>
      </c>
      <c r="T1214" s="136" t="s">
        <v>980</v>
      </c>
      <c r="U1214" s="136" t="s">
        <v>987</v>
      </c>
      <c r="V1214" s="136" t="s">
        <v>980</v>
      </c>
      <c r="W1214" s="136" t="s">
        <v>980</v>
      </c>
      <c r="X1214" s="136" t="s">
        <v>980</v>
      </c>
      <c r="Y1214" s="136" t="s">
        <v>980</v>
      </c>
      <c r="Z1214" s="136" t="s">
        <v>988</v>
      </c>
      <c r="AA1214" s="136" t="s">
        <v>980</v>
      </c>
      <c r="AB1214" s="137"/>
      <c r="AC1214" s="136" t="s">
        <v>980</v>
      </c>
      <c r="AD1214" s="136" t="s">
        <v>980</v>
      </c>
      <c r="AE1214" s="136" t="s">
        <v>980</v>
      </c>
      <c r="AF1214" s="138">
        <v>0</v>
      </c>
    </row>
    <row r="1215" spans="1:32" x14ac:dyDescent="0.25">
      <c r="A1215" s="135" t="s">
        <v>980</v>
      </c>
      <c r="B1215" s="136" t="s">
        <v>182</v>
      </c>
      <c r="C1215" s="136" t="s">
        <v>717</v>
      </c>
      <c r="D1215" s="137">
        <v>44224</v>
      </c>
      <c r="E1215" s="137">
        <v>44224</v>
      </c>
      <c r="F1215" s="137">
        <v>44229</v>
      </c>
      <c r="G1215" s="136" t="s">
        <v>981</v>
      </c>
      <c r="H1215" s="136" t="s">
        <v>982</v>
      </c>
      <c r="I1215" s="138">
        <v>-4404.03</v>
      </c>
      <c r="J1215" s="136" t="s">
        <v>983</v>
      </c>
      <c r="K1215" s="136" t="s">
        <v>984</v>
      </c>
      <c r="L1215" s="138">
        <v>-369718.32</v>
      </c>
      <c r="M1215" s="138">
        <v>-4404.03</v>
      </c>
      <c r="N1215" s="139">
        <f t="shared" si="37"/>
        <v>4404.03</v>
      </c>
      <c r="O1215" s="140" t="str">
        <f>IF(M1215="","",IF(M1215&lt;0,-M1215&amp;"_"&amp;COUNTIF(M$2:M1215,M1215),M1215&amp;"_"&amp;COUNTIF(M$2:M1215,M1215)))</f>
        <v>4404.03_1</v>
      </c>
      <c r="P1215" s="140" t="str">
        <f t="shared" si="36"/>
        <v/>
      </c>
      <c r="Q1215" s="136" t="s">
        <v>1662</v>
      </c>
      <c r="R1215" s="136" t="s">
        <v>1657</v>
      </c>
      <c r="S1215" s="136" t="s">
        <v>980</v>
      </c>
      <c r="T1215" s="136" t="s">
        <v>980</v>
      </c>
      <c r="U1215" s="136" t="s">
        <v>987</v>
      </c>
      <c r="V1215" s="136" t="s">
        <v>980</v>
      </c>
      <c r="W1215" s="136" t="s">
        <v>980</v>
      </c>
      <c r="X1215" s="136" t="s">
        <v>980</v>
      </c>
      <c r="Y1215" s="136" t="s">
        <v>980</v>
      </c>
      <c r="Z1215" s="136" t="s">
        <v>988</v>
      </c>
      <c r="AA1215" s="136" t="s">
        <v>980</v>
      </c>
      <c r="AB1215" s="137"/>
      <c r="AC1215" s="136" t="s">
        <v>980</v>
      </c>
      <c r="AD1215" s="136" t="s">
        <v>980</v>
      </c>
      <c r="AE1215" s="136" t="s">
        <v>980</v>
      </c>
      <c r="AF1215" s="138">
        <v>0</v>
      </c>
    </row>
    <row r="1216" spans="1:32" x14ac:dyDescent="0.25">
      <c r="A1216" s="135" t="s">
        <v>980</v>
      </c>
      <c r="B1216" s="136" t="s">
        <v>182</v>
      </c>
      <c r="C1216" s="136" t="s">
        <v>722</v>
      </c>
      <c r="D1216" s="137">
        <v>44224</v>
      </c>
      <c r="E1216" s="137">
        <v>44224</v>
      </c>
      <c r="F1216" s="137">
        <v>44229</v>
      </c>
      <c r="G1216" s="136" t="s">
        <v>981</v>
      </c>
      <c r="H1216" s="136" t="s">
        <v>982</v>
      </c>
      <c r="I1216" s="138">
        <v>-2181.9899999999998</v>
      </c>
      <c r="J1216" s="136" t="s">
        <v>983</v>
      </c>
      <c r="K1216" s="136" t="s">
        <v>984</v>
      </c>
      <c r="L1216" s="138">
        <v>-183178.06</v>
      </c>
      <c r="M1216" s="138">
        <v>-2181.9899999999998</v>
      </c>
      <c r="N1216" s="139">
        <f t="shared" si="37"/>
        <v>2181.9899999999998</v>
      </c>
      <c r="O1216" s="140" t="str">
        <f>IF(M1216="","",IF(M1216&lt;0,-M1216&amp;"_"&amp;COUNTIF(M$2:M1216,M1216),M1216&amp;"_"&amp;COUNTIF(M$2:M1216,M1216)))</f>
        <v>2181.99_1</v>
      </c>
      <c r="P1216" s="140" t="str">
        <f t="shared" si="36"/>
        <v/>
      </c>
      <c r="Q1216" s="136" t="s">
        <v>1663</v>
      </c>
      <c r="R1216" s="136" t="s">
        <v>1657</v>
      </c>
      <c r="S1216" s="136" t="s">
        <v>980</v>
      </c>
      <c r="T1216" s="136" t="s">
        <v>980</v>
      </c>
      <c r="U1216" s="136" t="s">
        <v>987</v>
      </c>
      <c r="V1216" s="136" t="s">
        <v>980</v>
      </c>
      <c r="W1216" s="136" t="s">
        <v>980</v>
      </c>
      <c r="X1216" s="136" t="s">
        <v>980</v>
      </c>
      <c r="Y1216" s="136" t="s">
        <v>980</v>
      </c>
      <c r="Z1216" s="136" t="s">
        <v>988</v>
      </c>
      <c r="AA1216" s="136" t="s">
        <v>980</v>
      </c>
      <c r="AB1216" s="137"/>
      <c r="AC1216" s="136" t="s">
        <v>980</v>
      </c>
      <c r="AD1216" s="136" t="s">
        <v>980</v>
      </c>
      <c r="AE1216" s="136" t="s">
        <v>980</v>
      </c>
      <c r="AF1216" s="138">
        <v>0</v>
      </c>
    </row>
    <row r="1217" spans="1:32" x14ac:dyDescent="0.25">
      <c r="A1217" s="135" t="s">
        <v>980</v>
      </c>
      <c r="B1217" s="136" t="s">
        <v>182</v>
      </c>
      <c r="C1217" s="136" t="s">
        <v>722</v>
      </c>
      <c r="D1217" s="137">
        <v>44224</v>
      </c>
      <c r="E1217" s="137">
        <v>44224</v>
      </c>
      <c r="F1217" s="137">
        <v>44229</v>
      </c>
      <c r="G1217" s="136" t="s">
        <v>981</v>
      </c>
      <c r="H1217" s="136" t="s">
        <v>982</v>
      </c>
      <c r="I1217" s="138">
        <v>-2790.8</v>
      </c>
      <c r="J1217" s="136" t="s">
        <v>983</v>
      </c>
      <c r="K1217" s="136" t="s">
        <v>984</v>
      </c>
      <c r="L1217" s="138">
        <v>-234287.66</v>
      </c>
      <c r="M1217" s="138">
        <v>-2790.8</v>
      </c>
      <c r="N1217" s="139">
        <f t="shared" si="37"/>
        <v>2790.8</v>
      </c>
      <c r="O1217" s="140" t="str">
        <f>IF(M1217="","",IF(M1217&lt;0,-M1217&amp;"_"&amp;COUNTIF(M$2:M1217,M1217),M1217&amp;"_"&amp;COUNTIF(M$2:M1217,M1217)))</f>
        <v>2790.8_1</v>
      </c>
      <c r="P1217" s="140" t="str">
        <f t="shared" si="36"/>
        <v/>
      </c>
      <c r="Q1217" s="136" t="s">
        <v>1663</v>
      </c>
      <c r="R1217" s="136" t="s">
        <v>1657</v>
      </c>
      <c r="S1217" s="136" t="s">
        <v>980</v>
      </c>
      <c r="T1217" s="136" t="s">
        <v>980</v>
      </c>
      <c r="U1217" s="136" t="s">
        <v>987</v>
      </c>
      <c r="V1217" s="136" t="s">
        <v>980</v>
      </c>
      <c r="W1217" s="136" t="s">
        <v>980</v>
      </c>
      <c r="X1217" s="136" t="s">
        <v>980</v>
      </c>
      <c r="Y1217" s="136" t="s">
        <v>980</v>
      </c>
      <c r="Z1217" s="136" t="s">
        <v>988</v>
      </c>
      <c r="AA1217" s="136" t="s">
        <v>980</v>
      </c>
      <c r="AB1217" s="137"/>
      <c r="AC1217" s="136" t="s">
        <v>980</v>
      </c>
      <c r="AD1217" s="136" t="s">
        <v>980</v>
      </c>
      <c r="AE1217" s="136" t="s">
        <v>980</v>
      </c>
      <c r="AF1217" s="138">
        <v>0</v>
      </c>
    </row>
    <row r="1218" spans="1:32" x14ac:dyDescent="0.25">
      <c r="A1218" s="135" t="s">
        <v>980</v>
      </c>
      <c r="B1218" s="136" t="s">
        <v>182</v>
      </c>
      <c r="C1218" s="136" t="s">
        <v>727</v>
      </c>
      <c r="D1218" s="137">
        <v>44224</v>
      </c>
      <c r="E1218" s="137">
        <v>44224</v>
      </c>
      <c r="F1218" s="137">
        <v>44229</v>
      </c>
      <c r="G1218" s="136" t="s">
        <v>981</v>
      </c>
      <c r="H1218" s="136" t="s">
        <v>982</v>
      </c>
      <c r="I1218" s="138">
        <v>-4126.71</v>
      </c>
      <c r="J1218" s="136" t="s">
        <v>983</v>
      </c>
      <c r="K1218" s="136" t="s">
        <v>984</v>
      </c>
      <c r="L1218" s="138">
        <v>-346437.3</v>
      </c>
      <c r="M1218" s="138">
        <v>-4126.71</v>
      </c>
      <c r="N1218" s="139">
        <f t="shared" si="37"/>
        <v>4126.71</v>
      </c>
      <c r="O1218" s="140" t="str">
        <f>IF(M1218="","",IF(M1218&lt;0,-M1218&amp;"_"&amp;COUNTIF(M$2:M1218,M1218),M1218&amp;"_"&amp;COUNTIF(M$2:M1218,M1218)))</f>
        <v>4126.71_1</v>
      </c>
      <c r="P1218" s="140" t="str">
        <f t="shared" ref="P1218:P1281" si="38">IF(COUNTIF(O:O,O1218)=2,"x","")</f>
        <v/>
      </c>
      <c r="Q1218" s="136" t="s">
        <v>1664</v>
      </c>
      <c r="R1218" s="136" t="s">
        <v>1657</v>
      </c>
      <c r="S1218" s="136" t="s">
        <v>980</v>
      </c>
      <c r="T1218" s="136" t="s">
        <v>980</v>
      </c>
      <c r="U1218" s="136" t="s">
        <v>987</v>
      </c>
      <c r="V1218" s="136" t="s">
        <v>980</v>
      </c>
      <c r="W1218" s="136" t="s">
        <v>980</v>
      </c>
      <c r="X1218" s="136" t="s">
        <v>980</v>
      </c>
      <c r="Y1218" s="136" t="s">
        <v>980</v>
      </c>
      <c r="Z1218" s="136" t="s">
        <v>988</v>
      </c>
      <c r="AA1218" s="136" t="s">
        <v>980</v>
      </c>
      <c r="AB1218" s="137"/>
      <c r="AC1218" s="136" t="s">
        <v>980</v>
      </c>
      <c r="AD1218" s="136" t="s">
        <v>980</v>
      </c>
      <c r="AE1218" s="136" t="s">
        <v>980</v>
      </c>
      <c r="AF1218" s="138">
        <v>0</v>
      </c>
    </row>
    <row r="1219" spans="1:32" x14ac:dyDescent="0.25">
      <c r="A1219" s="135" t="s">
        <v>980</v>
      </c>
      <c r="B1219" s="136" t="s">
        <v>182</v>
      </c>
      <c r="C1219" s="136" t="s">
        <v>723</v>
      </c>
      <c r="D1219" s="137">
        <v>44224</v>
      </c>
      <c r="E1219" s="137">
        <v>44224</v>
      </c>
      <c r="F1219" s="137">
        <v>44229</v>
      </c>
      <c r="G1219" s="136" t="s">
        <v>981</v>
      </c>
      <c r="H1219" s="136" t="s">
        <v>982</v>
      </c>
      <c r="I1219" s="138">
        <v>-6064.87</v>
      </c>
      <c r="J1219" s="136" t="s">
        <v>983</v>
      </c>
      <c r="K1219" s="136" t="s">
        <v>984</v>
      </c>
      <c r="L1219" s="138">
        <v>-509145.84</v>
      </c>
      <c r="M1219" s="138">
        <v>-6064.87</v>
      </c>
      <c r="N1219" s="139">
        <f t="shared" ref="N1219:N1282" si="39">M1219*-1</f>
        <v>6064.87</v>
      </c>
      <c r="O1219" s="140" t="str">
        <f>IF(M1219="","",IF(M1219&lt;0,-M1219&amp;"_"&amp;COUNTIF(M$2:M1219,M1219),M1219&amp;"_"&amp;COUNTIF(M$2:M1219,M1219)))</f>
        <v>6064.87_1</v>
      </c>
      <c r="P1219" s="140" t="str">
        <f t="shared" si="38"/>
        <v/>
      </c>
      <c r="Q1219" s="136" t="s">
        <v>1665</v>
      </c>
      <c r="R1219" s="136" t="s">
        <v>1657</v>
      </c>
      <c r="S1219" s="136" t="s">
        <v>980</v>
      </c>
      <c r="T1219" s="136" t="s">
        <v>980</v>
      </c>
      <c r="U1219" s="136" t="s">
        <v>987</v>
      </c>
      <c r="V1219" s="136" t="s">
        <v>980</v>
      </c>
      <c r="W1219" s="136" t="s">
        <v>980</v>
      </c>
      <c r="X1219" s="136" t="s">
        <v>980</v>
      </c>
      <c r="Y1219" s="136" t="s">
        <v>980</v>
      </c>
      <c r="Z1219" s="136" t="s">
        <v>988</v>
      </c>
      <c r="AA1219" s="136" t="s">
        <v>980</v>
      </c>
      <c r="AB1219" s="137"/>
      <c r="AC1219" s="136" t="s">
        <v>980</v>
      </c>
      <c r="AD1219" s="136" t="s">
        <v>980</v>
      </c>
      <c r="AE1219" s="136" t="s">
        <v>980</v>
      </c>
      <c r="AF1219" s="138">
        <v>0</v>
      </c>
    </row>
    <row r="1220" spans="1:32" x14ac:dyDescent="0.25">
      <c r="A1220" s="135" t="s">
        <v>980</v>
      </c>
      <c r="B1220" s="136" t="s">
        <v>182</v>
      </c>
      <c r="C1220" s="136" t="s">
        <v>734</v>
      </c>
      <c r="D1220" s="137">
        <v>44224</v>
      </c>
      <c r="E1220" s="137">
        <v>44224</v>
      </c>
      <c r="F1220" s="137">
        <v>44231</v>
      </c>
      <c r="G1220" s="136" t="s">
        <v>981</v>
      </c>
      <c r="H1220" s="136" t="s">
        <v>982</v>
      </c>
      <c r="I1220" s="138">
        <v>-1033.2</v>
      </c>
      <c r="J1220" s="136" t="s">
        <v>983</v>
      </c>
      <c r="K1220" s="136" t="s">
        <v>984</v>
      </c>
      <c r="L1220" s="138">
        <v>-86737.14</v>
      </c>
      <c r="M1220" s="138">
        <v>-1033.2</v>
      </c>
      <c r="N1220" s="139">
        <f t="shared" si="39"/>
        <v>1033.2</v>
      </c>
      <c r="O1220" s="140" t="str">
        <f>IF(M1220="","",IF(M1220&lt;0,-M1220&amp;"_"&amp;COUNTIF(M$2:M1220,M1220),M1220&amp;"_"&amp;COUNTIF(M$2:M1220,M1220)))</f>
        <v>1033.2_1</v>
      </c>
      <c r="P1220" s="140" t="str">
        <f t="shared" si="38"/>
        <v/>
      </c>
      <c r="Q1220" s="136" t="s">
        <v>1666</v>
      </c>
      <c r="R1220" s="136" t="s">
        <v>1657</v>
      </c>
      <c r="S1220" s="136" t="s">
        <v>980</v>
      </c>
      <c r="T1220" s="136" t="s">
        <v>980</v>
      </c>
      <c r="U1220" s="136" t="s">
        <v>987</v>
      </c>
      <c r="V1220" s="136" t="s">
        <v>980</v>
      </c>
      <c r="W1220" s="136" t="s">
        <v>980</v>
      </c>
      <c r="X1220" s="136" t="s">
        <v>980</v>
      </c>
      <c r="Y1220" s="136" t="s">
        <v>980</v>
      </c>
      <c r="Z1220" s="136" t="s">
        <v>988</v>
      </c>
      <c r="AA1220" s="136" t="s">
        <v>980</v>
      </c>
      <c r="AB1220" s="137"/>
      <c r="AC1220" s="136" t="s">
        <v>980</v>
      </c>
      <c r="AD1220" s="136" t="s">
        <v>980</v>
      </c>
      <c r="AE1220" s="136" t="s">
        <v>980</v>
      </c>
      <c r="AF1220" s="138">
        <v>0</v>
      </c>
    </row>
    <row r="1221" spans="1:32" x14ac:dyDescent="0.25">
      <c r="A1221" s="135" t="s">
        <v>980</v>
      </c>
      <c r="B1221" s="136" t="s">
        <v>182</v>
      </c>
      <c r="C1221" s="136" t="s">
        <v>734</v>
      </c>
      <c r="D1221" s="137">
        <v>44224</v>
      </c>
      <c r="E1221" s="137">
        <v>44224</v>
      </c>
      <c r="F1221" s="137">
        <v>44231</v>
      </c>
      <c r="G1221" s="136" t="s">
        <v>981</v>
      </c>
      <c r="H1221" s="136" t="s">
        <v>982</v>
      </c>
      <c r="I1221" s="138">
        <v>-3790.89</v>
      </c>
      <c r="J1221" s="136" t="s">
        <v>983</v>
      </c>
      <c r="K1221" s="136" t="s">
        <v>984</v>
      </c>
      <c r="L1221" s="138">
        <v>-318245.21999999997</v>
      </c>
      <c r="M1221" s="138">
        <v>-3790.89</v>
      </c>
      <c r="N1221" s="139">
        <f t="shared" si="39"/>
        <v>3790.89</v>
      </c>
      <c r="O1221" s="140" t="str">
        <f>IF(M1221="","",IF(M1221&lt;0,-M1221&amp;"_"&amp;COUNTIF(M$2:M1221,M1221),M1221&amp;"_"&amp;COUNTIF(M$2:M1221,M1221)))</f>
        <v>3790.89_1</v>
      </c>
      <c r="P1221" s="140" t="str">
        <f t="shared" si="38"/>
        <v/>
      </c>
      <c r="Q1221" s="136" t="s">
        <v>1666</v>
      </c>
      <c r="R1221" s="136" t="s">
        <v>1657</v>
      </c>
      <c r="S1221" s="136" t="s">
        <v>980</v>
      </c>
      <c r="T1221" s="136" t="s">
        <v>980</v>
      </c>
      <c r="U1221" s="136" t="s">
        <v>987</v>
      </c>
      <c r="V1221" s="136" t="s">
        <v>980</v>
      </c>
      <c r="W1221" s="136" t="s">
        <v>980</v>
      </c>
      <c r="X1221" s="136" t="s">
        <v>980</v>
      </c>
      <c r="Y1221" s="136" t="s">
        <v>980</v>
      </c>
      <c r="Z1221" s="136" t="s">
        <v>988</v>
      </c>
      <c r="AA1221" s="136" t="s">
        <v>980</v>
      </c>
      <c r="AB1221" s="137"/>
      <c r="AC1221" s="136" t="s">
        <v>980</v>
      </c>
      <c r="AD1221" s="136" t="s">
        <v>980</v>
      </c>
      <c r="AE1221" s="136" t="s">
        <v>980</v>
      </c>
      <c r="AF1221" s="138">
        <v>0</v>
      </c>
    </row>
    <row r="1222" spans="1:32" x14ac:dyDescent="0.25">
      <c r="A1222" s="135" t="s">
        <v>980</v>
      </c>
      <c r="B1222" s="136" t="s">
        <v>182</v>
      </c>
      <c r="C1222" s="136" t="s">
        <v>735</v>
      </c>
      <c r="D1222" s="137">
        <v>44224</v>
      </c>
      <c r="E1222" s="137">
        <v>44224</v>
      </c>
      <c r="F1222" s="137">
        <v>44231</v>
      </c>
      <c r="G1222" s="136" t="s">
        <v>981</v>
      </c>
      <c r="H1222" s="136" t="s">
        <v>982</v>
      </c>
      <c r="I1222" s="138">
        <v>-144.84</v>
      </c>
      <c r="J1222" s="136" t="s">
        <v>1667</v>
      </c>
      <c r="K1222" s="136" t="s">
        <v>984</v>
      </c>
      <c r="L1222" s="138">
        <v>-12159.31</v>
      </c>
      <c r="M1222" s="138">
        <v>-144.84</v>
      </c>
      <c r="N1222" s="139">
        <f t="shared" si="39"/>
        <v>144.84</v>
      </c>
      <c r="O1222" s="140" t="str">
        <f>IF(M1222="","",IF(M1222&lt;0,-M1222&amp;"_"&amp;COUNTIF(M$2:M1222,M1222),M1222&amp;"_"&amp;COUNTIF(M$2:M1222,M1222)))</f>
        <v>144.84_1</v>
      </c>
      <c r="P1222" s="140" t="str">
        <f t="shared" si="38"/>
        <v/>
      </c>
      <c r="Q1222" s="136" t="s">
        <v>1668</v>
      </c>
      <c r="R1222" s="136" t="s">
        <v>1657</v>
      </c>
      <c r="S1222" s="136" t="s">
        <v>980</v>
      </c>
      <c r="T1222" s="136" t="s">
        <v>980</v>
      </c>
      <c r="U1222" s="136" t="s">
        <v>987</v>
      </c>
      <c r="V1222" s="136" t="s">
        <v>980</v>
      </c>
      <c r="W1222" s="136" t="s">
        <v>980</v>
      </c>
      <c r="X1222" s="136" t="s">
        <v>980</v>
      </c>
      <c r="Y1222" s="136" t="s">
        <v>980</v>
      </c>
      <c r="Z1222" s="136" t="s">
        <v>988</v>
      </c>
      <c r="AA1222" s="136" t="s">
        <v>980</v>
      </c>
      <c r="AB1222" s="137"/>
      <c r="AC1222" s="136" t="s">
        <v>980</v>
      </c>
      <c r="AD1222" s="136" t="s">
        <v>980</v>
      </c>
      <c r="AE1222" s="136" t="s">
        <v>980</v>
      </c>
      <c r="AF1222" s="138">
        <v>0</v>
      </c>
    </row>
    <row r="1223" spans="1:32" x14ac:dyDescent="0.25">
      <c r="A1223" s="135" t="s">
        <v>980</v>
      </c>
      <c r="B1223" s="136" t="s">
        <v>182</v>
      </c>
      <c r="C1223" s="136" t="s">
        <v>735</v>
      </c>
      <c r="D1223" s="137">
        <v>44224</v>
      </c>
      <c r="E1223" s="137">
        <v>44224</v>
      </c>
      <c r="F1223" s="137">
        <v>44231</v>
      </c>
      <c r="G1223" s="136" t="s">
        <v>981</v>
      </c>
      <c r="H1223" s="136" t="s">
        <v>982</v>
      </c>
      <c r="I1223" s="138">
        <v>-5863.31</v>
      </c>
      <c r="J1223" s="136" t="s">
        <v>983</v>
      </c>
      <c r="K1223" s="136" t="s">
        <v>984</v>
      </c>
      <c r="L1223" s="138">
        <v>-492224.87</v>
      </c>
      <c r="M1223" s="138">
        <v>-5863.31</v>
      </c>
      <c r="N1223" s="139">
        <f t="shared" si="39"/>
        <v>5863.31</v>
      </c>
      <c r="O1223" s="140" t="str">
        <f>IF(M1223="","",IF(M1223&lt;0,-M1223&amp;"_"&amp;COUNTIF(M$2:M1223,M1223),M1223&amp;"_"&amp;COUNTIF(M$2:M1223,M1223)))</f>
        <v>5863.31_1</v>
      </c>
      <c r="P1223" s="140" t="str">
        <f t="shared" si="38"/>
        <v/>
      </c>
      <c r="Q1223" s="136" t="s">
        <v>1668</v>
      </c>
      <c r="R1223" s="136" t="s">
        <v>1657</v>
      </c>
      <c r="S1223" s="136" t="s">
        <v>980</v>
      </c>
      <c r="T1223" s="136" t="s">
        <v>980</v>
      </c>
      <c r="U1223" s="136" t="s">
        <v>987</v>
      </c>
      <c r="V1223" s="136" t="s">
        <v>980</v>
      </c>
      <c r="W1223" s="136" t="s">
        <v>980</v>
      </c>
      <c r="X1223" s="136" t="s">
        <v>980</v>
      </c>
      <c r="Y1223" s="136" t="s">
        <v>980</v>
      </c>
      <c r="Z1223" s="136" t="s">
        <v>988</v>
      </c>
      <c r="AA1223" s="136" t="s">
        <v>980</v>
      </c>
      <c r="AB1223" s="137"/>
      <c r="AC1223" s="136" t="s">
        <v>980</v>
      </c>
      <c r="AD1223" s="136" t="s">
        <v>980</v>
      </c>
      <c r="AE1223" s="136" t="s">
        <v>980</v>
      </c>
      <c r="AF1223" s="138">
        <v>0</v>
      </c>
    </row>
    <row r="1224" spans="1:32" x14ac:dyDescent="0.25">
      <c r="A1224" s="135" t="s">
        <v>980</v>
      </c>
      <c r="B1224" s="136" t="s">
        <v>182</v>
      </c>
      <c r="C1224" s="136" t="s">
        <v>735</v>
      </c>
      <c r="D1224" s="137">
        <v>44224</v>
      </c>
      <c r="E1224" s="137">
        <v>44224</v>
      </c>
      <c r="F1224" s="137">
        <v>44231</v>
      </c>
      <c r="G1224" s="136" t="s">
        <v>981</v>
      </c>
      <c r="H1224" s="136" t="s">
        <v>982</v>
      </c>
      <c r="I1224" s="138">
        <v>-1033.67</v>
      </c>
      <c r="J1224" s="136" t="s">
        <v>983</v>
      </c>
      <c r="K1224" s="136" t="s">
        <v>984</v>
      </c>
      <c r="L1224" s="138">
        <v>-86776.6</v>
      </c>
      <c r="M1224" s="138">
        <v>-1033.67</v>
      </c>
      <c r="N1224" s="139">
        <f t="shared" si="39"/>
        <v>1033.67</v>
      </c>
      <c r="O1224" s="140" t="str">
        <f>IF(M1224="","",IF(M1224&lt;0,-M1224&amp;"_"&amp;COUNTIF(M$2:M1224,M1224),M1224&amp;"_"&amp;COUNTIF(M$2:M1224,M1224)))</f>
        <v>1033.67_1</v>
      </c>
      <c r="P1224" s="140" t="str">
        <f t="shared" si="38"/>
        <v/>
      </c>
      <c r="Q1224" s="136" t="s">
        <v>1668</v>
      </c>
      <c r="R1224" s="136" t="s">
        <v>1657</v>
      </c>
      <c r="S1224" s="136" t="s">
        <v>980</v>
      </c>
      <c r="T1224" s="136" t="s">
        <v>980</v>
      </c>
      <c r="U1224" s="136" t="s">
        <v>987</v>
      </c>
      <c r="V1224" s="136" t="s">
        <v>980</v>
      </c>
      <c r="W1224" s="136" t="s">
        <v>980</v>
      </c>
      <c r="X1224" s="136" t="s">
        <v>980</v>
      </c>
      <c r="Y1224" s="136" t="s">
        <v>980</v>
      </c>
      <c r="Z1224" s="136" t="s">
        <v>988</v>
      </c>
      <c r="AA1224" s="136" t="s">
        <v>980</v>
      </c>
      <c r="AB1224" s="137"/>
      <c r="AC1224" s="136" t="s">
        <v>980</v>
      </c>
      <c r="AD1224" s="136" t="s">
        <v>980</v>
      </c>
      <c r="AE1224" s="136" t="s">
        <v>980</v>
      </c>
      <c r="AF1224" s="138">
        <v>0</v>
      </c>
    </row>
    <row r="1225" spans="1:32" x14ac:dyDescent="0.25">
      <c r="A1225" s="135" t="s">
        <v>980</v>
      </c>
      <c r="B1225" s="136" t="s">
        <v>182</v>
      </c>
      <c r="C1225" s="136" t="s">
        <v>735</v>
      </c>
      <c r="D1225" s="137">
        <v>44224</v>
      </c>
      <c r="E1225" s="137">
        <v>44224</v>
      </c>
      <c r="F1225" s="137">
        <v>44231</v>
      </c>
      <c r="G1225" s="136" t="s">
        <v>981</v>
      </c>
      <c r="H1225" s="136" t="s">
        <v>982</v>
      </c>
      <c r="I1225" s="138">
        <v>-1429.09</v>
      </c>
      <c r="J1225" s="136" t="s">
        <v>983</v>
      </c>
      <c r="K1225" s="136" t="s">
        <v>984</v>
      </c>
      <c r="L1225" s="138">
        <v>-119972.11</v>
      </c>
      <c r="M1225" s="138">
        <v>-1429.09</v>
      </c>
      <c r="N1225" s="139">
        <f t="shared" si="39"/>
        <v>1429.09</v>
      </c>
      <c r="O1225" s="140" t="str">
        <f>IF(M1225="","",IF(M1225&lt;0,-M1225&amp;"_"&amp;COUNTIF(M$2:M1225,M1225),M1225&amp;"_"&amp;COUNTIF(M$2:M1225,M1225)))</f>
        <v>1429.09_1</v>
      </c>
      <c r="P1225" s="140" t="str">
        <f t="shared" si="38"/>
        <v/>
      </c>
      <c r="Q1225" s="136" t="s">
        <v>1668</v>
      </c>
      <c r="R1225" s="136" t="s">
        <v>1657</v>
      </c>
      <c r="S1225" s="136" t="s">
        <v>980</v>
      </c>
      <c r="T1225" s="136" t="s">
        <v>980</v>
      </c>
      <c r="U1225" s="136" t="s">
        <v>987</v>
      </c>
      <c r="V1225" s="136" t="s">
        <v>980</v>
      </c>
      <c r="W1225" s="136" t="s">
        <v>980</v>
      </c>
      <c r="X1225" s="136" t="s">
        <v>980</v>
      </c>
      <c r="Y1225" s="136" t="s">
        <v>980</v>
      </c>
      <c r="Z1225" s="136" t="s">
        <v>988</v>
      </c>
      <c r="AA1225" s="136" t="s">
        <v>980</v>
      </c>
      <c r="AB1225" s="137"/>
      <c r="AC1225" s="136" t="s">
        <v>980</v>
      </c>
      <c r="AD1225" s="136" t="s">
        <v>980</v>
      </c>
      <c r="AE1225" s="136" t="s">
        <v>980</v>
      </c>
      <c r="AF1225" s="138">
        <v>0</v>
      </c>
    </row>
    <row r="1226" spans="1:32" x14ac:dyDescent="0.25">
      <c r="A1226" s="135" t="s">
        <v>980</v>
      </c>
      <c r="B1226" s="136" t="s">
        <v>182</v>
      </c>
      <c r="C1226" s="136" t="s">
        <v>735</v>
      </c>
      <c r="D1226" s="137">
        <v>44224</v>
      </c>
      <c r="E1226" s="137">
        <v>44224</v>
      </c>
      <c r="F1226" s="137">
        <v>44231</v>
      </c>
      <c r="G1226" s="136" t="s">
        <v>981</v>
      </c>
      <c r="H1226" s="136" t="s">
        <v>982</v>
      </c>
      <c r="I1226" s="138">
        <v>-6457.3</v>
      </c>
      <c r="J1226" s="136" t="s">
        <v>983</v>
      </c>
      <c r="K1226" s="136" t="s">
        <v>984</v>
      </c>
      <c r="L1226" s="138">
        <v>-542090.34</v>
      </c>
      <c r="M1226" s="138">
        <v>-6457.3</v>
      </c>
      <c r="N1226" s="139">
        <f t="shared" si="39"/>
        <v>6457.3</v>
      </c>
      <c r="O1226" s="140" t="str">
        <f>IF(M1226="","",IF(M1226&lt;0,-M1226&amp;"_"&amp;COUNTIF(M$2:M1226,M1226),M1226&amp;"_"&amp;COUNTIF(M$2:M1226,M1226)))</f>
        <v>6457.3_1</v>
      </c>
      <c r="P1226" s="140" t="str">
        <f t="shared" si="38"/>
        <v/>
      </c>
      <c r="Q1226" s="136" t="s">
        <v>1668</v>
      </c>
      <c r="R1226" s="136" t="s">
        <v>1657</v>
      </c>
      <c r="S1226" s="136" t="s">
        <v>980</v>
      </c>
      <c r="T1226" s="136" t="s">
        <v>980</v>
      </c>
      <c r="U1226" s="136" t="s">
        <v>987</v>
      </c>
      <c r="V1226" s="136" t="s">
        <v>980</v>
      </c>
      <c r="W1226" s="136" t="s">
        <v>980</v>
      </c>
      <c r="X1226" s="136" t="s">
        <v>980</v>
      </c>
      <c r="Y1226" s="136" t="s">
        <v>980</v>
      </c>
      <c r="Z1226" s="136" t="s">
        <v>988</v>
      </c>
      <c r="AA1226" s="136" t="s">
        <v>980</v>
      </c>
      <c r="AB1226" s="137"/>
      <c r="AC1226" s="136" t="s">
        <v>980</v>
      </c>
      <c r="AD1226" s="136" t="s">
        <v>980</v>
      </c>
      <c r="AE1226" s="136" t="s">
        <v>980</v>
      </c>
      <c r="AF1226" s="138">
        <v>0</v>
      </c>
    </row>
    <row r="1227" spans="1:32" x14ac:dyDescent="0.25">
      <c r="A1227" s="135" t="s">
        <v>980</v>
      </c>
      <c r="B1227" s="136" t="s">
        <v>182</v>
      </c>
      <c r="C1227" s="136" t="s">
        <v>735</v>
      </c>
      <c r="D1227" s="137">
        <v>44224</v>
      </c>
      <c r="E1227" s="137">
        <v>44224</v>
      </c>
      <c r="F1227" s="137">
        <v>44231</v>
      </c>
      <c r="G1227" s="136" t="s">
        <v>981</v>
      </c>
      <c r="H1227" s="136" t="s">
        <v>982</v>
      </c>
      <c r="I1227" s="138">
        <v>-4670.6400000000003</v>
      </c>
      <c r="J1227" s="136" t="s">
        <v>983</v>
      </c>
      <c r="K1227" s="136" t="s">
        <v>984</v>
      </c>
      <c r="L1227" s="138">
        <v>-392100.23</v>
      </c>
      <c r="M1227" s="138">
        <v>-4670.6400000000003</v>
      </c>
      <c r="N1227" s="139">
        <f t="shared" si="39"/>
        <v>4670.6400000000003</v>
      </c>
      <c r="O1227" s="140" t="str">
        <f>IF(M1227="","",IF(M1227&lt;0,-M1227&amp;"_"&amp;COUNTIF(M$2:M1227,M1227),M1227&amp;"_"&amp;COUNTIF(M$2:M1227,M1227)))</f>
        <v>4670.64_1</v>
      </c>
      <c r="P1227" s="140" t="str">
        <f t="shared" si="38"/>
        <v/>
      </c>
      <c r="Q1227" s="136" t="s">
        <v>1668</v>
      </c>
      <c r="R1227" s="136" t="s">
        <v>1657</v>
      </c>
      <c r="S1227" s="136" t="s">
        <v>980</v>
      </c>
      <c r="T1227" s="136" t="s">
        <v>980</v>
      </c>
      <c r="U1227" s="136" t="s">
        <v>987</v>
      </c>
      <c r="V1227" s="136" t="s">
        <v>980</v>
      </c>
      <c r="W1227" s="136" t="s">
        <v>980</v>
      </c>
      <c r="X1227" s="136" t="s">
        <v>980</v>
      </c>
      <c r="Y1227" s="136" t="s">
        <v>980</v>
      </c>
      <c r="Z1227" s="136" t="s">
        <v>988</v>
      </c>
      <c r="AA1227" s="136" t="s">
        <v>980</v>
      </c>
      <c r="AB1227" s="137"/>
      <c r="AC1227" s="136" t="s">
        <v>980</v>
      </c>
      <c r="AD1227" s="136" t="s">
        <v>980</v>
      </c>
      <c r="AE1227" s="136" t="s">
        <v>980</v>
      </c>
      <c r="AF1227" s="138">
        <v>0</v>
      </c>
    </row>
    <row r="1228" spans="1:32" x14ac:dyDescent="0.25">
      <c r="A1228" s="135" t="s">
        <v>980</v>
      </c>
      <c r="B1228" s="136" t="s">
        <v>182</v>
      </c>
      <c r="C1228" s="136" t="s">
        <v>735</v>
      </c>
      <c r="D1228" s="137">
        <v>44224</v>
      </c>
      <c r="E1228" s="137">
        <v>44224</v>
      </c>
      <c r="F1228" s="137">
        <v>44231</v>
      </c>
      <c r="G1228" s="136" t="s">
        <v>981</v>
      </c>
      <c r="H1228" s="136" t="s">
        <v>982</v>
      </c>
      <c r="I1228" s="138">
        <v>-2259.77</v>
      </c>
      <c r="J1228" s="136" t="s">
        <v>983</v>
      </c>
      <c r="K1228" s="136" t="s">
        <v>984</v>
      </c>
      <c r="L1228" s="138">
        <v>-189707.69</v>
      </c>
      <c r="M1228" s="138">
        <v>-2259.77</v>
      </c>
      <c r="N1228" s="139">
        <f t="shared" si="39"/>
        <v>2259.77</v>
      </c>
      <c r="O1228" s="140" t="str">
        <f>IF(M1228="","",IF(M1228&lt;0,-M1228&amp;"_"&amp;COUNTIF(M$2:M1228,M1228),M1228&amp;"_"&amp;COUNTIF(M$2:M1228,M1228)))</f>
        <v>2259.77_1</v>
      </c>
      <c r="P1228" s="140" t="str">
        <f t="shared" si="38"/>
        <v/>
      </c>
      <c r="Q1228" s="136" t="s">
        <v>1668</v>
      </c>
      <c r="R1228" s="136" t="s">
        <v>1657</v>
      </c>
      <c r="S1228" s="136" t="s">
        <v>980</v>
      </c>
      <c r="T1228" s="136" t="s">
        <v>980</v>
      </c>
      <c r="U1228" s="136" t="s">
        <v>987</v>
      </c>
      <c r="V1228" s="136" t="s">
        <v>980</v>
      </c>
      <c r="W1228" s="136" t="s">
        <v>980</v>
      </c>
      <c r="X1228" s="136" t="s">
        <v>980</v>
      </c>
      <c r="Y1228" s="136" t="s">
        <v>980</v>
      </c>
      <c r="Z1228" s="136" t="s">
        <v>988</v>
      </c>
      <c r="AA1228" s="136" t="s">
        <v>980</v>
      </c>
      <c r="AB1228" s="137"/>
      <c r="AC1228" s="136" t="s">
        <v>980</v>
      </c>
      <c r="AD1228" s="136" t="s">
        <v>980</v>
      </c>
      <c r="AE1228" s="136" t="s">
        <v>980</v>
      </c>
      <c r="AF1228" s="138">
        <v>0</v>
      </c>
    </row>
    <row r="1229" spans="1:32" x14ac:dyDescent="0.25">
      <c r="A1229" s="135" t="s">
        <v>980</v>
      </c>
      <c r="B1229" s="136" t="s">
        <v>182</v>
      </c>
      <c r="C1229" s="136" t="s">
        <v>735</v>
      </c>
      <c r="D1229" s="137">
        <v>44224</v>
      </c>
      <c r="E1229" s="137">
        <v>44224</v>
      </c>
      <c r="F1229" s="137">
        <v>44231</v>
      </c>
      <c r="G1229" s="136" t="s">
        <v>981</v>
      </c>
      <c r="H1229" s="136" t="s">
        <v>982</v>
      </c>
      <c r="I1229" s="138">
        <v>-5159.8999999999996</v>
      </c>
      <c r="J1229" s="136" t="s">
        <v>983</v>
      </c>
      <c r="K1229" s="136" t="s">
        <v>984</v>
      </c>
      <c r="L1229" s="138">
        <v>-433173.61</v>
      </c>
      <c r="M1229" s="138">
        <v>-5159.8999999999996</v>
      </c>
      <c r="N1229" s="139">
        <f t="shared" si="39"/>
        <v>5159.8999999999996</v>
      </c>
      <c r="O1229" s="140" t="str">
        <f>IF(M1229="","",IF(M1229&lt;0,-M1229&amp;"_"&amp;COUNTIF(M$2:M1229,M1229),M1229&amp;"_"&amp;COUNTIF(M$2:M1229,M1229)))</f>
        <v>5159.9_1</v>
      </c>
      <c r="P1229" s="140" t="str">
        <f t="shared" si="38"/>
        <v/>
      </c>
      <c r="Q1229" s="136" t="s">
        <v>1668</v>
      </c>
      <c r="R1229" s="136" t="s">
        <v>1657</v>
      </c>
      <c r="S1229" s="136" t="s">
        <v>980</v>
      </c>
      <c r="T1229" s="136" t="s">
        <v>980</v>
      </c>
      <c r="U1229" s="136" t="s">
        <v>987</v>
      </c>
      <c r="V1229" s="136" t="s">
        <v>980</v>
      </c>
      <c r="W1229" s="136" t="s">
        <v>980</v>
      </c>
      <c r="X1229" s="136" t="s">
        <v>980</v>
      </c>
      <c r="Y1229" s="136" t="s">
        <v>980</v>
      </c>
      <c r="Z1229" s="136" t="s">
        <v>988</v>
      </c>
      <c r="AA1229" s="136" t="s">
        <v>980</v>
      </c>
      <c r="AB1229" s="137"/>
      <c r="AC1229" s="136" t="s">
        <v>980</v>
      </c>
      <c r="AD1229" s="136" t="s">
        <v>980</v>
      </c>
      <c r="AE1229" s="136" t="s">
        <v>980</v>
      </c>
      <c r="AF1229" s="138">
        <v>0</v>
      </c>
    </row>
    <row r="1230" spans="1:32" x14ac:dyDescent="0.25">
      <c r="A1230" s="135" t="s">
        <v>980</v>
      </c>
      <c r="B1230" s="136" t="s">
        <v>182</v>
      </c>
      <c r="C1230" s="136" t="s">
        <v>735</v>
      </c>
      <c r="D1230" s="137">
        <v>44224</v>
      </c>
      <c r="E1230" s="137">
        <v>44224</v>
      </c>
      <c r="F1230" s="137">
        <v>44231</v>
      </c>
      <c r="G1230" s="136" t="s">
        <v>981</v>
      </c>
      <c r="H1230" s="136" t="s">
        <v>982</v>
      </c>
      <c r="I1230" s="138">
        <v>-1881.53</v>
      </c>
      <c r="J1230" s="136" t="s">
        <v>983</v>
      </c>
      <c r="K1230" s="136" t="s">
        <v>984</v>
      </c>
      <c r="L1230" s="138">
        <v>-157954.44</v>
      </c>
      <c r="M1230" s="138">
        <v>-1881.53</v>
      </c>
      <c r="N1230" s="139">
        <f t="shared" si="39"/>
        <v>1881.53</v>
      </c>
      <c r="O1230" s="140" t="str">
        <f>IF(M1230="","",IF(M1230&lt;0,-M1230&amp;"_"&amp;COUNTIF(M$2:M1230,M1230),M1230&amp;"_"&amp;COUNTIF(M$2:M1230,M1230)))</f>
        <v>1881.53_1</v>
      </c>
      <c r="P1230" s="140" t="str">
        <f t="shared" si="38"/>
        <v/>
      </c>
      <c r="Q1230" s="136" t="s">
        <v>1668</v>
      </c>
      <c r="R1230" s="136" t="s">
        <v>1657</v>
      </c>
      <c r="S1230" s="136" t="s">
        <v>980</v>
      </c>
      <c r="T1230" s="136" t="s">
        <v>980</v>
      </c>
      <c r="U1230" s="136" t="s">
        <v>987</v>
      </c>
      <c r="V1230" s="136" t="s">
        <v>980</v>
      </c>
      <c r="W1230" s="136" t="s">
        <v>980</v>
      </c>
      <c r="X1230" s="136" t="s">
        <v>980</v>
      </c>
      <c r="Y1230" s="136" t="s">
        <v>980</v>
      </c>
      <c r="Z1230" s="136" t="s">
        <v>988</v>
      </c>
      <c r="AA1230" s="136" t="s">
        <v>980</v>
      </c>
      <c r="AB1230" s="137"/>
      <c r="AC1230" s="136" t="s">
        <v>980</v>
      </c>
      <c r="AD1230" s="136" t="s">
        <v>980</v>
      </c>
      <c r="AE1230" s="136" t="s">
        <v>980</v>
      </c>
      <c r="AF1230" s="138">
        <v>0</v>
      </c>
    </row>
    <row r="1231" spans="1:32" x14ac:dyDescent="0.25">
      <c r="A1231" s="135" t="s">
        <v>980</v>
      </c>
      <c r="B1231" s="136" t="s">
        <v>182</v>
      </c>
      <c r="C1231" s="136" t="s">
        <v>735</v>
      </c>
      <c r="D1231" s="137">
        <v>44224</v>
      </c>
      <c r="E1231" s="137">
        <v>44224</v>
      </c>
      <c r="F1231" s="137">
        <v>44231</v>
      </c>
      <c r="G1231" s="136" t="s">
        <v>981</v>
      </c>
      <c r="H1231" s="136" t="s">
        <v>982</v>
      </c>
      <c r="I1231" s="138">
        <v>-287.97000000000003</v>
      </c>
      <c r="J1231" s="136" t="s">
        <v>999</v>
      </c>
      <c r="K1231" s="136" t="s">
        <v>984</v>
      </c>
      <c r="L1231" s="138">
        <v>-24175.08</v>
      </c>
      <c r="M1231" s="138">
        <v>-287.97000000000003</v>
      </c>
      <c r="N1231" s="139">
        <f t="shared" si="39"/>
        <v>287.97000000000003</v>
      </c>
      <c r="O1231" s="140" t="str">
        <f>IF(M1231="","",IF(M1231&lt;0,-M1231&amp;"_"&amp;COUNTIF(M$2:M1231,M1231),M1231&amp;"_"&amp;COUNTIF(M$2:M1231,M1231)))</f>
        <v>287.97_1</v>
      </c>
      <c r="P1231" s="140" t="str">
        <f t="shared" si="38"/>
        <v/>
      </c>
      <c r="Q1231" s="136" t="s">
        <v>1668</v>
      </c>
      <c r="R1231" s="136" t="s">
        <v>1657</v>
      </c>
      <c r="S1231" s="136" t="s">
        <v>980</v>
      </c>
      <c r="T1231" s="136" t="s">
        <v>980</v>
      </c>
      <c r="U1231" s="136" t="s">
        <v>987</v>
      </c>
      <c r="V1231" s="136" t="s">
        <v>980</v>
      </c>
      <c r="W1231" s="136" t="s">
        <v>980</v>
      </c>
      <c r="X1231" s="136" t="s">
        <v>980</v>
      </c>
      <c r="Y1231" s="136" t="s">
        <v>980</v>
      </c>
      <c r="Z1231" s="136" t="s">
        <v>988</v>
      </c>
      <c r="AA1231" s="136" t="s">
        <v>980</v>
      </c>
      <c r="AB1231" s="137"/>
      <c r="AC1231" s="136" t="s">
        <v>980</v>
      </c>
      <c r="AD1231" s="136" t="s">
        <v>980</v>
      </c>
      <c r="AE1231" s="136" t="s">
        <v>980</v>
      </c>
      <c r="AF1231" s="138">
        <v>0</v>
      </c>
    </row>
    <row r="1232" spans="1:32" x14ac:dyDescent="0.25">
      <c r="A1232" s="135" t="s">
        <v>980</v>
      </c>
      <c r="B1232" s="136" t="s">
        <v>182</v>
      </c>
      <c r="C1232" s="136" t="s">
        <v>735</v>
      </c>
      <c r="D1232" s="137">
        <v>44224</v>
      </c>
      <c r="E1232" s="137">
        <v>44224</v>
      </c>
      <c r="F1232" s="137">
        <v>44231</v>
      </c>
      <c r="G1232" s="136" t="s">
        <v>981</v>
      </c>
      <c r="H1232" s="136" t="s">
        <v>982</v>
      </c>
      <c r="I1232" s="138">
        <v>-3019.95</v>
      </c>
      <c r="J1232" s="136" t="s">
        <v>983</v>
      </c>
      <c r="K1232" s="136" t="s">
        <v>984</v>
      </c>
      <c r="L1232" s="138">
        <v>-253524.8</v>
      </c>
      <c r="M1232" s="138">
        <v>-3019.95</v>
      </c>
      <c r="N1232" s="139">
        <f t="shared" si="39"/>
        <v>3019.95</v>
      </c>
      <c r="O1232" s="140" t="str">
        <f>IF(M1232="","",IF(M1232&lt;0,-M1232&amp;"_"&amp;COUNTIF(M$2:M1232,M1232),M1232&amp;"_"&amp;COUNTIF(M$2:M1232,M1232)))</f>
        <v>3019.95_1</v>
      </c>
      <c r="P1232" s="140" t="str">
        <f t="shared" si="38"/>
        <v/>
      </c>
      <c r="Q1232" s="136" t="s">
        <v>1668</v>
      </c>
      <c r="R1232" s="136" t="s">
        <v>1657</v>
      </c>
      <c r="S1232" s="136" t="s">
        <v>980</v>
      </c>
      <c r="T1232" s="136" t="s">
        <v>980</v>
      </c>
      <c r="U1232" s="136" t="s">
        <v>987</v>
      </c>
      <c r="V1232" s="136" t="s">
        <v>980</v>
      </c>
      <c r="W1232" s="136" t="s">
        <v>980</v>
      </c>
      <c r="X1232" s="136" t="s">
        <v>980</v>
      </c>
      <c r="Y1232" s="136" t="s">
        <v>980</v>
      </c>
      <c r="Z1232" s="136" t="s">
        <v>988</v>
      </c>
      <c r="AA1232" s="136" t="s">
        <v>980</v>
      </c>
      <c r="AB1232" s="137"/>
      <c r="AC1232" s="136" t="s">
        <v>980</v>
      </c>
      <c r="AD1232" s="136" t="s">
        <v>980</v>
      </c>
      <c r="AE1232" s="136" t="s">
        <v>980</v>
      </c>
      <c r="AF1232" s="138">
        <v>0</v>
      </c>
    </row>
    <row r="1233" spans="1:32" x14ac:dyDescent="0.25">
      <c r="A1233" s="135" t="s">
        <v>980</v>
      </c>
      <c r="B1233" s="136" t="s">
        <v>182</v>
      </c>
      <c r="C1233" s="136" t="s">
        <v>735</v>
      </c>
      <c r="D1233" s="137">
        <v>44224</v>
      </c>
      <c r="E1233" s="137">
        <v>44224</v>
      </c>
      <c r="F1233" s="137">
        <v>44231</v>
      </c>
      <c r="G1233" s="136" t="s">
        <v>981</v>
      </c>
      <c r="H1233" s="136" t="s">
        <v>982</v>
      </c>
      <c r="I1233" s="138">
        <v>-1165.5899999999999</v>
      </c>
      <c r="J1233" s="136" t="s">
        <v>983</v>
      </c>
      <c r="K1233" s="136" t="s">
        <v>984</v>
      </c>
      <c r="L1233" s="138">
        <v>-97851.28</v>
      </c>
      <c r="M1233" s="138">
        <v>-1165.5899999999999</v>
      </c>
      <c r="N1233" s="139">
        <f t="shared" si="39"/>
        <v>1165.5899999999999</v>
      </c>
      <c r="O1233" s="140" t="str">
        <f>IF(M1233="","",IF(M1233&lt;0,-M1233&amp;"_"&amp;COUNTIF(M$2:M1233,M1233),M1233&amp;"_"&amp;COUNTIF(M$2:M1233,M1233)))</f>
        <v>1165.59_1</v>
      </c>
      <c r="P1233" s="140" t="str">
        <f t="shared" si="38"/>
        <v/>
      </c>
      <c r="Q1233" s="136" t="s">
        <v>1668</v>
      </c>
      <c r="R1233" s="136" t="s">
        <v>1657</v>
      </c>
      <c r="S1233" s="136" t="s">
        <v>980</v>
      </c>
      <c r="T1233" s="136" t="s">
        <v>980</v>
      </c>
      <c r="U1233" s="136" t="s">
        <v>987</v>
      </c>
      <c r="V1233" s="136" t="s">
        <v>980</v>
      </c>
      <c r="W1233" s="136" t="s">
        <v>980</v>
      </c>
      <c r="X1233" s="136" t="s">
        <v>980</v>
      </c>
      <c r="Y1233" s="136" t="s">
        <v>980</v>
      </c>
      <c r="Z1233" s="136" t="s">
        <v>988</v>
      </c>
      <c r="AA1233" s="136" t="s">
        <v>980</v>
      </c>
      <c r="AB1233" s="137"/>
      <c r="AC1233" s="136" t="s">
        <v>980</v>
      </c>
      <c r="AD1233" s="136" t="s">
        <v>980</v>
      </c>
      <c r="AE1233" s="136" t="s">
        <v>980</v>
      </c>
      <c r="AF1233" s="138">
        <v>0</v>
      </c>
    </row>
    <row r="1234" spans="1:32" x14ac:dyDescent="0.25">
      <c r="A1234" s="135" t="s">
        <v>980</v>
      </c>
      <c r="B1234" s="136" t="s">
        <v>182</v>
      </c>
      <c r="C1234" s="136" t="s">
        <v>737</v>
      </c>
      <c r="D1234" s="137">
        <v>44224</v>
      </c>
      <c r="E1234" s="137">
        <v>44224</v>
      </c>
      <c r="F1234" s="137">
        <v>44231</v>
      </c>
      <c r="G1234" s="136" t="s">
        <v>981</v>
      </c>
      <c r="H1234" s="136" t="s">
        <v>982</v>
      </c>
      <c r="I1234" s="138">
        <v>-5047.95</v>
      </c>
      <c r="J1234" s="136" t="s">
        <v>983</v>
      </c>
      <c r="K1234" s="136" t="s">
        <v>984</v>
      </c>
      <c r="L1234" s="138">
        <v>-423775.4</v>
      </c>
      <c r="M1234" s="138">
        <v>-5047.95</v>
      </c>
      <c r="N1234" s="139">
        <f t="shared" si="39"/>
        <v>5047.95</v>
      </c>
      <c r="O1234" s="140" t="str">
        <f>IF(M1234="","",IF(M1234&lt;0,-M1234&amp;"_"&amp;COUNTIF(M$2:M1234,M1234),M1234&amp;"_"&amp;COUNTIF(M$2:M1234,M1234)))</f>
        <v>5047.95_1</v>
      </c>
      <c r="P1234" s="140" t="str">
        <f t="shared" si="38"/>
        <v/>
      </c>
      <c r="Q1234" s="136" t="s">
        <v>1669</v>
      </c>
      <c r="R1234" s="136" t="s">
        <v>1657</v>
      </c>
      <c r="S1234" s="136" t="s">
        <v>980</v>
      </c>
      <c r="T1234" s="136" t="s">
        <v>980</v>
      </c>
      <c r="U1234" s="136" t="s">
        <v>987</v>
      </c>
      <c r="V1234" s="136" t="s">
        <v>980</v>
      </c>
      <c r="W1234" s="136" t="s">
        <v>980</v>
      </c>
      <c r="X1234" s="136" t="s">
        <v>980</v>
      </c>
      <c r="Y1234" s="136" t="s">
        <v>980</v>
      </c>
      <c r="Z1234" s="136" t="s">
        <v>988</v>
      </c>
      <c r="AA1234" s="136" t="s">
        <v>980</v>
      </c>
      <c r="AB1234" s="137"/>
      <c r="AC1234" s="136" t="s">
        <v>980</v>
      </c>
      <c r="AD1234" s="136" t="s">
        <v>980</v>
      </c>
      <c r="AE1234" s="136" t="s">
        <v>980</v>
      </c>
      <c r="AF1234" s="138">
        <v>0</v>
      </c>
    </row>
    <row r="1235" spans="1:32" x14ac:dyDescent="0.25">
      <c r="A1235" s="135" t="s">
        <v>980</v>
      </c>
      <c r="B1235" s="136" t="s">
        <v>182</v>
      </c>
      <c r="C1235" s="136" t="s">
        <v>728</v>
      </c>
      <c r="D1235" s="137">
        <v>44224</v>
      </c>
      <c r="E1235" s="137">
        <v>44224</v>
      </c>
      <c r="F1235" s="137">
        <v>44233</v>
      </c>
      <c r="G1235" s="136" t="s">
        <v>981</v>
      </c>
      <c r="H1235" s="136" t="s">
        <v>982</v>
      </c>
      <c r="I1235" s="138">
        <v>-5005.01</v>
      </c>
      <c r="J1235" s="136" t="s">
        <v>983</v>
      </c>
      <c r="K1235" s="136" t="s">
        <v>984</v>
      </c>
      <c r="L1235" s="138">
        <v>-420170.59</v>
      </c>
      <c r="M1235" s="138">
        <v>-5005.01</v>
      </c>
      <c r="N1235" s="139">
        <f t="shared" si="39"/>
        <v>5005.01</v>
      </c>
      <c r="O1235" s="140" t="str">
        <f>IF(M1235="","",IF(M1235&lt;0,-M1235&amp;"_"&amp;COUNTIF(M$2:M1235,M1235),M1235&amp;"_"&amp;COUNTIF(M$2:M1235,M1235)))</f>
        <v>5005.01_1</v>
      </c>
      <c r="P1235" s="140" t="str">
        <f t="shared" si="38"/>
        <v/>
      </c>
      <c r="Q1235" s="136" t="s">
        <v>1670</v>
      </c>
      <c r="R1235" s="136" t="s">
        <v>1657</v>
      </c>
      <c r="S1235" s="136" t="s">
        <v>980</v>
      </c>
      <c r="T1235" s="136" t="s">
        <v>980</v>
      </c>
      <c r="U1235" s="136" t="s">
        <v>987</v>
      </c>
      <c r="V1235" s="136" t="s">
        <v>980</v>
      </c>
      <c r="W1235" s="136" t="s">
        <v>980</v>
      </c>
      <c r="X1235" s="136" t="s">
        <v>980</v>
      </c>
      <c r="Y1235" s="136" t="s">
        <v>980</v>
      </c>
      <c r="Z1235" s="136" t="s">
        <v>988</v>
      </c>
      <c r="AA1235" s="136" t="s">
        <v>980</v>
      </c>
      <c r="AB1235" s="137"/>
      <c r="AC1235" s="136" t="s">
        <v>980</v>
      </c>
      <c r="AD1235" s="136" t="s">
        <v>980</v>
      </c>
      <c r="AE1235" s="136" t="s">
        <v>980</v>
      </c>
      <c r="AF1235" s="138">
        <v>0</v>
      </c>
    </row>
    <row r="1236" spans="1:32" x14ac:dyDescent="0.25">
      <c r="A1236" s="135" t="s">
        <v>980</v>
      </c>
      <c r="B1236" s="136" t="s">
        <v>182</v>
      </c>
      <c r="C1236" s="136" t="s">
        <v>728</v>
      </c>
      <c r="D1236" s="137">
        <v>44224</v>
      </c>
      <c r="E1236" s="137">
        <v>44224</v>
      </c>
      <c r="F1236" s="137">
        <v>44233</v>
      </c>
      <c r="G1236" s="136" t="s">
        <v>981</v>
      </c>
      <c r="H1236" s="136" t="s">
        <v>982</v>
      </c>
      <c r="I1236" s="138">
        <v>-10021.57</v>
      </c>
      <c r="J1236" s="136" t="s">
        <v>983</v>
      </c>
      <c r="K1236" s="136" t="s">
        <v>984</v>
      </c>
      <c r="L1236" s="138">
        <v>-841310.8</v>
      </c>
      <c r="M1236" s="138">
        <v>-10021.57</v>
      </c>
      <c r="N1236" s="139">
        <f t="shared" si="39"/>
        <v>10021.57</v>
      </c>
      <c r="O1236" s="140" t="str">
        <f>IF(M1236="","",IF(M1236&lt;0,-M1236&amp;"_"&amp;COUNTIF(M$2:M1236,M1236),M1236&amp;"_"&amp;COUNTIF(M$2:M1236,M1236)))</f>
        <v>10021.57_1</v>
      </c>
      <c r="P1236" s="140" t="str">
        <f t="shared" si="38"/>
        <v/>
      </c>
      <c r="Q1236" s="136" t="s">
        <v>1670</v>
      </c>
      <c r="R1236" s="136" t="s">
        <v>1657</v>
      </c>
      <c r="S1236" s="136" t="s">
        <v>980</v>
      </c>
      <c r="T1236" s="136" t="s">
        <v>980</v>
      </c>
      <c r="U1236" s="136" t="s">
        <v>987</v>
      </c>
      <c r="V1236" s="136" t="s">
        <v>980</v>
      </c>
      <c r="W1236" s="136" t="s">
        <v>980</v>
      </c>
      <c r="X1236" s="136" t="s">
        <v>980</v>
      </c>
      <c r="Y1236" s="136" t="s">
        <v>980</v>
      </c>
      <c r="Z1236" s="136" t="s">
        <v>988</v>
      </c>
      <c r="AA1236" s="136" t="s">
        <v>980</v>
      </c>
      <c r="AB1236" s="137"/>
      <c r="AC1236" s="136" t="s">
        <v>980</v>
      </c>
      <c r="AD1236" s="136" t="s">
        <v>980</v>
      </c>
      <c r="AE1236" s="136" t="s">
        <v>980</v>
      </c>
      <c r="AF1236" s="138">
        <v>0</v>
      </c>
    </row>
    <row r="1237" spans="1:32" x14ac:dyDescent="0.25">
      <c r="A1237" s="135" t="s">
        <v>980</v>
      </c>
      <c r="B1237" s="136" t="s">
        <v>1021</v>
      </c>
      <c r="C1237" s="136" t="s">
        <v>714</v>
      </c>
      <c r="D1237" s="137">
        <v>44224</v>
      </c>
      <c r="E1237" s="137">
        <v>44224</v>
      </c>
      <c r="F1237" s="137">
        <v>44228</v>
      </c>
      <c r="G1237" s="136" t="s">
        <v>981</v>
      </c>
      <c r="H1237" s="136" t="s">
        <v>982</v>
      </c>
      <c r="I1237" s="138">
        <v>-1356.37</v>
      </c>
      <c r="J1237" s="136" t="s">
        <v>983</v>
      </c>
      <c r="K1237" s="136" t="s">
        <v>984</v>
      </c>
      <c r="L1237" s="138">
        <v>-113867.26</v>
      </c>
      <c r="M1237" s="138">
        <v>-1356.37</v>
      </c>
      <c r="N1237" s="139">
        <f t="shared" si="39"/>
        <v>1356.37</v>
      </c>
      <c r="O1237" s="140" t="str">
        <f>IF(M1237="","",IF(M1237&lt;0,-M1237&amp;"_"&amp;COUNTIF(M$2:M1237,M1237),M1237&amp;"_"&amp;COUNTIF(M$2:M1237,M1237)))</f>
        <v>1356.37_1</v>
      </c>
      <c r="P1237" s="140" t="str">
        <f t="shared" si="38"/>
        <v/>
      </c>
      <c r="Q1237" s="136" t="s">
        <v>1671</v>
      </c>
      <c r="R1237" s="136" t="s">
        <v>1657</v>
      </c>
      <c r="S1237" s="136" t="s">
        <v>980</v>
      </c>
      <c r="T1237" s="136" t="s">
        <v>980</v>
      </c>
      <c r="U1237" s="136" t="s">
        <v>987</v>
      </c>
      <c r="V1237" s="136" t="s">
        <v>980</v>
      </c>
      <c r="W1237" s="136" t="s">
        <v>980</v>
      </c>
      <c r="X1237" s="136" t="s">
        <v>980</v>
      </c>
      <c r="Y1237" s="136" t="s">
        <v>980</v>
      </c>
      <c r="Z1237" s="136" t="s">
        <v>988</v>
      </c>
      <c r="AA1237" s="136" t="s">
        <v>980</v>
      </c>
      <c r="AB1237" s="137"/>
      <c r="AC1237" s="136" t="s">
        <v>980</v>
      </c>
      <c r="AD1237" s="136" t="s">
        <v>980</v>
      </c>
      <c r="AE1237" s="136" t="s">
        <v>980</v>
      </c>
      <c r="AF1237" s="138">
        <v>0</v>
      </c>
    </row>
    <row r="1238" spans="1:32" x14ac:dyDescent="0.25">
      <c r="A1238" s="135" t="s">
        <v>980</v>
      </c>
      <c r="B1238" s="136" t="s">
        <v>1021</v>
      </c>
      <c r="C1238" s="136" t="s">
        <v>714</v>
      </c>
      <c r="D1238" s="137">
        <v>44224</v>
      </c>
      <c r="E1238" s="137">
        <v>44224</v>
      </c>
      <c r="F1238" s="137">
        <v>44228</v>
      </c>
      <c r="G1238" s="136" t="s">
        <v>981</v>
      </c>
      <c r="H1238" s="136" t="s">
        <v>982</v>
      </c>
      <c r="I1238" s="138">
        <v>-1300.43</v>
      </c>
      <c r="J1238" s="136" t="s">
        <v>983</v>
      </c>
      <c r="K1238" s="136" t="s">
        <v>984</v>
      </c>
      <c r="L1238" s="138">
        <v>-109171.1</v>
      </c>
      <c r="M1238" s="138">
        <v>-1300.43</v>
      </c>
      <c r="N1238" s="139">
        <f t="shared" si="39"/>
        <v>1300.43</v>
      </c>
      <c r="O1238" s="140" t="str">
        <f>IF(M1238="","",IF(M1238&lt;0,-M1238&amp;"_"&amp;COUNTIF(M$2:M1238,M1238),M1238&amp;"_"&amp;COUNTIF(M$2:M1238,M1238)))</f>
        <v>1300.43_1</v>
      </c>
      <c r="P1238" s="140" t="str">
        <f t="shared" si="38"/>
        <v/>
      </c>
      <c r="Q1238" s="136" t="s">
        <v>1671</v>
      </c>
      <c r="R1238" s="136" t="s">
        <v>1657</v>
      </c>
      <c r="S1238" s="136" t="s">
        <v>980</v>
      </c>
      <c r="T1238" s="136" t="s">
        <v>980</v>
      </c>
      <c r="U1238" s="136" t="s">
        <v>987</v>
      </c>
      <c r="V1238" s="136" t="s">
        <v>980</v>
      </c>
      <c r="W1238" s="136" t="s">
        <v>980</v>
      </c>
      <c r="X1238" s="136" t="s">
        <v>980</v>
      </c>
      <c r="Y1238" s="136" t="s">
        <v>980</v>
      </c>
      <c r="Z1238" s="136" t="s">
        <v>988</v>
      </c>
      <c r="AA1238" s="136" t="s">
        <v>980</v>
      </c>
      <c r="AB1238" s="137"/>
      <c r="AC1238" s="136" t="s">
        <v>980</v>
      </c>
      <c r="AD1238" s="136" t="s">
        <v>980</v>
      </c>
      <c r="AE1238" s="136" t="s">
        <v>980</v>
      </c>
      <c r="AF1238" s="138">
        <v>0</v>
      </c>
    </row>
    <row r="1239" spans="1:32" x14ac:dyDescent="0.25">
      <c r="A1239" s="135" t="s">
        <v>980</v>
      </c>
      <c r="B1239" s="136" t="s">
        <v>1021</v>
      </c>
      <c r="C1239" s="136" t="s">
        <v>714</v>
      </c>
      <c r="D1239" s="137">
        <v>44224</v>
      </c>
      <c r="E1239" s="137">
        <v>44224</v>
      </c>
      <c r="F1239" s="137">
        <v>44228</v>
      </c>
      <c r="G1239" s="136" t="s">
        <v>981</v>
      </c>
      <c r="H1239" s="136" t="s">
        <v>982</v>
      </c>
      <c r="I1239" s="138">
        <v>-1291.45</v>
      </c>
      <c r="J1239" s="136" t="s">
        <v>983</v>
      </c>
      <c r="K1239" s="136" t="s">
        <v>984</v>
      </c>
      <c r="L1239" s="138">
        <v>-108417.23</v>
      </c>
      <c r="M1239" s="138">
        <v>-1291.45</v>
      </c>
      <c r="N1239" s="139">
        <f t="shared" si="39"/>
        <v>1291.45</v>
      </c>
      <c r="O1239" s="140" t="str">
        <f>IF(M1239="","",IF(M1239&lt;0,-M1239&amp;"_"&amp;COUNTIF(M$2:M1239,M1239),M1239&amp;"_"&amp;COUNTIF(M$2:M1239,M1239)))</f>
        <v>1291.45_1</v>
      </c>
      <c r="P1239" s="140" t="str">
        <f t="shared" si="38"/>
        <v/>
      </c>
      <c r="Q1239" s="136" t="s">
        <v>1671</v>
      </c>
      <c r="R1239" s="136" t="s">
        <v>1657</v>
      </c>
      <c r="S1239" s="136" t="s">
        <v>980</v>
      </c>
      <c r="T1239" s="136" t="s">
        <v>980</v>
      </c>
      <c r="U1239" s="136" t="s">
        <v>987</v>
      </c>
      <c r="V1239" s="136" t="s">
        <v>980</v>
      </c>
      <c r="W1239" s="136" t="s">
        <v>980</v>
      </c>
      <c r="X1239" s="136" t="s">
        <v>980</v>
      </c>
      <c r="Y1239" s="136" t="s">
        <v>980</v>
      </c>
      <c r="Z1239" s="136" t="s">
        <v>988</v>
      </c>
      <c r="AA1239" s="136" t="s">
        <v>980</v>
      </c>
      <c r="AB1239" s="137"/>
      <c r="AC1239" s="136" t="s">
        <v>980</v>
      </c>
      <c r="AD1239" s="136" t="s">
        <v>980</v>
      </c>
      <c r="AE1239" s="136" t="s">
        <v>980</v>
      </c>
      <c r="AF1239" s="138">
        <v>0</v>
      </c>
    </row>
    <row r="1240" spans="1:32" x14ac:dyDescent="0.25">
      <c r="A1240" s="135" t="s">
        <v>980</v>
      </c>
      <c r="B1240" s="136" t="s">
        <v>182</v>
      </c>
      <c r="C1240" s="136" t="s">
        <v>731</v>
      </c>
      <c r="D1240" s="137">
        <v>44225</v>
      </c>
      <c r="E1240" s="137">
        <v>44225</v>
      </c>
      <c r="F1240" s="137">
        <v>44229</v>
      </c>
      <c r="G1240" s="136" t="s">
        <v>981</v>
      </c>
      <c r="H1240" s="136" t="s">
        <v>982</v>
      </c>
      <c r="I1240" s="138">
        <v>-1697.59</v>
      </c>
      <c r="J1240" s="136" t="s">
        <v>983</v>
      </c>
      <c r="K1240" s="136" t="s">
        <v>984</v>
      </c>
      <c r="L1240" s="138">
        <v>-142512.68</v>
      </c>
      <c r="M1240" s="138">
        <v>-1697.59</v>
      </c>
      <c r="N1240" s="139">
        <f t="shared" si="39"/>
        <v>1697.59</v>
      </c>
      <c r="O1240" s="140" t="str">
        <f>IF(M1240="","",IF(M1240&lt;0,-M1240&amp;"_"&amp;COUNTIF(M$2:M1240,M1240),M1240&amp;"_"&amp;COUNTIF(M$2:M1240,M1240)))</f>
        <v>1697.59_1</v>
      </c>
      <c r="P1240" s="140" t="str">
        <f t="shared" si="38"/>
        <v/>
      </c>
      <c r="Q1240" s="136" t="s">
        <v>1672</v>
      </c>
      <c r="R1240" s="136" t="s">
        <v>1673</v>
      </c>
      <c r="S1240" s="136" t="s">
        <v>980</v>
      </c>
      <c r="T1240" s="136" t="s">
        <v>980</v>
      </c>
      <c r="U1240" s="136" t="s">
        <v>987</v>
      </c>
      <c r="V1240" s="136" t="s">
        <v>980</v>
      </c>
      <c r="W1240" s="136" t="s">
        <v>980</v>
      </c>
      <c r="X1240" s="136" t="s">
        <v>980</v>
      </c>
      <c r="Y1240" s="136" t="s">
        <v>980</v>
      </c>
      <c r="Z1240" s="136" t="s">
        <v>988</v>
      </c>
      <c r="AA1240" s="136" t="s">
        <v>980</v>
      </c>
      <c r="AB1240" s="137"/>
      <c r="AC1240" s="136" t="s">
        <v>980</v>
      </c>
      <c r="AD1240" s="136" t="s">
        <v>980</v>
      </c>
      <c r="AE1240" s="136" t="s">
        <v>980</v>
      </c>
      <c r="AF1240" s="138">
        <v>0</v>
      </c>
    </row>
    <row r="1241" spans="1:32" x14ac:dyDescent="0.25">
      <c r="A1241" s="135" t="s">
        <v>980</v>
      </c>
      <c r="B1241" s="136" t="s">
        <v>182</v>
      </c>
      <c r="C1241" s="136" t="s">
        <v>736</v>
      </c>
      <c r="D1241" s="137">
        <v>44227</v>
      </c>
      <c r="E1241" s="137">
        <v>44227</v>
      </c>
      <c r="F1241" s="137">
        <v>44231</v>
      </c>
      <c r="G1241" s="136" t="s">
        <v>981</v>
      </c>
      <c r="H1241" s="136" t="s">
        <v>982</v>
      </c>
      <c r="I1241" s="138">
        <v>-422.65</v>
      </c>
      <c r="J1241" s="136" t="s">
        <v>1034</v>
      </c>
      <c r="K1241" s="136" t="s">
        <v>984</v>
      </c>
      <c r="L1241" s="138">
        <v>-35481.47</v>
      </c>
      <c r="M1241" s="138">
        <v>-422.65</v>
      </c>
      <c r="N1241" s="139">
        <f t="shared" si="39"/>
        <v>422.65</v>
      </c>
      <c r="O1241" s="140" t="str">
        <f>IF(M1241="","",IF(M1241&lt;0,-M1241&amp;"_"&amp;COUNTIF(M$2:M1241,M1241),M1241&amp;"_"&amp;COUNTIF(M$2:M1241,M1241)))</f>
        <v>422.65_1</v>
      </c>
      <c r="P1241" s="140" t="str">
        <f t="shared" si="38"/>
        <v/>
      </c>
      <c r="Q1241" s="136" t="s">
        <v>1674</v>
      </c>
      <c r="R1241" s="136" t="s">
        <v>1675</v>
      </c>
      <c r="S1241" s="136" t="s">
        <v>980</v>
      </c>
      <c r="T1241" s="136" t="s">
        <v>980</v>
      </c>
      <c r="U1241" s="136" t="s">
        <v>987</v>
      </c>
      <c r="V1241" s="136" t="s">
        <v>980</v>
      </c>
      <c r="W1241" s="136" t="s">
        <v>980</v>
      </c>
      <c r="X1241" s="136" t="s">
        <v>980</v>
      </c>
      <c r="Y1241" s="136" t="s">
        <v>980</v>
      </c>
      <c r="Z1241" s="136" t="s">
        <v>988</v>
      </c>
      <c r="AA1241" s="136" t="s">
        <v>980</v>
      </c>
      <c r="AB1241" s="137"/>
      <c r="AC1241" s="136" t="s">
        <v>980</v>
      </c>
      <c r="AD1241" s="136" t="s">
        <v>980</v>
      </c>
      <c r="AE1241" s="136" t="s">
        <v>980</v>
      </c>
      <c r="AF1241" s="138">
        <v>0</v>
      </c>
    </row>
    <row r="1242" spans="1:32" x14ac:dyDescent="0.25">
      <c r="A1242" s="135" t="s">
        <v>980</v>
      </c>
      <c r="B1242" s="136" t="s">
        <v>182</v>
      </c>
      <c r="C1242" s="136" t="s">
        <v>738</v>
      </c>
      <c r="D1242" s="137">
        <v>44227</v>
      </c>
      <c r="E1242" s="137">
        <v>44227</v>
      </c>
      <c r="F1242" s="137">
        <v>44231</v>
      </c>
      <c r="G1242" s="136" t="s">
        <v>981</v>
      </c>
      <c r="H1242" s="136" t="s">
        <v>982</v>
      </c>
      <c r="I1242" s="138">
        <v>-2628.84</v>
      </c>
      <c r="J1242" s="136" t="s">
        <v>983</v>
      </c>
      <c r="K1242" s="136" t="s">
        <v>984</v>
      </c>
      <c r="L1242" s="138">
        <v>-220691.12</v>
      </c>
      <c r="M1242" s="138">
        <v>-2628.84</v>
      </c>
      <c r="N1242" s="139">
        <f t="shared" si="39"/>
        <v>2628.84</v>
      </c>
      <c r="O1242" s="140" t="str">
        <f>IF(M1242="","",IF(M1242&lt;0,-M1242&amp;"_"&amp;COUNTIF(M$2:M1242,M1242),M1242&amp;"_"&amp;COUNTIF(M$2:M1242,M1242)))</f>
        <v>2628.84_1</v>
      </c>
      <c r="P1242" s="140" t="str">
        <f t="shared" si="38"/>
        <v/>
      </c>
      <c r="Q1242" s="136" t="s">
        <v>1676</v>
      </c>
      <c r="R1242" s="136" t="s">
        <v>1675</v>
      </c>
      <c r="S1242" s="136" t="s">
        <v>980</v>
      </c>
      <c r="T1242" s="136" t="s">
        <v>980</v>
      </c>
      <c r="U1242" s="136" t="s">
        <v>987</v>
      </c>
      <c r="V1242" s="136" t="s">
        <v>980</v>
      </c>
      <c r="W1242" s="136" t="s">
        <v>980</v>
      </c>
      <c r="X1242" s="136" t="s">
        <v>980</v>
      </c>
      <c r="Y1242" s="136" t="s">
        <v>980</v>
      </c>
      <c r="Z1242" s="136" t="s">
        <v>988</v>
      </c>
      <c r="AA1242" s="136" t="s">
        <v>980</v>
      </c>
      <c r="AB1242" s="137"/>
      <c r="AC1242" s="136" t="s">
        <v>980</v>
      </c>
      <c r="AD1242" s="136" t="s">
        <v>980</v>
      </c>
      <c r="AE1242" s="136" t="s">
        <v>980</v>
      </c>
      <c r="AF1242" s="138">
        <v>0</v>
      </c>
    </row>
    <row r="1243" spans="1:32" x14ac:dyDescent="0.25">
      <c r="A1243" s="135" t="s">
        <v>980</v>
      </c>
      <c r="B1243" s="136" t="s">
        <v>182</v>
      </c>
      <c r="C1243" s="136" t="s">
        <v>739</v>
      </c>
      <c r="D1243" s="137">
        <v>44227</v>
      </c>
      <c r="E1243" s="137">
        <v>44227</v>
      </c>
      <c r="F1243" s="137">
        <v>44231</v>
      </c>
      <c r="G1243" s="136" t="s">
        <v>981</v>
      </c>
      <c r="H1243" s="136" t="s">
        <v>982</v>
      </c>
      <c r="I1243" s="138">
        <v>-5971.56</v>
      </c>
      <c r="J1243" s="136" t="s">
        <v>983</v>
      </c>
      <c r="K1243" s="136" t="s">
        <v>984</v>
      </c>
      <c r="L1243" s="138">
        <v>-501312.45</v>
      </c>
      <c r="M1243" s="138">
        <v>-5971.56</v>
      </c>
      <c r="N1243" s="139">
        <f t="shared" si="39"/>
        <v>5971.56</v>
      </c>
      <c r="O1243" s="140" t="str">
        <f>IF(M1243="","",IF(M1243&lt;0,-M1243&amp;"_"&amp;COUNTIF(M$2:M1243,M1243),M1243&amp;"_"&amp;COUNTIF(M$2:M1243,M1243)))</f>
        <v>5971.56_1</v>
      </c>
      <c r="P1243" s="140" t="str">
        <f t="shared" si="38"/>
        <v/>
      </c>
      <c r="Q1243" s="136" t="s">
        <v>1677</v>
      </c>
      <c r="R1243" s="136" t="s">
        <v>1675</v>
      </c>
      <c r="S1243" s="136" t="s">
        <v>980</v>
      </c>
      <c r="T1243" s="136" t="s">
        <v>980</v>
      </c>
      <c r="U1243" s="136" t="s">
        <v>987</v>
      </c>
      <c r="V1243" s="136" t="s">
        <v>980</v>
      </c>
      <c r="W1243" s="136" t="s">
        <v>980</v>
      </c>
      <c r="X1243" s="136" t="s">
        <v>980</v>
      </c>
      <c r="Y1243" s="136" t="s">
        <v>980</v>
      </c>
      <c r="Z1243" s="136" t="s">
        <v>988</v>
      </c>
      <c r="AA1243" s="136" t="s">
        <v>980</v>
      </c>
      <c r="AB1243" s="137"/>
      <c r="AC1243" s="136" t="s">
        <v>980</v>
      </c>
      <c r="AD1243" s="136" t="s">
        <v>980</v>
      </c>
      <c r="AE1243" s="136" t="s">
        <v>980</v>
      </c>
      <c r="AF1243" s="138">
        <v>0</v>
      </c>
    </row>
    <row r="1244" spans="1:32" x14ac:dyDescent="0.25">
      <c r="A1244" s="135" t="s">
        <v>980</v>
      </c>
      <c r="B1244" s="136" t="s">
        <v>182</v>
      </c>
      <c r="C1244" s="136" t="s">
        <v>739</v>
      </c>
      <c r="D1244" s="137">
        <v>44227</v>
      </c>
      <c r="E1244" s="137">
        <v>44227</v>
      </c>
      <c r="F1244" s="137">
        <v>44231</v>
      </c>
      <c r="G1244" s="136" t="s">
        <v>981</v>
      </c>
      <c r="H1244" s="136" t="s">
        <v>982</v>
      </c>
      <c r="I1244" s="138">
        <v>-3434.09</v>
      </c>
      <c r="J1244" s="136" t="s">
        <v>983</v>
      </c>
      <c r="K1244" s="136" t="s">
        <v>984</v>
      </c>
      <c r="L1244" s="138">
        <v>-288291.86</v>
      </c>
      <c r="M1244" s="138">
        <v>-3434.09</v>
      </c>
      <c r="N1244" s="139">
        <f t="shared" si="39"/>
        <v>3434.09</v>
      </c>
      <c r="O1244" s="140" t="str">
        <f>IF(M1244="","",IF(M1244&lt;0,-M1244&amp;"_"&amp;COUNTIF(M$2:M1244,M1244),M1244&amp;"_"&amp;COUNTIF(M$2:M1244,M1244)))</f>
        <v>3434.09_1</v>
      </c>
      <c r="P1244" s="140" t="str">
        <f t="shared" si="38"/>
        <v/>
      </c>
      <c r="Q1244" s="136" t="s">
        <v>1677</v>
      </c>
      <c r="R1244" s="136" t="s">
        <v>1675</v>
      </c>
      <c r="S1244" s="136" t="s">
        <v>980</v>
      </c>
      <c r="T1244" s="136" t="s">
        <v>980</v>
      </c>
      <c r="U1244" s="136" t="s">
        <v>987</v>
      </c>
      <c r="V1244" s="136" t="s">
        <v>980</v>
      </c>
      <c r="W1244" s="136" t="s">
        <v>980</v>
      </c>
      <c r="X1244" s="136" t="s">
        <v>980</v>
      </c>
      <c r="Y1244" s="136" t="s">
        <v>980</v>
      </c>
      <c r="Z1244" s="136" t="s">
        <v>988</v>
      </c>
      <c r="AA1244" s="136" t="s">
        <v>980</v>
      </c>
      <c r="AB1244" s="137"/>
      <c r="AC1244" s="136" t="s">
        <v>980</v>
      </c>
      <c r="AD1244" s="136" t="s">
        <v>980</v>
      </c>
      <c r="AE1244" s="136" t="s">
        <v>980</v>
      </c>
      <c r="AF1244" s="138">
        <v>0</v>
      </c>
    </row>
    <row r="1245" spans="1:32" x14ac:dyDescent="0.25">
      <c r="A1245" s="135" t="s">
        <v>980</v>
      </c>
      <c r="B1245" s="136" t="s">
        <v>182</v>
      </c>
      <c r="C1245" s="136" t="s">
        <v>739</v>
      </c>
      <c r="D1245" s="137">
        <v>44227</v>
      </c>
      <c r="E1245" s="137">
        <v>44227</v>
      </c>
      <c r="F1245" s="137">
        <v>44231</v>
      </c>
      <c r="G1245" s="136" t="s">
        <v>981</v>
      </c>
      <c r="H1245" s="136" t="s">
        <v>982</v>
      </c>
      <c r="I1245" s="138">
        <v>-33251.4</v>
      </c>
      <c r="J1245" s="136" t="s">
        <v>983</v>
      </c>
      <c r="K1245" s="136" t="s">
        <v>984</v>
      </c>
      <c r="L1245" s="138">
        <v>-2791455.03</v>
      </c>
      <c r="M1245" s="138">
        <v>-33251.4</v>
      </c>
      <c r="N1245" s="139">
        <f t="shared" si="39"/>
        <v>33251.4</v>
      </c>
      <c r="O1245" s="140" t="str">
        <f>IF(M1245="","",IF(M1245&lt;0,-M1245&amp;"_"&amp;COUNTIF(M$2:M1245,M1245),M1245&amp;"_"&amp;COUNTIF(M$2:M1245,M1245)))</f>
        <v>33251.4_1</v>
      </c>
      <c r="P1245" s="140" t="str">
        <f t="shared" si="38"/>
        <v/>
      </c>
      <c r="Q1245" s="136" t="s">
        <v>1677</v>
      </c>
      <c r="R1245" s="136" t="s">
        <v>1675</v>
      </c>
      <c r="S1245" s="136" t="s">
        <v>980</v>
      </c>
      <c r="T1245" s="136" t="s">
        <v>980</v>
      </c>
      <c r="U1245" s="136" t="s">
        <v>987</v>
      </c>
      <c r="V1245" s="136" t="s">
        <v>980</v>
      </c>
      <c r="W1245" s="136" t="s">
        <v>980</v>
      </c>
      <c r="X1245" s="136" t="s">
        <v>980</v>
      </c>
      <c r="Y1245" s="136" t="s">
        <v>980</v>
      </c>
      <c r="Z1245" s="136" t="s">
        <v>988</v>
      </c>
      <c r="AA1245" s="136" t="s">
        <v>980</v>
      </c>
      <c r="AB1245" s="137"/>
      <c r="AC1245" s="136" t="s">
        <v>980</v>
      </c>
      <c r="AD1245" s="136" t="s">
        <v>980</v>
      </c>
      <c r="AE1245" s="136" t="s">
        <v>980</v>
      </c>
      <c r="AF1245" s="138">
        <v>0</v>
      </c>
    </row>
    <row r="1246" spans="1:32" x14ac:dyDescent="0.25">
      <c r="A1246" s="135" t="s">
        <v>980</v>
      </c>
      <c r="B1246" s="136" t="s">
        <v>182</v>
      </c>
      <c r="C1246" s="136" t="s">
        <v>739</v>
      </c>
      <c r="D1246" s="137">
        <v>44227</v>
      </c>
      <c r="E1246" s="137">
        <v>44227</v>
      </c>
      <c r="F1246" s="137">
        <v>44231</v>
      </c>
      <c r="G1246" s="136" t="s">
        <v>981</v>
      </c>
      <c r="H1246" s="136" t="s">
        <v>982</v>
      </c>
      <c r="I1246" s="138">
        <v>-15460.66</v>
      </c>
      <c r="J1246" s="136" t="s">
        <v>983</v>
      </c>
      <c r="K1246" s="136" t="s">
        <v>984</v>
      </c>
      <c r="L1246" s="138">
        <v>-1297922.4099999999</v>
      </c>
      <c r="M1246" s="138">
        <v>-15460.66</v>
      </c>
      <c r="N1246" s="139">
        <f t="shared" si="39"/>
        <v>15460.66</v>
      </c>
      <c r="O1246" s="140" t="str">
        <f>IF(M1246="","",IF(M1246&lt;0,-M1246&amp;"_"&amp;COUNTIF(M$2:M1246,M1246),M1246&amp;"_"&amp;COUNTIF(M$2:M1246,M1246)))</f>
        <v>15460.66_1</v>
      </c>
      <c r="P1246" s="140" t="str">
        <f t="shared" si="38"/>
        <v/>
      </c>
      <c r="Q1246" s="136" t="s">
        <v>1677</v>
      </c>
      <c r="R1246" s="136" t="s">
        <v>1675</v>
      </c>
      <c r="S1246" s="136" t="s">
        <v>980</v>
      </c>
      <c r="T1246" s="136" t="s">
        <v>980</v>
      </c>
      <c r="U1246" s="136" t="s">
        <v>987</v>
      </c>
      <c r="V1246" s="136" t="s">
        <v>980</v>
      </c>
      <c r="W1246" s="136" t="s">
        <v>980</v>
      </c>
      <c r="X1246" s="136" t="s">
        <v>980</v>
      </c>
      <c r="Y1246" s="136" t="s">
        <v>980</v>
      </c>
      <c r="Z1246" s="136" t="s">
        <v>988</v>
      </c>
      <c r="AA1246" s="136" t="s">
        <v>980</v>
      </c>
      <c r="AB1246" s="137"/>
      <c r="AC1246" s="136" t="s">
        <v>980</v>
      </c>
      <c r="AD1246" s="136" t="s">
        <v>980</v>
      </c>
      <c r="AE1246" s="136" t="s">
        <v>980</v>
      </c>
      <c r="AF1246" s="138">
        <v>0</v>
      </c>
    </row>
    <row r="1247" spans="1:32" x14ac:dyDescent="0.25">
      <c r="A1247" s="135" t="s">
        <v>980</v>
      </c>
      <c r="B1247" s="136" t="s">
        <v>182</v>
      </c>
      <c r="C1247" s="136" t="s">
        <v>243</v>
      </c>
      <c r="D1247" s="137">
        <v>44227</v>
      </c>
      <c r="E1247" s="137">
        <v>44227</v>
      </c>
      <c r="F1247" s="137">
        <v>44231</v>
      </c>
      <c r="G1247" s="136" t="s">
        <v>981</v>
      </c>
      <c r="H1247" s="136" t="s">
        <v>982</v>
      </c>
      <c r="I1247" s="138">
        <v>-9379.43</v>
      </c>
      <c r="J1247" s="136" t="s">
        <v>983</v>
      </c>
      <c r="K1247" s="136" t="s">
        <v>984</v>
      </c>
      <c r="L1247" s="138">
        <v>-787403.15</v>
      </c>
      <c r="M1247" s="138">
        <v>-9379.43</v>
      </c>
      <c r="N1247" s="139">
        <f t="shared" si="39"/>
        <v>9379.43</v>
      </c>
      <c r="O1247" s="140" t="str">
        <f>IF(M1247="","",IF(M1247&lt;0,-M1247&amp;"_"&amp;COUNTIF(M$2:M1247,M1247),M1247&amp;"_"&amp;COUNTIF(M$2:M1247,M1247)))</f>
        <v>9379.43_1</v>
      </c>
      <c r="P1247" s="140" t="str">
        <f t="shared" si="38"/>
        <v/>
      </c>
      <c r="Q1247" s="136" t="s">
        <v>1678</v>
      </c>
      <c r="R1247" s="136" t="s">
        <v>1675</v>
      </c>
      <c r="S1247" s="136" t="s">
        <v>980</v>
      </c>
      <c r="T1247" s="136" t="s">
        <v>980</v>
      </c>
      <c r="U1247" s="136" t="s">
        <v>987</v>
      </c>
      <c r="V1247" s="136" t="s">
        <v>980</v>
      </c>
      <c r="W1247" s="136" t="s">
        <v>980</v>
      </c>
      <c r="X1247" s="136" t="s">
        <v>980</v>
      </c>
      <c r="Y1247" s="136" t="s">
        <v>980</v>
      </c>
      <c r="Z1247" s="136" t="s">
        <v>988</v>
      </c>
      <c r="AA1247" s="136" t="s">
        <v>980</v>
      </c>
      <c r="AB1247" s="137"/>
      <c r="AC1247" s="136" t="s">
        <v>980</v>
      </c>
      <c r="AD1247" s="136" t="s">
        <v>980</v>
      </c>
      <c r="AE1247" s="136" t="s">
        <v>980</v>
      </c>
      <c r="AF1247" s="138">
        <v>0</v>
      </c>
    </row>
    <row r="1248" spans="1:32" x14ac:dyDescent="0.25">
      <c r="A1248" s="135" t="s">
        <v>980</v>
      </c>
      <c r="B1248" s="136" t="s">
        <v>182</v>
      </c>
      <c r="C1248" s="136" t="s">
        <v>243</v>
      </c>
      <c r="D1248" s="137">
        <v>44227</v>
      </c>
      <c r="E1248" s="137">
        <v>44227</v>
      </c>
      <c r="F1248" s="137">
        <v>44231</v>
      </c>
      <c r="G1248" s="136" t="s">
        <v>981</v>
      </c>
      <c r="H1248" s="136" t="s">
        <v>982</v>
      </c>
      <c r="I1248" s="138">
        <v>-16825.27</v>
      </c>
      <c r="J1248" s="136" t="s">
        <v>983</v>
      </c>
      <c r="K1248" s="136" t="s">
        <v>984</v>
      </c>
      <c r="L1248" s="138">
        <v>-1412481.42</v>
      </c>
      <c r="M1248" s="138">
        <v>-16825.27</v>
      </c>
      <c r="N1248" s="139">
        <f t="shared" si="39"/>
        <v>16825.27</v>
      </c>
      <c r="O1248" s="140" t="str">
        <f>IF(M1248="","",IF(M1248&lt;0,-M1248&amp;"_"&amp;COUNTIF(M$2:M1248,M1248),M1248&amp;"_"&amp;COUNTIF(M$2:M1248,M1248)))</f>
        <v>16825.27_1</v>
      </c>
      <c r="P1248" s="140" t="str">
        <f t="shared" si="38"/>
        <v/>
      </c>
      <c r="Q1248" s="136" t="s">
        <v>1678</v>
      </c>
      <c r="R1248" s="136" t="s">
        <v>1675</v>
      </c>
      <c r="S1248" s="136" t="s">
        <v>980</v>
      </c>
      <c r="T1248" s="136" t="s">
        <v>980</v>
      </c>
      <c r="U1248" s="136" t="s">
        <v>987</v>
      </c>
      <c r="V1248" s="136" t="s">
        <v>980</v>
      </c>
      <c r="W1248" s="136" t="s">
        <v>980</v>
      </c>
      <c r="X1248" s="136" t="s">
        <v>980</v>
      </c>
      <c r="Y1248" s="136" t="s">
        <v>980</v>
      </c>
      <c r="Z1248" s="136" t="s">
        <v>988</v>
      </c>
      <c r="AA1248" s="136" t="s">
        <v>980</v>
      </c>
      <c r="AB1248" s="137"/>
      <c r="AC1248" s="136" t="s">
        <v>980</v>
      </c>
      <c r="AD1248" s="136" t="s">
        <v>980</v>
      </c>
      <c r="AE1248" s="136" t="s">
        <v>980</v>
      </c>
      <c r="AF1248" s="138">
        <v>0</v>
      </c>
    </row>
    <row r="1249" spans="1:32" x14ac:dyDescent="0.25">
      <c r="A1249" s="135" t="s">
        <v>980</v>
      </c>
      <c r="B1249" s="136" t="s">
        <v>182</v>
      </c>
      <c r="C1249" s="136" t="s">
        <v>243</v>
      </c>
      <c r="D1249" s="137">
        <v>44227</v>
      </c>
      <c r="E1249" s="137">
        <v>44227</v>
      </c>
      <c r="F1249" s="137">
        <v>44231</v>
      </c>
      <c r="G1249" s="136" t="s">
        <v>981</v>
      </c>
      <c r="H1249" s="136" t="s">
        <v>982</v>
      </c>
      <c r="I1249" s="138">
        <v>-4085.91</v>
      </c>
      <c r="J1249" s="136" t="s">
        <v>983</v>
      </c>
      <c r="K1249" s="136" t="s">
        <v>984</v>
      </c>
      <c r="L1249" s="138">
        <v>-343012.14</v>
      </c>
      <c r="M1249" s="138">
        <v>-4085.91</v>
      </c>
      <c r="N1249" s="139">
        <f t="shared" si="39"/>
        <v>4085.91</v>
      </c>
      <c r="O1249" s="140" t="str">
        <f>IF(M1249="","",IF(M1249&lt;0,-M1249&amp;"_"&amp;COUNTIF(M$2:M1249,M1249),M1249&amp;"_"&amp;COUNTIF(M$2:M1249,M1249)))</f>
        <v>4085.91_1</v>
      </c>
      <c r="P1249" s="140" t="str">
        <f t="shared" si="38"/>
        <v/>
      </c>
      <c r="Q1249" s="136" t="s">
        <v>1678</v>
      </c>
      <c r="R1249" s="136" t="s">
        <v>1675</v>
      </c>
      <c r="S1249" s="136" t="s">
        <v>980</v>
      </c>
      <c r="T1249" s="136" t="s">
        <v>980</v>
      </c>
      <c r="U1249" s="136" t="s">
        <v>987</v>
      </c>
      <c r="V1249" s="136" t="s">
        <v>980</v>
      </c>
      <c r="W1249" s="136" t="s">
        <v>980</v>
      </c>
      <c r="X1249" s="136" t="s">
        <v>980</v>
      </c>
      <c r="Y1249" s="136" t="s">
        <v>980</v>
      </c>
      <c r="Z1249" s="136" t="s">
        <v>988</v>
      </c>
      <c r="AA1249" s="136" t="s">
        <v>980</v>
      </c>
      <c r="AB1249" s="137"/>
      <c r="AC1249" s="136" t="s">
        <v>980</v>
      </c>
      <c r="AD1249" s="136" t="s">
        <v>980</v>
      </c>
      <c r="AE1249" s="136" t="s">
        <v>980</v>
      </c>
      <c r="AF1249" s="138">
        <v>0</v>
      </c>
    </row>
    <row r="1250" spans="1:32" x14ac:dyDescent="0.25">
      <c r="A1250" s="135" t="s">
        <v>980</v>
      </c>
      <c r="B1250" s="136" t="s">
        <v>182</v>
      </c>
      <c r="C1250" s="136" t="s">
        <v>243</v>
      </c>
      <c r="D1250" s="137">
        <v>44227</v>
      </c>
      <c r="E1250" s="137">
        <v>44227</v>
      </c>
      <c r="F1250" s="137">
        <v>44231</v>
      </c>
      <c r="G1250" s="136" t="s">
        <v>981</v>
      </c>
      <c r="H1250" s="136" t="s">
        <v>982</v>
      </c>
      <c r="I1250" s="138">
        <v>-16441.73</v>
      </c>
      <c r="J1250" s="136" t="s">
        <v>983</v>
      </c>
      <c r="K1250" s="136" t="s">
        <v>984</v>
      </c>
      <c r="L1250" s="138">
        <v>-1380283.23</v>
      </c>
      <c r="M1250" s="138">
        <v>-16441.73</v>
      </c>
      <c r="N1250" s="139">
        <f t="shared" si="39"/>
        <v>16441.73</v>
      </c>
      <c r="O1250" s="140" t="str">
        <f>IF(M1250="","",IF(M1250&lt;0,-M1250&amp;"_"&amp;COUNTIF(M$2:M1250,M1250),M1250&amp;"_"&amp;COUNTIF(M$2:M1250,M1250)))</f>
        <v>16441.73_1</v>
      </c>
      <c r="P1250" s="140" t="str">
        <f t="shared" si="38"/>
        <v/>
      </c>
      <c r="Q1250" s="136" t="s">
        <v>1678</v>
      </c>
      <c r="R1250" s="136" t="s">
        <v>1675</v>
      </c>
      <c r="S1250" s="136" t="s">
        <v>980</v>
      </c>
      <c r="T1250" s="136" t="s">
        <v>980</v>
      </c>
      <c r="U1250" s="136" t="s">
        <v>987</v>
      </c>
      <c r="V1250" s="136" t="s">
        <v>980</v>
      </c>
      <c r="W1250" s="136" t="s">
        <v>980</v>
      </c>
      <c r="X1250" s="136" t="s">
        <v>980</v>
      </c>
      <c r="Y1250" s="136" t="s">
        <v>980</v>
      </c>
      <c r="Z1250" s="136" t="s">
        <v>988</v>
      </c>
      <c r="AA1250" s="136" t="s">
        <v>980</v>
      </c>
      <c r="AB1250" s="137"/>
      <c r="AC1250" s="136" t="s">
        <v>980</v>
      </c>
      <c r="AD1250" s="136" t="s">
        <v>980</v>
      </c>
      <c r="AE1250" s="136" t="s">
        <v>980</v>
      </c>
      <c r="AF1250" s="138">
        <v>0</v>
      </c>
    </row>
    <row r="1251" spans="1:32" x14ac:dyDescent="0.25">
      <c r="A1251" s="135" t="s">
        <v>980</v>
      </c>
      <c r="B1251" s="136" t="s">
        <v>182</v>
      </c>
      <c r="C1251" s="136" t="s">
        <v>243</v>
      </c>
      <c r="D1251" s="137">
        <v>44227</v>
      </c>
      <c r="E1251" s="137">
        <v>44227</v>
      </c>
      <c r="F1251" s="137">
        <v>44231</v>
      </c>
      <c r="G1251" s="136" t="s">
        <v>981</v>
      </c>
      <c r="H1251" s="136" t="s">
        <v>982</v>
      </c>
      <c r="I1251" s="138">
        <v>-6255.49</v>
      </c>
      <c r="J1251" s="136" t="s">
        <v>983</v>
      </c>
      <c r="K1251" s="136" t="s">
        <v>984</v>
      </c>
      <c r="L1251" s="138">
        <v>-525148.39</v>
      </c>
      <c r="M1251" s="138">
        <v>-6255.49</v>
      </c>
      <c r="N1251" s="139">
        <f t="shared" si="39"/>
        <v>6255.49</v>
      </c>
      <c r="O1251" s="140" t="str">
        <f>IF(M1251="","",IF(M1251&lt;0,-M1251&amp;"_"&amp;COUNTIF(M$2:M1251,M1251),M1251&amp;"_"&amp;COUNTIF(M$2:M1251,M1251)))</f>
        <v>6255.49_1</v>
      </c>
      <c r="P1251" s="140" t="str">
        <f t="shared" si="38"/>
        <v/>
      </c>
      <c r="Q1251" s="136" t="s">
        <v>1678</v>
      </c>
      <c r="R1251" s="136" t="s">
        <v>1675</v>
      </c>
      <c r="S1251" s="136" t="s">
        <v>980</v>
      </c>
      <c r="T1251" s="136" t="s">
        <v>980</v>
      </c>
      <c r="U1251" s="136" t="s">
        <v>987</v>
      </c>
      <c r="V1251" s="136" t="s">
        <v>980</v>
      </c>
      <c r="W1251" s="136" t="s">
        <v>980</v>
      </c>
      <c r="X1251" s="136" t="s">
        <v>980</v>
      </c>
      <c r="Y1251" s="136" t="s">
        <v>980</v>
      </c>
      <c r="Z1251" s="136" t="s">
        <v>988</v>
      </c>
      <c r="AA1251" s="136" t="s">
        <v>980</v>
      </c>
      <c r="AB1251" s="137"/>
      <c r="AC1251" s="136" t="s">
        <v>980</v>
      </c>
      <c r="AD1251" s="136" t="s">
        <v>980</v>
      </c>
      <c r="AE1251" s="136" t="s">
        <v>980</v>
      </c>
      <c r="AF1251" s="138">
        <v>0</v>
      </c>
    </row>
    <row r="1252" spans="1:32" x14ac:dyDescent="0.25">
      <c r="A1252" s="135" t="s">
        <v>980</v>
      </c>
      <c r="B1252" s="136" t="s">
        <v>182</v>
      </c>
      <c r="C1252" s="136" t="s">
        <v>243</v>
      </c>
      <c r="D1252" s="137">
        <v>44227</v>
      </c>
      <c r="E1252" s="137">
        <v>44227</v>
      </c>
      <c r="F1252" s="137">
        <v>44231</v>
      </c>
      <c r="G1252" s="136" t="s">
        <v>981</v>
      </c>
      <c r="H1252" s="136" t="s">
        <v>982</v>
      </c>
      <c r="I1252" s="138">
        <v>-8973.74</v>
      </c>
      <c r="J1252" s="136" t="s">
        <v>983</v>
      </c>
      <c r="K1252" s="136" t="s">
        <v>984</v>
      </c>
      <c r="L1252" s="138">
        <v>-753345.47</v>
      </c>
      <c r="M1252" s="138">
        <v>-8973.74</v>
      </c>
      <c r="N1252" s="139">
        <f t="shared" si="39"/>
        <v>8973.74</v>
      </c>
      <c r="O1252" s="140" t="str">
        <f>IF(M1252="","",IF(M1252&lt;0,-M1252&amp;"_"&amp;COUNTIF(M$2:M1252,M1252),M1252&amp;"_"&amp;COUNTIF(M$2:M1252,M1252)))</f>
        <v>8973.74_1</v>
      </c>
      <c r="P1252" s="140" t="str">
        <f t="shared" si="38"/>
        <v/>
      </c>
      <c r="Q1252" s="136" t="s">
        <v>1678</v>
      </c>
      <c r="R1252" s="136" t="s">
        <v>1675</v>
      </c>
      <c r="S1252" s="136" t="s">
        <v>980</v>
      </c>
      <c r="T1252" s="136" t="s">
        <v>980</v>
      </c>
      <c r="U1252" s="136" t="s">
        <v>987</v>
      </c>
      <c r="V1252" s="136" t="s">
        <v>980</v>
      </c>
      <c r="W1252" s="136" t="s">
        <v>980</v>
      </c>
      <c r="X1252" s="136" t="s">
        <v>980</v>
      </c>
      <c r="Y1252" s="136" t="s">
        <v>980</v>
      </c>
      <c r="Z1252" s="136" t="s">
        <v>988</v>
      </c>
      <c r="AA1252" s="136" t="s">
        <v>980</v>
      </c>
      <c r="AB1252" s="137"/>
      <c r="AC1252" s="136" t="s">
        <v>980</v>
      </c>
      <c r="AD1252" s="136" t="s">
        <v>980</v>
      </c>
      <c r="AE1252" s="136" t="s">
        <v>980</v>
      </c>
      <c r="AF1252" s="138">
        <v>0</v>
      </c>
    </row>
    <row r="1253" spans="1:32" x14ac:dyDescent="0.25">
      <c r="A1253" s="135" t="s">
        <v>980</v>
      </c>
      <c r="B1253" s="136" t="s">
        <v>182</v>
      </c>
      <c r="C1253" s="136" t="s">
        <v>243</v>
      </c>
      <c r="D1253" s="137">
        <v>44227</v>
      </c>
      <c r="E1253" s="137">
        <v>44227</v>
      </c>
      <c r="F1253" s="137">
        <v>44231</v>
      </c>
      <c r="G1253" s="136" t="s">
        <v>981</v>
      </c>
      <c r="H1253" s="136" t="s">
        <v>982</v>
      </c>
      <c r="I1253" s="138">
        <v>-3604.22</v>
      </c>
      <c r="J1253" s="136" t="s">
        <v>983</v>
      </c>
      <c r="K1253" s="136" t="s">
        <v>984</v>
      </c>
      <c r="L1253" s="138">
        <v>-302574.27</v>
      </c>
      <c r="M1253" s="138">
        <v>-3604.22</v>
      </c>
      <c r="N1253" s="139">
        <f t="shared" si="39"/>
        <v>3604.22</v>
      </c>
      <c r="O1253" s="140" t="str">
        <f>IF(M1253="","",IF(M1253&lt;0,-M1253&amp;"_"&amp;COUNTIF(M$2:M1253,M1253),M1253&amp;"_"&amp;COUNTIF(M$2:M1253,M1253)))</f>
        <v>3604.22_1</v>
      </c>
      <c r="P1253" s="140" t="str">
        <f t="shared" si="38"/>
        <v/>
      </c>
      <c r="Q1253" s="136" t="s">
        <v>1678</v>
      </c>
      <c r="R1253" s="136" t="s">
        <v>1675</v>
      </c>
      <c r="S1253" s="136" t="s">
        <v>980</v>
      </c>
      <c r="T1253" s="136" t="s">
        <v>980</v>
      </c>
      <c r="U1253" s="136" t="s">
        <v>987</v>
      </c>
      <c r="V1253" s="136" t="s">
        <v>980</v>
      </c>
      <c r="W1253" s="136" t="s">
        <v>980</v>
      </c>
      <c r="X1253" s="136" t="s">
        <v>980</v>
      </c>
      <c r="Y1253" s="136" t="s">
        <v>980</v>
      </c>
      <c r="Z1253" s="136" t="s">
        <v>988</v>
      </c>
      <c r="AA1253" s="136" t="s">
        <v>980</v>
      </c>
      <c r="AB1253" s="137"/>
      <c r="AC1253" s="136" t="s">
        <v>980</v>
      </c>
      <c r="AD1253" s="136" t="s">
        <v>980</v>
      </c>
      <c r="AE1253" s="136" t="s">
        <v>980</v>
      </c>
      <c r="AF1253" s="138">
        <v>0</v>
      </c>
    </row>
    <row r="1254" spans="1:32" x14ac:dyDescent="0.25">
      <c r="A1254" s="135" t="s">
        <v>980</v>
      </c>
      <c r="B1254" s="136" t="s">
        <v>1679</v>
      </c>
      <c r="C1254" s="136" t="s">
        <v>615</v>
      </c>
      <c r="D1254" s="137">
        <v>44227</v>
      </c>
      <c r="E1254" s="137">
        <v>44227</v>
      </c>
      <c r="F1254" s="137">
        <v>44235</v>
      </c>
      <c r="G1254" s="136" t="s">
        <v>1078</v>
      </c>
      <c r="H1254" s="136" t="s">
        <v>982</v>
      </c>
      <c r="I1254" s="138">
        <v>-17449.169999999998</v>
      </c>
      <c r="J1254" s="136" t="s">
        <v>983</v>
      </c>
      <c r="K1254" s="136" t="s">
        <v>984</v>
      </c>
      <c r="L1254" s="138">
        <v>-1464857.82</v>
      </c>
      <c r="M1254" s="138">
        <v>-17449.169999999998</v>
      </c>
      <c r="N1254" s="139">
        <f t="shared" si="39"/>
        <v>17449.169999999998</v>
      </c>
      <c r="O1254" s="140" t="str">
        <f>IF(M1254="","",IF(M1254&lt;0,-M1254&amp;"_"&amp;COUNTIF(M$2:M1254,M1254),M1254&amp;"_"&amp;COUNTIF(M$2:M1254,M1254)))</f>
        <v>17449.17_1</v>
      </c>
      <c r="P1254" s="140" t="str">
        <f t="shared" si="38"/>
        <v/>
      </c>
      <c r="Q1254" s="136" t="s">
        <v>1680</v>
      </c>
      <c r="R1254" s="136" t="s">
        <v>1680</v>
      </c>
      <c r="S1254" s="136" t="s">
        <v>1681</v>
      </c>
      <c r="T1254" s="136" t="s">
        <v>980</v>
      </c>
      <c r="U1254" s="136" t="s">
        <v>987</v>
      </c>
      <c r="V1254" s="136" t="s">
        <v>1682</v>
      </c>
      <c r="W1254" s="136" t="s">
        <v>980</v>
      </c>
      <c r="X1254" s="136" t="s">
        <v>980</v>
      </c>
      <c r="Y1254" s="136" t="s">
        <v>980</v>
      </c>
      <c r="Z1254" s="136" t="s">
        <v>980</v>
      </c>
      <c r="AA1254" s="136" t="s">
        <v>980</v>
      </c>
      <c r="AB1254" s="137"/>
      <c r="AC1254" s="136" t="s">
        <v>980</v>
      </c>
      <c r="AD1254" s="136" t="s">
        <v>980</v>
      </c>
      <c r="AE1254" s="136" t="s">
        <v>980</v>
      </c>
      <c r="AF1254" s="138">
        <v>0</v>
      </c>
    </row>
    <row r="1255" spans="1:32" x14ac:dyDescent="0.25">
      <c r="A1255" s="135" t="s">
        <v>980</v>
      </c>
      <c r="B1255" s="136" t="s">
        <v>1679</v>
      </c>
      <c r="C1255" s="136" t="s">
        <v>616</v>
      </c>
      <c r="D1255" s="137">
        <v>44227</v>
      </c>
      <c r="E1255" s="137">
        <v>44227</v>
      </c>
      <c r="F1255" s="137">
        <v>44235</v>
      </c>
      <c r="G1255" s="136" t="s">
        <v>1078</v>
      </c>
      <c r="H1255" s="136" t="s">
        <v>982</v>
      </c>
      <c r="I1255" s="138">
        <v>-1539.18</v>
      </c>
      <c r="J1255" s="136" t="s">
        <v>983</v>
      </c>
      <c r="K1255" s="136" t="s">
        <v>984</v>
      </c>
      <c r="L1255" s="138">
        <v>-129214.16</v>
      </c>
      <c r="M1255" s="138">
        <v>-1539.18</v>
      </c>
      <c r="N1255" s="139">
        <f t="shared" si="39"/>
        <v>1539.18</v>
      </c>
      <c r="O1255" s="140" t="str">
        <f>IF(M1255="","",IF(M1255&lt;0,-M1255&amp;"_"&amp;COUNTIF(M$2:M1255,M1255),M1255&amp;"_"&amp;COUNTIF(M$2:M1255,M1255)))</f>
        <v>1539.18_1</v>
      </c>
      <c r="P1255" s="140" t="str">
        <f t="shared" si="38"/>
        <v/>
      </c>
      <c r="Q1255" s="136" t="s">
        <v>1683</v>
      </c>
      <c r="R1255" s="136" t="s">
        <v>1683</v>
      </c>
      <c r="S1255" s="136" t="s">
        <v>1681</v>
      </c>
      <c r="T1255" s="136" t="s">
        <v>980</v>
      </c>
      <c r="U1255" s="136" t="s">
        <v>987</v>
      </c>
      <c r="V1255" s="136" t="s">
        <v>1682</v>
      </c>
      <c r="W1255" s="136" t="s">
        <v>980</v>
      </c>
      <c r="X1255" s="136" t="s">
        <v>980</v>
      </c>
      <c r="Y1255" s="136" t="s">
        <v>980</v>
      </c>
      <c r="Z1255" s="136" t="s">
        <v>980</v>
      </c>
      <c r="AA1255" s="136" t="s">
        <v>980</v>
      </c>
      <c r="AB1255" s="137"/>
      <c r="AC1255" s="136" t="s">
        <v>980</v>
      </c>
      <c r="AD1255" s="136" t="s">
        <v>980</v>
      </c>
      <c r="AE1255" s="136" t="s">
        <v>980</v>
      </c>
      <c r="AF1255" s="138">
        <v>0</v>
      </c>
    </row>
    <row r="1256" spans="1:32" x14ac:dyDescent="0.25">
      <c r="A1256" s="135" t="s">
        <v>980</v>
      </c>
      <c r="B1256" s="136" t="s">
        <v>182</v>
      </c>
      <c r="C1256" s="136" t="s">
        <v>724</v>
      </c>
      <c r="D1256" s="137">
        <v>44229</v>
      </c>
      <c r="E1256" s="137">
        <v>44229</v>
      </c>
      <c r="F1256" s="137">
        <v>44236</v>
      </c>
      <c r="G1256" s="136" t="s">
        <v>981</v>
      </c>
      <c r="H1256" s="136" t="s">
        <v>982</v>
      </c>
      <c r="I1256" s="138">
        <v>-537.15</v>
      </c>
      <c r="J1256" s="136" t="s">
        <v>983</v>
      </c>
      <c r="K1256" s="136" t="s">
        <v>984</v>
      </c>
      <c r="L1256" s="138">
        <v>-45093.74</v>
      </c>
      <c r="M1256" s="138">
        <v>-537.15</v>
      </c>
      <c r="N1256" s="139">
        <f t="shared" si="39"/>
        <v>537.15</v>
      </c>
      <c r="O1256" s="140" t="str">
        <f>IF(M1256="","",IF(M1256&lt;0,-M1256&amp;"_"&amp;COUNTIF(M$2:M1256,M1256),M1256&amp;"_"&amp;COUNTIF(M$2:M1256,M1256)))</f>
        <v>537.15_1</v>
      </c>
      <c r="P1256" s="140" t="str">
        <f t="shared" si="38"/>
        <v/>
      </c>
      <c r="Q1256" s="136" t="s">
        <v>1684</v>
      </c>
      <c r="R1256" s="136" t="s">
        <v>1685</v>
      </c>
      <c r="S1256" s="136" t="s">
        <v>980</v>
      </c>
      <c r="T1256" s="136" t="s">
        <v>980</v>
      </c>
      <c r="U1256" s="136" t="s">
        <v>987</v>
      </c>
      <c r="V1256" s="136" t="s">
        <v>980</v>
      </c>
      <c r="W1256" s="136" t="s">
        <v>980</v>
      </c>
      <c r="X1256" s="136" t="s">
        <v>980</v>
      </c>
      <c r="Y1256" s="136" t="s">
        <v>980</v>
      </c>
      <c r="Z1256" s="136" t="s">
        <v>988</v>
      </c>
      <c r="AA1256" s="136" t="s">
        <v>980</v>
      </c>
      <c r="AB1256" s="137"/>
      <c r="AC1256" s="136" t="s">
        <v>980</v>
      </c>
      <c r="AD1256" s="136" t="s">
        <v>980</v>
      </c>
      <c r="AE1256" s="136" t="s">
        <v>980</v>
      </c>
      <c r="AF1256" s="138">
        <v>0</v>
      </c>
    </row>
    <row r="1257" spans="1:32" x14ac:dyDescent="0.25">
      <c r="A1257" s="135" t="s">
        <v>980</v>
      </c>
      <c r="B1257" s="136" t="s">
        <v>182</v>
      </c>
      <c r="C1257" s="136" t="s">
        <v>724</v>
      </c>
      <c r="D1257" s="137">
        <v>44229</v>
      </c>
      <c r="E1257" s="137">
        <v>44229</v>
      </c>
      <c r="F1257" s="137">
        <v>44236</v>
      </c>
      <c r="G1257" s="136" t="s">
        <v>981</v>
      </c>
      <c r="H1257" s="136" t="s">
        <v>982</v>
      </c>
      <c r="I1257" s="138">
        <v>-545.58000000000004</v>
      </c>
      <c r="J1257" s="136" t="s">
        <v>983</v>
      </c>
      <c r="K1257" s="136" t="s">
        <v>984</v>
      </c>
      <c r="L1257" s="138">
        <v>-45801.440000000002</v>
      </c>
      <c r="M1257" s="138">
        <v>-545.58000000000004</v>
      </c>
      <c r="N1257" s="139">
        <f t="shared" si="39"/>
        <v>545.58000000000004</v>
      </c>
      <c r="O1257" s="140" t="str">
        <f>IF(M1257="","",IF(M1257&lt;0,-M1257&amp;"_"&amp;COUNTIF(M$2:M1257,M1257),M1257&amp;"_"&amp;COUNTIF(M$2:M1257,M1257)))</f>
        <v>545.58_1</v>
      </c>
      <c r="P1257" s="140" t="str">
        <f t="shared" si="38"/>
        <v/>
      </c>
      <c r="Q1257" s="136" t="s">
        <v>1684</v>
      </c>
      <c r="R1257" s="136" t="s">
        <v>1685</v>
      </c>
      <c r="S1257" s="136" t="s">
        <v>980</v>
      </c>
      <c r="T1257" s="136" t="s">
        <v>980</v>
      </c>
      <c r="U1257" s="136" t="s">
        <v>987</v>
      </c>
      <c r="V1257" s="136" t="s">
        <v>980</v>
      </c>
      <c r="W1257" s="136" t="s">
        <v>980</v>
      </c>
      <c r="X1257" s="136" t="s">
        <v>980</v>
      </c>
      <c r="Y1257" s="136" t="s">
        <v>980</v>
      </c>
      <c r="Z1257" s="136" t="s">
        <v>988</v>
      </c>
      <c r="AA1257" s="136" t="s">
        <v>980</v>
      </c>
      <c r="AB1257" s="137"/>
      <c r="AC1257" s="136" t="s">
        <v>980</v>
      </c>
      <c r="AD1257" s="136" t="s">
        <v>980</v>
      </c>
      <c r="AE1257" s="136" t="s">
        <v>980</v>
      </c>
      <c r="AF1257" s="138">
        <v>0</v>
      </c>
    </row>
    <row r="1258" spans="1:32" x14ac:dyDescent="0.25">
      <c r="A1258" s="135" t="s">
        <v>980</v>
      </c>
      <c r="B1258" s="136" t="s">
        <v>182</v>
      </c>
      <c r="C1258" s="136" t="s">
        <v>740</v>
      </c>
      <c r="D1258" s="137">
        <v>44230</v>
      </c>
      <c r="E1258" s="137">
        <v>44230</v>
      </c>
      <c r="F1258" s="137">
        <v>44236</v>
      </c>
      <c r="G1258" s="136" t="s">
        <v>981</v>
      </c>
      <c r="H1258" s="136" t="s">
        <v>982</v>
      </c>
      <c r="I1258" s="138">
        <v>-13505.29</v>
      </c>
      <c r="J1258" s="136" t="s">
        <v>983</v>
      </c>
      <c r="K1258" s="136" t="s">
        <v>984</v>
      </c>
      <c r="L1258" s="138">
        <v>-1133769.1000000001</v>
      </c>
      <c r="M1258" s="138">
        <v>-13505.29</v>
      </c>
      <c r="N1258" s="139">
        <f t="shared" si="39"/>
        <v>13505.29</v>
      </c>
      <c r="O1258" s="140" t="str">
        <f>IF(M1258="","",IF(M1258&lt;0,-M1258&amp;"_"&amp;COUNTIF(M$2:M1258,M1258),M1258&amp;"_"&amp;COUNTIF(M$2:M1258,M1258)))</f>
        <v>13505.29_1</v>
      </c>
      <c r="P1258" s="140" t="str">
        <f t="shared" si="38"/>
        <v/>
      </c>
      <c r="Q1258" s="136" t="s">
        <v>1686</v>
      </c>
      <c r="R1258" s="136" t="s">
        <v>1687</v>
      </c>
      <c r="S1258" s="136" t="s">
        <v>980</v>
      </c>
      <c r="T1258" s="136" t="s">
        <v>980</v>
      </c>
      <c r="U1258" s="136" t="s">
        <v>987</v>
      </c>
      <c r="V1258" s="136" t="s">
        <v>980</v>
      </c>
      <c r="W1258" s="136" t="s">
        <v>980</v>
      </c>
      <c r="X1258" s="136" t="s">
        <v>980</v>
      </c>
      <c r="Y1258" s="136" t="s">
        <v>980</v>
      </c>
      <c r="Z1258" s="136" t="s">
        <v>988</v>
      </c>
      <c r="AA1258" s="136" t="s">
        <v>980</v>
      </c>
      <c r="AB1258" s="137"/>
      <c r="AC1258" s="136" t="s">
        <v>980</v>
      </c>
      <c r="AD1258" s="136" t="s">
        <v>980</v>
      </c>
      <c r="AE1258" s="136" t="s">
        <v>980</v>
      </c>
      <c r="AF1258" s="138">
        <v>0</v>
      </c>
    </row>
    <row r="1259" spans="1:32" x14ac:dyDescent="0.25">
      <c r="A1259" s="135" t="s">
        <v>980</v>
      </c>
      <c r="B1259" s="136" t="s">
        <v>182</v>
      </c>
      <c r="C1259" s="136" t="s">
        <v>744</v>
      </c>
      <c r="D1259" s="137">
        <v>44230</v>
      </c>
      <c r="E1259" s="137">
        <v>44230</v>
      </c>
      <c r="F1259" s="137">
        <v>44236</v>
      </c>
      <c r="G1259" s="136" t="s">
        <v>981</v>
      </c>
      <c r="H1259" s="136" t="s">
        <v>982</v>
      </c>
      <c r="I1259" s="138">
        <v>-2287.12</v>
      </c>
      <c r="J1259" s="136" t="s">
        <v>983</v>
      </c>
      <c r="K1259" s="136" t="s">
        <v>984</v>
      </c>
      <c r="L1259" s="138">
        <v>-192003.72</v>
      </c>
      <c r="M1259" s="138">
        <v>-2287.12</v>
      </c>
      <c r="N1259" s="139">
        <f t="shared" si="39"/>
        <v>2287.12</v>
      </c>
      <c r="O1259" s="140" t="str">
        <f>IF(M1259="","",IF(M1259&lt;0,-M1259&amp;"_"&amp;COUNTIF(M$2:M1259,M1259),M1259&amp;"_"&amp;COUNTIF(M$2:M1259,M1259)))</f>
        <v>2287.12_1</v>
      </c>
      <c r="P1259" s="140" t="str">
        <f t="shared" si="38"/>
        <v/>
      </c>
      <c r="Q1259" s="136" t="s">
        <v>1688</v>
      </c>
      <c r="R1259" s="136" t="s">
        <v>1687</v>
      </c>
      <c r="S1259" s="136" t="s">
        <v>980</v>
      </c>
      <c r="T1259" s="136" t="s">
        <v>980</v>
      </c>
      <c r="U1259" s="136" t="s">
        <v>987</v>
      </c>
      <c r="V1259" s="136" t="s">
        <v>980</v>
      </c>
      <c r="W1259" s="136" t="s">
        <v>980</v>
      </c>
      <c r="X1259" s="136" t="s">
        <v>980</v>
      </c>
      <c r="Y1259" s="136" t="s">
        <v>980</v>
      </c>
      <c r="Z1259" s="136" t="s">
        <v>988</v>
      </c>
      <c r="AA1259" s="136" t="s">
        <v>980</v>
      </c>
      <c r="AB1259" s="137"/>
      <c r="AC1259" s="136" t="s">
        <v>980</v>
      </c>
      <c r="AD1259" s="136" t="s">
        <v>980</v>
      </c>
      <c r="AE1259" s="136" t="s">
        <v>980</v>
      </c>
      <c r="AF1259" s="138">
        <v>0</v>
      </c>
    </row>
    <row r="1260" spans="1:32" x14ac:dyDescent="0.25">
      <c r="A1260" s="135" t="s">
        <v>980</v>
      </c>
      <c r="B1260" s="136" t="s">
        <v>182</v>
      </c>
      <c r="C1260" s="136" t="s">
        <v>744</v>
      </c>
      <c r="D1260" s="137">
        <v>44230</v>
      </c>
      <c r="E1260" s="137">
        <v>44230</v>
      </c>
      <c r="F1260" s="137">
        <v>44236</v>
      </c>
      <c r="G1260" s="136" t="s">
        <v>981</v>
      </c>
      <c r="H1260" s="136" t="s">
        <v>982</v>
      </c>
      <c r="I1260" s="138">
        <v>-25748.080000000002</v>
      </c>
      <c r="J1260" s="136" t="s">
        <v>983</v>
      </c>
      <c r="K1260" s="136" t="s">
        <v>984</v>
      </c>
      <c r="L1260" s="138">
        <v>-2161551.3199999998</v>
      </c>
      <c r="M1260" s="138">
        <v>-25748.080000000002</v>
      </c>
      <c r="N1260" s="139">
        <f t="shared" si="39"/>
        <v>25748.080000000002</v>
      </c>
      <c r="O1260" s="140" t="str">
        <f>IF(M1260="","",IF(M1260&lt;0,-M1260&amp;"_"&amp;COUNTIF(M$2:M1260,M1260),M1260&amp;"_"&amp;COUNTIF(M$2:M1260,M1260)))</f>
        <v>25748.08_1</v>
      </c>
      <c r="P1260" s="140" t="str">
        <f t="shared" si="38"/>
        <v/>
      </c>
      <c r="Q1260" s="136" t="s">
        <v>1688</v>
      </c>
      <c r="R1260" s="136" t="s">
        <v>1687</v>
      </c>
      <c r="S1260" s="136" t="s">
        <v>980</v>
      </c>
      <c r="T1260" s="136" t="s">
        <v>980</v>
      </c>
      <c r="U1260" s="136" t="s">
        <v>987</v>
      </c>
      <c r="V1260" s="136" t="s">
        <v>980</v>
      </c>
      <c r="W1260" s="136" t="s">
        <v>980</v>
      </c>
      <c r="X1260" s="136" t="s">
        <v>980</v>
      </c>
      <c r="Y1260" s="136" t="s">
        <v>980</v>
      </c>
      <c r="Z1260" s="136" t="s">
        <v>988</v>
      </c>
      <c r="AA1260" s="136" t="s">
        <v>980</v>
      </c>
      <c r="AB1260" s="137"/>
      <c r="AC1260" s="136" t="s">
        <v>980</v>
      </c>
      <c r="AD1260" s="136" t="s">
        <v>980</v>
      </c>
      <c r="AE1260" s="136" t="s">
        <v>980</v>
      </c>
      <c r="AF1260" s="138">
        <v>0</v>
      </c>
    </row>
    <row r="1261" spans="1:32" x14ac:dyDescent="0.25">
      <c r="A1261" s="135" t="s">
        <v>980</v>
      </c>
      <c r="B1261" s="136" t="s">
        <v>182</v>
      </c>
      <c r="C1261" s="136" t="s">
        <v>745</v>
      </c>
      <c r="D1261" s="137">
        <v>44231</v>
      </c>
      <c r="E1261" s="137">
        <v>44231</v>
      </c>
      <c r="F1261" s="137">
        <v>44236</v>
      </c>
      <c r="G1261" s="136" t="s">
        <v>981</v>
      </c>
      <c r="H1261" s="136" t="s">
        <v>982</v>
      </c>
      <c r="I1261" s="138">
        <v>-6500.82</v>
      </c>
      <c r="J1261" s="136" t="s">
        <v>983</v>
      </c>
      <c r="K1261" s="136" t="s">
        <v>984</v>
      </c>
      <c r="L1261" s="138">
        <v>-545743.84</v>
      </c>
      <c r="M1261" s="138">
        <v>-6500.82</v>
      </c>
      <c r="N1261" s="139">
        <f t="shared" si="39"/>
        <v>6500.82</v>
      </c>
      <c r="O1261" s="140" t="str">
        <f>IF(M1261="","",IF(M1261&lt;0,-M1261&amp;"_"&amp;COUNTIF(M$2:M1261,M1261),M1261&amp;"_"&amp;COUNTIF(M$2:M1261,M1261)))</f>
        <v>6500.82_1</v>
      </c>
      <c r="P1261" s="140" t="str">
        <f t="shared" si="38"/>
        <v/>
      </c>
      <c r="Q1261" s="136" t="s">
        <v>1689</v>
      </c>
      <c r="R1261" s="136" t="s">
        <v>1690</v>
      </c>
      <c r="S1261" s="136" t="s">
        <v>980</v>
      </c>
      <c r="T1261" s="136" t="s">
        <v>980</v>
      </c>
      <c r="U1261" s="136" t="s">
        <v>987</v>
      </c>
      <c r="V1261" s="136" t="s">
        <v>980</v>
      </c>
      <c r="W1261" s="136" t="s">
        <v>980</v>
      </c>
      <c r="X1261" s="136" t="s">
        <v>980</v>
      </c>
      <c r="Y1261" s="136" t="s">
        <v>980</v>
      </c>
      <c r="Z1261" s="136" t="s">
        <v>988</v>
      </c>
      <c r="AA1261" s="136" t="s">
        <v>980</v>
      </c>
      <c r="AB1261" s="137"/>
      <c r="AC1261" s="136" t="s">
        <v>980</v>
      </c>
      <c r="AD1261" s="136" t="s">
        <v>980</v>
      </c>
      <c r="AE1261" s="136" t="s">
        <v>980</v>
      </c>
      <c r="AF1261" s="138">
        <v>0</v>
      </c>
    </row>
    <row r="1262" spans="1:32" x14ac:dyDescent="0.25">
      <c r="A1262" s="135" t="s">
        <v>980</v>
      </c>
      <c r="B1262" s="136" t="s">
        <v>182</v>
      </c>
      <c r="C1262" s="136" t="s">
        <v>746</v>
      </c>
      <c r="D1262" s="137">
        <v>44231</v>
      </c>
      <c r="E1262" s="137">
        <v>44231</v>
      </c>
      <c r="F1262" s="137">
        <v>44236</v>
      </c>
      <c r="G1262" s="136" t="s">
        <v>981</v>
      </c>
      <c r="H1262" s="136" t="s">
        <v>982</v>
      </c>
      <c r="I1262" s="138">
        <v>-1267.04</v>
      </c>
      <c r="J1262" s="136" t="s">
        <v>983</v>
      </c>
      <c r="K1262" s="136" t="s">
        <v>984</v>
      </c>
      <c r="L1262" s="138">
        <v>-106368.01</v>
      </c>
      <c r="M1262" s="138">
        <v>-1267.04</v>
      </c>
      <c r="N1262" s="139">
        <f t="shared" si="39"/>
        <v>1267.04</v>
      </c>
      <c r="O1262" s="140" t="str">
        <f>IF(M1262="","",IF(M1262&lt;0,-M1262&amp;"_"&amp;COUNTIF(M$2:M1262,M1262),M1262&amp;"_"&amp;COUNTIF(M$2:M1262,M1262)))</f>
        <v>1267.04_1</v>
      </c>
      <c r="P1262" s="140" t="str">
        <f t="shared" si="38"/>
        <v/>
      </c>
      <c r="Q1262" s="136" t="s">
        <v>1691</v>
      </c>
      <c r="R1262" s="136" t="s">
        <v>1690</v>
      </c>
      <c r="S1262" s="136" t="s">
        <v>980</v>
      </c>
      <c r="T1262" s="136" t="s">
        <v>980</v>
      </c>
      <c r="U1262" s="136" t="s">
        <v>987</v>
      </c>
      <c r="V1262" s="136" t="s">
        <v>980</v>
      </c>
      <c r="W1262" s="136" t="s">
        <v>980</v>
      </c>
      <c r="X1262" s="136" t="s">
        <v>980</v>
      </c>
      <c r="Y1262" s="136" t="s">
        <v>980</v>
      </c>
      <c r="Z1262" s="136" t="s">
        <v>988</v>
      </c>
      <c r="AA1262" s="136" t="s">
        <v>980</v>
      </c>
      <c r="AB1262" s="137"/>
      <c r="AC1262" s="136" t="s">
        <v>980</v>
      </c>
      <c r="AD1262" s="136" t="s">
        <v>980</v>
      </c>
      <c r="AE1262" s="136" t="s">
        <v>980</v>
      </c>
      <c r="AF1262" s="138">
        <v>0</v>
      </c>
    </row>
    <row r="1263" spans="1:32" x14ac:dyDescent="0.25">
      <c r="A1263" s="135" t="s">
        <v>980</v>
      </c>
      <c r="B1263" s="136" t="s">
        <v>182</v>
      </c>
      <c r="C1263" s="136" t="s">
        <v>244</v>
      </c>
      <c r="D1263" s="137">
        <v>44231</v>
      </c>
      <c r="E1263" s="137">
        <v>44231</v>
      </c>
      <c r="F1263" s="137">
        <v>44237</v>
      </c>
      <c r="G1263" s="136" t="s">
        <v>981</v>
      </c>
      <c r="H1263" s="136" t="s">
        <v>982</v>
      </c>
      <c r="I1263" s="138">
        <v>-12321.8</v>
      </c>
      <c r="J1263" s="136" t="s">
        <v>983</v>
      </c>
      <c r="K1263" s="136" t="s">
        <v>984</v>
      </c>
      <c r="L1263" s="138">
        <v>-1034415.11</v>
      </c>
      <c r="M1263" s="138">
        <v>-12321.8</v>
      </c>
      <c r="N1263" s="139">
        <f t="shared" si="39"/>
        <v>12321.8</v>
      </c>
      <c r="O1263" s="140" t="str">
        <f>IF(M1263="","",IF(M1263&lt;0,-M1263&amp;"_"&amp;COUNTIF(M$2:M1263,M1263),M1263&amp;"_"&amp;COUNTIF(M$2:M1263,M1263)))</f>
        <v>12321.8_1</v>
      </c>
      <c r="P1263" s="140" t="str">
        <f t="shared" si="38"/>
        <v/>
      </c>
      <c r="Q1263" s="136" t="s">
        <v>1692</v>
      </c>
      <c r="R1263" s="136" t="s">
        <v>1690</v>
      </c>
      <c r="S1263" s="136" t="s">
        <v>980</v>
      </c>
      <c r="T1263" s="136" t="s">
        <v>980</v>
      </c>
      <c r="U1263" s="136" t="s">
        <v>987</v>
      </c>
      <c r="V1263" s="136" t="s">
        <v>980</v>
      </c>
      <c r="W1263" s="136" t="s">
        <v>980</v>
      </c>
      <c r="X1263" s="136" t="s">
        <v>980</v>
      </c>
      <c r="Y1263" s="136" t="s">
        <v>980</v>
      </c>
      <c r="Z1263" s="136" t="s">
        <v>988</v>
      </c>
      <c r="AA1263" s="136" t="s">
        <v>980</v>
      </c>
      <c r="AB1263" s="137"/>
      <c r="AC1263" s="136" t="s">
        <v>980</v>
      </c>
      <c r="AD1263" s="136" t="s">
        <v>980</v>
      </c>
      <c r="AE1263" s="136" t="s">
        <v>980</v>
      </c>
      <c r="AF1263" s="138">
        <v>0</v>
      </c>
    </row>
    <row r="1264" spans="1:32" x14ac:dyDescent="0.25">
      <c r="A1264" s="135" t="s">
        <v>980</v>
      </c>
      <c r="B1264" s="136" t="s">
        <v>182</v>
      </c>
      <c r="C1264" s="136" t="s">
        <v>244</v>
      </c>
      <c r="D1264" s="137">
        <v>44231</v>
      </c>
      <c r="E1264" s="137">
        <v>44231</v>
      </c>
      <c r="F1264" s="137">
        <v>44237</v>
      </c>
      <c r="G1264" s="136" t="s">
        <v>981</v>
      </c>
      <c r="H1264" s="136" t="s">
        <v>982</v>
      </c>
      <c r="I1264" s="138">
        <v>-4063.18</v>
      </c>
      <c r="J1264" s="136" t="s">
        <v>983</v>
      </c>
      <c r="K1264" s="136" t="s">
        <v>984</v>
      </c>
      <c r="L1264" s="138">
        <v>-341103.96</v>
      </c>
      <c r="M1264" s="138">
        <v>-4063.18</v>
      </c>
      <c r="N1264" s="139">
        <f t="shared" si="39"/>
        <v>4063.18</v>
      </c>
      <c r="O1264" s="140" t="str">
        <f>IF(M1264="","",IF(M1264&lt;0,-M1264&amp;"_"&amp;COUNTIF(M$2:M1264,M1264),M1264&amp;"_"&amp;COUNTIF(M$2:M1264,M1264)))</f>
        <v>4063.18_1</v>
      </c>
      <c r="P1264" s="140" t="str">
        <f t="shared" si="38"/>
        <v/>
      </c>
      <c r="Q1264" s="136" t="s">
        <v>1692</v>
      </c>
      <c r="R1264" s="136" t="s">
        <v>1690</v>
      </c>
      <c r="S1264" s="136" t="s">
        <v>980</v>
      </c>
      <c r="T1264" s="136" t="s">
        <v>980</v>
      </c>
      <c r="U1264" s="136" t="s">
        <v>987</v>
      </c>
      <c r="V1264" s="136" t="s">
        <v>980</v>
      </c>
      <c r="W1264" s="136" t="s">
        <v>980</v>
      </c>
      <c r="X1264" s="136" t="s">
        <v>980</v>
      </c>
      <c r="Y1264" s="136" t="s">
        <v>980</v>
      </c>
      <c r="Z1264" s="136" t="s">
        <v>988</v>
      </c>
      <c r="AA1264" s="136" t="s">
        <v>980</v>
      </c>
      <c r="AB1264" s="137"/>
      <c r="AC1264" s="136" t="s">
        <v>980</v>
      </c>
      <c r="AD1264" s="136" t="s">
        <v>980</v>
      </c>
      <c r="AE1264" s="136" t="s">
        <v>980</v>
      </c>
      <c r="AF1264" s="138">
        <v>0</v>
      </c>
    </row>
    <row r="1265" spans="1:32" x14ac:dyDescent="0.25">
      <c r="A1265" s="135" t="s">
        <v>980</v>
      </c>
      <c r="B1265" s="136" t="s">
        <v>182</v>
      </c>
      <c r="C1265" s="136" t="s">
        <v>244</v>
      </c>
      <c r="D1265" s="137">
        <v>44231</v>
      </c>
      <c r="E1265" s="137">
        <v>44231</v>
      </c>
      <c r="F1265" s="137">
        <v>44237</v>
      </c>
      <c r="G1265" s="136" t="s">
        <v>981</v>
      </c>
      <c r="H1265" s="136" t="s">
        <v>982</v>
      </c>
      <c r="I1265" s="138">
        <v>-9919.1200000000008</v>
      </c>
      <c r="J1265" s="136" t="s">
        <v>983</v>
      </c>
      <c r="K1265" s="136" t="s">
        <v>984</v>
      </c>
      <c r="L1265" s="138">
        <v>-832710.12</v>
      </c>
      <c r="M1265" s="138">
        <v>-9919.1200000000008</v>
      </c>
      <c r="N1265" s="139">
        <f t="shared" si="39"/>
        <v>9919.1200000000008</v>
      </c>
      <c r="O1265" s="140" t="str">
        <f>IF(M1265="","",IF(M1265&lt;0,-M1265&amp;"_"&amp;COUNTIF(M$2:M1265,M1265),M1265&amp;"_"&amp;COUNTIF(M$2:M1265,M1265)))</f>
        <v>9919.12_1</v>
      </c>
      <c r="P1265" s="140" t="str">
        <f t="shared" si="38"/>
        <v/>
      </c>
      <c r="Q1265" s="136" t="s">
        <v>1692</v>
      </c>
      <c r="R1265" s="136" t="s">
        <v>1690</v>
      </c>
      <c r="S1265" s="136" t="s">
        <v>980</v>
      </c>
      <c r="T1265" s="136" t="s">
        <v>980</v>
      </c>
      <c r="U1265" s="136" t="s">
        <v>987</v>
      </c>
      <c r="V1265" s="136" t="s">
        <v>980</v>
      </c>
      <c r="W1265" s="136" t="s">
        <v>980</v>
      </c>
      <c r="X1265" s="136" t="s">
        <v>980</v>
      </c>
      <c r="Y1265" s="136" t="s">
        <v>980</v>
      </c>
      <c r="Z1265" s="136" t="s">
        <v>988</v>
      </c>
      <c r="AA1265" s="136" t="s">
        <v>980</v>
      </c>
      <c r="AB1265" s="137"/>
      <c r="AC1265" s="136" t="s">
        <v>980</v>
      </c>
      <c r="AD1265" s="136" t="s">
        <v>980</v>
      </c>
      <c r="AE1265" s="136" t="s">
        <v>980</v>
      </c>
      <c r="AF1265" s="138">
        <v>0</v>
      </c>
    </row>
    <row r="1266" spans="1:32" x14ac:dyDescent="0.25">
      <c r="A1266" s="135" t="s">
        <v>980</v>
      </c>
      <c r="B1266" s="136" t="s">
        <v>182</v>
      </c>
      <c r="C1266" s="136" t="s">
        <v>244</v>
      </c>
      <c r="D1266" s="137">
        <v>44231</v>
      </c>
      <c r="E1266" s="137">
        <v>44231</v>
      </c>
      <c r="F1266" s="137">
        <v>44237</v>
      </c>
      <c r="G1266" s="136" t="s">
        <v>981</v>
      </c>
      <c r="H1266" s="136" t="s">
        <v>982</v>
      </c>
      <c r="I1266" s="138">
        <v>-2905.63</v>
      </c>
      <c r="J1266" s="136" t="s">
        <v>983</v>
      </c>
      <c r="K1266" s="136" t="s">
        <v>984</v>
      </c>
      <c r="L1266" s="138">
        <v>-243927.64</v>
      </c>
      <c r="M1266" s="138">
        <v>-2905.63</v>
      </c>
      <c r="N1266" s="139">
        <f t="shared" si="39"/>
        <v>2905.63</v>
      </c>
      <c r="O1266" s="140" t="str">
        <f>IF(M1266="","",IF(M1266&lt;0,-M1266&amp;"_"&amp;COUNTIF(M$2:M1266,M1266),M1266&amp;"_"&amp;COUNTIF(M$2:M1266,M1266)))</f>
        <v>2905.63_1</v>
      </c>
      <c r="P1266" s="140" t="str">
        <f t="shared" si="38"/>
        <v/>
      </c>
      <c r="Q1266" s="136" t="s">
        <v>1692</v>
      </c>
      <c r="R1266" s="136" t="s">
        <v>1690</v>
      </c>
      <c r="S1266" s="136" t="s">
        <v>980</v>
      </c>
      <c r="T1266" s="136" t="s">
        <v>980</v>
      </c>
      <c r="U1266" s="136" t="s">
        <v>987</v>
      </c>
      <c r="V1266" s="136" t="s">
        <v>980</v>
      </c>
      <c r="W1266" s="136" t="s">
        <v>980</v>
      </c>
      <c r="X1266" s="136" t="s">
        <v>980</v>
      </c>
      <c r="Y1266" s="136" t="s">
        <v>980</v>
      </c>
      <c r="Z1266" s="136" t="s">
        <v>988</v>
      </c>
      <c r="AA1266" s="136" t="s">
        <v>980</v>
      </c>
      <c r="AB1266" s="137"/>
      <c r="AC1266" s="136" t="s">
        <v>980</v>
      </c>
      <c r="AD1266" s="136" t="s">
        <v>980</v>
      </c>
      <c r="AE1266" s="136" t="s">
        <v>980</v>
      </c>
      <c r="AF1266" s="138">
        <v>0</v>
      </c>
    </row>
    <row r="1267" spans="1:32" x14ac:dyDescent="0.25">
      <c r="A1267" s="135" t="s">
        <v>980</v>
      </c>
      <c r="B1267" s="136" t="s">
        <v>182</v>
      </c>
      <c r="C1267" s="136" t="s">
        <v>244</v>
      </c>
      <c r="D1267" s="137">
        <v>44231</v>
      </c>
      <c r="E1267" s="137">
        <v>44231</v>
      </c>
      <c r="F1267" s="137">
        <v>44237</v>
      </c>
      <c r="G1267" s="136" t="s">
        <v>981</v>
      </c>
      <c r="H1267" s="136" t="s">
        <v>982</v>
      </c>
      <c r="I1267" s="138">
        <v>-3222.66</v>
      </c>
      <c r="J1267" s="136" t="s">
        <v>983</v>
      </c>
      <c r="K1267" s="136" t="s">
        <v>984</v>
      </c>
      <c r="L1267" s="138">
        <v>-270542.31</v>
      </c>
      <c r="M1267" s="138">
        <v>-3222.66</v>
      </c>
      <c r="N1267" s="139">
        <f t="shared" si="39"/>
        <v>3222.66</v>
      </c>
      <c r="O1267" s="140" t="str">
        <f>IF(M1267="","",IF(M1267&lt;0,-M1267&amp;"_"&amp;COUNTIF(M$2:M1267,M1267),M1267&amp;"_"&amp;COUNTIF(M$2:M1267,M1267)))</f>
        <v>3222.66_1</v>
      </c>
      <c r="P1267" s="140" t="str">
        <f t="shared" si="38"/>
        <v/>
      </c>
      <c r="Q1267" s="136" t="s">
        <v>1692</v>
      </c>
      <c r="R1267" s="136" t="s">
        <v>1690</v>
      </c>
      <c r="S1267" s="136" t="s">
        <v>980</v>
      </c>
      <c r="T1267" s="136" t="s">
        <v>980</v>
      </c>
      <c r="U1267" s="136" t="s">
        <v>987</v>
      </c>
      <c r="V1267" s="136" t="s">
        <v>980</v>
      </c>
      <c r="W1267" s="136" t="s">
        <v>980</v>
      </c>
      <c r="X1267" s="136" t="s">
        <v>980</v>
      </c>
      <c r="Y1267" s="136" t="s">
        <v>980</v>
      </c>
      <c r="Z1267" s="136" t="s">
        <v>988</v>
      </c>
      <c r="AA1267" s="136" t="s">
        <v>980</v>
      </c>
      <c r="AB1267" s="137"/>
      <c r="AC1267" s="136" t="s">
        <v>980</v>
      </c>
      <c r="AD1267" s="136" t="s">
        <v>980</v>
      </c>
      <c r="AE1267" s="136" t="s">
        <v>980</v>
      </c>
      <c r="AF1267" s="138">
        <v>0</v>
      </c>
    </row>
    <row r="1268" spans="1:32" x14ac:dyDescent="0.25">
      <c r="A1268" s="135" t="s">
        <v>980</v>
      </c>
      <c r="B1268" s="136" t="s">
        <v>182</v>
      </c>
      <c r="C1268" s="136" t="s">
        <v>244</v>
      </c>
      <c r="D1268" s="137">
        <v>44231</v>
      </c>
      <c r="E1268" s="137">
        <v>44231</v>
      </c>
      <c r="F1268" s="137">
        <v>44237</v>
      </c>
      <c r="G1268" s="136" t="s">
        <v>981</v>
      </c>
      <c r="H1268" s="136" t="s">
        <v>982</v>
      </c>
      <c r="I1268" s="138">
        <v>-6057.08</v>
      </c>
      <c r="J1268" s="136" t="s">
        <v>983</v>
      </c>
      <c r="K1268" s="136" t="s">
        <v>984</v>
      </c>
      <c r="L1268" s="138">
        <v>-508491.87</v>
      </c>
      <c r="M1268" s="138">
        <v>-6057.08</v>
      </c>
      <c r="N1268" s="139">
        <f t="shared" si="39"/>
        <v>6057.08</v>
      </c>
      <c r="O1268" s="140" t="str">
        <f>IF(M1268="","",IF(M1268&lt;0,-M1268&amp;"_"&amp;COUNTIF(M$2:M1268,M1268),M1268&amp;"_"&amp;COUNTIF(M$2:M1268,M1268)))</f>
        <v>6057.08_1</v>
      </c>
      <c r="P1268" s="140" t="str">
        <f t="shared" si="38"/>
        <v/>
      </c>
      <c r="Q1268" s="136" t="s">
        <v>1692</v>
      </c>
      <c r="R1268" s="136" t="s">
        <v>1690</v>
      </c>
      <c r="S1268" s="136" t="s">
        <v>980</v>
      </c>
      <c r="T1268" s="136" t="s">
        <v>980</v>
      </c>
      <c r="U1268" s="136" t="s">
        <v>987</v>
      </c>
      <c r="V1268" s="136" t="s">
        <v>980</v>
      </c>
      <c r="W1268" s="136" t="s">
        <v>980</v>
      </c>
      <c r="X1268" s="136" t="s">
        <v>980</v>
      </c>
      <c r="Y1268" s="136" t="s">
        <v>980</v>
      </c>
      <c r="Z1268" s="136" t="s">
        <v>988</v>
      </c>
      <c r="AA1268" s="136" t="s">
        <v>980</v>
      </c>
      <c r="AB1268" s="137"/>
      <c r="AC1268" s="136" t="s">
        <v>980</v>
      </c>
      <c r="AD1268" s="136" t="s">
        <v>980</v>
      </c>
      <c r="AE1268" s="136" t="s">
        <v>980</v>
      </c>
      <c r="AF1268" s="138">
        <v>0</v>
      </c>
    </row>
    <row r="1269" spans="1:32" x14ac:dyDescent="0.25">
      <c r="A1269" s="135" t="s">
        <v>980</v>
      </c>
      <c r="B1269" s="136" t="s">
        <v>182</v>
      </c>
      <c r="C1269" s="136" t="s">
        <v>244</v>
      </c>
      <c r="D1269" s="137">
        <v>44231</v>
      </c>
      <c r="E1269" s="137">
        <v>44231</v>
      </c>
      <c r="F1269" s="137">
        <v>44237</v>
      </c>
      <c r="G1269" s="136" t="s">
        <v>981</v>
      </c>
      <c r="H1269" s="136" t="s">
        <v>982</v>
      </c>
      <c r="I1269" s="138">
        <v>-12659.96</v>
      </c>
      <c r="J1269" s="136" t="s">
        <v>983</v>
      </c>
      <c r="K1269" s="136" t="s">
        <v>984</v>
      </c>
      <c r="L1269" s="138">
        <v>-1062803.6399999999</v>
      </c>
      <c r="M1269" s="138">
        <v>-12659.96</v>
      </c>
      <c r="N1269" s="139">
        <f t="shared" si="39"/>
        <v>12659.96</v>
      </c>
      <c r="O1269" s="140" t="str">
        <f>IF(M1269="","",IF(M1269&lt;0,-M1269&amp;"_"&amp;COUNTIF(M$2:M1269,M1269),M1269&amp;"_"&amp;COUNTIF(M$2:M1269,M1269)))</f>
        <v>12659.96_1</v>
      </c>
      <c r="P1269" s="140" t="str">
        <f t="shared" si="38"/>
        <v/>
      </c>
      <c r="Q1269" s="136" t="s">
        <v>1692</v>
      </c>
      <c r="R1269" s="136" t="s">
        <v>1690</v>
      </c>
      <c r="S1269" s="136" t="s">
        <v>980</v>
      </c>
      <c r="T1269" s="136" t="s">
        <v>980</v>
      </c>
      <c r="U1269" s="136" t="s">
        <v>987</v>
      </c>
      <c r="V1269" s="136" t="s">
        <v>980</v>
      </c>
      <c r="W1269" s="136" t="s">
        <v>980</v>
      </c>
      <c r="X1269" s="136" t="s">
        <v>980</v>
      </c>
      <c r="Y1269" s="136" t="s">
        <v>980</v>
      </c>
      <c r="Z1269" s="136" t="s">
        <v>988</v>
      </c>
      <c r="AA1269" s="136" t="s">
        <v>980</v>
      </c>
      <c r="AB1269" s="137"/>
      <c r="AC1269" s="136" t="s">
        <v>980</v>
      </c>
      <c r="AD1269" s="136" t="s">
        <v>980</v>
      </c>
      <c r="AE1269" s="136" t="s">
        <v>980</v>
      </c>
      <c r="AF1269" s="138">
        <v>0</v>
      </c>
    </row>
    <row r="1270" spans="1:32" x14ac:dyDescent="0.25">
      <c r="A1270" s="135" t="s">
        <v>980</v>
      </c>
      <c r="B1270" s="136" t="s">
        <v>182</v>
      </c>
      <c r="C1270" s="136" t="s">
        <v>244</v>
      </c>
      <c r="D1270" s="137">
        <v>44231</v>
      </c>
      <c r="E1270" s="137">
        <v>44231</v>
      </c>
      <c r="F1270" s="137">
        <v>44237</v>
      </c>
      <c r="G1270" s="136" t="s">
        <v>981</v>
      </c>
      <c r="H1270" s="136" t="s">
        <v>982</v>
      </c>
      <c r="I1270" s="138">
        <v>-8492.1200000000008</v>
      </c>
      <c r="J1270" s="136" t="s">
        <v>983</v>
      </c>
      <c r="K1270" s="136" t="s">
        <v>984</v>
      </c>
      <c r="L1270" s="138">
        <v>-712913.47</v>
      </c>
      <c r="M1270" s="138">
        <v>-8492.1200000000008</v>
      </c>
      <c r="N1270" s="139">
        <f t="shared" si="39"/>
        <v>8492.1200000000008</v>
      </c>
      <c r="O1270" s="140" t="str">
        <f>IF(M1270="","",IF(M1270&lt;0,-M1270&amp;"_"&amp;COUNTIF(M$2:M1270,M1270),M1270&amp;"_"&amp;COUNTIF(M$2:M1270,M1270)))</f>
        <v>8492.12_1</v>
      </c>
      <c r="P1270" s="140" t="str">
        <f t="shared" si="38"/>
        <v/>
      </c>
      <c r="Q1270" s="136" t="s">
        <v>1692</v>
      </c>
      <c r="R1270" s="136" t="s">
        <v>1690</v>
      </c>
      <c r="S1270" s="136" t="s">
        <v>980</v>
      </c>
      <c r="T1270" s="136" t="s">
        <v>980</v>
      </c>
      <c r="U1270" s="136" t="s">
        <v>987</v>
      </c>
      <c r="V1270" s="136" t="s">
        <v>980</v>
      </c>
      <c r="W1270" s="136" t="s">
        <v>980</v>
      </c>
      <c r="X1270" s="136" t="s">
        <v>980</v>
      </c>
      <c r="Y1270" s="136" t="s">
        <v>980</v>
      </c>
      <c r="Z1270" s="136" t="s">
        <v>988</v>
      </c>
      <c r="AA1270" s="136" t="s">
        <v>980</v>
      </c>
      <c r="AB1270" s="137"/>
      <c r="AC1270" s="136" t="s">
        <v>980</v>
      </c>
      <c r="AD1270" s="136" t="s">
        <v>980</v>
      </c>
      <c r="AE1270" s="136" t="s">
        <v>980</v>
      </c>
      <c r="AF1270" s="138">
        <v>0</v>
      </c>
    </row>
    <row r="1271" spans="1:32" x14ac:dyDescent="0.25">
      <c r="A1271" s="135" t="s">
        <v>980</v>
      </c>
      <c r="B1271" s="136" t="s">
        <v>182</v>
      </c>
      <c r="C1271" s="136" t="s">
        <v>244</v>
      </c>
      <c r="D1271" s="137">
        <v>44231</v>
      </c>
      <c r="E1271" s="137">
        <v>44231</v>
      </c>
      <c r="F1271" s="137">
        <v>44237</v>
      </c>
      <c r="G1271" s="136" t="s">
        <v>981</v>
      </c>
      <c r="H1271" s="136" t="s">
        <v>982</v>
      </c>
      <c r="I1271" s="138">
        <v>-2504.1999999999998</v>
      </c>
      <c r="J1271" s="136" t="s">
        <v>983</v>
      </c>
      <c r="K1271" s="136" t="s">
        <v>984</v>
      </c>
      <c r="L1271" s="138">
        <v>-210227.59</v>
      </c>
      <c r="M1271" s="138">
        <v>-2504.1999999999998</v>
      </c>
      <c r="N1271" s="139">
        <f t="shared" si="39"/>
        <v>2504.1999999999998</v>
      </c>
      <c r="O1271" s="140" t="str">
        <f>IF(M1271="","",IF(M1271&lt;0,-M1271&amp;"_"&amp;COUNTIF(M$2:M1271,M1271),M1271&amp;"_"&amp;COUNTIF(M$2:M1271,M1271)))</f>
        <v>2504.2_1</v>
      </c>
      <c r="P1271" s="140" t="str">
        <f t="shared" si="38"/>
        <v/>
      </c>
      <c r="Q1271" s="136" t="s">
        <v>1692</v>
      </c>
      <c r="R1271" s="136" t="s">
        <v>1690</v>
      </c>
      <c r="S1271" s="136" t="s">
        <v>980</v>
      </c>
      <c r="T1271" s="136" t="s">
        <v>980</v>
      </c>
      <c r="U1271" s="136" t="s">
        <v>987</v>
      </c>
      <c r="V1271" s="136" t="s">
        <v>980</v>
      </c>
      <c r="W1271" s="136" t="s">
        <v>980</v>
      </c>
      <c r="X1271" s="136" t="s">
        <v>980</v>
      </c>
      <c r="Y1271" s="136" t="s">
        <v>980</v>
      </c>
      <c r="Z1271" s="136" t="s">
        <v>988</v>
      </c>
      <c r="AA1271" s="136" t="s">
        <v>980</v>
      </c>
      <c r="AB1271" s="137"/>
      <c r="AC1271" s="136" t="s">
        <v>980</v>
      </c>
      <c r="AD1271" s="136" t="s">
        <v>980</v>
      </c>
      <c r="AE1271" s="136" t="s">
        <v>980</v>
      </c>
      <c r="AF1271" s="138">
        <v>0</v>
      </c>
    </row>
    <row r="1272" spans="1:32" x14ac:dyDescent="0.25">
      <c r="A1272" s="135" t="s">
        <v>980</v>
      </c>
      <c r="B1272" s="136" t="s">
        <v>182</v>
      </c>
      <c r="C1272" s="136" t="s">
        <v>244</v>
      </c>
      <c r="D1272" s="137">
        <v>44231</v>
      </c>
      <c r="E1272" s="137">
        <v>44231</v>
      </c>
      <c r="F1272" s="137">
        <v>44237</v>
      </c>
      <c r="G1272" s="136" t="s">
        <v>981</v>
      </c>
      <c r="H1272" s="136" t="s">
        <v>982</v>
      </c>
      <c r="I1272" s="138">
        <v>-3627.38</v>
      </c>
      <c r="J1272" s="136" t="s">
        <v>983</v>
      </c>
      <c r="K1272" s="136" t="s">
        <v>984</v>
      </c>
      <c r="L1272" s="138">
        <v>-304518.55</v>
      </c>
      <c r="M1272" s="138">
        <v>-3627.38</v>
      </c>
      <c r="N1272" s="139">
        <f t="shared" si="39"/>
        <v>3627.38</v>
      </c>
      <c r="O1272" s="140" t="str">
        <f>IF(M1272="","",IF(M1272&lt;0,-M1272&amp;"_"&amp;COUNTIF(M$2:M1272,M1272),M1272&amp;"_"&amp;COUNTIF(M$2:M1272,M1272)))</f>
        <v>3627.38_1</v>
      </c>
      <c r="P1272" s="140" t="str">
        <f t="shared" si="38"/>
        <v/>
      </c>
      <c r="Q1272" s="136" t="s">
        <v>1692</v>
      </c>
      <c r="R1272" s="136" t="s">
        <v>1690</v>
      </c>
      <c r="S1272" s="136" t="s">
        <v>980</v>
      </c>
      <c r="T1272" s="136" t="s">
        <v>980</v>
      </c>
      <c r="U1272" s="136" t="s">
        <v>987</v>
      </c>
      <c r="V1272" s="136" t="s">
        <v>980</v>
      </c>
      <c r="W1272" s="136" t="s">
        <v>980</v>
      </c>
      <c r="X1272" s="136" t="s">
        <v>980</v>
      </c>
      <c r="Y1272" s="136" t="s">
        <v>980</v>
      </c>
      <c r="Z1272" s="136" t="s">
        <v>988</v>
      </c>
      <c r="AA1272" s="136" t="s">
        <v>980</v>
      </c>
      <c r="AB1272" s="137"/>
      <c r="AC1272" s="136" t="s">
        <v>980</v>
      </c>
      <c r="AD1272" s="136" t="s">
        <v>980</v>
      </c>
      <c r="AE1272" s="136" t="s">
        <v>980</v>
      </c>
      <c r="AF1272" s="138">
        <v>0</v>
      </c>
    </row>
    <row r="1273" spans="1:32" x14ac:dyDescent="0.25">
      <c r="A1273" s="135" t="s">
        <v>980</v>
      </c>
      <c r="B1273" s="136" t="s">
        <v>182</v>
      </c>
      <c r="C1273" s="136" t="s">
        <v>743</v>
      </c>
      <c r="D1273" s="137">
        <v>44231</v>
      </c>
      <c r="E1273" s="137">
        <v>44231</v>
      </c>
      <c r="F1273" s="137">
        <v>44237</v>
      </c>
      <c r="G1273" s="136" t="s">
        <v>981</v>
      </c>
      <c r="H1273" s="136" t="s">
        <v>982</v>
      </c>
      <c r="I1273" s="138">
        <v>-3181.8</v>
      </c>
      <c r="J1273" s="136" t="s">
        <v>983</v>
      </c>
      <c r="K1273" s="136" t="s">
        <v>984</v>
      </c>
      <c r="L1273" s="138">
        <v>-267112.11</v>
      </c>
      <c r="M1273" s="138">
        <v>-3181.8</v>
      </c>
      <c r="N1273" s="139">
        <f t="shared" si="39"/>
        <v>3181.8</v>
      </c>
      <c r="O1273" s="140" t="str">
        <f>IF(M1273="","",IF(M1273&lt;0,-M1273&amp;"_"&amp;COUNTIF(M$2:M1273,M1273),M1273&amp;"_"&amp;COUNTIF(M$2:M1273,M1273)))</f>
        <v>3181.8_1</v>
      </c>
      <c r="P1273" s="140" t="str">
        <f t="shared" si="38"/>
        <v/>
      </c>
      <c r="Q1273" s="136" t="s">
        <v>1693</v>
      </c>
      <c r="R1273" s="136" t="s">
        <v>1690</v>
      </c>
      <c r="S1273" s="136" t="s">
        <v>980</v>
      </c>
      <c r="T1273" s="136" t="s">
        <v>980</v>
      </c>
      <c r="U1273" s="136" t="s">
        <v>987</v>
      </c>
      <c r="V1273" s="136" t="s">
        <v>980</v>
      </c>
      <c r="W1273" s="136" t="s">
        <v>980</v>
      </c>
      <c r="X1273" s="136" t="s">
        <v>980</v>
      </c>
      <c r="Y1273" s="136" t="s">
        <v>980</v>
      </c>
      <c r="Z1273" s="136" t="s">
        <v>988</v>
      </c>
      <c r="AA1273" s="136" t="s">
        <v>980</v>
      </c>
      <c r="AB1273" s="137"/>
      <c r="AC1273" s="136" t="s">
        <v>980</v>
      </c>
      <c r="AD1273" s="136" t="s">
        <v>980</v>
      </c>
      <c r="AE1273" s="136" t="s">
        <v>980</v>
      </c>
      <c r="AF1273" s="138">
        <v>0</v>
      </c>
    </row>
    <row r="1274" spans="1:32" x14ac:dyDescent="0.25">
      <c r="A1274" s="135" t="s">
        <v>980</v>
      </c>
      <c r="B1274" s="136" t="s">
        <v>182</v>
      </c>
      <c r="C1274" s="136" t="s">
        <v>743</v>
      </c>
      <c r="D1274" s="137">
        <v>44231</v>
      </c>
      <c r="E1274" s="137">
        <v>44231</v>
      </c>
      <c r="F1274" s="137">
        <v>44237</v>
      </c>
      <c r="G1274" s="136" t="s">
        <v>981</v>
      </c>
      <c r="H1274" s="136" t="s">
        <v>982</v>
      </c>
      <c r="I1274" s="138">
        <v>-3733.08</v>
      </c>
      <c r="J1274" s="136" t="s">
        <v>983</v>
      </c>
      <c r="K1274" s="136" t="s">
        <v>984</v>
      </c>
      <c r="L1274" s="138">
        <v>-313392.07</v>
      </c>
      <c r="M1274" s="138">
        <v>-3733.08</v>
      </c>
      <c r="N1274" s="139">
        <f t="shared" si="39"/>
        <v>3733.08</v>
      </c>
      <c r="O1274" s="140" t="str">
        <f>IF(M1274="","",IF(M1274&lt;0,-M1274&amp;"_"&amp;COUNTIF(M$2:M1274,M1274),M1274&amp;"_"&amp;COUNTIF(M$2:M1274,M1274)))</f>
        <v>3733.08_1</v>
      </c>
      <c r="P1274" s="140" t="str">
        <f t="shared" si="38"/>
        <v/>
      </c>
      <c r="Q1274" s="136" t="s">
        <v>1693</v>
      </c>
      <c r="R1274" s="136" t="s">
        <v>1690</v>
      </c>
      <c r="S1274" s="136" t="s">
        <v>980</v>
      </c>
      <c r="T1274" s="136" t="s">
        <v>980</v>
      </c>
      <c r="U1274" s="136" t="s">
        <v>987</v>
      </c>
      <c r="V1274" s="136" t="s">
        <v>980</v>
      </c>
      <c r="W1274" s="136" t="s">
        <v>980</v>
      </c>
      <c r="X1274" s="136" t="s">
        <v>980</v>
      </c>
      <c r="Y1274" s="136" t="s">
        <v>980</v>
      </c>
      <c r="Z1274" s="136" t="s">
        <v>988</v>
      </c>
      <c r="AA1274" s="136" t="s">
        <v>980</v>
      </c>
      <c r="AB1274" s="137"/>
      <c r="AC1274" s="136" t="s">
        <v>980</v>
      </c>
      <c r="AD1274" s="136" t="s">
        <v>980</v>
      </c>
      <c r="AE1274" s="136" t="s">
        <v>980</v>
      </c>
      <c r="AF1274" s="138">
        <v>0</v>
      </c>
    </row>
    <row r="1275" spans="1:32" x14ac:dyDescent="0.25">
      <c r="A1275" s="135" t="s">
        <v>980</v>
      </c>
      <c r="B1275" s="136" t="s">
        <v>1021</v>
      </c>
      <c r="C1275" s="136" t="s">
        <v>742</v>
      </c>
      <c r="D1275" s="137">
        <v>44231</v>
      </c>
      <c r="E1275" s="137">
        <v>44231</v>
      </c>
      <c r="F1275" s="137">
        <v>44236</v>
      </c>
      <c r="G1275" s="136" t="s">
        <v>981</v>
      </c>
      <c r="H1275" s="136" t="s">
        <v>982</v>
      </c>
      <c r="I1275" s="138">
        <v>-3742.27</v>
      </c>
      <c r="J1275" s="136" t="s">
        <v>983</v>
      </c>
      <c r="K1275" s="136" t="s">
        <v>984</v>
      </c>
      <c r="L1275" s="138">
        <v>-314163.57</v>
      </c>
      <c r="M1275" s="138">
        <v>-3742.27</v>
      </c>
      <c r="N1275" s="139">
        <f t="shared" si="39"/>
        <v>3742.27</v>
      </c>
      <c r="O1275" s="140" t="str">
        <f>IF(M1275="","",IF(M1275&lt;0,-M1275&amp;"_"&amp;COUNTIF(M$2:M1275,M1275),M1275&amp;"_"&amp;COUNTIF(M$2:M1275,M1275)))</f>
        <v>3742.27_1</v>
      </c>
      <c r="P1275" s="140" t="str">
        <f t="shared" si="38"/>
        <v/>
      </c>
      <c r="Q1275" s="136" t="s">
        <v>1694</v>
      </c>
      <c r="R1275" s="136" t="s">
        <v>1690</v>
      </c>
      <c r="S1275" s="136" t="s">
        <v>980</v>
      </c>
      <c r="T1275" s="136" t="s">
        <v>980</v>
      </c>
      <c r="U1275" s="136" t="s">
        <v>987</v>
      </c>
      <c r="V1275" s="136" t="s">
        <v>980</v>
      </c>
      <c r="W1275" s="136" t="s">
        <v>980</v>
      </c>
      <c r="X1275" s="136" t="s">
        <v>980</v>
      </c>
      <c r="Y1275" s="136" t="s">
        <v>980</v>
      </c>
      <c r="Z1275" s="136" t="s">
        <v>988</v>
      </c>
      <c r="AA1275" s="136" t="s">
        <v>980</v>
      </c>
      <c r="AB1275" s="137"/>
      <c r="AC1275" s="136" t="s">
        <v>980</v>
      </c>
      <c r="AD1275" s="136" t="s">
        <v>980</v>
      </c>
      <c r="AE1275" s="136" t="s">
        <v>980</v>
      </c>
      <c r="AF1275" s="138">
        <v>0</v>
      </c>
    </row>
    <row r="1276" spans="1:32" x14ac:dyDescent="0.25">
      <c r="A1276" s="135" t="s">
        <v>980</v>
      </c>
      <c r="B1276" s="136" t="s">
        <v>182</v>
      </c>
      <c r="C1276" s="136" t="s">
        <v>741</v>
      </c>
      <c r="D1276" s="137">
        <v>44232</v>
      </c>
      <c r="E1276" s="137">
        <v>44232</v>
      </c>
      <c r="F1276" s="137">
        <v>44236</v>
      </c>
      <c r="G1276" s="136" t="s">
        <v>981</v>
      </c>
      <c r="H1276" s="136" t="s">
        <v>982</v>
      </c>
      <c r="I1276" s="138">
        <v>-1167.5899999999999</v>
      </c>
      <c r="J1276" s="136" t="s">
        <v>983</v>
      </c>
      <c r="K1276" s="136" t="s">
        <v>984</v>
      </c>
      <c r="L1276" s="138">
        <v>-98019.18</v>
      </c>
      <c r="M1276" s="138">
        <v>-1167.5899999999999</v>
      </c>
      <c r="N1276" s="139">
        <f t="shared" si="39"/>
        <v>1167.5899999999999</v>
      </c>
      <c r="O1276" s="140" t="str">
        <f>IF(M1276="","",IF(M1276&lt;0,-M1276&amp;"_"&amp;COUNTIF(M$2:M1276,M1276),M1276&amp;"_"&amp;COUNTIF(M$2:M1276,M1276)))</f>
        <v>1167.59_1</v>
      </c>
      <c r="P1276" s="140" t="str">
        <f t="shared" si="38"/>
        <v/>
      </c>
      <c r="Q1276" s="136" t="s">
        <v>1695</v>
      </c>
      <c r="R1276" s="136" t="s">
        <v>1696</v>
      </c>
      <c r="S1276" s="136" t="s">
        <v>980</v>
      </c>
      <c r="T1276" s="136" t="s">
        <v>980</v>
      </c>
      <c r="U1276" s="136" t="s">
        <v>987</v>
      </c>
      <c r="V1276" s="136" t="s">
        <v>980</v>
      </c>
      <c r="W1276" s="136" t="s">
        <v>980</v>
      </c>
      <c r="X1276" s="136" t="s">
        <v>980</v>
      </c>
      <c r="Y1276" s="136" t="s">
        <v>980</v>
      </c>
      <c r="Z1276" s="136" t="s">
        <v>988</v>
      </c>
      <c r="AA1276" s="136" t="s">
        <v>980</v>
      </c>
      <c r="AB1276" s="137"/>
      <c r="AC1276" s="136" t="s">
        <v>980</v>
      </c>
      <c r="AD1276" s="136" t="s">
        <v>980</v>
      </c>
      <c r="AE1276" s="136" t="s">
        <v>980</v>
      </c>
      <c r="AF1276" s="138">
        <v>0</v>
      </c>
    </row>
    <row r="1277" spans="1:32" x14ac:dyDescent="0.25">
      <c r="A1277" s="135" t="s">
        <v>980</v>
      </c>
      <c r="B1277" s="136" t="s">
        <v>182</v>
      </c>
      <c r="C1277" s="136" t="s">
        <v>741</v>
      </c>
      <c r="D1277" s="137">
        <v>44232</v>
      </c>
      <c r="E1277" s="137">
        <v>44232</v>
      </c>
      <c r="F1277" s="137">
        <v>44236</v>
      </c>
      <c r="G1277" s="136" t="s">
        <v>981</v>
      </c>
      <c r="H1277" s="136" t="s">
        <v>982</v>
      </c>
      <c r="I1277" s="138">
        <v>-1141.76</v>
      </c>
      <c r="J1277" s="136" t="s">
        <v>983</v>
      </c>
      <c r="K1277" s="136" t="s">
        <v>984</v>
      </c>
      <c r="L1277" s="138">
        <v>-95850.75</v>
      </c>
      <c r="M1277" s="138">
        <v>-1141.76</v>
      </c>
      <c r="N1277" s="139">
        <f t="shared" si="39"/>
        <v>1141.76</v>
      </c>
      <c r="O1277" s="140" t="str">
        <f>IF(M1277="","",IF(M1277&lt;0,-M1277&amp;"_"&amp;COUNTIF(M$2:M1277,M1277),M1277&amp;"_"&amp;COUNTIF(M$2:M1277,M1277)))</f>
        <v>1141.76_1</v>
      </c>
      <c r="P1277" s="140" t="str">
        <f t="shared" si="38"/>
        <v/>
      </c>
      <c r="Q1277" s="136" t="s">
        <v>1695</v>
      </c>
      <c r="R1277" s="136" t="s">
        <v>1696</v>
      </c>
      <c r="S1277" s="136" t="s">
        <v>980</v>
      </c>
      <c r="T1277" s="136" t="s">
        <v>980</v>
      </c>
      <c r="U1277" s="136" t="s">
        <v>987</v>
      </c>
      <c r="V1277" s="136" t="s">
        <v>980</v>
      </c>
      <c r="W1277" s="136" t="s">
        <v>980</v>
      </c>
      <c r="X1277" s="136" t="s">
        <v>980</v>
      </c>
      <c r="Y1277" s="136" t="s">
        <v>980</v>
      </c>
      <c r="Z1277" s="136" t="s">
        <v>988</v>
      </c>
      <c r="AA1277" s="136" t="s">
        <v>980</v>
      </c>
      <c r="AB1277" s="137"/>
      <c r="AC1277" s="136" t="s">
        <v>980</v>
      </c>
      <c r="AD1277" s="136" t="s">
        <v>980</v>
      </c>
      <c r="AE1277" s="136" t="s">
        <v>980</v>
      </c>
      <c r="AF1277" s="138">
        <v>0</v>
      </c>
    </row>
    <row r="1278" spans="1:32" x14ac:dyDescent="0.25">
      <c r="A1278" s="135" t="s">
        <v>980</v>
      </c>
      <c r="B1278" s="136" t="s">
        <v>182</v>
      </c>
      <c r="C1278" s="136" t="s">
        <v>741</v>
      </c>
      <c r="D1278" s="137">
        <v>44232</v>
      </c>
      <c r="E1278" s="137">
        <v>44232</v>
      </c>
      <c r="F1278" s="137">
        <v>44236</v>
      </c>
      <c r="G1278" s="136" t="s">
        <v>981</v>
      </c>
      <c r="H1278" s="136" t="s">
        <v>982</v>
      </c>
      <c r="I1278" s="138">
        <v>-1206.25</v>
      </c>
      <c r="J1278" s="136" t="s">
        <v>983</v>
      </c>
      <c r="K1278" s="136" t="s">
        <v>984</v>
      </c>
      <c r="L1278" s="138">
        <v>-101264.69</v>
      </c>
      <c r="M1278" s="138">
        <v>-1206.25</v>
      </c>
      <c r="N1278" s="139">
        <f t="shared" si="39"/>
        <v>1206.25</v>
      </c>
      <c r="O1278" s="140" t="str">
        <f>IF(M1278="","",IF(M1278&lt;0,-M1278&amp;"_"&amp;COUNTIF(M$2:M1278,M1278),M1278&amp;"_"&amp;COUNTIF(M$2:M1278,M1278)))</f>
        <v>1206.25_1</v>
      </c>
      <c r="P1278" s="140" t="str">
        <f t="shared" si="38"/>
        <v/>
      </c>
      <c r="Q1278" s="136" t="s">
        <v>1695</v>
      </c>
      <c r="R1278" s="136" t="s">
        <v>1696</v>
      </c>
      <c r="S1278" s="136" t="s">
        <v>980</v>
      </c>
      <c r="T1278" s="136" t="s">
        <v>980</v>
      </c>
      <c r="U1278" s="136" t="s">
        <v>987</v>
      </c>
      <c r="V1278" s="136" t="s">
        <v>980</v>
      </c>
      <c r="W1278" s="136" t="s">
        <v>980</v>
      </c>
      <c r="X1278" s="136" t="s">
        <v>980</v>
      </c>
      <c r="Y1278" s="136" t="s">
        <v>980</v>
      </c>
      <c r="Z1278" s="136" t="s">
        <v>988</v>
      </c>
      <c r="AA1278" s="136" t="s">
        <v>980</v>
      </c>
      <c r="AB1278" s="137"/>
      <c r="AC1278" s="136" t="s">
        <v>980</v>
      </c>
      <c r="AD1278" s="136" t="s">
        <v>980</v>
      </c>
      <c r="AE1278" s="136" t="s">
        <v>980</v>
      </c>
      <c r="AF1278" s="138">
        <v>0</v>
      </c>
    </row>
    <row r="1279" spans="1:32" x14ac:dyDescent="0.25">
      <c r="A1279" s="135" t="s">
        <v>980</v>
      </c>
      <c r="B1279" s="136" t="s">
        <v>182</v>
      </c>
      <c r="C1279" s="136" t="s">
        <v>725</v>
      </c>
      <c r="D1279" s="137">
        <v>44232</v>
      </c>
      <c r="E1279" s="137">
        <v>44232</v>
      </c>
      <c r="F1279" s="137">
        <v>44237</v>
      </c>
      <c r="G1279" s="136" t="s">
        <v>981</v>
      </c>
      <c r="H1279" s="136" t="s">
        <v>982</v>
      </c>
      <c r="I1279" s="138">
        <v>-1261.1600000000001</v>
      </c>
      <c r="J1279" s="136" t="s">
        <v>983</v>
      </c>
      <c r="K1279" s="136" t="s">
        <v>984</v>
      </c>
      <c r="L1279" s="138">
        <v>-105874.38</v>
      </c>
      <c r="M1279" s="138">
        <v>-1261.1600000000001</v>
      </c>
      <c r="N1279" s="139">
        <f t="shared" si="39"/>
        <v>1261.1600000000001</v>
      </c>
      <c r="O1279" s="140" t="str">
        <f>IF(M1279="","",IF(M1279&lt;0,-M1279&amp;"_"&amp;COUNTIF(M$2:M1279,M1279),M1279&amp;"_"&amp;COUNTIF(M$2:M1279,M1279)))</f>
        <v>1261.16_1</v>
      </c>
      <c r="P1279" s="140" t="str">
        <f t="shared" si="38"/>
        <v/>
      </c>
      <c r="Q1279" s="136" t="s">
        <v>1697</v>
      </c>
      <c r="R1279" s="136" t="s">
        <v>1696</v>
      </c>
      <c r="S1279" s="136" t="s">
        <v>980</v>
      </c>
      <c r="T1279" s="136" t="s">
        <v>980</v>
      </c>
      <c r="U1279" s="136" t="s">
        <v>987</v>
      </c>
      <c r="V1279" s="136" t="s">
        <v>980</v>
      </c>
      <c r="W1279" s="136" t="s">
        <v>980</v>
      </c>
      <c r="X1279" s="136" t="s">
        <v>980</v>
      </c>
      <c r="Y1279" s="136" t="s">
        <v>980</v>
      </c>
      <c r="Z1279" s="136" t="s">
        <v>988</v>
      </c>
      <c r="AA1279" s="136" t="s">
        <v>980</v>
      </c>
      <c r="AB1279" s="137"/>
      <c r="AC1279" s="136" t="s">
        <v>980</v>
      </c>
      <c r="AD1279" s="136" t="s">
        <v>980</v>
      </c>
      <c r="AE1279" s="136" t="s">
        <v>980</v>
      </c>
      <c r="AF1279" s="138">
        <v>0</v>
      </c>
    </row>
    <row r="1280" spans="1:32" x14ac:dyDescent="0.25">
      <c r="A1280" s="135" t="s">
        <v>980</v>
      </c>
      <c r="B1280" s="136" t="s">
        <v>182</v>
      </c>
      <c r="C1280" s="136" t="s">
        <v>725</v>
      </c>
      <c r="D1280" s="137">
        <v>44232</v>
      </c>
      <c r="E1280" s="137">
        <v>44232</v>
      </c>
      <c r="F1280" s="137">
        <v>44237</v>
      </c>
      <c r="G1280" s="136" t="s">
        <v>981</v>
      </c>
      <c r="H1280" s="136" t="s">
        <v>982</v>
      </c>
      <c r="I1280" s="138">
        <v>-1294.1400000000001</v>
      </c>
      <c r="J1280" s="136" t="s">
        <v>983</v>
      </c>
      <c r="K1280" s="136" t="s">
        <v>984</v>
      </c>
      <c r="L1280" s="138">
        <v>-108643.05</v>
      </c>
      <c r="M1280" s="138">
        <v>-1294.1400000000001</v>
      </c>
      <c r="N1280" s="139">
        <f t="shared" si="39"/>
        <v>1294.1400000000001</v>
      </c>
      <c r="O1280" s="140" t="str">
        <f>IF(M1280="","",IF(M1280&lt;0,-M1280&amp;"_"&amp;COUNTIF(M$2:M1280,M1280),M1280&amp;"_"&amp;COUNTIF(M$2:M1280,M1280)))</f>
        <v>1294.14_1</v>
      </c>
      <c r="P1280" s="140" t="str">
        <f t="shared" si="38"/>
        <v/>
      </c>
      <c r="Q1280" s="136" t="s">
        <v>1697</v>
      </c>
      <c r="R1280" s="136" t="s">
        <v>1696</v>
      </c>
      <c r="S1280" s="136" t="s">
        <v>980</v>
      </c>
      <c r="T1280" s="136" t="s">
        <v>980</v>
      </c>
      <c r="U1280" s="136" t="s">
        <v>987</v>
      </c>
      <c r="V1280" s="136" t="s">
        <v>980</v>
      </c>
      <c r="W1280" s="136" t="s">
        <v>980</v>
      </c>
      <c r="X1280" s="136" t="s">
        <v>980</v>
      </c>
      <c r="Y1280" s="136" t="s">
        <v>980</v>
      </c>
      <c r="Z1280" s="136" t="s">
        <v>988</v>
      </c>
      <c r="AA1280" s="136" t="s">
        <v>980</v>
      </c>
      <c r="AB1280" s="137"/>
      <c r="AC1280" s="136" t="s">
        <v>980</v>
      </c>
      <c r="AD1280" s="136" t="s">
        <v>980</v>
      </c>
      <c r="AE1280" s="136" t="s">
        <v>980</v>
      </c>
      <c r="AF1280" s="138">
        <v>0</v>
      </c>
    </row>
    <row r="1281" spans="1:32" x14ac:dyDescent="0.25">
      <c r="A1281" s="135" t="s">
        <v>980</v>
      </c>
      <c r="B1281" s="136" t="s">
        <v>182</v>
      </c>
      <c r="C1281" s="136" t="s">
        <v>725</v>
      </c>
      <c r="D1281" s="137">
        <v>44232</v>
      </c>
      <c r="E1281" s="137">
        <v>44232</v>
      </c>
      <c r="F1281" s="137">
        <v>44237</v>
      </c>
      <c r="G1281" s="136" t="s">
        <v>981</v>
      </c>
      <c r="H1281" s="136" t="s">
        <v>982</v>
      </c>
      <c r="I1281" s="138">
        <v>-2588.27</v>
      </c>
      <c r="J1281" s="136" t="s">
        <v>983</v>
      </c>
      <c r="K1281" s="136" t="s">
        <v>984</v>
      </c>
      <c r="L1281" s="138">
        <v>-217285.27</v>
      </c>
      <c r="M1281" s="138">
        <v>-2588.27</v>
      </c>
      <c r="N1281" s="139">
        <f t="shared" si="39"/>
        <v>2588.27</v>
      </c>
      <c r="O1281" s="140" t="str">
        <f>IF(M1281="","",IF(M1281&lt;0,-M1281&amp;"_"&amp;COUNTIF(M$2:M1281,M1281),M1281&amp;"_"&amp;COUNTIF(M$2:M1281,M1281)))</f>
        <v>2588.27_1</v>
      </c>
      <c r="P1281" s="140" t="str">
        <f t="shared" si="38"/>
        <v/>
      </c>
      <c r="Q1281" s="136" t="s">
        <v>1697</v>
      </c>
      <c r="R1281" s="136" t="s">
        <v>1696</v>
      </c>
      <c r="S1281" s="136" t="s">
        <v>980</v>
      </c>
      <c r="T1281" s="136" t="s">
        <v>980</v>
      </c>
      <c r="U1281" s="136" t="s">
        <v>987</v>
      </c>
      <c r="V1281" s="136" t="s">
        <v>980</v>
      </c>
      <c r="W1281" s="136" t="s">
        <v>980</v>
      </c>
      <c r="X1281" s="136" t="s">
        <v>980</v>
      </c>
      <c r="Y1281" s="136" t="s">
        <v>980</v>
      </c>
      <c r="Z1281" s="136" t="s">
        <v>988</v>
      </c>
      <c r="AA1281" s="136" t="s">
        <v>980</v>
      </c>
      <c r="AB1281" s="137"/>
      <c r="AC1281" s="136" t="s">
        <v>980</v>
      </c>
      <c r="AD1281" s="136" t="s">
        <v>980</v>
      </c>
      <c r="AE1281" s="136" t="s">
        <v>980</v>
      </c>
      <c r="AF1281" s="138">
        <v>0</v>
      </c>
    </row>
    <row r="1282" spans="1:32" x14ac:dyDescent="0.25">
      <c r="A1282" s="135" t="s">
        <v>980</v>
      </c>
      <c r="B1282" s="136" t="s">
        <v>182</v>
      </c>
      <c r="C1282" s="136" t="s">
        <v>754</v>
      </c>
      <c r="D1282" s="137">
        <v>44232</v>
      </c>
      <c r="E1282" s="137">
        <v>44232</v>
      </c>
      <c r="F1282" s="137">
        <v>44238</v>
      </c>
      <c r="G1282" s="136" t="s">
        <v>981</v>
      </c>
      <c r="H1282" s="136" t="s">
        <v>982</v>
      </c>
      <c r="I1282" s="138">
        <v>-1474.48</v>
      </c>
      <c r="J1282" s="136" t="s">
        <v>983</v>
      </c>
      <c r="K1282" s="136" t="s">
        <v>984</v>
      </c>
      <c r="L1282" s="138">
        <v>-123782.6</v>
      </c>
      <c r="M1282" s="138">
        <v>-1474.48</v>
      </c>
      <c r="N1282" s="139">
        <f t="shared" si="39"/>
        <v>1474.48</v>
      </c>
      <c r="O1282" s="140" t="str">
        <f>IF(M1282="","",IF(M1282&lt;0,-M1282&amp;"_"&amp;COUNTIF(M$2:M1282,M1282),M1282&amp;"_"&amp;COUNTIF(M$2:M1282,M1282)))</f>
        <v>1474.48_1</v>
      </c>
      <c r="P1282" s="140" t="str">
        <f t="shared" ref="P1282:P1345" si="40">IF(COUNTIF(O:O,O1282)=2,"x","")</f>
        <v/>
      </c>
      <c r="Q1282" s="136" t="s">
        <v>1698</v>
      </c>
      <c r="R1282" s="136" t="s">
        <v>1696</v>
      </c>
      <c r="S1282" s="136" t="s">
        <v>980</v>
      </c>
      <c r="T1282" s="136" t="s">
        <v>980</v>
      </c>
      <c r="U1282" s="136" t="s">
        <v>987</v>
      </c>
      <c r="V1282" s="136" t="s">
        <v>980</v>
      </c>
      <c r="W1282" s="136" t="s">
        <v>980</v>
      </c>
      <c r="X1282" s="136" t="s">
        <v>980</v>
      </c>
      <c r="Y1282" s="136" t="s">
        <v>980</v>
      </c>
      <c r="Z1282" s="136" t="s">
        <v>988</v>
      </c>
      <c r="AA1282" s="136" t="s">
        <v>980</v>
      </c>
      <c r="AB1282" s="137"/>
      <c r="AC1282" s="136" t="s">
        <v>980</v>
      </c>
      <c r="AD1282" s="136" t="s">
        <v>980</v>
      </c>
      <c r="AE1282" s="136" t="s">
        <v>980</v>
      </c>
      <c r="AF1282" s="138">
        <v>0</v>
      </c>
    </row>
    <row r="1283" spans="1:32" x14ac:dyDescent="0.25">
      <c r="A1283" s="135" t="s">
        <v>980</v>
      </c>
      <c r="B1283" s="136" t="s">
        <v>182</v>
      </c>
      <c r="C1283" s="136" t="s">
        <v>245</v>
      </c>
      <c r="D1283" s="137">
        <v>44233</v>
      </c>
      <c r="E1283" s="137">
        <v>44233</v>
      </c>
      <c r="F1283" s="137">
        <v>44238</v>
      </c>
      <c r="G1283" s="136" t="s">
        <v>981</v>
      </c>
      <c r="H1283" s="136" t="s">
        <v>982</v>
      </c>
      <c r="I1283" s="138">
        <v>-85973.34</v>
      </c>
      <c r="J1283" s="136" t="s">
        <v>983</v>
      </c>
      <c r="K1283" s="136" t="s">
        <v>984</v>
      </c>
      <c r="L1283" s="138">
        <v>-7217461.8899999997</v>
      </c>
      <c r="M1283" s="138">
        <v>-85973.34</v>
      </c>
      <c r="N1283" s="139">
        <f t="shared" ref="N1283:N1346" si="41">M1283*-1</f>
        <v>85973.34</v>
      </c>
      <c r="O1283" s="140" t="str">
        <f>IF(M1283="","",IF(M1283&lt;0,-M1283&amp;"_"&amp;COUNTIF(M$2:M1283,M1283),M1283&amp;"_"&amp;COUNTIF(M$2:M1283,M1283)))</f>
        <v>85973.34_1</v>
      </c>
      <c r="P1283" s="140" t="str">
        <f t="shared" si="40"/>
        <v/>
      </c>
      <c r="Q1283" s="136" t="s">
        <v>1699</v>
      </c>
      <c r="R1283" s="136" t="s">
        <v>1700</v>
      </c>
      <c r="S1283" s="136" t="s">
        <v>980</v>
      </c>
      <c r="T1283" s="136" t="s">
        <v>980</v>
      </c>
      <c r="U1283" s="136" t="s">
        <v>987</v>
      </c>
      <c r="V1283" s="136" t="s">
        <v>980</v>
      </c>
      <c r="W1283" s="136" t="s">
        <v>980</v>
      </c>
      <c r="X1283" s="136" t="s">
        <v>980</v>
      </c>
      <c r="Y1283" s="136" t="s">
        <v>980</v>
      </c>
      <c r="Z1283" s="136" t="s">
        <v>988</v>
      </c>
      <c r="AA1283" s="136" t="s">
        <v>980</v>
      </c>
      <c r="AB1283" s="137"/>
      <c r="AC1283" s="136" t="s">
        <v>980</v>
      </c>
      <c r="AD1283" s="136" t="s">
        <v>980</v>
      </c>
      <c r="AE1283" s="136" t="s">
        <v>980</v>
      </c>
      <c r="AF1283" s="138">
        <v>0</v>
      </c>
    </row>
    <row r="1284" spans="1:32" x14ac:dyDescent="0.25">
      <c r="A1284" s="135" t="s">
        <v>980</v>
      </c>
      <c r="B1284" s="136" t="s">
        <v>182</v>
      </c>
      <c r="C1284" s="136" t="s">
        <v>245</v>
      </c>
      <c r="D1284" s="137">
        <v>44233</v>
      </c>
      <c r="E1284" s="137">
        <v>44233</v>
      </c>
      <c r="F1284" s="137">
        <v>44238</v>
      </c>
      <c r="G1284" s="136" t="s">
        <v>981</v>
      </c>
      <c r="H1284" s="136" t="s">
        <v>982</v>
      </c>
      <c r="I1284" s="138">
        <v>-168858.64</v>
      </c>
      <c r="J1284" s="136" t="s">
        <v>983</v>
      </c>
      <c r="K1284" s="136" t="s">
        <v>984</v>
      </c>
      <c r="L1284" s="138">
        <v>-14175682.83</v>
      </c>
      <c r="M1284" s="138">
        <v>-168858.64</v>
      </c>
      <c r="N1284" s="139">
        <f t="shared" si="41"/>
        <v>168858.64</v>
      </c>
      <c r="O1284" s="140" t="str">
        <f>IF(M1284="","",IF(M1284&lt;0,-M1284&amp;"_"&amp;COUNTIF(M$2:M1284,M1284),M1284&amp;"_"&amp;COUNTIF(M$2:M1284,M1284)))</f>
        <v>168858.64_1</v>
      </c>
      <c r="P1284" s="140" t="str">
        <f t="shared" si="40"/>
        <v/>
      </c>
      <c r="Q1284" s="136" t="s">
        <v>1699</v>
      </c>
      <c r="R1284" s="136" t="s">
        <v>1700</v>
      </c>
      <c r="S1284" s="136" t="s">
        <v>980</v>
      </c>
      <c r="T1284" s="136" t="s">
        <v>980</v>
      </c>
      <c r="U1284" s="136" t="s">
        <v>987</v>
      </c>
      <c r="V1284" s="136" t="s">
        <v>980</v>
      </c>
      <c r="W1284" s="136" t="s">
        <v>980</v>
      </c>
      <c r="X1284" s="136" t="s">
        <v>980</v>
      </c>
      <c r="Y1284" s="136" t="s">
        <v>980</v>
      </c>
      <c r="Z1284" s="136" t="s">
        <v>988</v>
      </c>
      <c r="AA1284" s="136" t="s">
        <v>980</v>
      </c>
      <c r="AB1284" s="137"/>
      <c r="AC1284" s="136" t="s">
        <v>980</v>
      </c>
      <c r="AD1284" s="136" t="s">
        <v>980</v>
      </c>
      <c r="AE1284" s="136" t="s">
        <v>980</v>
      </c>
      <c r="AF1284" s="138">
        <v>0</v>
      </c>
    </row>
    <row r="1285" spans="1:32" x14ac:dyDescent="0.25">
      <c r="A1285" s="135" t="s">
        <v>980</v>
      </c>
      <c r="B1285" s="136" t="s">
        <v>182</v>
      </c>
      <c r="C1285" s="136" t="s">
        <v>758</v>
      </c>
      <c r="D1285" s="137">
        <v>44233</v>
      </c>
      <c r="E1285" s="137">
        <v>44233</v>
      </c>
      <c r="F1285" s="137">
        <v>44240</v>
      </c>
      <c r="G1285" s="136" t="s">
        <v>981</v>
      </c>
      <c r="H1285" s="136" t="s">
        <v>982</v>
      </c>
      <c r="I1285" s="138">
        <v>-590.63</v>
      </c>
      <c r="J1285" s="136" t="s">
        <v>983</v>
      </c>
      <c r="K1285" s="136" t="s">
        <v>984</v>
      </c>
      <c r="L1285" s="138">
        <v>-49583.39</v>
      </c>
      <c r="M1285" s="138">
        <v>-590.63</v>
      </c>
      <c r="N1285" s="139">
        <f t="shared" si="41"/>
        <v>590.63</v>
      </c>
      <c r="O1285" s="140" t="str">
        <f>IF(M1285="","",IF(M1285&lt;0,-M1285&amp;"_"&amp;COUNTIF(M$2:M1285,M1285),M1285&amp;"_"&amp;COUNTIF(M$2:M1285,M1285)))</f>
        <v>590.63_1</v>
      </c>
      <c r="P1285" s="140" t="str">
        <f t="shared" si="40"/>
        <v/>
      </c>
      <c r="Q1285" s="136" t="s">
        <v>1701</v>
      </c>
      <c r="R1285" s="136" t="s">
        <v>1700</v>
      </c>
      <c r="S1285" s="136" t="s">
        <v>980</v>
      </c>
      <c r="T1285" s="136" t="s">
        <v>980</v>
      </c>
      <c r="U1285" s="136" t="s">
        <v>987</v>
      </c>
      <c r="V1285" s="136" t="s">
        <v>980</v>
      </c>
      <c r="W1285" s="136" t="s">
        <v>980</v>
      </c>
      <c r="X1285" s="136" t="s">
        <v>980</v>
      </c>
      <c r="Y1285" s="136" t="s">
        <v>980</v>
      </c>
      <c r="Z1285" s="136" t="s">
        <v>988</v>
      </c>
      <c r="AA1285" s="136" t="s">
        <v>980</v>
      </c>
      <c r="AB1285" s="137"/>
      <c r="AC1285" s="136" t="s">
        <v>980</v>
      </c>
      <c r="AD1285" s="136" t="s">
        <v>980</v>
      </c>
      <c r="AE1285" s="136" t="s">
        <v>980</v>
      </c>
      <c r="AF1285" s="138">
        <v>0</v>
      </c>
    </row>
    <row r="1286" spans="1:32" x14ac:dyDescent="0.25">
      <c r="A1286" s="135" t="s">
        <v>980</v>
      </c>
      <c r="B1286" s="136" t="s">
        <v>182</v>
      </c>
      <c r="C1286" s="136" t="s">
        <v>759</v>
      </c>
      <c r="D1286" s="137">
        <v>44233</v>
      </c>
      <c r="E1286" s="137">
        <v>44233</v>
      </c>
      <c r="F1286" s="137">
        <v>44240</v>
      </c>
      <c r="G1286" s="136" t="s">
        <v>981</v>
      </c>
      <c r="H1286" s="136" t="s">
        <v>982</v>
      </c>
      <c r="I1286" s="138">
        <v>-201.61</v>
      </c>
      <c r="J1286" s="136" t="s">
        <v>983</v>
      </c>
      <c r="K1286" s="136" t="s">
        <v>984</v>
      </c>
      <c r="L1286" s="138">
        <v>-16925.16</v>
      </c>
      <c r="M1286" s="138">
        <v>-201.61</v>
      </c>
      <c r="N1286" s="139">
        <f t="shared" si="41"/>
        <v>201.61</v>
      </c>
      <c r="O1286" s="140" t="str">
        <f>IF(M1286="","",IF(M1286&lt;0,-M1286&amp;"_"&amp;COUNTIF(M$2:M1286,M1286),M1286&amp;"_"&amp;COUNTIF(M$2:M1286,M1286)))</f>
        <v>201.61_1</v>
      </c>
      <c r="P1286" s="140" t="str">
        <f t="shared" si="40"/>
        <v/>
      </c>
      <c r="Q1286" s="136" t="s">
        <v>1702</v>
      </c>
      <c r="R1286" s="136" t="s">
        <v>1700</v>
      </c>
      <c r="S1286" s="136" t="s">
        <v>980</v>
      </c>
      <c r="T1286" s="136" t="s">
        <v>980</v>
      </c>
      <c r="U1286" s="136" t="s">
        <v>987</v>
      </c>
      <c r="V1286" s="136" t="s">
        <v>980</v>
      </c>
      <c r="W1286" s="136" t="s">
        <v>980</v>
      </c>
      <c r="X1286" s="136" t="s">
        <v>980</v>
      </c>
      <c r="Y1286" s="136" t="s">
        <v>980</v>
      </c>
      <c r="Z1286" s="136" t="s">
        <v>988</v>
      </c>
      <c r="AA1286" s="136" t="s">
        <v>980</v>
      </c>
      <c r="AB1286" s="137"/>
      <c r="AC1286" s="136" t="s">
        <v>980</v>
      </c>
      <c r="AD1286" s="136" t="s">
        <v>980</v>
      </c>
      <c r="AE1286" s="136" t="s">
        <v>980</v>
      </c>
      <c r="AF1286" s="138">
        <v>0</v>
      </c>
    </row>
    <row r="1287" spans="1:32" x14ac:dyDescent="0.25">
      <c r="A1287" s="135" t="s">
        <v>980</v>
      </c>
      <c r="B1287" s="136" t="s">
        <v>182</v>
      </c>
      <c r="C1287" s="136" t="s">
        <v>760</v>
      </c>
      <c r="D1287" s="137">
        <v>44233</v>
      </c>
      <c r="E1287" s="137">
        <v>44233</v>
      </c>
      <c r="F1287" s="137">
        <v>44240</v>
      </c>
      <c r="G1287" s="136" t="s">
        <v>981</v>
      </c>
      <c r="H1287" s="136" t="s">
        <v>982</v>
      </c>
      <c r="I1287" s="138">
        <v>-374.16</v>
      </c>
      <c r="J1287" s="136" t="s">
        <v>999</v>
      </c>
      <c r="K1287" s="136" t="s">
        <v>984</v>
      </c>
      <c r="L1287" s="138">
        <v>-31410.73</v>
      </c>
      <c r="M1287" s="138">
        <v>-374.16</v>
      </c>
      <c r="N1287" s="139">
        <f t="shared" si="41"/>
        <v>374.16</v>
      </c>
      <c r="O1287" s="140" t="str">
        <f>IF(M1287="","",IF(M1287&lt;0,-M1287&amp;"_"&amp;COUNTIF(M$2:M1287,M1287),M1287&amp;"_"&amp;COUNTIF(M$2:M1287,M1287)))</f>
        <v>374.16_1</v>
      </c>
      <c r="P1287" s="140" t="str">
        <f t="shared" si="40"/>
        <v/>
      </c>
      <c r="Q1287" s="136" t="s">
        <v>1703</v>
      </c>
      <c r="R1287" s="136" t="s">
        <v>1700</v>
      </c>
      <c r="S1287" s="136" t="s">
        <v>980</v>
      </c>
      <c r="T1287" s="136" t="s">
        <v>980</v>
      </c>
      <c r="U1287" s="136" t="s">
        <v>987</v>
      </c>
      <c r="V1287" s="136" t="s">
        <v>980</v>
      </c>
      <c r="W1287" s="136" t="s">
        <v>980</v>
      </c>
      <c r="X1287" s="136" t="s">
        <v>980</v>
      </c>
      <c r="Y1287" s="136" t="s">
        <v>980</v>
      </c>
      <c r="Z1287" s="136" t="s">
        <v>988</v>
      </c>
      <c r="AA1287" s="136" t="s">
        <v>980</v>
      </c>
      <c r="AB1287" s="137"/>
      <c r="AC1287" s="136" t="s">
        <v>980</v>
      </c>
      <c r="AD1287" s="136" t="s">
        <v>980</v>
      </c>
      <c r="AE1287" s="136" t="s">
        <v>980</v>
      </c>
      <c r="AF1287" s="138">
        <v>0</v>
      </c>
    </row>
    <row r="1288" spans="1:32" x14ac:dyDescent="0.25">
      <c r="A1288" s="135" t="s">
        <v>980</v>
      </c>
      <c r="B1288" s="136" t="s">
        <v>182</v>
      </c>
      <c r="C1288" s="136" t="s">
        <v>761</v>
      </c>
      <c r="D1288" s="137">
        <v>44233</v>
      </c>
      <c r="E1288" s="137">
        <v>44233</v>
      </c>
      <c r="F1288" s="137">
        <v>44240</v>
      </c>
      <c r="G1288" s="136" t="s">
        <v>981</v>
      </c>
      <c r="H1288" s="136" t="s">
        <v>982</v>
      </c>
      <c r="I1288" s="138">
        <v>-379.75</v>
      </c>
      <c r="J1288" s="136" t="s">
        <v>999</v>
      </c>
      <c r="K1288" s="136" t="s">
        <v>984</v>
      </c>
      <c r="L1288" s="138">
        <v>-31880.01</v>
      </c>
      <c r="M1288" s="138">
        <v>-379.75</v>
      </c>
      <c r="N1288" s="139">
        <f t="shared" si="41"/>
        <v>379.75</v>
      </c>
      <c r="O1288" s="140" t="str">
        <f>IF(M1288="","",IF(M1288&lt;0,-M1288&amp;"_"&amp;COUNTIF(M$2:M1288,M1288),M1288&amp;"_"&amp;COUNTIF(M$2:M1288,M1288)))</f>
        <v>379.75_1</v>
      </c>
      <c r="P1288" s="140" t="str">
        <f t="shared" si="40"/>
        <v/>
      </c>
      <c r="Q1288" s="136" t="s">
        <v>1704</v>
      </c>
      <c r="R1288" s="136" t="s">
        <v>1700</v>
      </c>
      <c r="S1288" s="136" t="s">
        <v>980</v>
      </c>
      <c r="T1288" s="136" t="s">
        <v>980</v>
      </c>
      <c r="U1288" s="136" t="s">
        <v>987</v>
      </c>
      <c r="V1288" s="136" t="s">
        <v>980</v>
      </c>
      <c r="W1288" s="136" t="s">
        <v>980</v>
      </c>
      <c r="X1288" s="136" t="s">
        <v>980</v>
      </c>
      <c r="Y1288" s="136" t="s">
        <v>980</v>
      </c>
      <c r="Z1288" s="136" t="s">
        <v>988</v>
      </c>
      <c r="AA1288" s="136" t="s">
        <v>980</v>
      </c>
      <c r="AB1288" s="137"/>
      <c r="AC1288" s="136" t="s">
        <v>980</v>
      </c>
      <c r="AD1288" s="136" t="s">
        <v>980</v>
      </c>
      <c r="AE1288" s="136" t="s">
        <v>980</v>
      </c>
      <c r="AF1288" s="138">
        <v>0</v>
      </c>
    </row>
    <row r="1289" spans="1:32" x14ac:dyDescent="0.25">
      <c r="A1289" s="135" t="s">
        <v>980</v>
      </c>
      <c r="B1289" s="136" t="s">
        <v>182</v>
      </c>
      <c r="C1289" s="136" t="s">
        <v>761</v>
      </c>
      <c r="D1289" s="137">
        <v>44233</v>
      </c>
      <c r="E1289" s="137">
        <v>44233</v>
      </c>
      <c r="F1289" s="137">
        <v>44240</v>
      </c>
      <c r="G1289" s="136" t="s">
        <v>981</v>
      </c>
      <c r="H1289" s="136" t="s">
        <v>982</v>
      </c>
      <c r="I1289" s="138">
        <v>-108.9</v>
      </c>
      <c r="J1289" s="136" t="s">
        <v>1004</v>
      </c>
      <c r="K1289" s="136" t="s">
        <v>984</v>
      </c>
      <c r="L1289" s="138">
        <v>-9142.16</v>
      </c>
      <c r="M1289" s="138">
        <v>-108.9</v>
      </c>
      <c r="N1289" s="139">
        <f t="shared" si="41"/>
        <v>108.9</v>
      </c>
      <c r="O1289" s="140" t="str">
        <f>IF(M1289="","",IF(M1289&lt;0,-M1289&amp;"_"&amp;COUNTIF(M$2:M1289,M1289),M1289&amp;"_"&amp;COUNTIF(M$2:M1289,M1289)))</f>
        <v>108.9_1</v>
      </c>
      <c r="P1289" s="140" t="str">
        <f t="shared" si="40"/>
        <v/>
      </c>
      <c r="Q1289" s="136" t="s">
        <v>1704</v>
      </c>
      <c r="R1289" s="136" t="s">
        <v>1700</v>
      </c>
      <c r="S1289" s="136" t="s">
        <v>980</v>
      </c>
      <c r="T1289" s="136" t="s">
        <v>980</v>
      </c>
      <c r="U1289" s="136" t="s">
        <v>987</v>
      </c>
      <c r="V1289" s="136" t="s">
        <v>980</v>
      </c>
      <c r="W1289" s="136" t="s">
        <v>980</v>
      </c>
      <c r="X1289" s="136" t="s">
        <v>980</v>
      </c>
      <c r="Y1289" s="136" t="s">
        <v>980</v>
      </c>
      <c r="Z1289" s="136" t="s">
        <v>988</v>
      </c>
      <c r="AA1289" s="136" t="s">
        <v>980</v>
      </c>
      <c r="AB1289" s="137"/>
      <c r="AC1289" s="136" t="s">
        <v>980</v>
      </c>
      <c r="AD1289" s="136" t="s">
        <v>980</v>
      </c>
      <c r="AE1289" s="136" t="s">
        <v>980</v>
      </c>
      <c r="AF1289" s="138">
        <v>0</v>
      </c>
    </row>
    <row r="1290" spans="1:32" x14ac:dyDescent="0.25">
      <c r="A1290" s="135" t="s">
        <v>980</v>
      </c>
      <c r="B1290" s="136" t="s">
        <v>182</v>
      </c>
      <c r="C1290" s="136" t="s">
        <v>762</v>
      </c>
      <c r="D1290" s="137">
        <v>44233</v>
      </c>
      <c r="E1290" s="137">
        <v>44233</v>
      </c>
      <c r="F1290" s="137">
        <v>44240</v>
      </c>
      <c r="G1290" s="136" t="s">
        <v>981</v>
      </c>
      <c r="H1290" s="136" t="s">
        <v>982</v>
      </c>
      <c r="I1290" s="138">
        <v>-2524.8000000000002</v>
      </c>
      <c r="J1290" s="136" t="s">
        <v>983</v>
      </c>
      <c r="K1290" s="136" t="s">
        <v>984</v>
      </c>
      <c r="L1290" s="138">
        <v>-211956.96</v>
      </c>
      <c r="M1290" s="138">
        <v>-2524.8000000000002</v>
      </c>
      <c r="N1290" s="139">
        <f t="shared" si="41"/>
        <v>2524.8000000000002</v>
      </c>
      <c r="O1290" s="140" t="str">
        <f>IF(M1290="","",IF(M1290&lt;0,-M1290&amp;"_"&amp;COUNTIF(M$2:M1290,M1290),M1290&amp;"_"&amp;COUNTIF(M$2:M1290,M1290)))</f>
        <v>2524.8_1</v>
      </c>
      <c r="P1290" s="140" t="str">
        <f t="shared" si="40"/>
        <v/>
      </c>
      <c r="Q1290" s="136" t="s">
        <v>1705</v>
      </c>
      <c r="R1290" s="136" t="s">
        <v>1700</v>
      </c>
      <c r="S1290" s="136" t="s">
        <v>980</v>
      </c>
      <c r="T1290" s="136" t="s">
        <v>980</v>
      </c>
      <c r="U1290" s="136" t="s">
        <v>987</v>
      </c>
      <c r="V1290" s="136" t="s">
        <v>980</v>
      </c>
      <c r="W1290" s="136" t="s">
        <v>980</v>
      </c>
      <c r="X1290" s="136" t="s">
        <v>980</v>
      </c>
      <c r="Y1290" s="136" t="s">
        <v>980</v>
      </c>
      <c r="Z1290" s="136" t="s">
        <v>988</v>
      </c>
      <c r="AA1290" s="136" t="s">
        <v>980</v>
      </c>
      <c r="AB1290" s="137"/>
      <c r="AC1290" s="136" t="s">
        <v>980</v>
      </c>
      <c r="AD1290" s="136" t="s">
        <v>980</v>
      </c>
      <c r="AE1290" s="136" t="s">
        <v>980</v>
      </c>
      <c r="AF1290" s="138">
        <v>0</v>
      </c>
    </row>
    <row r="1291" spans="1:32" x14ac:dyDescent="0.25">
      <c r="A1291" s="135" t="s">
        <v>980</v>
      </c>
      <c r="B1291" s="136" t="s">
        <v>182</v>
      </c>
      <c r="C1291" s="136" t="s">
        <v>771</v>
      </c>
      <c r="D1291" s="137">
        <v>44233</v>
      </c>
      <c r="E1291" s="137">
        <v>44233</v>
      </c>
      <c r="F1291" s="137">
        <v>44240</v>
      </c>
      <c r="G1291" s="136" t="s">
        <v>981</v>
      </c>
      <c r="H1291" s="136" t="s">
        <v>982</v>
      </c>
      <c r="I1291" s="138">
        <v>-489.09</v>
      </c>
      <c r="J1291" s="136" t="s">
        <v>1034</v>
      </c>
      <c r="K1291" s="136" t="s">
        <v>984</v>
      </c>
      <c r="L1291" s="138">
        <v>-41059.11</v>
      </c>
      <c r="M1291" s="138">
        <v>-489.09</v>
      </c>
      <c r="N1291" s="139">
        <f t="shared" si="41"/>
        <v>489.09</v>
      </c>
      <c r="O1291" s="140" t="str">
        <f>IF(M1291="","",IF(M1291&lt;0,-M1291&amp;"_"&amp;COUNTIF(M$2:M1291,M1291),M1291&amp;"_"&amp;COUNTIF(M$2:M1291,M1291)))</f>
        <v>489.09_1</v>
      </c>
      <c r="P1291" s="140" t="str">
        <f t="shared" si="40"/>
        <v/>
      </c>
      <c r="Q1291" s="136" t="s">
        <v>1706</v>
      </c>
      <c r="R1291" s="136" t="s">
        <v>1700</v>
      </c>
      <c r="S1291" s="136" t="s">
        <v>980</v>
      </c>
      <c r="T1291" s="136" t="s">
        <v>980</v>
      </c>
      <c r="U1291" s="136" t="s">
        <v>987</v>
      </c>
      <c r="V1291" s="136" t="s">
        <v>980</v>
      </c>
      <c r="W1291" s="136" t="s">
        <v>980</v>
      </c>
      <c r="X1291" s="136" t="s">
        <v>980</v>
      </c>
      <c r="Y1291" s="136" t="s">
        <v>980</v>
      </c>
      <c r="Z1291" s="136" t="s">
        <v>988</v>
      </c>
      <c r="AA1291" s="136" t="s">
        <v>980</v>
      </c>
      <c r="AB1291" s="137"/>
      <c r="AC1291" s="136" t="s">
        <v>980</v>
      </c>
      <c r="AD1291" s="136" t="s">
        <v>980</v>
      </c>
      <c r="AE1291" s="136" t="s">
        <v>980</v>
      </c>
      <c r="AF1291" s="138">
        <v>0</v>
      </c>
    </row>
    <row r="1292" spans="1:32" x14ac:dyDescent="0.25">
      <c r="A1292" s="135" t="s">
        <v>980</v>
      </c>
      <c r="B1292" s="136" t="s">
        <v>182</v>
      </c>
      <c r="C1292" s="136" t="s">
        <v>769</v>
      </c>
      <c r="D1292" s="137">
        <v>44233</v>
      </c>
      <c r="E1292" s="137">
        <v>44233</v>
      </c>
      <c r="F1292" s="137">
        <v>44240</v>
      </c>
      <c r="G1292" s="136" t="s">
        <v>981</v>
      </c>
      <c r="H1292" s="136" t="s">
        <v>982</v>
      </c>
      <c r="I1292" s="138">
        <v>-79.209999999999994</v>
      </c>
      <c r="J1292" s="136" t="s">
        <v>1034</v>
      </c>
      <c r="K1292" s="136" t="s">
        <v>984</v>
      </c>
      <c r="L1292" s="138">
        <v>-6649.68</v>
      </c>
      <c r="M1292" s="138">
        <v>-79.209999999999994</v>
      </c>
      <c r="N1292" s="139">
        <f t="shared" si="41"/>
        <v>79.209999999999994</v>
      </c>
      <c r="O1292" s="140" t="str">
        <f>IF(M1292="","",IF(M1292&lt;0,-M1292&amp;"_"&amp;COUNTIF(M$2:M1292,M1292),M1292&amp;"_"&amp;COUNTIF(M$2:M1292,M1292)))</f>
        <v>79.21_1</v>
      </c>
      <c r="P1292" s="140" t="str">
        <f t="shared" si="40"/>
        <v/>
      </c>
      <c r="Q1292" s="136" t="s">
        <v>1707</v>
      </c>
      <c r="R1292" s="136" t="s">
        <v>1700</v>
      </c>
      <c r="S1292" s="136" t="s">
        <v>980</v>
      </c>
      <c r="T1292" s="136" t="s">
        <v>980</v>
      </c>
      <c r="U1292" s="136" t="s">
        <v>987</v>
      </c>
      <c r="V1292" s="136" t="s">
        <v>980</v>
      </c>
      <c r="W1292" s="136" t="s">
        <v>980</v>
      </c>
      <c r="X1292" s="136" t="s">
        <v>980</v>
      </c>
      <c r="Y1292" s="136" t="s">
        <v>980</v>
      </c>
      <c r="Z1292" s="136" t="s">
        <v>988</v>
      </c>
      <c r="AA1292" s="136" t="s">
        <v>980</v>
      </c>
      <c r="AB1292" s="137"/>
      <c r="AC1292" s="136" t="s">
        <v>980</v>
      </c>
      <c r="AD1292" s="136" t="s">
        <v>980</v>
      </c>
      <c r="AE1292" s="136" t="s">
        <v>980</v>
      </c>
      <c r="AF1292" s="138">
        <v>0</v>
      </c>
    </row>
    <row r="1293" spans="1:32" x14ac:dyDescent="0.25">
      <c r="A1293" s="135" t="s">
        <v>980</v>
      </c>
      <c r="B1293" s="136" t="s">
        <v>182</v>
      </c>
      <c r="C1293" s="136" t="s">
        <v>747</v>
      </c>
      <c r="D1293" s="137">
        <v>44234</v>
      </c>
      <c r="E1293" s="137">
        <v>44234</v>
      </c>
      <c r="F1293" s="137">
        <v>44237</v>
      </c>
      <c r="G1293" s="136" t="s">
        <v>981</v>
      </c>
      <c r="H1293" s="136" t="s">
        <v>982</v>
      </c>
      <c r="I1293" s="138">
        <v>-1391</v>
      </c>
      <c r="J1293" s="136" t="s">
        <v>983</v>
      </c>
      <c r="K1293" s="136" t="s">
        <v>984</v>
      </c>
      <c r="L1293" s="138">
        <v>-116774.45</v>
      </c>
      <c r="M1293" s="138">
        <v>-1391</v>
      </c>
      <c r="N1293" s="139">
        <f t="shared" si="41"/>
        <v>1391</v>
      </c>
      <c r="O1293" s="140" t="str">
        <f>IF(M1293="","",IF(M1293&lt;0,-M1293&amp;"_"&amp;COUNTIF(M$2:M1293,M1293),M1293&amp;"_"&amp;COUNTIF(M$2:M1293,M1293)))</f>
        <v>1391_1</v>
      </c>
      <c r="P1293" s="140" t="str">
        <f t="shared" si="40"/>
        <v/>
      </c>
      <c r="Q1293" s="136" t="s">
        <v>1708</v>
      </c>
      <c r="R1293" s="136" t="s">
        <v>1709</v>
      </c>
      <c r="S1293" s="136" t="s">
        <v>980</v>
      </c>
      <c r="T1293" s="136" t="s">
        <v>980</v>
      </c>
      <c r="U1293" s="136" t="s">
        <v>987</v>
      </c>
      <c r="V1293" s="136" t="s">
        <v>980</v>
      </c>
      <c r="W1293" s="136" t="s">
        <v>980</v>
      </c>
      <c r="X1293" s="136" t="s">
        <v>980</v>
      </c>
      <c r="Y1293" s="136" t="s">
        <v>980</v>
      </c>
      <c r="Z1293" s="136" t="s">
        <v>988</v>
      </c>
      <c r="AA1293" s="136" t="s">
        <v>980</v>
      </c>
      <c r="AB1293" s="137"/>
      <c r="AC1293" s="136" t="s">
        <v>980</v>
      </c>
      <c r="AD1293" s="136" t="s">
        <v>980</v>
      </c>
      <c r="AE1293" s="136" t="s">
        <v>980</v>
      </c>
      <c r="AF1293" s="138">
        <v>0</v>
      </c>
    </row>
    <row r="1294" spans="1:32" x14ac:dyDescent="0.25">
      <c r="A1294" s="135" t="s">
        <v>980</v>
      </c>
      <c r="B1294" s="136" t="s">
        <v>182</v>
      </c>
      <c r="C1294" s="136" t="s">
        <v>748</v>
      </c>
      <c r="D1294" s="137">
        <v>44234</v>
      </c>
      <c r="E1294" s="137">
        <v>44234</v>
      </c>
      <c r="F1294" s="137">
        <v>44237</v>
      </c>
      <c r="G1294" s="136" t="s">
        <v>981</v>
      </c>
      <c r="H1294" s="136" t="s">
        <v>982</v>
      </c>
      <c r="I1294" s="138">
        <v>-144.44999999999999</v>
      </c>
      <c r="J1294" s="136" t="s">
        <v>1029</v>
      </c>
      <c r="K1294" s="136" t="s">
        <v>984</v>
      </c>
      <c r="L1294" s="138">
        <v>-12126.58</v>
      </c>
      <c r="M1294" s="138">
        <v>-144.44999999999999</v>
      </c>
      <c r="N1294" s="139">
        <f t="shared" si="41"/>
        <v>144.44999999999999</v>
      </c>
      <c r="O1294" s="140" t="str">
        <f>IF(M1294="","",IF(M1294&lt;0,-M1294&amp;"_"&amp;COUNTIF(M$2:M1294,M1294),M1294&amp;"_"&amp;COUNTIF(M$2:M1294,M1294)))</f>
        <v>144.45_1</v>
      </c>
      <c r="P1294" s="140" t="str">
        <f t="shared" si="40"/>
        <v/>
      </c>
      <c r="Q1294" s="136" t="s">
        <v>1710</v>
      </c>
      <c r="R1294" s="136" t="s">
        <v>1709</v>
      </c>
      <c r="S1294" s="136" t="s">
        <v>980</v>
      </c>
      <c r="T1294" s="136" t="s">
        <v>980</v>
      </c>
      <c r="U1294" s="136" t="s">
        <v>987</v>
      </c>
      <c r="V1294" s="136" t="s">
        <v>980</v>
      </c>
      <c r="W1294" s="136" t="s">
        <v>980</v>
      </c>
      <c r="X1294" s="136" t="s">
        <v>980</v>
      </c>
      <c r="Y1294" s="136" t="s">
        <v>980</v>
      </c>
      <c r="Z1294" s="136" t="s">
        <v>988</v>
      </c>
      <c r="AA1294" s="136" t="s">
        <v>980</v>
      </c>
      <c r="AB1294" s="137"/>
      <c r="AC1294" s="136" t="s">
        <v>980</v>
      </c>
      <c r="AD1294" s="136" t="s">
        <v>980</v>
      </c>
      <c r="AE1294" s="136" t="s">
        <v>980</v>
      </c>
      <c r="AF1294" s="138">
        <v>0</v>
      </c>
    </row>
    <row r="1295" spans="1:32" x14ac:dyDescent="0.25">
      <c r="A1295" s="135" t="s">
        <v>980</v>
      </c>
      <c r="B1295" s="136" t="s">
        <v>182</v>
      </c>
      <c r="C1295" s="136" t="s">
        <v>752</v>
      </c>
      <c r="D1295" s="137">
        <v>44234</v>
      </c>
      <c r="E1295" s="137">
        <v>44234</v>
      </c>
      <c r="F1295" s="137">
        <v>44237</v>
      </c>
      <c r="G1295" s="136" t="s">
        <v>981</v>
      </c>
      <c r="H1295" s="136" t="s">
        <v>982</v>
      </c>
      <c r="I1295" s="138">
        <v>-12198</v>
      </c>
      <c r="J1295" s="136" t="s">
        <v>983</v>
      </c>
      <c r="K1295" s="136" t="s">
        <v>984</v>
      </c>
      <c r="L1295" s="138">
        <v>-1024022.1</v>
      </c>
      <c r="M1295" s="138">
        <v>-12198</v>
      </c>
      <c r="N1295" s="139">
        <f t="shared" si="41"/>
        <v>12198</v>
      </c>
      <c r="O1295" s="140" t="str">
        <f>IF(M1295="","",IF(M1295&lt;0,-M1295&amp;"_"&amp;COUNTIF(M$2:M1295,M1295),M1295&amp;"_"&amp;COUNTIF(M$2:M1295,M1295)))</f>
        <v>12198_1</v>
      </c>
      <c r="P1295" s="140" t="str">
        <f t="shared" si="40"/>
        <v/>
      </c>
      <c r="Q1295" s="136" t="s">
        <v>1711</v>
      </c>
      <c r="R1295" s="136" t="s">
        <v>1709</v>
      </c>
      <c r="S1295" s="136" t="s">
        <v>980</v>
      </c>
      <c r="T1295" s="136" t="s">
        <v>980</v>
      </c>
      <c r="U1295" s="136" t="s">
        <v>987</v>
      </c>
      <c r="V1295" s="136" t="s">
        <v>980</v>
      </c>
      <c r="W1295" s="136" t="s">
        <v>980</v>
      </c>
      <c r="X1295" s="136" t="s">
        <v>980</v>
      </c>
      <c r="Y1295" s="136" t="s">
        <v>980</v>
      </c>
      <c r="Z1295" s="136" t="s">
        <v>988</v>
      </c>
      <c r="AA1295" s="136" t="s">
        <v>980</v>
      </c>
      <c r="AB1295" s="137"/>
      <c r="AC1295" s="136" t="s">
        <v>980</v>
      </c>
      <c r="AD1295" s="136" t="s">
        <v>980</v>
      </c>
      <c r="AE1295" s="136" t="s">
        <v>980</v>
      </c>
      <c r="AF1295" s="138">
        <v>0</v>
      </c>
    </row>
    <row r="1296" spans="1:32" x14ac:dyDescent="0.25">
      <c r="A1296" s="135" t="s">
        <v>980</v>
      </c>
      <c r="B1296" s="136" t="s">
        <v>182</v>
      </c>
      <c r="C1296" s="136" t="s">
        <v>753</v>
      </c>
      <c r="D1296" s="137">
        <v>44234</v>
      </c>
      <c r="E1296" s="137">
        <v>44234</v>
      </c>
      <c r="F1296" s="137">
        <v>44237</v>
      </c>
      <c r="G1296" s="136" t="s">
        <v>981</v>
      </c>
      <c r="H1296" s="136" t="s">
        <v>982</v>
      </c>
      <c r="I1296" s="138">
        <v>-2247</v>
      </c>
      <c r="J1296" s="136" t="s">
        <v>983</v>
      </c>
      <c r="K1296" s="136" t="s">
        <v>984</v>
      </c>
      <c r="L1296" s="138">
        <v>-188635.65</v>
      </c>
      <c r="M1296" s="138">
        <v>-2247</v>
      </c>
      <c r="N1296" s="139">
        <f t="shared" si="41"/>
        <v>2247</v>
      </c>
      <c r="O1296" s="140" t="str">
        <f>IF(M1296="","",IF(M1296&lt;0,-M1296&amp;"_"&amp;COUNTIF(M$2:M1296,M1296),M1296&amp;"_"&amp;COUNTIF(M$2:M1296,M1296)))</f>
        <v>2247_1</v>
      </c>
      <c r="P1296" s="140" t="str">
        <f t="shared" si="40"/>
        <v/>
      </c>
      <c r="Q1296" s="136" t="s">
        <v>1712</v>
      </c>
      <c r="R1296" s="136" t="s">
        <v>1709</v>
      </c>
      <c r="S1296" s="136" t="s">
        <v>980</v>
      </c>
      <c r="T1296" s="136" t="s">
        <v>980</v>
      </c>
      <c r="U1296" s="136" t="s">
        <v>987</v>
      </c>
      <c r="V1296" s="136" t="s">
        <v>980</v>
      </c>
      <c r="W1296" s="136" t="s">
        <v>980</v>
      </c>
      <c r="X1296" s="136" t="s">
        <v>980</v>
      </c>
      <c r="Y1296" s="136" t="s">
        <v>980</v>
      </c>
      <c r="Z1296" s="136" t="s">
        <v>988</v>
      </c>
      <c r="AA1296" s="136" t="s">
        <v>980</v>
      </c>
      <c r="AB1296" s="137"/>
      <c r="AC1296" s="136" t="s">
        <v>980</v>
      </c>
      <c r="AD1296" s="136" t="s">
        <v>980</v>
      </c>
      <c r="AE1296" s="136" t="s">
        <v>980</v>
      </c>
      <c r="AF1296" s="138">
        <v>0</v>
      </c>
    </row>
    <row r="1297" spans="1:32" x14ac:dyDescent="0.25">
      <c r="A1297" s="135" t="s">
        <v>980</v>
      </c>
      <c r="B1297" s="136" t="s">
        <v>182</v>
      </c>
      <c r="C1297" s="136" t="s">
        <v>756</v>
      </c>
      <c r="D1297" s="137">
        <v>44234</v>
      </c>
      <c r="E1297" s="137">
        <v>44234</v>
      </c>
      <c r="F1297" s="137">
        <v>44238</v>
      </c>
      <c r="G1297" s="136" t="s">
        <v>981</v>
      </c>
      <c r="H1297" s="136" t="s">
        <v>982</v>
      </c>
      <c r="I1297" s="138">
        <v>-7095.37</v>
      </c>
      <c r="J1297" s="136" t="s">
        <v>983</v>
      </c>
      <c r="K1297" s="136" t="s">
        <v>984</v>
      </c>
      <c r="L1297" s="138">
        <v>-595656.31000000006</v>
      </c>
      <c r="M1297" s="138">
        <v>-7095.37</v>
      </c>
      <c r="N1297" s="139">
        <f t="shared" si="41"/>
        <v>7095.37</v>
      </c>
      <c r="O1297" s="140" t="str">
        <f>IF(M1297="","",IF(M1297&lt;0,-M1297&amp;"_"&amp;COUNTIF(M$2:M1297,M1297),M1297&amp;"_"&amp;COUNTIF(M$2:M1297,M1297)))</f>
        <v>7095.37_1</v>
      </c>
      <c r="P1297" s="140" t="str">
        <f t="shared" si="40"/>
        <v/>
      </c>
      <c r="Q1297" s="136" t="s">
        <v>1713</v>
      </c>
      <c r="R1297" s="136" t="s">
        <v>1709</v>
      </c>
      <c r="S1297" s="136" t="s">
        <v>980</v>
      </c>
      <c r="T1297" s="136" t="s">
        <v>980</v>
      </c>
      <c r="U1297" s="136" t="s">
        <v>987</v>
      </c>
      <c r="V1297" s="136" t="s">
        <v>980</v>
      </c>
      <c r="W1297" s="136" t="s">
        <v>980</v>
      </c>
      <c r="X1297" s="136" t="s">
        <v>980</v>
      </c>
      <c r="Y1297" s="136" t="s">
        <v>980</v>
      </c>
      <c r="Z1297" s="136" t="s">
        <v>988</v>
      </c>
      <c r="AA1297" s="136" t="s">
        <v>980</v>
      </c>
      <c r="AB1297" s="137"/>
      <c r="AC1297" s="136" t="s">
        <v>980</v>
      </c>
      <c r="AD1297" s="136" t="s">
        <v>980</v>
      </c>
      <c r="AE1297" s="136" t="s">
        <v>980</v>
      </c>
      <c r="AF1297" s="138">
        <v>0</v>
      </c>
    </row>
    <row r="1298" spans="1:32" x14ac:dyDescent="0.25">
      <c r="A1298" s="135" t="s">
        <v>980</v>
      </c>
      <c r="B1298" s="136" t="s">
        <v>182</v>
      </c>
      <c r="C1298" s="136" t="s">
        <v>757</v>
      </c>
      <c r="D1298" s="137">
        <v>44234</v>
      </c>
      <c r="E1298" s="137">
        <v>44234</v>
      </c>
      <c r="F1298" s="137">
        <v>44238</v>
      </c>
      <c r="G1298" s="136" t="s">
        <v>981</v>
      </c>
      <c r="H1298" s="136" t="s">
        <v>982</v>
      </c>
      <c r="I1298" s="138">
        <v>-26268.43</v>
      </c>
      <c r="J1298" s="136" t="s">
        <v>983</v>
      </c>
      <c r="K1298" s="136" t="s">
        <v>984</v>
      </c>
      <c r="L1298" s="138">
        <v>-2205234.7000000002</v>
      </c>
      <c r="M1298" s="138">
        <v>-26268.43</v>
      </c>
      <c r="N1298" s="139">
        <f t="shared" si="41"/>
        <v>26268.43</v>
      </c>
      <c r="O1298" s="140" t="str">
        <f>IF(M1298="","",IF(M1298&lt;0,-M1298&amp;"_"&amp;COUNTIF(M$2:M1298,M1298),M1298&amp;"_"&amp;COUNTIF(M$2:M1298,M1298)))</f>
        <v>26268.43_1</v>
      </c>
      <c r="P1298" s="140" t="str">
        <f t="shared" si="40"/>
        <v/>
      </c>
      <c r="Q1298" s="136" t="s">
        <v>1714</v>
      </c>
      <c r="R1298" s="136" t="s">
        <v>1709</v>
      </c>
      <c r="S1298" s="136" t="s">
        <v>980</v>
      </c>
      <c r="T1298" s="136" t="s">
        <v>980</v>
      </c>
      <c r="U1298" s="136" t="s">
        <v>987</v>
      </c>
      <c r="V1298" s="136" t="s">
        <v>980</v>
      </c>
      <c r="W1298" s="136" t="s">
        <v>980</v>
      </c>
      <c r="X1298" s="136" t="s">
        <v>980</v>
      </c>
      <c r="Y1298" s="136" t="s">
        <v>980</v>
      </c>
      <c r="Z1298" s="136" t="s">
        <v>988</v>
      </c>
      <c r="AA1298" s="136" t="s">
        <v>980</v>
      </c>
      <c r="AB1298" s="137"/>
      <c r="AC1298" s="136" t="s">
        <v>980</v>
      </c>
      <c r="AD1298" s="136" t="s">
        <v>980</v>
      </c>
      <c r="AE1298" s="136" t="s">
        <v>980</v>
      </c>
      <c r="AF1298" s="138">
        <v>0</v>
      </c>
    </row>
    <row r="1299" spans="1:32" x14ac:dyDescent="0.25">
      <c r="A1299" s="135" t="s">
        <v>980</v>
      </c>
      <c r="B1299" s="136" t="s">
        <v>182</v>
      </c>
      <c r="C1299" s="136" t="s">
        <v>763</v>
      </c>
      <c r="D1299" s="137">
        <v>44234</v>
      </c>
      <c r="E1299" s="137">
        <v>44234</v>
      </c>
      <c r="F1299" s="137">
        <v>44241</v>
      </c>
      <c r="G1299" s="136" t="s">
        <v>981</v>
      </c>
      <c r="H1299" s="136" t="s">
        <v>982</v>
      </c>
      <c r="I1299" s="138">
        <v>-300.11</v>
      </c>
      <c r="J1299" s="136" t="s">
        <v>999</v>
      </c>
      <c r="K1299" s="136" t="s">
        <v>984</v>
      </c>
      <c r="L1299" s="138">
        <v>-25194.23</v>
      </c>
      <c r="M1299" s="138">
        <v>-300.11</v>
      </c>
      <c r="N1299" s="139">
        <f t="shared" si="41"/>
        <v>300.11</v>
      </c>
      <c r="O1299" s="140" t="str">
        <f>IF(M1299="","",IF(M1299&lt;0,-M1299&amp;"_"&amp;COUNTIF(M$2:M1299,M1299),M1299&amp;"_"&amp;COUNTIF(M$2:M1299,M1299)))</f>
        <v>300.11_1</v>
      </c>
      <c r="P1299" s="140" t="str">
        <f t="shared" si="40"/>
        <v/>
      </c>
      <c r="Q1299" s="136" t="s">
        <v>1715</v>
      </c>
      <c r="R1299" s="136" t="s">
        <v>1709</v>
      </c>
      <c r="S1299" s="136" t="s">
        <v>980</v>
      </c>
      <c r="T1299" s="136" t="s">
        <v>980</v>
      </c>
      <c r="U1299" s="136" t="s">
        <v>987</v>
      </c>
      <c r="V1299" s="136" t="s">
        <v>980</v>
      </c>
      <c r="W1299" s="136" t="s">
        <v>980</v>
      </c>
      <c r="X1299" s="136" t="s">
        <v>980</v>
      </c>
      <c r="Y1299" s="136" t="s">
        <v>980</v>
      </c>
      <c r="Z1299" s="136" t="s">
        <v>988</v>
      </c>
      <c r="AA1299" s="136" t="s">
        <v>980</v>
      </c>
      <c r="AB1299" s="137"/>
      <c r="AC1299" s="136" t="s">
        <v>980</v>
      </c>
      <c r="AD1299" s="136" t="s">
        <v>980</v>
      </c>
      <c r="AE1299" s="136" t="s">
        <v>980</v>
      </c>
      <c r="AF1299" s="138">
        <v>0</v>
      </c>
    </row>
    <row r="1300" spans="1:32" x14ac:dyDescent="0.25">
      <c r="A1300" s="135" t="s">
        <v>980</v>
      </c>
      <c r="B1300" s="136" t="s">
        <v>182</v>
      </c>
      <c r="C1300" s="136" t="s">
        <v>763</v>
      </c>
      <c r="D1300" s="137">
        <v>44234</v>
      </c>
      <c r="E1300" s="137">
        <v>44234</v>
      </c>
      <c r="F1300" s="137">
        <v>44241</v>
      </c>
      <c r="G1300" s="136" t="s">
        <v>981</v>
      </c>
      <c r="H1300" s="136" t="s">
        <v>982</v>
      </c>
      <c r="I1300" s="138">
        <v>-2940.07</v>
      </c>
      <c r="J1300" s="136" t="s">
        <v>983</v>
      </c>
      <c r="K1300" s="136" t="s">
        <v>984</v>
      </c>
      <c r="L1300" s="138">
        <v>-246818.88</v>
      </c>
      <c r="M1300" s="138">
        <v>-2940.07</v>
      </c>
      <c r="N1300" s="139">
        <f t="shared" si="41"/>
        <v>2940.07</v>
      </c>
      <c r="O1300" s="140" t="str">
        <f>IF(M1300="","",IF(M1300&lt;0,-M1300&amp;"_"&amp;COUNTIF(M$2:M1300,M1300),M1300&amp;"_"&amp;COUNTIF(M$2:M1300,M1300)))</f>
        <v>2940.07_1</v>
      </c>
      <c r="P1300" s="140" t="str">
        <f t="shared" si="40"/>
        <v/>
      </c>
      <c r="Q1300" s="136" t="s">
        <v>1715</v>
      </c>
      <c r="R1300" s="136" t="s">
        <v>1709</v>
      </c>
      <c r="S1300" s="136" t="s">
        <v>980</v>
      </c>
      <c r="T1300" s="136" t="s">
        <v>980</v>
      </c>
      <c r="U1300" s="136" t="s">
        <v>987</v>
      </c>
      <c r="V1300" s="136" t="s">
        <v>980</v>
      </c>
      <c r="W1300" s="136" t="s">
        <v>980</v>
      </c>
      <c r="X1300" s="136" t="s">
        <v>980</v>
      </c>
      <c r="Y1300" s="136" t="s">
        <v>980</v>
      </c>
      <c r="Z1300" s="136" t="s">
        <v>988</v>
      </c>
      <c r="AA1300" s="136" t="s">
        <v>980</v>
      </c>
      <c r="AB1300" s="137"/>
      <c r="AC1300" s="136" t="s">
        <v>980</v>
      </c>
      <c r="AD1300" s="136" t="s">
        <v>980</v>
      </c>
      <c r="AE1300" s="136" t="s">
        <v>980</v>
      </c>
      <c r="AF1300" s="138">
        <v>0</v>
      </c>
    </row>
    <row r="1301" spans="1:32" x14ac:dyDescent="0.25">
      <c r="A1301" s="135" t="s">
        <v>980</v>
      </c>
      <c r="B1301" s="136" t="s">
        <v>182</v>
      </c>
      <c r="C1301" s="136" t="s">
        <v>763</v>
      </c>
      <c r="D1301" s="137">
        <v>44234</v>
      </c>
      <c r="E1301" s="137">
        <v>44234</v>
      </c>
      <c r="F1301" s="137">
        <v>44241</v>
      </c>
      <c r="G1301" s="136" t="s">
        <v>981</v>
      </c>
      <c r="H1301" s="136" t="s">
        <v>982</v>
      </c>
      <c r="I1301" s="138">
        <v>-600.22</v>
      </c>
      <c r="J1301" s="136" t="s">
        <v>983</v>
      </c>
      <c r="K1301" s="136" t="s">
        <v>984</v>
      </c>
      <c r="L1301" s="138">
        <v>-50388.47</v>
      </c>
      <c r="M1301" s="138">
        <v>-600.22</v>
      </c>
      <c r="N1301" s="139">
        <f t="shared" si="41"/>
        <v>600.22</v>
      </c>
      <c r="O1301" s="140" t="str">
        <f>IF(M1301="","",IF(M1301&lt;0,-M1301&amp;"_"&amp;COUNTIF(M$2:M1301,M1301),M1301&amp;"_"&amp;COUNTIF(M$2:M1301,M1301)))</f>
        <v>600.22_1</v>
      </c>
      <c r="P1301" s="140" t="str">
        <f t="shared" si="40"/>
        <v/>
      </c>
      <c r="Q1301" s="136" t="s">
        <v>1715</v>
      </c>
      <c r="R1301" s="136" t="s">
        <v>1709</v>
      </c>
      <c r="S1301" s="136" t="s">
        <v>980</v>
      </c>
      <c r="T1301" s="136" t="s">
        <v>980</v>
      </c>
      <c r="U1301" s="136" t="s">
        <v>987</v>
      </c>
      <c r="V1301" s="136" t="s">
        <v>980</v>
      </c>
      <c r="W1301" s="136" t="s">
        <v>980</v>
      </c>
      <c r="X1301" s="136" t="s">
        <v>980</v>
      </c>
      <c r="Y1301" s="136" t="s">
        <v>980</v>
      </c>
      <c r="Z1301" s="136" t="s">
        <v>988</v>
      </c>
      <c r="AA1301" s="136" t="s">
        <v>980</v>
      </c>
      <c r="AB1301" s="137"/>
      <c r="AC1301" s="136" t="s">
        <v>980</v>
      </c>
      <c r="AD1301" s="136" t="s">
        <v>980</v>
      </c>
      <c r="AE1301" s="136" t="s">
        <v>980</v>
      </c>
      <c r="AF1301" s="138">
        <v>0</v>
      </c>
    </row>
    <row r="1302" spans="1:32" x14ac:dyDescent="0.25">
      <c r="A1302" s="135" t="s">
        <v>980</v>
      </c>
      <c r="B1302" s="136" t="s">
        <v>182</v>
      </c>
      <c r="C1302" s="136" t="s">
        <v>749</v>
      </c>
      <c r="D1302" s="137">
        <v>44235</v>
      </c>
      <c r="E1302" s="137">
        <v>44235</v>
      </c>
      <c r="F1302" s="137">
        <v>44243</v>
      </c>
      <c r="G1302" s="136" t="s">
        <v>981</v>
      </c>
      <c r="H1302" s="136" t="s">
        <v>982</v>
      </c>
      <c r="I1302" s="138">
        <v>-367.49</v>
      </c>
      <c r="J1302" s="136" t="s">
        <v>1034</v>
      </c>
      <c r="K1302" s="136" t="s">
        <v>984</v>
      </c>
      <c r="L1302" s="138">
        <v>-30850.79</v>
      </c>
      <c r="M1302" s="138">
        <v>-367.49</v>
      </c>
      <c r="N1302" s="139">
        <f t="shared" si="41"/>
        <v>367.49</v>
      </c>
      <c r="O1302" s="140" t="str">
        <f>IF(M1302="","",IF(M1302&lt;0,-M1302&amp;"_"&amp;COUNTIF(M$2:M1302,M1302),M1302&amp;"_"&amp;COUNTIF(M$2:M1302,M1302)))</f>
        <v>367.49_1</v>
      </c>
      <c r="P1302" s="140" t="str">
        <f t="shared" si="40"/>
        <v/>
      </c>
      <c r="Q1302" s="136" t="s">
        <v>1716</v>
      </c>
      <c r="R1302" s="136" t="s">
        <v>1717</v>
      </c>
      <c r="S1302" s="136" t="s">
        <v>980</v>
      </c>
      <c r="T1302" s="136" t="s">
        <v>980</v>
      </c>
      <c r="U1302" s="136" t="s">
        <v>987</v>
      </c>
      <c r="V1302" s="136" t="s">
        <v>980</v>
      </c>
      <c r="W1302" s="136" t="s">
        <v>980</v>
      </c>
      <c r="X1302" s="136" t="s">
        <v>980</v>
      </c>
      <c r="Y1302" s="136" t="s">
        <v>980</v>
      </c>
      <c r="Z1302" s="136" t="s">
        <v>988</v>
      </c>
      <c r="AA1302" s="136" t="s">
        <v>980</v>
      </c>
      <c r="AB1302" s="137"/>
      <c r="AC1302" s="136" t="s">
        <v>980</v>
      </c>
      <c r="AD1302" s="136" t="s">
        <v>980</v>
      </c>
      <c r="AE1302" s="136" t="s">
        <v>980</v>
      </c>
      <c r="AF1302" s="138">
        <v>0</v>
      </c>
    </row>
    <row r="1303" spans="1:32" x14ac:dyDescent="0.25">
      <c r="A1303" s="135" t="s">
        <v>980</v>
      </c>
      <c r="B1303" s="136" t="s">
        <v>182</v>
      </c>
      <c r="C1303" s="136" t="s">
        <v>766</v>
      </c>
      <c r="D1303" s="137">
        <v>44236</v>
      </c>
      <c r="E1303" s="137">
        <v>44236</v>
      </c>
      <c r="F1303" s="137">
        <v>44243</v>
      </c>
      <c r="G1303" s="136" t="s">
        <v>981</v>
      </c>
      <c r="H1303" s="136" t="s">
        <v>982</v>
      </c>
      <c r="I1303" s="138">
        <v>-10661.04</v>
      </c>
      <c r="J1303" s="136" t="s">
        <v>983</v>
      </c>
      <c r="K1303" s="136" t="s">
        <v>984</v>
      </c>
      <c r="L1303" s="138">
        <v>-894994.31</v>
      </c>
      <c r="M1303" s="138">
        <v>-10661.04</v>
      </c>
      <c r="N1303" s="139">
        <f t="shared" si="41"/>
        <v>10661.04</v>
      </c>
      <c r="O1303" s="140" t="str">
        <f>IF(M1303="","",IF(M1303&lt;0,-M1303&amp;"_"&amp;COUNTIF(M$2:M1303,M1303),M1303&amp;"_"&amp;COUNTIF(M$2:M1303,M1303)))</f>
        <v>10661.04_1</v>
      </c>
      <c r="P1303" s="140" t="str">
        <f t="shared" si="40"/>
        <v/>
      </c>
      <c r="Q1303" s="136" t="s">
        <v>1718</v>
      </c>
      <c r="R1303" s="136" t="s">
        <v>1719</v>
      </c>
      <c r="S1303" s="136" t="s">
        <v>980</v>
      </c>
      <c r="T1303" s="136" t="s">
        <v>980</v>
      </c>
      <c r="U1303" s="136" t="s">
        <v>987</v>
      </c>
      <c r="V1303" s="136" t="s">
        <v>980</v>
      </c>
      <c r="W1303" s="136" t="s">
        <v>980</v>
      </c>
      <c r="X1303" s="136" t="s">
        <v>980</v>
      </c>
      <c r="Y1303" s="136" t="s">
        <v>980</v>
      </c>
      <c r="Z1303" s="136" t="s">
        <v>988</v>
      </c>
      <c r="AA1303" s="136" t="s">
        <v>980</v>
      </c>
      <c r="AB1303" s="137"/>
      <c r="AC1303" s="136" t="s">
        <v>980</v>
      </c>
      <c r="AD1303" s="136" t="s">
        <v>980</v>
      </c>
      <c r="AE1303" s="136" t="s">
        <v>980</v>
      </c>
      <c r="AF1303" s="138">
        <v>0</v>
      </c>
    </row>
    <row r="1304" spans="1:32" x14ac:dyDescent="0.25">
      <c r="A1304" s="135" t="s">
        <v>980</v>
      </c>
      <c r="B1304" s="136" t="s">
        <v>182</v>
      </c>
      <c r="C1304" s="136" t="s">
        <v>246</v>
      </c>
      <c r="D1304" s="137">
        <v>44236</v>
      </c>
      <c r="E1304" s="137">
        <v>44236</v>
      </c>
      <c r="F1304" s="137">
        <v>44243</v>
      </c>
      <c r="G1304" s="136" t="s">
        <v>981</v>
      </c>
      <c r="H1304" s="136" t="s">
        <v>982</v>
      </c>
      <c r="I1304" s="138">
        <v>-4929.4799999999996</v>
      </c>
      <c r="J1304" s="136" t="s">
        <v>983</v>
      </c>
      <c r="K1304" s="136" t="s">
        <v>984</v>
      </c>
      <c r="L1304" s="138">
        <v>-413829.85</v>
      </c>
      <c r="M1304" s="138">
        <v>-4929.4799999999996</v>
      </c>
      <c r="N1304" s="139">
        <f t="shared" si="41"/>
        <v>4929.4799999999996</v>
      </c>
      <c r="O1304" s="140" t="str">
        <f>IF(M1304="","",IF(M1304&lt;0,-M1304&amp;"_"&amp;COUNTIF(M$2:M1304,M1304),M1304&amp;"_"&amp;COUNTIF(M$2:M1304,M1304)))</f>
        <v>4929.48_1</v>
      </c>
      <c r="P1304" s="140" t="str">
        <f t="shared" si="40"/>
        <v/>
      </c>
      <c r="Q1304" s="136" t="s">
        <v>1720</v>
      </c>
      <c r="R1304" s="136" t="s">
        <v>1719</v>
      </c>
      <c r="S1304" s="136" t="s">
        <v>980</v>
      </c>
      <c r="T1304" s="136" t="s">
        <v>980</v>
      </c>
      <c r="U1304" s="136" t="s">
        <v>987</v>
      </c>
      <c r="V1304" s="136" t="s">
        <v>980</v>
      </c>
      <c r="W1304" s="136" t="s">
        <v>980</v>
      </c>
      <c r="X1304" s="136" t="s">
        <v>980</v>
      </c>
      <c r="Y1304" s="136" t="s">
        <v>980</v>
      </c>
      <c r="Z1304" s="136" t="s">
        <v>988</v>
      </c>
      <c r="AA1304" s="136" t="s">
        <v>980</v>
      </c>
      <c r="AB1304" s="137"/>
      <c r="AC1304" s="136" t="s">
        <v>980</v>
      </c>
      <c r="AD1304" s="136" t="s">
        <v>980</v>
      </c>
      <c r="AE1304" s="136" t="s">
        <v>980</v>
      </c>
      <c r="AF1304" s="138">
        <v>0</v>
      </c>
    </row>
    <row r="1305" spans="1:32" x14ac:dyDescent="0.25">
      <c r="A1305" s="135" t="s">
        <v>980</v>
      </c>
      <c r="B1305" s="136" t="s">
        <v>182</v>
      </c>
      <c r="C1305" s="136" t="s">
        <v>246</v>
      </c>
      <c r="D1305" s="137">
        <v>44236</v>
      </c>
      <c r="E1305" s="137">
        <v>44236</v>
      </c>
      <c r="F1305" s="137">
        <v>44243</v>
      </c>
      <c r="G1305" s="136" t="s">
        <v>981</v>
      </c>
      <c r="H1305" s="136" t="s">
        <v>982</v>
      </c>
      <c r="I1305" s="138">
        <v>-6950.36</v>
      </c>
      <c r="J1305" s="136" t="s">
        <v>983</v>
      </c>
      <c r="K1305" s="136" t="s">
        <v>984</v>
      </c>
      <c r="L1305" s="138">
        <v>-583482.72</v>
      </c>
      <c r="M1305" s="138">
        <v>-6950.36</v>
      </c>
      <c r="N1305" s="139">
        <f t="shared" si="41"/>
        <v>6950.36</v>
      </c>
      <c r="O1305" s="140" t="str">
        <f>IF(M1305="","",IF(M1305&lt;0,-M1305&amp;"_"&amp;COUNTIF(M$2:M1305,M1305),M1305&amp;"_"&amp;COUNTIF(M$2:M1305,M1305)))</f>
        <v>6950.36_1</v>
      </c>
      <c r="P1305" s="140" t="str">
        <f t="shared" si="40"/>
        <v/>
      </c>
      <c r="Q1305" s="136" t="s">
        <v>1720</v>
      </c>
      <c r="R1305" s="136" t="s">
        <v>1719</v>
      </c>
      <c r="S1305" s="136" t="s">
        <v>980</v>
      </c>
      <c r="T1305" s="136" t="s">
        <v>980</v>
      </c>
      <c r="U1305" s="136" t="s">
        <v>987</v>
      </c>
      <c r="V1305" s="136" t="s">
        <v>980</v>
      </c>
      <c r="W1305" s="136" t="s">
        <v>980</v>
      </c>
      <c r="X1305" s="136" t="s">
        <v>980</v>
      </c>
      <c r="Y1305" s="136" t="s">
        <v>980</v>
      </c>
      <c r="Z1305" s="136" t="s">
        <v>988</v>
      </c>
      <c r="AA1305" s="136" t="s">
        <v>980</v>
      </c>
      <c r="AB1305" s="137"/>
      <c r="AC1305" s="136" t="s">
        <v>980</v>
      </c>
      <c r="AD1305" s="136" t="s">
        <v>980</v>
      </c>
      <c r="AE1305" s="136" t="s">
        <v>980</v>
      </c>
      <c r="AF1305" s="138">
        <v>0</v>
      </c>
    </row>
    <row r="1306" spans="1:32" x14ac:dyDescent="0.25">
      <c r="A1306" s="135" t="s">
        <v>980</v>
      </c>
      <c r="B1306" s="136" t="s">
        <v>182</v>
      </c>
      <c r="C1306" s="136" t="s">
        <v>755</v>
      </c>
      <c r="D1306" s="137">
        <v>44236</v>
      </c>
      <c r="E1306" s="137">
        <v>44236</v>
      </c>
      <c r="F1306" s="137">
        <v>44245</v>
      </c>
      <c r="G1306" s="136" t="s">
        <v>981</v>
      </c>
      <c r="H1306" s="136" t="s">
        <v>982</v>
      </c>
      <c r="I1306" s="138">
        <v>-8254.06</v>
      </c>
      <c r="J1306" s="136" t="s">
        <v>983</v>
      </c>
      <c r="K1306" s="136" t="s">
        <v>984</v>
      </c>
      <c r="L1306" s="138">
        <v>-692928.33</v>
      </c>
      <c r="M1306" s="138">
        <v>-8254.06</v>
      </c>
      <c r="N1306" s="139">
        <f t="shared" si="41"/>
        <v>8254.06</v>
      </c>
      <c r="O1306" s="140" t="str">
        <f>IF(M1306="","",IF(M1306&lt;0,-M1306&amp;"_"&amp;COUNTIF(M$2:M1306,M1306),M1306&amp;"_"&amp;COUNTIF(M$2:M1306,M1306)))</f>
        <v>8254.06_1</v>
      </c>
      <c r="P1306" s="140" t="str">
        <f t="shared" si="40"/>
        <v/>
      </c>
      <c r="Q1306" s="136" t="s">
        <v>1721</v>
      </c>
      <c r="R1306" s="136" t="s">
        <v>1719</v>
      </c>
      <c r="S1306" s="136" t="s">
        <v>980</v>
      </c>
      <c r="T1306" s="136" t="s">
        <v>980</v>
      </c>
      <c r="U1306" s="136" t="s">
        <v>987</v>
      </c>
      <c r="V1306" s="136" t="s">
        <v>980</v>
      </c>
      <c r="W1306" s="136" t="s">
        <v>980</v>
      </c>
      <c r="X1306" s="136" t="s">
        <v>980</v>
      </c>
      <c r="Y1306" s="136" t="s">
        <v>980</v>
      </c>
      <c r="Z1306" s="136" t="s">
        <v>988</v>
      </c>
      <c r="AA1306" s="136" t="s">
        <v>980</v>
      </c>
      <c r="AB1306" s="137"/>
      <c r="AC1306" s="136" t="s">
        <v>980</v>
      </c>
      <c r="AD1306" s="136" t="s">
        <v>980</v>
      </c>
      <c r="AE1306" s="136" t="s">
        <v>980</v>
      </c>
      <c r="AF1306" s="138">
        <v>0</v>
      </c>
    </row>
    <row r="1307" spans="1:32" x14ac:dyDescent="0.25">
      <c r="A1307" s="135" t="s">
        <v>980</v>
      </c>
      <c r="B1307" s="136" t="s">
        <v>182</v>
      </c>
      <c r="C1307" s="136" t="s">
        <v>755</v>
      </c>
      <c r="D1307" s="137">
        <v>44236</v>
      </c>
      <c r="E1307" s="137">
        <v>44236</v>
      </c>
      <c r="F1307" s="137">
        <v>44245</v>
      </c>
      <c r="G1307" s="136" t="s">
        <v>981</v>
      </c>
      <c r="H1307" s="136" t="s">
        <v>982</v>
      </c>
      <c r="I1307" s="138">
        <v>-6008.05</v>
      </c>
      <c r="J1307" s="136" t="s">
        <v>983</v>
      </c>
      <c r="K1307" s="136" t="s">
        <v>984</v>
      </c>
      <c r="L1307" s="138">
        <v>-504375.8</v>
      </c>
      <c r="M1307" s="138">
        <v>-6008.05</v>
      </c>
      <c r="N1307" s="139">
        <f t="shared" si="41"/>
        <v>6008.05</v>
      </c>
      <c r="O1307" s="140" t="str">
        <f>IF(M1307="","",IF(M1307&lt;0,-M1307&amp;"_"&amp;COUNTIF(M$2:M1307,M1307),M1307&amp;"_"&amp;COUNTIF(M$2:M1307,M1307)))</f>
        <v>6008.05_1</v>
      </c>
      <c r="P1307" s="140" t="str">
        <f t="shared" si="40"/>
        <v/>
      </c>
      <c r="Q1307" s="136" t="s">
        <v>1721</v>
      </c>
      <c r="R1307" s="136" t="s">
        <v>1719</v>
      </c>
      <c r="S1307" s="136" t="s">
        <v>980</v>
      </c>
      <c r="T1307" s="136" t="s">
        <v>980</v>
      </c>
      <c r="U1307" s="136" t="s">
        <v>987</v>
      </c>
      <c r="V1307" s="136" t="s">
        <v>980</v>
      </c>
      <c r="W1307" s="136" t="s">
        <v>980</v>
      </c>
      <c r="X1307" s="136" t="s">
        <v>980</v>
      </c>
      <c r="Y1307" s="136" t="s">
        <v>980</v>
      </c>
      <c r="Z1307" s="136" t="s">
        <v>988</v>
      </c>
      <c r="AA1307" s="136" t="s">
        <v>980</v>
      </c>
      <c r="AB1307" s="137"/>
      <c r="AC1307" s="136" t="s">
        <v>980</v>
      </c>
      <c r="AD1307" s="136" t="s">
        <v>980</v>
      </c>
      <c r="AE1307" s="136" t="s">
        <v>980</v>
      </c>
      <c r="AF1307" s="138">
        <v>0</v>
      </c>
    </row>
    <row r="1308" spans="1:32" x14ac:dyDescent="0.25">
      <c r="A1308" s="135" t="s">
        <v>980</v>
      </c>
      <c r="B1308" s="136" t="s">
        <v>182</v>
      </c>
      <c r="C1308" s="136" t="s">
        <v>768</v>
      </c>
      <c r="D1308" s="137">
        <v>44236</v>
      </c>
      <c r="E1308" s="137">
        <v>44236</v>
      </c>
      <c r="F1308" s="137">
        <v>44245</v>
      </c>
      <c r="G1308" s="136" t="s">
        <v>981</v>
      </c>
      <c r="H1308" s="136" t="s">
        <v>982</v>
      </c>
      <c r="I1308" s="138">
        <v>-5824.4</v>
      </c>
      <c r="J1308" s="136" t="s">
        <v>983</v>
      </c>
      <c r="K1308" s="136" t="s">
        <v>984</v>
      </c>
      <c r="L1308" s="138">
        <v>-488958.38</v>
      </c>
      <c r="M1308" s="138">
        <v>-5824.4</v>
      </c>
      <c r="N1308" s="139">
        <f t="shared" si="41"/>
        <v>5824.4</v>
      </c>
      <c r="O1308" s="140" t="str">
        <f>IF(M1308="","",IF(M1308&lt;0,-M1308&amp;"_"&amp;COUNTIF(M$2:M1308,M1308),M1308&amp;"_"&amp;COUNTIF(M$2:M1308,M1308)))</f>
        <v>5824.4_1</v>
      </c>
      <c r="P1308" s="140" t="str">
        <f t="shared" si="40"/>
        <v/>
      </c>
      <c r="Q1308" s="136" t="s">
        <v>1722</v>
      </c>
      <c r="R1308" s="136" t="s">
        <v>1719</v>
      </c>
      <c r="S1308" s="136" t="s">
        <v>980</v>
      </c>
      <c r="T1308" s="136" t="s">
        <v>980</v>
      </c>
      <c r="U1308" s="136" t="s">
        <v>987</v>
      </c>
      <c r="V1308" s="136" t="s">
        <v>980</v>
      </c>
      <c r="W1308" s="136" t="s">
        <v>980</v>
      </c>
      <c r="X1308" s="136" t="s">
        <v>980</v>
      </c>
      <c r="Y1308" s="136" t="s">
        <v>980</v>
      </c>
      <c r="Z1308" s="136" t="s">
        <v>988</v>
      </c>
      <c r="AA1308" s="136" t="s">
        <v>980</v>
      </c>
      <c r="AB1308" s="137"/>
      <c r="AC1308" s="136" t="s">
        <v>980</v>
      </c>
      <c r="AD1308" s="136" t="s">
        <v>980</v>
      </c>
      <c r="AE1308" s="136" t="s">
        <v>980</v>
      </c>
      <c r="AF1308" s="138">
        <v>0</v>
      </c>
    </row>
    <row r="1309" spans="1:32" x14ac:dyDescent="0.25">
      <c r="A1309" s="135" t="s">
        <v>980</v>
      </c>
      <c r="B1309" s="136" t="s">
        <v>182</v>
      </c>
      <c r="C1309" s="136" t="s">
        <v>773</v>
      </c>
      <c r="D1309" s="137">
        <v>44236</v>
      </c>
      <c r="E1309" s="137">
        <v>44236</v>
      </c>
      <c r="F1309" s="137">
        <v>44245</v>
      </c>
      <c r="G1309" s="136" t="s">
        <v>981</v>
      </c>
      <c r="H1309" s="136" t="s">
        <v>982</v>
      </c>
      <c r="I1309" s="138">
        <v>-1463.29</v>
      </c>
      <c r="J1309" s="136" t="s">
        <v>983</v>
      </c>
      <c r="K1309" s="136" t="s">
        <v>984</v>
      </c>
      <c r="L1309" s="138">
        <v>-122843.2</v>
      </c>
      <c r="M1309" s="138">
        <v>-1463.29</v>
      </c>
      <c r="N1309" s="139">
        <f t="shared" si="41"/>
        <v>1463.29</v>
      </c>
      <c r="O1309" s="140" t="str">
        <f>IF(M1309="","",IF(M1309&lt;0,-M1309&amp;"_"&amp;COUNTIF(M$2:M1309,M1309),M1309&amp;"_"&amp;COUNTIF(M$2:M1309,M1309)))</f>
        <v>1463.29_1</v>
      </c>
      <c r="P1309" s="140" t="str">
        <f t="shared" si="40"/>
        <v/>
      </c>
      <c r="Q1309" s="136" t="s">
        <v>1723</v>
      </c>
      <c r="R1309" s="136" t="s">
        <v>1719</v>
      </c>
      <c r="S1309" s="136" t="s">
        <v>980</v>
      </c>
      <c r="T1309" s="136" t="s">
        <v>980</v>
      </c>
      <c r="U1309" s="136" t="s">
        <v>987</v>
      </c>
      <c r="V1309" s="136" t="s">
        <v>980</v>
      </c>
      <c r="W1309" s="136" t="s">
        <v>980</v>
      </c>
      <c r="X1309" s="136" t="s">
        <v>980</v>
      </c>
      <c r="Y1309" s="136" t="s">
        <v>980</v>
      </c>
      <c r="Z1309" s="136" t="s">
        <v>988</v>
      </c>
      <c r="AA1309" s="136" t="s">
        <v>980</v>
      </c>
      <c r="AB1309" s="137"/>
      <c r="AC1309" s="136" t="s">
        <v>980</v>
      </c>
      <c r="AD1309" s="136" t="s">
        <v>980</v>
      </c>
      <c r="AE1309" s="136" t="s">
        <v>980</v>
      </c>
      <c r="AF1309" s="138">
        <v>0</v>
      </c>
    </row>
    <row r="1310" spans="1:32" x14ac:dyDescent="0.25">
      <c r="A1310" s="135" t="s">
        <v>980</v>
      </c>
      <c r="B1310" s="136" t="s">
        <v>182</v>
      </c>
      <c r="C1310" s="136" t="s">
        <v>773</v>
      </c>
      <c r="D1310" s="137">
        <v>44236</v>
      </c>
      <c r="E1310" s="137">
        <v>44236</v>
      </c>
      <c r="F1310" s="137">
        <v>44245</v>
      </c>
      <c r="G1310" s="136" t="s">
        <v>981</v>
      </c>
      <c r="H1310" s="136" t="s">
        <v>982</v>
      </c>
      <c r="I1310" s="138">
        <v>-2880.55</v>
      </c>
      <c r="J1310" s="136" t="s">
        <v>983</v>
      </c>
      <c r="K1310" s="136" t="s">
        <v>984</v>
      </c>
      <c r="L1310" s="138">
        <v>-241822.17</v>
      </c>
      <c r="M1310" s="138">
        <v>-2880.55</v>
      </c>
      <c r="N1310" s="139">
        <f t="shared" si="41"/>
        <v>2880.55</v>
      </c>
      <c r="O1310" s="140" t="str">
        <f>IF(M1310="","",IF(M1310&lt;0,-M1310&amp;"_"&amp;COUNTIF(M$2:M1310,M1310),M1310&amp;"_"&amp;COUNTIF(M$2:M1310,M1310)))</f>
        <v>2880.55_1</v>
      </c>
      <c r="P1310" s="140" t="str">
        <f t="shared" si="40"/>
        <v/>
      </c>
      <c r="Q1310" s="136" t="s">
        <v>1723</v>
      </c>
      <c r="R1310" s="136" t="s">
        <v>1719</v>
      </c>
      <c r="S1310" s="136" t="s">
        <v>980</v>
      </c>
      <c r="T1310" s="136" t="s">
        <v>980</v>
      </c>
      <c r="U1310" s="136" t="s">
        <v>987</v>
      </c>
      <c r="V1310" s="136" t="s">
        <v>980</v>
      </c>
      <c r="W1310" s="136" t="s">
        <v>980</v>
      </c>
      <c r="X1310" s="136" t="s">
        <v>980</v>
      </c>
      <c r="Y1310" s="136" t="s">
        <v>980</v>
      </c>
      <c r="Z1310" s="136" t="s">
        <v>988</v>
      </c>
      <c r="AA1310" s="136" t="s">
        <v>980</v>
      </c>
      <c r="AB1310" s="137"/>
      <c r="AC1310" s="136" t="s">
        <v>980</v>
      </c>
      <c r="AD1310" s="136" t="s">
        <v>980</v>
      </c>
      <c r="AE1310" s="136" t="s">
        <v>980</v>
      </c>
      <c r="AF1310" s="138">
        <v>0</v>
      </c>
    </row>
    <row r="1311" spans="1:32" x14ac:dyDescent="0.25">
      <c r="A1311" s="135" t="s">
        <v>980</v>
      </c>
      <c r="B1311" s="136" t="s">
        <v>182</v>
      </c>
      <c r="C1311" s="136" t="s">
        <v>750</v>
      </c>
      <c r="D1311" s="137">
        <v>44237</v>
      </c>
      <c r="E1311" s="137">
        <v>44237</v>
      </c>
      <c r="F1311" s="137">
        <v>44244</v>
      </c>
      <c r="G1311" s="136" t="s">
        <v>981</v>
      </c>
      <c r="H1311" s="136" t="s">
        <v>982</v>
      </c>
      <c r="I1311" s="138">
        <v>-5455.41</v>
      </c>
      <c r="J1311" s="136" t="s">
        <v>983</v>
      </c>
      <c r="K1311" s="136" t="s">
        <v>984</v>
      </c>
      <c r="L1311" s="138">
        <v>-457981.67</v>
      </c>
      <c r="M1311" s="138">
        <v>-5455.41</v>
      </c>
      <c r="N1311" s="139">
        <f t="shared" si="41"/>
        <v>5455.41</v>
      </c>
      <c r="O1311" s="140" t="str">
        <f>IF(M1311="","",IF(M1311&lt;0,-M1311&amp;"_"&amp;COUNTIF(M$2:M1311,M1311),M1311&amp;"_"&amp;COUNTIF(M$2:M1311,M1311)))</f>
        <v>5455.41_1</v>
      </c>
      <c r="P1311" s="140" t="str">
        <f t="shared" si="40"/>
        <v/>
      </c>
      <c r="Q1311" s="136" t="s">
        <v>1724</v>
      </c>
      <c r="R1311" s="136" t="s">
        <v>1725</v>
      </c>
      <c r="S1311" s="136" t="s">
        <v>980</v>
      </c>
      <c r="T1311" s="136" t="s">
        <v>980</v>
      </c>
      <c r="U1311" s="136" t="s">
        <v>987</v>
      </c>
      <c r="V1311" s="136" t="s">
        <v>980</v>
      </c>
      <c r="W1311" s="136" t="s">
        <v>980</v>
      </c>
      <c r="X1311" s="136" t="s">
        <v>980</v>
      </c>
      <c r="Y1311" s="136" t="s">
        <v>980</v>
      </c>
      <c r="Z1311" s="136" t="s">
        <v>988</v>
      </c>
      <c r="AA1311" s="136" t="s">
        <v>980</v>
      </c>
      <c r="AB1311" s="137"/>
      <c r="AC1311" s="136" t="s">
        <v>980</v>
      </c>
      <c r="AD1311" s="136" t="s">
        <v>980</v>
      </c>
      <c r="AE1311" s="136" t="s">
        <v>980</v>
      </c>
      <c r="AF1311" s="138">
        <v>0</v>
      </c>
    </row>
    <row r="1312" spans="1:32" x14ac:dyDescent="0.25">
      <c r="A1312" s="135" t="s">
        <v>980</v>
      </c>
      <c r="B1312" s="136" t="s">
        <v>182</v>
      </c>
      <c r="C1312" s="136" t="s">
        <v>774</v>
      </c>
      <c r="D1312" s="137">
        <v>44237</v>
      </c>
      <c r="E1312" s="137">
        <v>44237</v>
      </c>
      <c r="F1312" s="137">
        <v>44245</v>
      </c>
      <c r="G1312" s="136" t="s">
        <v>981</v>
      </c>
      <c r="H1312" s="136" t="s">
        <v>982</v>
      </c>
      <c r="I1312" s="138">
        <v>-768.4</v>
      </c>
      <c r="J1312" s="136" t="s">
        <v>983</v>
      </c>
      <c r="K1312" s="136" t="s">
        <v>984</v>
      </c>
      <c r="L1312" s="138">
        <v>-64507.18</v>
      </c>
      <c r="M1312" s="138">
        <v>-768.4</v>
      </c>
      <c r="N1312" s="139">
        <f t="shared" si="41"/>
        <v>768.4</v>
      </c>
      <c r="O1312" s="140" t="str">
        <f>IF(M1312="","",IF(M1312&lt;0,-M1312&amp;"_"&amp;COUNTIF(M$2:M1312,M1312),M1312&amp;"_"&amp;COUNTIF(M$2:M1312,M1312)))</f>
        <v>768.4_1</v>
      </c>
      <c r="P1312" s="140" t="str">
        <f t="shared" si="40"/>
        <v/>
      </c>
      <c r="Q1312" s="136" t="s">
        <v>1726</v>
      </c>
      <c r="R1312" s="136" t="s">
        <v>1725</v>
      </c>
      <c r="S1312" s="136" t="s">
        <v>980</v>
      </c>
      <c r="T1312" s="136" t="s">
        <v>980</v>
      </c>
      <c r="U1312" s="136" t="s">
        <v>987</v>
      </c>
      <c r="V1312" s="136" t="s">
        <v>980</v>
      </c>
      <c r="W1312" s="136" t="s">
        <v>980</v>
      </c>
      <c r="X1312" s="136" t="s">
        <v>980</v>
      </c>
      <c r="Y1312" s="136" t="s">
        <v>980</v>
      </c>
      <c r="Z1312" s="136" t="s">
        <v>988</v>
      </c>
      <c r="AA1312" s="136" t="s">
        <v>980</v>
      </c>
      <c r="AB1312" s="137"/>
      <c r="AC1312" s="136" t="s">
        <v>980</v>
      </c>
      <c r="AD1312" s="136" t="s">
        <v>980</v>
      </c>
      <c r="AE1312" s="136" t="s">
        <v>980</v>
      </c>
      <c r="AF1312" s="138">
        <v>0</v>
      </c>
    </row>
    <row r="1313" spans="1:32" x14ac:dyDescent="0.25">
      <c r="A1313" s="135" t="s">
        <v>980</v>
      </c>
      <c r="B1313" s="136" t="s">
        <v>182</v>
      </c>
      <c r="C1313" s="136" t="s">
        <v>774</v>
      </c>
      <c r="D1313" s="137">
        <v>44237</v>
      </c>
      <c r="E1313" s="137">
        <v>44237</v>
      </c>
      <c r="F1313" s="137">
        <v>44245</v>
      </c>
      <c r="G1313" s="136" t="s">
        <v>981</v>
      </c>
      <c r="H1313" s="136" t="s">
        <v>982</v>
      </c>
      <c r="I1313" s="138">
        <v>-1818.21</v>
      </c>
      <c r="J1313" s="136" t="s">
        <v>983</v>
      </c>
      <c r="K1313" s="136" t="s">
        <v>984</v>
      </c>
      <c r="L1313" s="138">
        <v>-152638.73000000001</v>
      </c>
      <c r="M1313" s="138">
        <v>-1818.21</v>
      </c>
      <c r="N1313" s="139">
        <f t="shared" si="41"/>
        <v>1818.21</v>
      </c>
      <c r="O1313" s="140" t="str">
        <f>IF(M1313="","",IF(M1313&lt;0,-M1313&amp;"_"&amp;COUNTIF(M$2:M1313,M1313),M1313&amp;"_"&amp;COUNTIF(M$2:M1313,M1313)))</f>
        <v>1818.21_1</v>
      </c>
      <c r="P1313" s="140" t="str">
        <f t="shared" si="40"/>
        <v/>
      </c>
      <c r="Q1313" s="136" t="s">
        <v>1726</v>
      </c>
      <c r="R1313" s="136" t="s">
        <v>1725</v>
      </c>
      <c r="S1313" s="136" t="s">
        <v>980</v>
      </c>
      <c r="T1313" s="136" t="s">
        <v>980</v>
      </c>
      <c r="U1313" s="136" t="s">
        <v>987</v>
      </c>
      <c r="V1313" s="136" t="s">
        <v>980</v>
      </c>
      <c r="W1313" s="136" t="s">
        <v>980</v>
      </c>
      <c r="X1313" s="136" t="s">
        <v>980</v>
      </c>
      <c r="Y1313" s="136" t="s">
        <v>980</v>
      </c>
      <c r="Z1313" s="136" t="s">
        <v>988</v>
      </c>
      <c r="AA1313" s="136" t="s">
        <v>980</v>
      </c>
      <c r="AB1313" s="137"/>
      <c r="AC1313" s="136" t="s">
        <v>980</v>
      </c>
      <c r="AD1313" s="136" t="s">
        <v>980</v>
      </c>
      <c r="AE1313" s="136" t="s">
        <v>980</v>
      </c>
      <c r="AF1313" s="138">
        <v>0</v>
      </c>
    </row>
    <row r="1314" spans="1:32" x14ac:dyDescent="0.25">
      <c r="A1314" s="135" t="s">
        <v>980</v>
      </c>
      <c r="B1314" s="136" t="s">
        <v>182</v>
      </c>
      <c r="C1314" s="136" t="s">
        <v>770</v>
      </c>
      <c r="D1314" s="137">
        <v>44237</v>
      </c>
      <c r="E1314" s="137">
        <v>44237</v>
      </c>
      <c r="F1314" s="137">
        <v>44245</v>
      </c>
      <c r="G1314" s="136" t="s">
        <v>981</v>
      </c>
      <c r="H1314" s="136" t="s">
        <v>982</v>
      </c>
      <c r="I1314" s="138">
        <v>-8986.3799999999992</v>
      </c>
      <c r="J1314" s="136" t="s">
        <v>983</v>
      </c>
      <c r="K1314" s="136" t="s">
        <v>984</v>
      </c>
      <c r="L1314" s="138">
        <v>-754406.6</v>
      </c>
      <c r="M1314" s="138">
        <v>-8986.3799999999992</v>
      </c>
      <c r="N1314" s="139">
        <f t="shared" si="41"/>
        <v>8986.3799999999992</v>
      </c>
      <c r="O1314" s="140" t="str">
        <f>IF(M1314="","",IF(M1314&lt;0,-M1314&amp;"_"&amp;COUNTIF(M$2:M1314,M1314),M1314&amp;"_"&amp;COUNTIF(M$2:M1314,M1314)))</f>
        <v>8986.38_1</v>
      </c>
      <c r="P1314" s="140" t="str">
        <f t="shared" si="40"/>
        <v/>
      </c>
      <c r="Q1314" s="136" t="s">
        <v>1727</v>
      </c>
      <c r="R1314" s="136" t="s">
        <v>1725</v>
      </c>
      <c r="S1314" s="136" t="s">
        <v>980</v>
      </c>
      <c r="T1314" s="136" t="s">
        <v>980</v>
      </c>
      <c r="U1314" s="136" t="s">
        <v>987</v>
      </c>
      <c r="V1314" s="136" t="s">
        <v>980</v>
      </c>
      <c r="W1314" s="136" t="s">
        <v>980</v>
      </c>
      <c r="X1314" s="136" t="s">
        <v>980</v>
      </c>
      <c r="Y1314" s="136" t="s">
        <v>980</v>
      </c>
      <c r="Z1314" s="136" t="s">
        <v>988</v>
      </c>
      <c r="AA1314" s="136" t="s">
        <v>980</v>
      </c>
      <c r="AB1314" s="137"/>
      <c r="AC1314" s="136" t="s">
        <v>980</v>
      </c>
      <c r="AD1314" s="136" t="s">
        <v>980</v>
      </c>
      <c r="AE1314" s="136" t="s">
        <v>980</v>
      </c>
      <c r="AF1314" s="138">
        <v>0</v>
      </c>
    </row>
    <row r="1315" spans="1:32" x14ac:dyDescent="0.25">
      <c r="A1315" s="135" t="s">
        <v>980</v>
      </c>
      <c r="B1315" s="136" t="s">
        <v>182</v>
      </c>
      <c r="C1315" s="136" t="s">
        <v>772</v>
      </c>
      <c r="D1315" s="137">
        <v>44238</v>
      </c>
      <c r="E1315" s="137">
        <v>44238</v>
      </c>
      <c r="F1315" s="137">
        <v>44242</v>
      </c>
      <c r="G1315" s="136" t="s">
        <v>981</v>
      </c>
      <c r="H1315" s="136" t="s">
        <v>982</v>
      </c>
      <c r="I1315" s="138">
        <v>-436.52</v>
      </c>
      <c r="J1315" s="136" t="s">
        <v>1034</v>
      </c>
      <c r="K1315" s="136" t="s">
        <v>984</v>
      </c>
      <c r="L1315" s="138">
        <v>-36645.86</v>
      </c>
      <c r="M1315" s="138">
        <v>-436.52</v>
      </c>
      <c r="N1315" s="139">
        <f t="shared" si="41"/>
        <v>436.52</v>
      </c>
      <c r="O1315" s="140" t="str">
        <f>IF(M1315="","",IF(M1315&lt;0,-M1315&amp;"_"&amp;COUNTIF(M$2:M1315,M1315),M1315&amp;"_"&amp;COUNTIF(M$2:M1315,M1315)))</f>
        <v>436.52_1</v>
      </c>
      <c r="P1315" s="140" t="str">
        <f t="shared" si="40"/>
        <v/>
      </c>
      <c r="Q1315" s="136" t="s">
        <v>1728</v>
      </c>
      <c r="R1315" s="136" t="s">
        <v>1729</v>
      </c>
      <c r="S1315" s="136" t="s">
        <v>980</v>
      </c>
      <c r="T1315" s="136" t="s">
        <v>980</v>
      </c>
      <c r="U1315" s="136" t="s">
        <v>987</v>
      </c>
      <c r="V1315" s="136" t="s">
        <v>980</v>
      </c>
      <c r="W1315" s="136" t="s">
        <v>980</v>
      </c>
      <c r="X1315" s="136" t="s">
        <v>980</v>
      </c>
      <c r="Y1315" s="136" t="s">
        <v>980</v>
      </c>
      <c r="Z1315" s="136" t="s">
        <v>988</v>
      </c>
      <c r="AA1315" s="136" t="s">
        <v>980</v>
      </c>
      <c r="AB1315" s="137"/>
      <c r="AC1315" s="136" t="s">
        <v>980</v>
      </c>
      <c r="AD1315" s="136" t="s">
        <v>980</v>
      </c>
      <c r="AE1315" s="136" t="s">
        <v>980</v>
      </c>
      <c r="AF1315" s="138">
        <v>0</v>
      </c>
    </row>
    <row r="1316" spans="1:32" x14ac:dyDescent="0.25">
      <c r="A1316" s="135" t="s">
        <v>980</v>
      </c>
      <c r="B1316" s="136" t="s">
        <v>182</v>
      </c>
      <c r="C1316" s="136" t="s">
        <v>772</v>
      </c>
      <c r="D1316" s="137">
        <v>44238</v>
      </c>
      <c r="E1316" s="137">
        <v>44238</v>
      </c>
      <c r="F1316" s="137">
        <v>44242</v>
      </c>
      <c r="G1316" s="136" t="s">
        <v>981</v>
      </c>
      <c r="H1316" s="136" t="s">
        <v>982</v>
      </c>
      <c r="I1316" s="138">
        <v>-3146.94</v>
      </c>
      <c r="J1316" s="136" t="s">
        <v>983</v>
      </c>
      <c r="K1316" s="136" t="s">
        <v>984</v>
      </c>
      <c r="L1316" s="138">
        <v>-264185.61</v>
      </c>
      <c r="M1316" s="138">
        <v>-3146.94</v>
      </c>
      <c r="N1316" s="139">
        <f t="shared" si="41"/>
        <v>3146.94</v>
      </c>
      <c r="O1316" s="140" t="str">
        <f>IF(M1316="","",IF(M1316&lt;0,-M1316&amp;"_"&amp;COUNTIF(M$2:M1316,M1316),M1316&amp;"_"&amp;COUNTIF(M$2:M1316,M1316)))</f>
        <v>3146.94_1</v>
      </c>
      <c r="P1316" s="140" t="str">
        <f t="shared" si="40"/>
        <v/>
      </c>
      <c r="Q1316" s="136" t="s">
        <v>1728</v>
      </c>
      <c r="R1316" s="136" t="s">
        <v>1729</v>
      </c>
      <c r="S1316" s="136" t="s">
        <v>980</v>
      </c>
      <c r="T1316" s="136" t="s">
        <v>980</v>
      </c>
      <c r="U1316" s="136" t="s">
        <v>987</v>
      </c>
      <c r="V1316" s="136" t="s">
        <v>980</v>
      </c>
      <c r="W1316" s="136" t="s">
        <v>980</v>
      </c>
      <c r="X1316" s="136" t="s">
        <v>980</v>
      </c>
      <c r="Y1316" s="136" t="s">
        <v>980</v>
      </c>
      <c r="Z1316" s="136" t="s">
        <v>988</v>
      </c>
      <c r="AA1316" s="136" t="s">
        <v>980</v>
      </c>
      <c r="AB1316" s="137"/>
      <c r="AC1316" s="136" t="s">
        <v>980</v>
      </c>
      <c r="AD1316" s="136" t="s">
        <v>980</v>
      </c>
      <c r="AE1316" s="136" t="s">
        <v>980</v>
      </c>
      <c r="AF1316" s="138">
        <v>0</v>
      </c>
    </row>
    <row r="1317" spans="1:32" x14ac:dyDescent="0.25">
      <c r="A1317" s="135" t="s">
        <v>980</v>
      </c>
      <c r="B1317" s="136" t="s">
        <v>182</v>
      </c>
      <c r="C1317" s="136" t="s">
        <v>772</v>
      </c>
      <c r="D1317" s="137">
        <v>44238</v>
      </c>
      <c r="E1317" s="137">
        <v>44238</v>
      </c>
      <c r="F1317" s="137">
        <v>44242</v>
      </c>
      <c r="G1317" s="136" t="s">
        <v>981</v>
      </c>
      <c r="H1317" s="136" t="s">
        <v>982</v>
      </c>
      <c r="I1317" s="138">
        <v>-832.13</v>
      </c>
      <c r="J1317" s="136" t="s">
        <v>983</v>
      </c>
      <c r="K1317" s="136" t="s">
        <v>984</v>
      </c>
      <c r="L1317" s="138">
        <v>-69857.31</v>
      </c>
      <c r="M1317" s="138">
        <v>-832.13</v>
      </c>
      <c r="N1317" s="139">
        <f t="shared" si="41"/>
        <v>832.13</v>
      </c>
      <c r="O1317" s="140" t="str">
        <f>IF(M1317="","",IF(M1317&lt;0,-M1317&amp;"_"&amp;COUNTIF(M$2:M1317,M1317),M1317&amp;"_"&amp;COUNTIF(M$2:M1317,M1317)))</f>
        <v>832.13_1</v>
      </c>
      <c r="P1317" s="140" t="str">
        <f t="shared" si="40"/>
        <v/>
      </c>
      <c r="Q1317" s="136" t="s">
        <v>1728</v>
      </c>
      <c r="R1317" s="136" t="s">
        <v>1729</v>
      </c>
      <c r="S1317" s="136" t="s">
        <v>980</v>
      </c>
      <c r="T1317" s="136" t="s">
        <v>980</v>
      </c>
      <c r="U1317" s="136" t="s">
        <v>987</v>
      </c>
      <c r="V1317" s="136" t="s">
        <v>980</v>
      </c>
      <c r="W1317" s="136" t="s">
        <v>980</v>
      </c>
      <c r="X1317" s="136" t="s">
        <v>980</v>
      </c>
      <c r="Y1317" s="136" t="s">
        <v>980</v>
      </c>
      <c r="Z1317" s="136" t="s">
        <v>988</v>
      </c>
      <c r="AA1317" s="136" t="s">
        <v>980</v>
      </c>
      <c r="AB1317" s="137"/>
      <c r="AC1317" s="136" t="s">
        <v>980</v>
      </c>
      <c r="AD1317" s="136" t="s">
        <v>980</v>
      </c>
      <c r="AE1317" s="136" t="s">
        <v>980</v>
      </c>
      <c r="AF1317" s="138">
        <v>0</v>
      </c>
    </row>
    <row r="1318" spans="1:32" x14ac:dyDescent="0.25">
      <c r="A1318" s="135" t="s">
        <v>980</v>
      </c>
      <c r="B1318" s="136" t="s">
        <v>182</v>
      </c>
      <c r="C1318" s="136" t="s">
        <v>765</v>
      </c>
      <c r="D1318" s="137">
        <v>44238</v>
      </c>
      <c r="E1318" s="137">
        <v>44238</v>
      </c>
      <c r="F1318" s="137">
        <v>44242</v>
      </c>
      <c r="G1318" s="136" t="s">
        <v>981</v>
      </c>
      <c r="H1318" s="136" t="s">
        <v>982</v>
      </c>
      <c r="I1318" s="138">
        <v>-8430.1299999999992</v>
      </c>
      <c r="J1318" s="136" t="s">
        <v>983</v>
      </c>
      <c r="K1318" s="136" t="s">
        <v>984</v>
      </c>
      <c r="L1318" s="138">
        <v>-707709.41</v>
      </c>
      <c r="M1318" s="138">
        <v>-8430.1299999999992</v>
      </c>
      <c r="N1318" s="139">
        <f t="shared" si="41"/>
        <v>8430.1299999999992</v>
      </c>
      <c r="O1318" s="140" t="str">
        <f>IF(M1318="","",IF(M1318&lt;0,-M1318&amp;"_"&amp;COUNTIF(M$2:M1318,M1318),M1318&amp;"_"&amp;COUNTIF(M$2:M1318,M1318)))</f>
        <v>8430.13_1</v>
      </c>
      <c r="P1318" s="140" t="str">
        <f t="shared" si="40"/>
        <v/>
      </c>
      <c r="Q1318" s="136" t="s">
        <v>1730</v>
      </c>
      <c r="R1318" s="136" t="s">
        <v>1729</v>
      </c>
      <c r="S1318" s="136" t="s">
        <v>980</v>
      </c>
      <c r="T1318" s="136" t="s">
        <v>980</v>
      </c>
      <c r="U1318" s="136" t="s">
        <v>987</v>
      </c>
      <c r="V1318" s="136" t="s">
        <v>980</v>
      </c>
      <c r="W1318" s="136" t="s">
        <v>980</v>
      </c>
      <c r="X1318" s="136" t="s">
        <v>980</v>
      </c>
      <c r="Y1318" s="136" t="s">
        <v>980</v>
      </c>
      <c r="Z1318" s="136" t="s">
        <v>988</v>
      </c>
      <c r="AA1318" s="136" t="s">
        <v>980</v>
      </c>
      <c r="AB1318" s="137"/>
      <c r="AC1318" s="136" t="s">
        <v>980</v>
      </c>
      <c r="AD1318" s="136" t="s">
        <v>980</v>
      </c>
      <c r="AE1318" s="136" t="s">
        <v>980</v>
      </c>
      <c r="AF1318" s="138">
        <v>0</v>
      </c>
    </row>
    <row r="1319" spans="1:32" x14ac:dyDescent="0.25">
      <c r="A1319" s="135" t="s">
        <v>980</v>
      </c>
      <c r="B1319" s="136" t="s">
        <v>182</v>
      </c>
      <c r="C1319" s="136" t="s">
        <v>765</v>
      </c>
      <c r="D1319" s="137">
        <v>44238</v>
      </c>
      <c r="E1319" s="137">
        <v>44238</v>
      </c>
      <c r="F1319" s="137">
        <v>44242</v>
      </c>
      <c r="G1319" s="136" t="s">
        <v>981</v>
      </c>
      <c r="H1319" s="136" t="s">
        <v>982</v>
      </c>
      <c r="I1319" s="138">
        <v>-1521.65</v>
      </c>
      <c r="J1319" s="136" t="s">
        <v>983</v>
      </c>
      <c r="K1319" s="136" t="s">
        <v>984</v>
      </c>
      <c r="L1319" s="138">
        <v>-127742.52</v>
      </c>
      <c r="M1319" s="138">
        <v>-1521.65</v>
      </c>
      <c r="N1319" s="139">
        <f t="shared" si="41"/>
        <v>1521.65</v>
      </c>
      <c r="O1319" s="140" t="str">
        <f>IF(M1319="","",IF(M1319&lt;0,-M1319&amp;"_"&amp;COUNTIF(M$2:M1319,M1319),M1319&amp;"_"&amp;COUNTIF(M$2:M1319,M1319)))</f>
        <v>1521.65_1</v>
      </c>
      <c r="P1319" s="140" t="str">
        <f t="shared" si="40"/>
        <v/>
      </c>
      <c r="Q1319" s="136" t="s">
        <v>1730</v>
      </c>
      <c r="R1319" s="136" t="s">
        <v>1729</v>
      </c>
      <c r="S1319" s="136" t="s">
        <v>980</v>
      </c>
      <c r="T1319" s="136" t="s">
        <v>980</v>
      </c>
      <c r="U1319" s="136" t="s">
        <v>987</v>
      </c>
      <c r="V1319" s="136" t="s">
        <v>980</v>
      </c>
      <c r="W1319" s="136" t="s">
        <v>980</v>
      </c>
      <c r="X1319" s="136" t="s">
        <v>980</v>
      </c>
      <c r="Y1319" s="136" t="s">
        <v>980</v>
      </c>
      <c r="Z1319" s="136" t="s">
        <v>988</v>
      </c>
      <c r="AA1319" s="136" t="s">
        <v>980</v>
      </c>
      <c r="AB1319" s="137"/>
      <c r="AC1319" s="136" t="s">
        <v>980</v>
      </c>
      <c r="AD1319" s="136" t="s">
        <v>980</v>
      </c>
      <c r="AE1319" s="136" t="s">
        <v>980</v>
      </c>
      <c r="AF1319" s="138">
        <v>0</v>
      </c>
    </row>
    <row r="1320" spans="1:32" x14ac:dyDescent="0.25">
      <c r="A1320" s="135" t="s">
        <v>980</v>
      </c>
      <c r="B1320" s="136" t="s">
        <v>182</v>
      </c>
      <c r="C1320" s="136" t="s">
        <v>765</v>
      </c>
      <c r="D1320" s="137">
        <v>44238</v>
      </c>
      <c r="E1320" s="137">
        <v>44238</v>
      </c>
      <c r="F1320" s="137">
        <v>44242</v>
      </c>
      <c r="G1320" s="136" t="s">
        <v>981</v>
      </c>
      <c r="H1320" s="136" t="s">
        <v>982</v>
      </c>
      <c r="I1320" s="138">
        <v>-8557.73</v>
      </c>
      <c r="J1320" s="136" t="s">
        <v>983</v>
      </c>
      <c r="K1320" s="136" t="s">
        <v>984</v>
      </c>
      <c r="L1320" s="138">
        <v>-718421.43</v>
      </c>
      <c r="M1320" s="138">
        <v>-8557.73</v>
      </c>
      <c r="N1320" s="139">
        <f t="shared" si="41"/>
        <v>8557.73</v>
      </c>
      <c r="O1320" s="140" t="str">
        <f>IF(M1320="","",IF(M1320&lt;0,-M1320&amp;"_"&amp;COUNTIF(M$2:M1320,M1320),M1320&amp;"_"&amp;COUNTIF(M$2:M1320,M1320)))</f>
        <v>8557.73_1</v>
      </c>
      <c r="P1320" s="140" t="str">
        <f t="shared" si="40"/>
        <v/>
      </c>
      <c r="Q1320" s="136" t="s">
        <v>1730</v>
      </c>
      <c r="R1320" s="136" t="s">
        <v>1729</v>
      </c>
      <c r="S1320" s="136" t="s">
        <v>980</v>
      </c>
      <c r="T1320" s="136" t="s">
        <v>980</v>
      </c>
      <c r="U1320" s="136" t="s">
        <v>987</v>
      </c>
      <c r="V1320" s="136" t="s">
        <v>980</v>
      </c>
      <c r="W1320" s="136" t="s">
        <v>980</v>
      </c>
      <c r="X1320" s="136" t="s">
        <v>980</v>
      </c>
      <c r="Y1320" s="136" t="s">
        <v>980</v>
      </c>
      <c r="Z1320" s="136" t="s">
        <v>988</v>
      </c>
      <c r="AA1320" s="136" t="s">
        <v>980</v>
      </c>
      <c r="AB1320" s="137"/>
      <c r="AC1320" s="136" t="s">
        <v>980</v>
      </c>
      <c r="AD1320" s="136" t="s">
        <v>980</v>
      </c>
      <c r="AE1320" s="136" t="s">
        <v>980</v>
      </c>
      <c r="AF1320" s="138">
        <v>0</v>
      </c>
    </row>
    <row r="1321" spans="1:32" x14ac:dyDescent="0.25">
      <c r="A1321" s="135" t="s">
        <v>980</v>
      </c>
      <c r="B1321" s="136" t="s">
        <v>182</v>
      </c>
      <c r="C1321" s="136" t="s">
        <v>765</v>
      </c>
      <c r="D1321" s="137">
        <v>44238</v>
      </c>
      <c r="E1321" s="137">
        <v>44238</v>
      </c>
      <c r="F1321" s="137">
        <v>44242</v>
      </c>
      <c r="G1321" s="136" t="s">
        <v>981</v>
      </c>
      <c r="H1321" s="136" t="s">
        <v>982</v>
      </c>
      <c r="I1321" s="138">
        <v>-733.82</v>
      </c>
      <c r="J1321" s="136" t="s">
        <v>983</v>
      </c>
      <c r="K1321" s="136" t="s">
        <v>984</v>
      </c>
      <c r="L1321" s="138">
        <v>-61604.19</v>
      </c>
      <c r="M1321" s="138">
        <v>-733.82</v>
      </c>
      <c r="N1321" s="139">
        <f t="shared" si="41"/>
        <v>733.82</v>
      </c>
      <c r="O1321" s="140" t="str">
        <f>IF(M1321="","",IF(M1321&lt;0,-M1321&amp;"_"&amp;COUNTIF(M$2:M1321,M1321),M1321&amp;"_"&amp;COUNTIF(M$2:M1321,M1321)))</f>
        <v>733.82_1</v>
      </c>
      <c r="P1321" s="140" t="str">
        <f t="shared" si="40"/>
        <v/>
      </c>
      <c r="Q1321" s="136" t="s">
        <v>1730</v>
      </c>
      <c r="R1321" s="136" t="s">
        <v>1729</v>
      </c>
      <c r="S1321" s="136" t="s">
        <v>980</v>
      </c>
      <c r="T1321" s="136" t="s">
        <v>980</v>
      </c>
      <c r="U1321" s="136" t="s">
        <v>987</v>
      </c>
      <c r="V1321" s="136" t="s">
        <v>980</v>
      </c>
      <c r="W1321" s="136" t="s">
        <v>980</v>
      </c>
      <c r="X1321" s="136" t="s">
        <v>980</v>
      </c>
      <c r="Y1321" s="136" t="s">
        <v>980</v>
      </c>
      <c r="Z1321" s="136" t="s">
        <v>988</v>
      </c>
      <c r="AA1321" s="136" t="s">
        <v>980</v>
      </c>
      <c r="AB1321" s="137"/>
      <c r="AC1321" s="136" t="s">
        <v>980</v>
      </c>
      <c r="AD1321" s="136" t="s">
        <v>980</v>
      </c>
      <c r="AE1321" s="136" t="s">
        <v>980</v>
      </c>
      <c r="AF1321" s="138">
        <v>0</v>
      </c>
    </row>
    <row r="1322" spans="1:32" x14ac:dyDescent="0.25">
      <c r="A1322" s="135" t="s">
        <v>980</v>
      </c>
      <c r="B1322" s="136" t="s">
        <v>182</v>
      </c>
      <c r="C1322" s="136" t="s">
        <v>764</v>
      </c>
      <c r="D1322" s="137">
        <v>44240</v>
      </c>
      <c r="E1322" s="137">
        <v>44240</v>
      </c>
      <c r="F1322" s="137">
        <v>44242</v>
      </c>
      <c r="G1322" s="136" t="s">
        <v>981</v>
      </c>
      <c r="H1322" s="136" t="s">
        <v>982</v>
      </c>
      <c r="I1322" s="138">
        <v>-2390.11</v>
      </c>
      <c r="J1322" s="136" t="s">
        <v>983</v>
      </c>
      <c r="K1322" s="136" t="s">
        <v>984</v>
      </c>
      <c r="L1322" s="138">
        <v>-200649.73</v>
      </c>
      <c r="M1322" s="138">
        <v>-2390.11</v>
      </c>
      <c r="N1322" s="139">
        <f t="shared" si="41"/>
        <v>2390.11</v>
      </c>
      <c r="O1322" s="140" t="str">
        <f>IF(M1322="","",IF(M1322&lt;0,-M1322&amp;"_"&amp;COUNTIF(M$2:M1322,M1322),M1322&amp;"_"&amp;COUNTIF(M$2:M1322,M1322)))</f>
        <v>2390.11_1</v>
      </c>
      <c r="P1322" s="140" t="str">
        <f t="shared" si="40"/>
        <v/>
      </c>
      <c r="Q1322" s="136" t="s">
        <v>1731</v>
      </c>
      <c r="R1322" s="136" t="s">
        <v>1732</v>
      </c>
      <c r="S1322" s="136" t="s">
        <v>980</v>
      </c>
      <c r="T1322" s="136" t="s">
        <v>980</v>
      </c>
      <c r="U1322" s="136" t="s">
        <v>987</v>
      </c>
      <c r="V1322" s="136" t="s">
        <v>980</v>
      </c>
      <c r="W1322" s="136" t="s">
        <v>980</v>
      </c>
      <c r="X1322" s="136" t="s">
        <v>980</v>
      </c>
      <c r="Y1322" s="136" t="s">
        <v>980</v>
      </c>
      <c r="Z1322" s="136" t="s">
        <v>988</v>
      </c>
      <c r="AA1322" s="136" t="s">
        <v>980</v>
      </c>
      <c r="AB1322" s="137"/>
      <c r="AC1322" s="136" t="s">
        <v>980</v>
      </c>
      <c r="AD1322" s="136" t="s">
        <v>980</v>
      </c>
      <c r="AE1322" s="136" t="s">
        <v>980</v>
      </c>
      <c r="AF1322" s="138">
        <v>0</v>
      </c>
    </row>
    <row r="1323" spans="1:32" x14ac:dyDescent="0.25">
      <c r="A1323" s="135" t="s">
        <v>980</v>
      </c>
      <c r="B1323" s="136" t="s">
        <v>182</v>
      </c>
      <c r="C1323" s="136" t="s">
        <v>767</v>
      </c>
      <c r="D1323" s="137">
        <v>44241</v>
      </c>
      <c r="E1323" s="137">
        <v>44241</v>
      </c>
      <c r="F1323" s="137">
        <v>44243</v>
      </c>
      <c r="G1323" s="136" t="s">
        <v>981</v>
      </c>
      <c r="H1323" s="136" t="s">
        <v>982</v>
      </c>
      <c r="I1323" s="138">
        <v>-1407.42</v>
      </c>
      <c r="J1323" s="136" t="s">
        <v>983</v>
      </c>
      <c r="K1323" s="136" t="s">
        <v>984</v>
      </c>
      <c r="L1323" s="138">
        <v>-118152.91</v>
      </c>
      <c r="M1323" s="138">
        <v>-1407.42</v>
      </c>
      <c r="N1323" s="139">
        <f t="shared" si="41"/>
        <v>1407.42</v>
      </c>
      <c r="O1323" s="140" t="str">
        <f>IF(M1323="","",IF(M1323&lt;0,-M1323&amp;"_"&amp;COUNTIF(M$2:M1323,M1323),M1323&amp;"_"&amp;COUNTIF(M$2:M1323,M1323)))</f>
        <v>1407.42_1</v>
      </c>
      <c r="P1323" s="140" t="str">
        <f t="shared" si="40"/>
        <v/>
      </c>
      <c r="Q1323" s="136" t="s">
        <v>1733</v>
      </c>
      <c r="R1323" s="136" t="s">
        <v>1734</v>
      </c>
      <c r="S1323" s="136" t="s">
        <v>980</v>
      </c>
      <c r="T1323" s="136" t="s">
        <v>980</v>
      </c>
      <c r="U1323" s="136" t="s">
        <v>987</v>
      </c>
      <c r="V1323" s="136" t="s">
        <v>980</v>
      </c>
      <c r="W1323" s="136" t="s">
        <v>980</v>
      </c>
      <c r="X1323" s="136" t="s">
        <v>980</v>
      </c>
      <c r="Y1323" s="136" t="s">
        <v>980</v>
      </c>
      <c r="Z1323" s="136" t="s">
        <v>988</v>
      </c>
      <c r="AA1323" s="136" t="s">
        <v>980</v>
      </c>
      <c r="AB1323" s="137"/>
      <c r="AC1323" s="136" t="s">
        <v>980</v>
      </c>
      <c r="AD1323" s="136" t="s">
        <v>980</v>
      </c>
      <c r="AE1323" s="136" t="s">
        <v>980</v>
      </c>
      <c r="AF1323" s="138">
        <v>0</v>
      </c>
    </row>
    <row r="1324" spans="1:32" x14ac:dyDescent="0.25">
      <c r="A1324" s="135" t="s">
        <v>980</v>
      </c>
      <c r="B1324" s="136" t="s">
        <v>182</v>
      </c>
      <c r="C1324" s="136" t="s">
        <v>767</v>
      </c>
      <c r="D1324" s="137">
        <v>44241</v>
      </c>
      <c r="E1324" s="137">
        <v>44241</v>
      </c>
      <c r="F1324" s="137">
        <v>44243</v>
      </c>
      <c r="G1324" s="136" t="s">
        <v>981</v>
      </c>
      <c r="H1324" s="136" t="s">
        <v>982</v>
      </c>
      <c r="I1324" s="138">
        <v>-1923.74</v>
      </c>
      <c r="J1324" s="136" t="s">
        <v>983</v>
      </c>
      <c r="K1324" s="136" t="s">
        <v>984</v>
      </c>
      <c r="L1324" s="138">
        <v>-161497.97</v>
      </c>
      <c r="M1324" s="138">
        <v>-1923.74</v>
      </c>
      <c r="N1324" s="139">
        <f t="shared" si="41"/>
        <v>1923.74</v>
      </c>
      <c r="O1324" s="140" t="str">
        <f>IF(M1324="","",IF(M1324&lt;0,-M1324&amp;"_"&amp;COUNTIF(M$2:M1324,M1324),M1324&amp;"_"&amp;COUNTIF(M$2:M1324,M1324)))</f>
        <v>1923.74_1</v>
      </c>
      <c r="P1324" s="140" t="str">
        <f t="shared" si="40"/>
        <v/>
      </c>
      <c r="Q1324" s="136" t="s">
        <v>1733</v>
      </c>
      <c r="R1324" s="136" t="s">
        <v>1734</v>
      </c>
      <c r="S1324" s="136" t="s">
        <v>980</v>
      </c>
      <c r="T1324" s="136" t="s">
        <v>980</v>
      </c>
      <c r="U1324" s="136" t="s">
        <v>987</v>
      </c>
      <c r="V1324" s="136" t="s">
        <v>980</v>
      </c>
      <c r="W1324" s="136" t="s">
        <v>980</v>
      </c>
      <c r="X1324" s="136" t="s">
        <v>980</v>
      </c>
      <c r="Y1324" s="136" t="s">
        <v>980</v>
      </c>
      <c r="Z1324" s="136" t="s">
        <v>988</v>
      </c>
      <c r="AA1324" s="136" t="s">
        <v>980</v>
      </c>
      <c r="AB1324" s="137"/>
      <c r="AC1324" s="136" t="s">
        <v>980</v>
      </c>
      <c r="AD1324" s="136" t="s">
        <v>980</v>
      </c>
      <c r="AE1324" s="136" t="s">
        <v>980</v>
      </c>
      <c r="AF1324" s="138">
        <v>0</v>
      </c>
    </row>
    <row r="1325" spans="1:32" x14ac:dyDescent="0.25">
      <c r="A1325" s="135" t="s">
        <v>980</v>
      </c>
      <c r="B1325" s="136" t="s">
        <v>182</v>
      </c>
      <c r="C1325" s="136" t="s">
        <v>777</v>
      </c>
      <c r="D1325" s="137">
        <v>44241</v>
      </c>
      <c r="E1325" s="137">
        <v>44241</v>
      </c>
      <c r="F1325" s="137">
        <v>44249</v>
      </c>
      <c r="G1325" s="136" t="s">
        <v>981</v>
      </c>
      <c r="H1325" s="136" t="s">
        <v>982</v>
      </c>
      <c r="I1325" s="138">
        <v>-33126.17</v>
      </c>
      <c r="J1325" s="136" t="s">
        <v>983</v>
      </c>
      <c r="K1325" s="136" t="s">
        <v>984</v>
      </c>
      <c r="L1325" s="138">
        <v>-2780941.97</v>
      </c>
      <c r="M1325" s="138">
        <v>-33126.17</v>
      </c>
      <c r="N1325" s="139">
        <f t="shared" si="41"/>
        <v>33126.17</v>
      </c>
      <c r="O1325" s="140" t="str">
        <f>IF(M1325="","",IF(M1325&lt;0,-M1325&amp;"_"&amp;COUNTIF(M$2:M1325,M1325),M1325&amp;"_"&amp;COUNTIF(M$2:M1325,M1325)))</f>
        <v>33126.17_1</v>
      </c>
      <c r="P1325" s="140" t="str">
        <f t="shared" si="40"/>
        <v/>
      </c>
      <c r="Q1325" s="136" t="s">
        <v>1735</v>
      </c>
      <c r="R1325" s="136" t="s">
        <v>1734</v>
      </c>
      <c r="S1325" s="136" t="s">
        <v>980</v>
      </c>
      <c r="T1325" s="136" t="s">
        <v>980</v>
      </c>
      <c r="U1325" s="136" t="s">
        <v>987</v>
      </c>
      <c r="V1325" s="136" t="s">
        <v>980</v>
      </c>
      <c r="W1325" s="136" t="s">
        <v>980</v>
      </c>
      <c r="X1325" s="136" t="s">
        <v>980</v>
      </c>
      <c r="Y1325" s="136" t="s">
        <v>980</v>
      </c>
      <c r="Z1325" s="136" t="s">
        <v>988</v>
      </c>
      <c r="AA1325" s="136" t="s">
        <v>980</v>
      </c>
      <c r="AB1325" s="137"/>
      <c r="AC1325" s="136" t="s">
        <v>980</v>
      </c>
      <c r="AD1325" s="136" t="s">
        <v>980</v>
      </c>
      <c r="AE1325" s="136" t="s">
        <v>980</v>
      </c>
      <c r="AF1325" s="138">
        <v>0</v>
      </c>
    </row>
    <row r="1326" spans="1:32" x14ac:dyDescent="0.25">
      <c r="A1326" s="135" t="s">
        <v>980</v>
      </c>
      <c r="B1326" s="136" t="s">
        <v>182</v>
      </c>
      <c r="C1326" s="136" t="s">
        <v>777</v>
      </c>
      <c r="D1326" s="137">
        <v>44241</v>
      </c>
      <c r="E1326" s="137">
        <v>44241</v>
      </c>
      <c r="F1326" s="137">
        <v>44249</v>
      </c>
      <c r="G1326" s="136" t="s">
        <v>981</v>
      </c>
      <c r="H1326" s="136" t="s">
        <v>982</v>
      </c>
      <c r="I1326" s="138">
        <v>-16669.099999999999</v>
      </c>
      <c r="J1326" s="136" t="s">
        <v>983</v>
      </c>
      <c r="K1326" s="136" t="s">
        <v>984</v>
      </c>
      <c r="L1326" s="138">
        <v>-1399370.95</v>
      </c>
      <c r="M1326" s="138">
        <v>-16669.099999999999</v>
      </c>
      <c r="N1326" s="139">
        <f t="shared" si="41"/>
        <v>16669.099999999999</v>
      </c>
      <c r="O1326" s="140" t="str">
        <f>IF(M1326="","",IF(M1326&lt;0,-M1326&amp;"_"&amp;COUNTIF(M$2:M1326,M1326),M1326&amp;"_"&amp;COUNTIF(M$2:M1326,M1326)))</f>
        <v>16669.1_1</v>
      </c>
      <c r="P1326" s="140" t="str">
        <f t="shared" si="40"/>
        <v/>
      </c>
      <c r="Q1326" s="136" t="s">
        <v>1735</v>
      </c>
      <c r="R1326" s="136" t="s">
        <v>1734</v>
      </c>
      <c r="S1326" s="136" t="s">
        <v>980</v>
      </c>
      <c r="T1326" s="136" t="s">
        <v>980</v>
      </c>
      <c r="U1326" s="136" t="s">
        <v>987</v>
      </c>
      <c r="V1326" s="136" t="s">
        <v>980</v>
      </c>
      <c r="W1326" s="136" t="s">
        <v>980</v>
      </c>
      <c r="X1326" s="136" t="s">
        <v>980</v>
      </c>
      <c r="Y1326" s="136" t="s">
        <v>980</v>
      </c>
      <c r="Z1326" s="136" t="s">
        <v>988</v>
      </c>
      <c r="AA1326" s="136" t="s">
        <v>980</v>
      </c>
      <c r="AB1326" s="137"/>
      <c r="AC1326" s="136" t="s">
        <v>980</v>
      </c>
      <c r="AD1326" s="136" t="s">
        <v>980</v>
      </c>
      <c r="AE1326" s="136" t="s">
        <v>980</v>
      </c>
      <c r="AF1326" s="138">
        <v>0</v>
      </c>
    </row>
    <row r="1327" spans="1:32" x14ac:dyDescent="0.25">
      <c r="A1327" s="135" t="s">
        <v>980</v>
      </c>
      <c r="B1327" s="136" t="s">
        <v>182</v>
      </c>
      <c r="C1327" s="136" t="s">
        <v>775</v>
      </c>
      <c r="D1327" s="137">
        <v>44241</v>
      </c>
      <c r="E1327" s="137">
        <v>44241</v>
      </c>
      <c r="F1327" s="137">
        <v>44249</v>
      </c>
      <c r="G1327" s="136" t="s">
        <v>981</v>
      </c>
      <c r="H1327" s="136" t="s">
        <v>982</v>
      </c>
      <c r="I1327" s="138">
        <v>-2011.74</v>
      </c>
      <c r="J1327" s="136" t="s">
        <v>983</v>
      </c>
      <c r="K1327" s="136" t="s">
        <v>984</v>
      </c>
      <c r="L1327" s="138">
        <v>-168885.58</v>
      </c>
      <c r="M1327" s="138">
        <v>-2011.74</v>
      </c>
      <c r="N1327" s="139">
        <f t="shared" si="41"/>
        <v>2011.74</v>
      </c>
      <c r="O1327" s="140" t="str">
        <f>IF(M1327="","",IF(M1327&lt;0,-M1327&amp;"_"&amp;COUNTIF(M$2:M1327,M1327),M1327&amp;"_"&amp;COUNTIF(M$2:M1327,M1327)))</f>
        <v>2011.74_1</v>
      </c>
      <c r="P1327" s="140" t="str">
        <f t="shared" si="40"/>
        <v/>
      </c>
      <c r="Q1327" s="136" t="s">
        <v>1736</v>
      </c>
      <c r="R1327" s="136" t="s">
        <v>1734</v>
      </c>
      <c r="S1327" s="136" t="s">
        <v>980</v>
      </c>
      <c r="T1327" s="136" t="s">
        <v>980</v>
      </c>
      <c r="U1327" s="136" t="s">
        <v>987</v>
      </c>
      <c r="V1327" s="136" t="s">
        <v>980</v>
      </c>
      <c r="W1327" s="136" t="s">
        <v>980</v>
      </c>
      <c r="X1327" s="136" t="s">
        <v>980</v>
      </c>
      <c r="Y1327" s="136" t="s">
        <v>980</v>
      </c>
      <c r="Z1327" s="136" t="s">
        <v>988</v>
      </c>
      <c r="AA1327" s="136" t="s">
        <v>980</v>
      </c>
      <c r="AB1327" s="137"/>
      <c r="AC1327" s="136" t="s">
        <v>980</v>
      </c>
      <c r="AD1327" s="136" t="s">
        <v>980</v>
      </c>
      <c r="AE1327" s="136" t="s">
        <v>980</v>
      </c>
      <c r="AF1327" s="138">
        <v>0</v>
      </c>
    </row>
    <row r="1328" spans="1:32" x14ac:dyDescent="0.25">
      <c r="A1328" s="135" t="s">
        <v>980</v>
      </c>
      <c r="B1328" s="136" t="s">
        <v>182</v>
      </c>
      <c r="C1328" s="136" t="s">
        <v>775</v>
      </c>
      <c r="D1328" s="137">
        <v>44241</v>
      </c>
      <c r="E1328" s="137">
        <v>44241</v>
      </c>
      <c r="F1328" s="137">
        <v>44249</v>
      </c>
      <c r="G1328" s="136" t="s">
        <v>981</v>
      </c>
      <c r="H1328" s="136" t="s">
        <v>982</v>
      </c>
      <c r="I1328" s="138">
        <v>-7103.69</v>
      </c>
      <c r="J1328" s="136" t="s">
        <v>983</v>
      </c>
      <c r="K1328" s="136" t="s">
        <v>984</v>
      </c>
      <c r="L1328" s="138">
        <v>-596354.78</v>
      </c>
      <c r="M1328" s="138">
        <v>-7103.69</v>
      </c>
      <c r="N1328" s="139">
        <f t="shared" si="41"/>
        <v>7103.69</v>
      </c>
      <c r="O1328" s="140" t="str">
        <f>IF(M1328="","",IF(M1328&lt;0,-M1328&amp;"_"&amp;COUNTIF(M$2:M1328,M1328),M1328&amp;"_"&amp;COUNTIF(M$2:M1328,M1328)))</f>
        <v>7103.69_1</v>
      </c>
      <c r="P1328" s="140" t="str">
        <f t="shared" si="40"/>
        <v/>
      </c>
      <c r="Q1328" s="136" t="s">
        <v>1736</v>
      </c>
      <c r="R1328" s="136" t="s">
        <v>1734</v>
      </c>
      <c r="S1328" s="136" t="s">
        <v>980</v>
      </c>
      <c r="T1328" s="136" t="s">
        <v>980</v>
      </c>
      <c r="U1328" s="136" t="s">
        <v>987</v>
      </c>
      <c r="V1328" s="136" t="s">
        <v>980</v>
      </c>
      <c r="W1328" s="136" t="s">
        <v>980</v>
      </c>
      <c r="X1328" s="136" t="s">
        <v>980</v>
      </c>
      <c r="Y1328" s="136" t="s">
        <v>980</v>
      </c>
      <c r="Z1328" s="136" t="s">
        <v>988</v>
      </c>
      <c r="AA1328" s="136" t="s">
        <v>980</v>
      </c>
      <c r="AB1328" s="137"/>
      <c r="AC1328" s="136" t="s">
        <v>980</v>
      </c>
      <c r="AD1328" s="136" t="s">
        <v>980</v>
      </c>
      <c r="AE1328" s="136" t="s">
        <v>980</v>
      </c>
      <c r="AF1328" s="138">
        <v>0</v>
      </c>
    </row>
    <row r="1329" spans="1:32" x14ac:dyDescent="0.25">
      <c r="A1329" s="135" t="s">
        <v>980</v>
      </c>
      <c r="B1329" s="136" t="s">
        <v>182</v>
      </c>
      <c r="C1329" s="136" t="s">
        <v>775</v>
      </c>
      <c r="D1329" s="137">
        <v>44241</v>
      </c>
      <c r="E1329" s="137">
        <v>44241</v>
      </c>
      <c r="F1329" s="137">
        <v>44249</v>
      </c>
      <c r="G1329" s="136" t="s">
        <v>981</v>
      </c>
      <c r="H1329" s="136" t="s">
        <v>982</v>
      </c>
      <c r="I1329" s="138">
        <v>-531.35</v>
      </c>
      <c r="J1329" s="136" t="s">
        <v>983</v>
      </c>
      <c r="K1329" s="136" t="s">
        <v>984</v>
      </c>
      <c r="L1329" s="138">
        <v>-44606.83</v>
      </c>
      <c r="M1329" s="138">
        <v>-531.35</v>
      </c>
      <c r="N1329" s="139">
        <f t="shared" si="41"/>
        <v>531.35</v>
      </c>
      <c r="O1329" s="140" t="str">
        <f>IF(M1329="","",IF(M1329&lt;0,-M1329&amp;"_"&amp;COUNTIF(M$2:M1329,M1329),M1329&amp;"_"&amp;COUNTIF(M$2:M1329,M1329)))</f>
        <v>531.35_1</v>
      </c>
      <c r="P1329" s="140" t="str">
        <f t="shared" si="40"/>
        <v/>
      </c>
      <c r="Q1329" s="136" t="s">
        <v>1736</v>
      </c>
      <c r="R1329" s="136" t="s">
        <v>1734</v>
      </c>
      <c r="S1329" s="136" t="s">
        <v>980</v>
      </c>
      <c r="T1329" s="136" t="s">
        <v>980</v>
      </c>
      <c r="U1329" s="136" t="s">
        <v>987</v>
      </c>
      <c r="V1329" s="136" t="s">
        <v>980</v>
      </c>
      <c r="W1329" s="136" t="s">
        <v>980</v>
      </c>
      <c r="X1329" s="136" t="s">
        <v>980</v>
      </c>
      <c r="Y1329" s="136" t="s">
        <v>980</v>
      </c>
      <c r="Z1329" s="136" t="s">
        <v>988</v>
      </c>
      <c r="AA1329" s="136" t="s">
        <v>980</v>
      </c>
      <c r="AB1329" s="137"/>
      <c r="AC1329" s="136" t="s">
        <v>980</v>
      </c>
      <c r="AD1329" s="136" t="s">
        <v>980</v>
      </c>
      <c r="AE1329" s="136" t="s">
        <v>980</v>
      </c>
      <c r="AF1329" s="138">
        <v>0</v>
      </c>
    </row>
    <row r="1330" spans="1:32" x14ac:dyDescent="0.25">
      <c r="A1330" s="135" t="s">
        <v>980</v>
      </c>
      <c r="B1330" s="136" t="s">
        <v>182</v>
      </c>
      <c r="C1330" s="136" t="s">
        <v>775</v>
      </c>
      <c r="D1330" s="137">
        <v>44241</v>
      </c>
      <c r="E1330" s="137">
        <v>44241</v>
      </c>
      <c r="F1330" s="137">
        <v>44249</v>
      </c>
      <c r="G1330" s="136" t="s">
        <v>981</v>
      </c>
      <c r="H1330" s="136" t="s">
        <v>982</v>
      </c>
      <c r="I1330" s="138">
        <v>-3571.68</v>
      </c>
      <c r="J1330" s="136" t="s">
        <v>983</v>
      </c>
      <c r="K1330" s="136" t="s">
        <v>984</v>
      </c>
      <c r="L1330" s="138">
        <v>-299842.53999999998</v>
      </c>
      <c r="M1330" s="138">
        <v>-3571.68</v>
      </c>
      <c r="N1330" s="139">
        <f t="shared" si="41"/>
        <v>3571.68</v>
      </c>
      <c r="O1330" s="140" t="str">
        <f>IF(M1330="","",IF(M1330&lt;0,-M1330&amp;"_"&amp;COUNTIF(M$2:M1330,M1330),M1330&amp;"_"&amp;COUNTIF(M$2:M1330,M1330)))</f>
        <v>3571.68_1</v>
      </c>
      <c r="P1330" s="140" t="str">
        <f t="shared" si="40"/>
        <v/>
      </c>
      <c r="Q1330" s="136" t="s">
        <v>1736</v>
      </c>
      <c r="R1330" s="136" t="s">
        <v>1734</v>
      </c>
      <c r="S1330" s="136" t="s">
        <v>980</v>
      </c>
      <c r="T1330" s="136" t="s">
        <v>980</v>
      </c>
      <c r="U1330" s="136" t="s">
        <v>987</v>
      </c>
      <c r="V1330" s="136" t="s">
        <v>980</v>
      </c>
      <c r="W1330" s="136" t="s">
        <v>980</v>
      </c>
      <c r="X1330" s="136" t="s">
        <v>980</v>
      </c>
      <c r="Y1330" s="136" t="s">
        <v>980</v>
      </c>
      <c r="Z1330" s="136" t="s">
        <v>988</v>
      </c>
      <c r="AA1330" s="136" t="s">
        <v>980</v>
      </c>
      <c r="AB1330" s="137"/>
      <c r="AC1330" s="136" t="s">
        <v>980</v>
      </c>
      <c r="AD1330" s="136" t="s">
        <v>980</v>
      </c>
      <c r="AE1330" s="136" t="s">
        <v>980</v>
      </c>
      <c r="AF1330" s="138">
        <v>0</v>
      </c>
    </row>
    <row r="1331" spans="1:32" x14ac:dyDescent="0.25">
      <c r="A1331" s="135" t="s">
        <v>980</v>
      </c>
      <c r="B1331" s="136" t="s">
        <v>182</v>
      </c>
      <c r="C1331" s="136" t="s">
        <v>775</v>
      </c>
      <c r="D1331" s="137">
        <v>44241</v>
      </c>
      <c r="E1331" s="137">
        <v>44241</v>
      </c>
      <c r="F1331" s="137">
        <v>44249</v>
      </c>
      <c r="G1331" s="136" t="s">
        <v>981</v>
      </c>
      <c r="H1331" s="136" t="s">
        <v>982</v>
      </c>
      <c r="I1331" s="138">
        <v>-2008.93</v>
      </c>
      <c r="J1331" s="136" t="s">
        <v>983</v>
      </c>
      <c r="K1331" s="136" t="s">
        <v>984</v>
      </c>
      <c r="L1331" s="138">
        <v>-168649.67</v>
      </c>
      <c r="M1331" s="138">
        <v>-2008.93</v>
      </c>
      <c r="N1331" s="139">
        <f t="shared" si="41"/>
        <v>2008.93</v>
      </c>
      <c r="O1331" s="140" t="str">
        <f>IF(M1331="","",IF(M1331&lt;0,-M1331&amp;"_"&amp;COUNTIF(M$2:M1331,M1331),M1331&amp;"_"&amp;COUNTIF(M$2:M1331,M1331)))</f>
        <v>2008.93_1</v>
      </c>
      <c r="P1331" s="140" t="str">
        <f t="shared" si="40"/>
        <v/>
      </c>
      <c r="Q1331" s="136" t="s">
        <v>1736</v>
      </c>
      <c r="R1331" s="136" t="s">
        <v>1734</v>
      </c>
      <c r="S1331" s="136" t="s">
        <v>980</v>
      </c>
      <c r="T1331" s="136" t="s">
        <v>980</v>
      </c>
      <c r="U1331" s="136" t="s">
        <v>987</v>
      </c>
      <c r="V1331" s="136" t="s">
        <v>980</v>
      </c>
      <c r="W1331" s="136" t="s">
        <v>980</v>
      </c>
      <c r="X1331" s="136" t="s">
        <v>980</v>
      </c>
      <c r="Y1331" s="136" t="s">
        <v>980</v>
      </c>
      <c r="Z1331" s="136" t="s">
        <v>988</v>
      </c>
      <c r="AA1331" s="136" t="s">
        <v>980</v>
      </c>
      <c r="AB1331" s="137"/>
      <c r="AC1331" s="136" t="s">
        <v>980</v>
      </c>
      <c r="AD1331" s="136" t="s">
        <v>980</v>
      </c>
      <c r="AE1331" s="136" t="s">
        <v>980</v>
      </c>
      <c r="AF1331" s="138">
        <v>0</v>
      </c>
    </row>
    <row r="1332" spans="1:32" x14ac:dyDescent="0.25">
      <c r="A1332" s="135" t="s">
        <v>980</v>
      </c>
      <c r="B1332" s="136" t="s">
        <v>182</v>
      </c>
      <c r="C1332" s="136" t="s">
        <v>775</v>
      </c>
      <c r="D1332" s="137">
        <v>44241</v>
      </c>
      <c r="E1332" s="137">
        <v>44241</v>
      </c>
      <c r="F1332" s="137">
        <v>44249</v>
      </c>
      <c r="G1332" s="136" t="s">
        <v>981</v>
      </c>
      <c r="H1332" s="136" t="s">
        <v>982</v>
      </c>
      <c r="I1332" s="138">
        <v>-743.61</v>
      </c>
      <c r="J1332" s="136" t="s">
        <v>983</v>
      </c>
      <c r="K1332" s="136" t="s">
        <v>984</v>
      </c>
      <c r="L1332" s="138">
        <v>-62426.06</v>
      </c>
      <c r="M1332" s="138">
        <v>-743.61</v>
      </c>
      <c r="N1332" s="139">
        <f t="shared" si="41"/>
        <v>743.61</v>
      </c>
      <c r="O1332" s="140" t="str">
        <f>IF(M1332="","",IF(M1332&lt;0,-M1332&amp;"_"&amp;COUNTIF(M$2:M1332,M1332),M1332&amp;"_"&amp;COUNTIF(M$2:M1332,M1332)))</f>
        <v>743.61_1</v>
      </c>
      <c r="P1332" s="140" t="str">
        <f t="shared" si="40"/>
        <v/>
      </c>
      <c r="Q1332" s="136" t="s">
        <v>1736</v>
      </c>
      <c r="R1332" s="136" t="s">
        <v>1734</v>
      </c>
      <c r="S1332" s="136" t="s">
        <v>980</v>
      </c>
      <c r="T1332" s="136" t="s">
        <v>980</v>
      </c>
      <c r="U1332" s="136" t="s">
        <v>987</v>
      </c>
      <c r="V1332" s="136" t="s">
        <v>980</v>
      </c>
      <c r="W1332" s="136" t="s">
        <v>980</v>
      </c>
      <c r="X1332" s="136" t="s">
        <v>980</v>
      </c>
      <c r="Y1332" s="136" t="s">
        <v>980</v>
      </c>
      <c r="Z1332" s="136" t="s">
        <v>988</v>
      </c>
      <c r="AA1332" s="136" t="s">
        <v>980</v>
      </c>
      <c r="AB1332" s="137"/>
      <c r="AC1332" s="136" t="s">
        <v>980</v>
      </c>
      <c r="AD1332" s="136" t="s">
        <v>980</v>
      </c>
      <c r="AE1332" s="136" t="s">
        <v>980</v>
      </c>
      <c r="AF1332" s="138">
        <v>0</v>
      </c>
    </row>
    <row r="1333" spans="1:32" x14ac:dyDescent="0.25">
      <c r="A1333" s="135" t="s">
        <v>980</v>
      </c>
      <c r="B1333" s="136" t="s">
        <v>182</v>
      </c>
      <c r="C1333" s="136" t="s">
        <v>775</v>
      </c>
      <c r="D1333" s="137">
        <v>44241</v>
      </c>
      <c r="E1333" s="137">
        <v>44241</v>
      </c>
      <c r="F1333" s="137">
        <v>44249</v>
      </c>
      <c r="G1333" s="136" t="s">
        <v>981</v>
      </c>
      <c r="H1333" s="136" t="s">
        <v>982</v>
      </c>
      <c r="I1333" s="138">
        <v>-6482.92</v>
      </c>
      <c r="J1333" s="136" t="s">
        <v>983</v>
      </c>
      <c r="K1333" s="136" t="s">
        <v>984</v>
      </c>
      <c r="L1333" s="138">
        <v>-544241.13</v>
      </c>
      <c r="M1333" s="138">
        <v>-6482.92</v>
      </c>
      <c r="N1333" s="139">
        <f t="shared" si="41"/>
        <v>6482.92</v>
      </c>
      <c r="O1333" s="140" t="str">
        <f>IF(M1333="","",IF(M1333&lt;0,-M1333&amp;"_"&amp;COUNTIF(M$2:M1333,M1333),M1333&amp;"_"&amp;COUNTIF(M$2:M1333,M1333)))</f>
        <v>6482.92_1</v>
      </c>
      <c r="P1333" s="140" t="str">
        <f t="shared" si="40"/>
        <v/>
      </c>
      <c r="Q1333" s="136" t="s">
        <v>1736</v>
      </c>
      <c r="R1333" s="136" t="s">
        <v>1734</v>
      </c>
      <c r="S1333" s="136" t="s">
        <v>980</v>
      </c>
      <c r="T1333" s="136" t="s">
        <v>980</v>
      </c>
      <c r="U1333" s="136" t="s">
        <v>987</v>
      </c>
      <c r="V1333" s="136" t="s">
        <v>980</v>
      </c>
      <c r="W1333" s="136" t="s">
        <v>980</v>
      </c>
      <c r="X1333" s="136" t="s">
        <v>980</v>
      </c>
      <c r="Y1333" s="136" t="s">
        <v>980</v>
      </c>
      <c r="Z1333" s="136" t="s">
        <v>988</v>
      </c>
      <c r="AA1333" s="136" t="s">
        <v>980</v>
      </c>
      <c r="AB1333" s="137"/>
      <c r="AC1333" s="136" t="s">
        <v>980</v>
      </c>
      <c r="AD1333" s="136" t="s">
        <v>980</v>
      </c>
      <c r="AE1333" s="136" t="s">
        <v>980</v>
      </c>
      <c r="AF1333" s="138">
        <v>0</v>
      </c>
    </row>
    <row r="1334" spans="1:32" x14ac:dyDescent="0.25">
      <c r="A1334" s="135" t="s">
        <v>980</v>
      </c>
      <c r="B1334" s="136" t="s">
        <v>182</v>
      </c>
      <c r="C1334" s="136" t="s">
        <v>775</v>
      </c>
      <c r="D1334" s="137">
        <v>44241</v>
      </c>
      <c r="E1334" s="137">
        <v>44241</v>
      </c>
      <c r="F1334" s="137">
        <v>44249</v>
      </c>
      <c r="G1334" s="136" t="s">
        <v>981</v>
      </c>
      <c r="H1334" s="136" t="s">
        <v>982</v>
      </c>
      <c r="I1334" s="138">
        <v>-3864.13</v>
      </c>
      <c r="J1334" s="136" t="s">
        <v>983</v>
      </c>
      <c r="K1334" s="136" t="s">
        <v>984</v>
      </c>
      <c r="L1334" s="138">
        <v>-324393.71000000002</v>
      </c>
      <c r="M1334" s="138">
        <v>-3864.13</v>
      </c>
      <c r="N1334" s="139">
        <f t="shared" si="41"/>
        <v>3864.13</v>
      </c>
      <c r="O1334" s="140" t="str">
        <f>IF(M1334="","",IF(M1334&lt;0,-M1334&amp;"_"&amp;COUNTIF(M$2:M1334,M1334),M1334&amp;"_"&amp;COUNTIF(M$2:M1334,M1334)))</f>
        <v>3864.13_1</v>
      </c>
      <c r="P1334" s="140" t="str">
        <f t="shared" si="40"/>
        <v/>
      </c>
      <c r="Q1334" s="136" t="s">
        <v>1736</v>
      </c>
      <c r="R1334" s="136" t="s">
        <v>1734</v>
      </c>
      <c r="S1334" s="136" t="s">
        <v>980</v>
      </c>
      <c r="T1334" s="136" t="s">
        <v>980</v>
      </c>
      <c r="U1334" s="136" t="s">
        <v>987</v>
      </c>
      <c r="V1334" s="136" t="s">
        <v>980</v>
      </c>
      <c r="W1334" s="136" t="s">
        <v>980</v>
      </c>
      <c r="X1334" s="136" t="s">
        <v>980</v>
      </c>
      <c r="Y1334" s="136" t="s">
        <v>980</v>
      </c>
      <c r="Z1334" s="136" t="s">
        <v>988</v>
      </c>
      <c r="AA1334" s="136" t="s">
        <v>980</v>
      </c>
      <c r="AB1334" s="137"/>
      <c r="AC1334" s="136" t="s">
        <v>980</v>
      </c>
      <c r="AD1334" s="136" t="s">
        <v>980</v>
      </c>
      <c r="AE1334" s="136" t="s">
        <v>980</v>
      </c>
      <c r="AF1334" s="138">
        <v>0</v>
      </c>
    </row>
    <row r="1335" spans="1:32" x14ac:dyDescent="0.25">
      <c r="A1335" s="135" t="s">
        <v>980</v>
      </c>
      <c r="B1335" s="136" t="s">
        <v>182</v>
      </c>
      <c r="C1335" s="136" t="s">
        <v>775</v>
      </c>
      <c r="D1335" s="137">
        <v>44241</v>
      </c>
      <c r="E1335" s="137">
        <v>44241</v>
      </c>
      <c r="F1335" s="137">
        <v>44249</v>
      </c>
      <c r="G1335" s="136" t="s">
        <v>981</v>
      </c>
      <c r="H1335" s="136" t="s">
        <v>982</v>
      </c>
      <c r="I1335" s="138">
        <v>-846.17</v>
      </c>
      <c r="J1335" s="136" t="s">
        <v>983</v>
      </c>
      <c r="K1335" s="136" t="s">
        <v>984</v>
      </c>
      <c r="L1335" s="138">
        <v>-71035.97</v>
      </c>
      <c r="M1335" s="138">
        <v>-846.17</v>
      </c>
      <c r="N1335" s="139">
        <f t="shared" si="41"/>
        <v>846.17</v>
      </c>
      <c r="O1335" s="140" t="str">
        <f>IF(M1335="","",IF(M1335&lt;0,-M1335&amp;"_"&amp;COUNTIF(M$2:M1335,M1335),M1335&amp;"_"&amp;COUNTIF(M$2:M1335,M1335)))</f>
        <v>846.17_1</v>
      </c>
      <c r="P1335" s="140" t="str">
        <f t="shared" si="40"/>
        <v/>
      </c>
      <c r="Q1335" s="136" t="s">
        <v>1736</v>
      </c>
      <c r="R1335" s="136" t="s">
        <v>1734</v>
      </c>
      <c r="S1335" s="136" t="s">
        <v>980</v>
      </c>
      <c r="T1335" s="136" t="s">
        <v>980</v>
      </c>
      <c r="U1335" s="136" t="s">
        <v>987</v>
      </c>
      <c r="V1335" s="136" t="s">
        <v>980</v>
      </c>
      <c r="W1335" s="136" t="s">
        <v>980</v>
      </c>
      <c r="X1335" s="136" t="s">
        <v>980</v>
      </c>
      <c r="Y1335" s="136" t="s">
        <v>980</v>
      </c>
      <c r="Z1335" s="136" t="s">
        <v>988</v>
      </c>
      <c r="AA1335" s="136" t="s">
        <v>980</v>
      </c>
      <c r="AB1335" s="137"/>
      <c r="AC1335" s="136" t="s">
        <v>980</v>
      </c>
      <c r="AD1335" s="136" t="s">
        <v>980</v>
      </c>
      <c r="AE1335" s="136" t="s">
        <v>980</v>
      </c>
      <c r="AF1335" s="138">
        <v>0</v>
      </c>
    </row>
    <row r="1336" spans="1:32" x14ac:dyDescent="0.25">
      <c r="A1336" s="135" t="s">
        <v>980</v>
      </c>
      <c r="B1336" s="136" t="s">
        <v>182</v>
      </c>
      <c r="C1336" s="136" t="s">
        <v>775</v>
      </c>
      <c r="D1336" s="137">
        <v>44241</v>
      </c>
      <c r="E1336" s="137">
        <v>44241</v>
      </c>
      <c r="F1336" s="137">
        <v>44249</v>
      </c>
      <c r="G1336" s="136" t="s">
        <v>981</v>
      </c>
      <c r="H1336" s="136" t="s">
        <v>982</v>
      </c>
      <c r="I1336" s="138">
        <v>-3153.59</v>
      </c>
      <c r="J1336" s="136" t="s">
        <v>983</v>
      </c>
      <c r="K1336" s="136" t="s">
        <v>984</v>
      </c>
      <c r="L1336" s="138">
        <v>-264743.88</v>
      </c>
      <c r="M1336" s="138">
        <v>-3153.59</v>
      </c>
      <c r="N1336" s="139">
        <f t="shared" si="41"/>
        <v>3153.59</v>
      </c>
      <c r="O1336" s="140" t="str">
        <f>IF(M1336="","",IF(M1336&lt;0,-M1336&amp;"_"&amp;COUNTIF(M$2:M1336,M1336),M1336&amp;"_"&amp;COUNTIF(M$2:M1336,M1336)))</f>
        <v>3153.59_1</v>
      </c>
      <c r="P1336" s="140" t="str">
        <f t="shared" si="40"/>
        <v/>
      </c>
      <c r="Q1336" s="136" t="s">
        <v>1736</v>
      </c>
      <c r="R1336" s="136" t="s">
        <v>1734</v>
      </c>
      <c r="S1336" s="136" t="s">
        <v>980</v>
      </c>
      <c r="T1336" s="136" t="s">
        <v>980</v>
      </c>
      <c r="U1336" s="136" t="s">
        <v>987</v>
      </c>
      <c r="V1336" s="136" t="s">
        <v>980</v>
      </c>
      <c r="W1336" s="136" t="s">
        <v>980</v>
      </c>
      <c r="X1336" s="136" t="s">
        <v>980</v>
      </c>
      <c r="Y1336" s="136" t="s">
        <v>980</v>
      </c>
      <c r="Z1336" s="136" t="s">
        <v>988</v>
      </c>
      <c r="AA1336" s="136" t="s">
        <v>980</v>
      </c>
      <c r="AB1336" s="137"/>
      <c r="AC1336" s="136" t="s">
        <v>980</v>
      </c>
      <c r="AD1336" s="136" t="s">
        <v>980</v>
      </c>
      <c r="AE1336" s="136" t="s">
        <v>980</v>
      </c>
      <c r="AF1336" s="138">
        <v>0</v>
      </c>
    </row>
    <row r="1337" spans="1:32" x14ac:dyDescent="0.25">
      <c r="A1337" s="135" t="s">
        <v>980</v>
      </c>
      <c r="B1337" s="136" t="s">
        <v>182</v>
      </c>
      <c r="C1337" s="136" t="s">
        <v>775</v>
      </c>
      <c r="D1337" s="137">
        <v>44241</v>
      </c>
      <c r="E1337" s="137">
        <v>44241</v>
      </c>
      <c r="F1337" s="137">
        <v>44249</v>
      </c>
      <c r="G1337" s="136" t="s">
        <v>981</v>
      </c>
      <c r="H1337" s="136" t="s">
        <v>982</v>
      </c>
      <c r="I1337" s="138">
        <v>-54.57</v>
      </c>
      <c r="J1337" s="136" t="s">
        <v>1566</v>
      </c>
      <c r="K1337" s="136" t="s">
        <v>984</v>
      </c>
      <c r="L1337" s="138">
        <v>-4581.1499999999996</v>
      </c>
      <c r="M1337" s="138">
        <v>-54.57</v>
      </c>
      <c r="N1337" s="139">
        <f t="shared" si="41"/>
        <v>54.57</v>
      </c>
      <c r="O1337" s="140" t="str">
        <f>IF(M1337="","",IF(M1337&lt;0,-M1337&amp;"_"&amp;COUNTIF(M$2:M1337,M1337),M1337&amp;"_"&amp;COUNTIF(M$2:M1337,M1337)))</f>
        <v>54.57_1</v>
      </c>
      <c r="P1337" s="140" t="str">
        <f t="shared" si="40"/>
        <v/>
      </c>
      <c r="Q1337" s="136" t="s">
        <v>1736</v>
      </c>
      <c r="R1337" s="136" t="s">
        <v>1734</v>
      </c>
      <c r="S1337" s="136" t="s">
        <v>980</v>
      </c>
      <c r="T1337" s="136" t="s">
        <v>980</v>
      </c>
      <c r="U1337" s="136" t="s">
        <v>987</v>
      </c>
      <c r="V1337" s="136" t="s">
        <v>980</v>
      </c>
      <c r="W1337" s="136" t="s">
        <v>980</v>
      </c>
      <c r="X1337" s="136" t="s">
        <v>980</v>
      </c>
      <c r="Y1337" s="136" t="s">
        <v>980</v>
      </c>
      <c r="Z1337" s="136" t="s">
        <v>988</v>
      </c>
      <c r="AA1337" s="136" t="s">
        <v>980</v>
      </c>
      <c r="AB1337" s="137"/>
      <c r="AC1337" s="136" t="s">
        <v>980</v>
      </c>
      <c r="AD1337" s="136" t="s">
        <v>980</v>
      </c>
      <c r="AE1337" s="136" t="s">
        <v>980</v>
      </c>
      <c r="AF1337" s="138">
        <v>0</v>
      </c>
    </row>
    <row r="1338" spans="1:32" x14ac:dyDescent="0.25">
      <c r="A1338" s="135" t="s">
        <v>980</v>
      </c>
      <c r="B1338" s="136" t="s">
        <v>182</v>
      </c>
      <c r="C1338" s="136" t="s">
        <v>775</v>
      </c>
      <c r="D1338" s="137">
        <v>44241</v>
      </c>
      <c r="E1338" s="137">
        <v>44241</v>
      </c>
      <c r="F1338" s="137">
        <v>44249</v>
      </c>
      <c r="G1338" s="136" t="s">
        <v>981</v>
      </c>
      <c r="H1338" s="136" t="s">
        <v>982</v>
      </c>
      <c r="I1338" s="138">
        <v>-3836.51</v>
      </c>
      <c r="J1338" s="136" t="s">
        <v>983</v>
      </c>
      <c r="K1338" s="136" t="s">
        <v>984</v>
      </c>
      <c r="L1338" s="138">
        <v>-322075.01</v>
      </c>
      <c r="M1338" s="138">
        <v>-3836.51</v>
      </c>
      <c r="N1338" s="139">
        <f t="shared" si="41"/>
        <v>3836.51</v>
      </c>
      <c r="O1338" s="140" t="str">
        <f>IF(M1338="","",IF(M1338&lt;0,-M1338&amp;"_"&amp;COUNTIF(M$2:M1338,M1338),M1338&amp;"_"&amp;COUNTIF(M$2:M1338,M1338)))</f>
        <v>3836.51_1</v>
      </c>
      <c r="P1338" s="140" t="str">
        <f t="shared" si="40"/>
        <v/>
      </c>
      <c r="Q1338" s="136" t="s">
        <v>1736</v>
      </c>
      <c r="R1338" s="136" t="s">
        <v>1734</v>
      </c>
      <c r="S1338" s="136" t="s">
        <v>980</v>
      </c>
      <c r="T1338" s="136" t="s">
        <v>980</v>
      </c>
      <c r="U1338" s="136" t="s">
        <v>987</v>
      </c>
      <c r="V1338" s="136" t="s">
        <v>980</v>
      </c>
      <c r="W1338" s="136" t="s">
        <v>980</v>
      </c>
      <c r="X1338" s="136" t="s">
        <v>980</v>
      </c>
      <c r="Y1338" s="136" t="s">
        <v>980</v>
      </c>
      <c r="Z1338" s="136" t="s">
        <v>988</v>
      </c>
      <c r="AA1338" s="136" t="s">
        <v>980</v>
      </c>
      <c r="AB1338" s="137"/>
      <c r="AC1338" s="136" t="s">
        <v>980</v>
      </c>
      <c r="AD1338" s="136" t="s">
        <v>980</v>
      </c>
      <c r="AE1338" s="136" t="s">
        <v>980</v>
      </c>
      <c r="AF1338" s="138">
        <v>0</v>
      </c>
    </row>
    <row r="1339" spans="1:32" x14ac:dyDescent="0.25">
      <c r="A1339" s="135" t="s">
        <v>980</v>
      </c>
      <c r="B1339" s="136" t="s">
        <v>182</v>
      </c>
      <c r="C1339" s="136" t="s">
        <v>775</v>
      </c>
      <c r="D1339" s="137">
        <v>44241</v>
      </c>
      <c r="E1339" s="137">
        <v>44241</v>
      </c>
      <c r="F1339" s="137">
        <v>44249</v>
      </c>
      <c r="G1339" s="136" t="s">
        <v>981</v>
      </c>
      <c r="H1339" s="136" t="s">
        <v>982</v>
      </c>
      <c r="I1339" s="138">
        <v>-586.34</v>
      </c>
      <c r="J1339" s="136" t="s">
        <v>999</v>
      </c>
      <c r="K1339" s="136" t="s">
        <v>984</v>
      </c>
      <c r="L1339" s="138">
        <v>-49223.24</v>
      </c>
      <c r="M1339" s="138">
        <v>-586.34</v>
      </c>
      <c r="N1339" s="139">
        <f t="shared" si="41"/>
        <v>586.34</v>
      </c>
      <c r="O1339" s="140" t="str">
        <f>IF(M1339="","",IF(M1339&lt;0,-M1339&amp;"_"&amp;COUNTIF(M$2:M1339,M1339),M1339&amp;"_"&amp;COUNTIF(M$2:M1339,M1339)))</f>
        <v>586.34_1</v>
      </c>
      <c r="P1339" s="140" t="str">
        <f t="shared" si="40"/>
        <v/>
      </c>
      <c r="Q1339" s="136" t="s">
        <v>1736</v>
      </c>
      <c r="R1339" s="136" t="s">
        <v>1734</v>
      </c>
      <c r="S1339" s="136" t="s">
        <v>980</v>
      </c>
      <c r="T1339" s="136" t="s">
        <v>980</v>
      </c>
      <c r="U1339" s="136" t="s">
        <v>987</v>
      </c>
      <c r="V1339" s="136" t="s">
        <v>980</v>
      </c>
      <c r="W1339" s="136" t="s">
        <v>980</v>
      </c>
      <c r="X1339" s="136" t="s">
        <v>980</v>
      </c>
      <c r="Y1339" s="136" t="s">
        <v>980</v>
      </c>
      <c r="Z1339" s="136" t="s">
        <v>988</v>
      </c>
      <c r="AA1339" s="136" t="s">
        <v>980</v>
      </c>
      <c r="AB1339" s="137"/>
      <c r="AC1339" s="136" t="s">
        <v>980</v>
      </c>
      <c r="AD1339" s="136" t="s">
        <v>980</v>
      </c>
      <c r="AE1339" s="136" t="s">
        <v>980</v>
      </c>
      <c r="AF1339" s="138">
        <v>0</v>
      </c>
    </row>
    <row r="1340" spans="1:32" x14ac:dyDescent="0.25">
      <c r="A1340" s="135" t="s">
        <v>980</v>
      </c>
      <c r="B1340" s="136" t="s">
        <v>182</v>
      </c>
      <c r="C1340" s="136" t="s">
        <v>775</v>
      </c>
      <c r="D1340" s="137">
        <v>44241</v>
      </c>
      <c r="E1340" s="137">
        <v>44241</v>
      </c>
      <c r="F1340" s="137">
        <v>44249</v>
      </c>
      <c r="G1340" s="136" t="s">
        <v>981</v>
      </c>
      <c r="H1340" s="136" t="s">
        <v>982</v>
      </c>
      <c r="I1340" s="138">
        <v>-4283.07</v>
      </c>
      <c r="J1340" s="136" t="s">
        <v>983</v>
      </c>
      <c r="K1340" s="136" t="s">
        <v>984</v>
      </c>
      <c r="L1340" s="138">
        <v>-359563.73</v>
      </c>
      <c r="M1340" s="138">
        <v>-4283.07</v>
      </c>
      <c r="N1340" s="139">
        <f t="shared" si="41"/>
        <v>4283.07</v>
      </c>
      <c r="O1340" s="140" t="str">
        <f>IF(M1340="","",IF(M1340&lt;0,-M1340&amp;"_"&amp;COUNTIF(M$2:M1340,M1340),M1340&amp;"_"&amp;COUNTIF(M$2:M1340,M1340)))</f>
        <v>4283.07_1</v>
      </c>
      <c r="P1340" s="140" t="str">
        <f t="shared" si="40"/>
        <v/>
      </c>
      <c r="Q1340" s="136" t="s">
        <v>1736</v>
      </c>
      <c r="R1340" s="136" t="s">
        <v>1734</v>
      </c>
      <c r="S1340" s="136" t="s">
        <v>980</v>
      </c>
      <c r="T1340" s="136" t="s">
        <v>980</v>
      </c>
      <c r="U1340" s="136" t="s">
        <v>987</v>
      </c>
      <c r="V1340" s="136" t="s">
        <v>980</v>
      </c>
      <c r="W1340" s="136" t="s">
        <v>980</v>
      </c>
      <c r="X1340" s="136" t="s">
        <v>980</v>
      </c>
      <c r="Y1340" s="136" t="s">
        <v>980</v>
      </c>
      <c r="Z1340" s="136" t="s">
        <v>988</v>
      </c>
      <c r="AA1340" s="136" t="s">
        <v>980</v>
      </c>
      <c r="AB1340" s="137"/>
      <c r="AC1340" s="136" t="s">
        <v>980</v>
      </c>
      <c r="AD1340" s="136" t="s">
        <v>980</v>
      </c>
      <c r="AE1340" s="136" t="s">
        <v>980</v>
      </c>
      <c r="AF1340" s="138">
        <v>0</v>
      </c>
    </row>
    <row r="1341" spans="1:32" x14ac:dyDescent="0.25">
      <c r="A1341" s="135" t="s">
        <v>980</v>
      </c>
      <c r="B1341" s="136" t="s">
        <v>182</v>
      </c>
      <c r="C1341" s="136" t="s">
        <v>775</v>
      </c>
      <c r="D1341" s="137">
        <v>44241</v>
      </c>
      <c r="E1341" s="137">
        <v>44241</v>
      </c>
      <c r="F1341" s="137">
        <v>44249</v>
      </c>
      <c r="G1341" s="136" t="s">
        <v>981</v>
      </c>
      <c r="H1341" s="136" t="s">
        <v>982</v>
      </c>
      <c r="I1341" s="138">
        <v>-1314.61</v>
      </c>
      <c r="J1341" s="136" t="s">
        <v>983</v>
      </c>
      <c r="K1341" s="136" t="s">
        <v>984</v>
      </c>
      <c r="L1341" s="138">
        <v>-110361.51</v>
      </c>
      <c r="M1341" s="138">
        <v>-1314.61</v>
      </c>
      <c r="N1341" s="139">
        <f t="shared" si="41"/>
        <v>1314.61</v>
      </c>
      <c r="O1341" s="140" t="str">
        <f>IF(M1341="","",IF(M1341&lt;0,-M1341&amp;"_"&amp;COUNTIF(M$2:M1341,M1341),M1341&amp;"_"&amp;COUNTIF(M$2:M1341,M1341)))</f>
        <v>1314.61_1</v>
      </c>
      <c r="P1341" s="140" t="str">
        <f t="shared" si="40"/>
        <v/>
      </c>
      <c r="Q1341" s="136" t="s">
        <v>1736</v>
      </c>
      <c r="R1341" s="136" t="s">
        <v>1734</v>
      </c>
      <c r="S1341" s="136" t="s">
        <v>980</v>
      </c>
      <c r="T1341" s="136" t="s">
        <v>980</v>
      </c>
      <c r="U1341" s="136" t="s">
        <v>987</v>
      </c>
      <c r="V1341" s="136" t="s">
        <v>980</v>
      </c>
      <c r="W1341" s="136" t="s">
        <v>980</v>
      </c>
      <c r="X1341" s="136" t="s">
        <v>980</v>
      </c>
      <c r="Y1341" s="136" t="s">
        <v>980</v>
      </c>
      <c r="Z1341" s="136" t="s">
        <v>988</v>
      </c>
      <c r="AA1341" s="136" t="s">
        <v>980</v>
      </c>
      <c r="AB1341" s="137"/>
      <c r="AC1341" s="136" t="s">
        <v>980</v>
      </c>
      <c r="AD1341" s="136" t="s">
        <v>980</v>
      </c>
      <c r="AE1341" s="136" t="s">
        <v>980</v>
      </c>
      <c r="AF1341" s="138">
        <v>0</v>
      </c>
    </row>
    <row r="1342" spans="1:32" x14ac:dyDescent="0.25">
      <c r="A1342" s="135" t="s">
        <v>980</v>
      </c>
      <c r="B1342" s="136" t="s">
        <v>182</v>
      </c>
      <c r="C1342" s="136" t="s">
        <v>778</v>
      </c>
      <c r="D1342" s="137">
        <v>44241</v>
      </c>
      <c r="E1342" s="137">
        <v>44241</v>
      </c>
      <c r="F1342" s="137">
        <v>44251</v>
      </c>
      <c r="G1342" s="136" t="s">
        <v>981</v>
      </c>
      <c r="H1342" s="136" t="s">
        <v>982</v>
      </c>
      <c r="I1342" s="138">
        <v>-1064.32</v>
      </c>
      <c r="J1342" s="136" t="s">
        <v>983</v>
      </c>
      <c r="K1342" s="136" t="s">
        <v>984</v>
      </c>
      <c r="L1342" s="138">
        <v>-89349.66</v>
      </c>
      <c r="M1342" s="138">
        <v>-1064.32</v>
      </c>
      <c r="N1342" s="139">
        <f t="shared" si="41"/>
        <v>1064.32</v>
      </c>
      <c r="O1342" s="140" t="str">
        <f>IF(M1342="","",IF(M1342&lt;0,-M1342&amp;"_"&amp;COUNTIF(M$2:M1342,M1342),M1342&amp;"_"&amp;COUNTIF(M$2:M1342,M1342)))</f>
        <v>1064.32_1</v>
      </c>
      <c r="P1342" s="140" t="str">
        <f t="shared" si="40"/>
        <v/>
      </c>
      <c r="Q1342" s="136" t="s">
        <v>1737</v>
      </c>
      <c r="R1342" s="136" t="s">
        <v>1734</v>
      </c>
      <c r="S1342" s="136" t="s">
        <v>980</v>
      </c>
      <c r="T1342" s="136" t="s">
        <v>980</v>
      </c>
      <c r="U1342" s="136" t="s">
        <v>987</v>
      </c>
      <c r="V1342" s="136" t="s">
        <v>980</v>
      </c>
      <c r="W1342" s="136" t="s">
        <v>980</v>
      </c>
      <c r="X1342" s="136" t="s">
        <v>980</v>
      </c>
      <c r="Y1342" s="136" t="s">
        <v>980</v>
      </c>
      <c r="Z1342" s="136" t="s">
        <v>988</v>
      </c>
      <c r="AA1342" s="136" t="s">
        <v>980</v>
      </c>
      <c r="AB1342" s="137"/>
      <c r="AC1342" s="136" t="s">
        <v>980</v>
      </c>
      <c r="AD1342" s="136" t="s">
        <v>980</v>
      </c>
      <c r="AE1342" s="136" t="s">
        <v>980</v>
      </c>
      <c r="AF1342" s="138">
        <v>0</v>
      </c>
    </row>
    <row r="1343" spans="1:32" x14ac:dyDescent="0.25">
      <c r="A1343" s="135" t="s">
        <v>980</v>
      </c>
      <c r="B1343" s="136" t="s">
        <v>182</v>
      </c>
      <c r="C1343" s="136" t="s">
        <v>780</v>
      </c>
      <c r="D1343" s="137">
        <v>44241</v>
      </c>
      <c r="E1343" s="137">
        <v>44241</v>
      </c>
      <c r="F1343" s="137">
        <v>44251</v>
      </c>
      <c r="G1343" s="136" t="s">
        <v>981</v>
      </c>
      <c r="H1343" s="136" t="s">
        <v>982</v>
      </c>
      <c r="I1343" s="138">
        <v>-1596.48</v>
      </c>
      <c r="J1343" s="136" t="s">
        <v>983</v>
      </c>
      <c r="K1343" s="136" t="s">
        <v>984</v>
      </c>
      <c r="L1343" s="138">
        <v>-134024.5</v>
      </c>
      <c r="M1343" s="138">
        <v>-1596.48</v>
      </c>
      <c r="N1343" s="139">
        <f t="shared" si="41"/>
        <v>1596.48</v>
      </c>
      <c r="O1343" s="140" t="str">
        <f>IF(M1343="","",IF(M1343&lt;0,-M1343&amp;"_"&amp;COUNTIF(M$2:M1343,M1343),M1343&amp;"_"&amp;COUNTIF(M$2:M1343,M1343)))</f>
        <v>1596.48_1</v>
      </c>
      <c r="P1343" s="140" t="str">
        <f t="shared" si="40"/>
        <v/>
      </c>
      <c r="Q1343" s="136" t="s">
        <v>1738</v>
      </c>
      <c r="R1343" s="136" t="s">
        <v>1734</v>
      </c>
      <c r="S1343" s="136" t="s">
        <v>980</v>
      </c>
      <c r="T1343" s="136" t="s">
        <v>980</v>
      </c>
      <c r="U1343" s="136" t="s">
        <v>987</v>
      </c>
      <c r="V1343" s="136" t="s">
        <v>980</v>
      </c>
      <c r="W1343" s="136" t="s">
        <v>980</v>
      </c>
      <c r="X1343" s="136" t="s">
        <v>980</v>
      </c>
      <c r="Y1343" s="136" t="s">
        <v>980</v>
      </c>
      <c r="Z1343" s="136" t="s">
        <v>988</v>
      </c>
      <c r="AA1343" s="136" t="s">
        <v>980</v>
      </c>
      <c r="AB1343" s="137"/>
      <c r="AC1343" s="136" t="s">
        <v>980</v>
      </c>
      <c r="AD1343" s="136" t="s">
        <v>980</v>
      </c>
      <c r="AE1343" s="136" t="s">
        <v>980</v>
      </c>
      <c r="AF1343" s="138">
        <v>0</v>
      </c>
    </row>
    <row r="1344" spans="1:32" x14ac:dyDescent="0.25">
      <c r="A1344" s="135" t="s">
        <v>980</v>
      </c>
      <c r="B1344" s="136" t="s">
        <v>182</v>
      </c>
      <c r="C1344" s="136" t="s">
        <v>786</v>
      </c>
      <c r="D1344" s="137">
        <v>44241</v>
      </c>
      <c r="E1344" s="137">
        <v>44241</v>
      </c>
      <c r="F1344" s="137">
        <v>44251</v>
      </c>
      <c r="G1344" s="136" t="s">
        <v>981</v>
      </c>
      <c r="H1344" s="136" t="s">
        <v>982</v>
      </c>
      <c r="I1344" s="138">
        <v>-1267.3499999999999</v>
      </c>
      <c r="J1344" s="136" t="s">
        <v>983</v>
      </c>
      <c r="K1344" s="136" t="s">
        <v>984</v>
      </c>
      <c r="L1344" s="138">
        <v>-106394.03</v>
      </c>
      <c r="M1344" s="138">
        <v>-1267.3499999999999</v>
      </c>
      <c r="N1344" s="139">
        <f t="shared" si="41"/>
        <v>1267.3499999999999</v>
      </c>
      <c r="O1344" s="140" t="str">
        <f>IF(M1344="","",IF(M1344&lt;0,-M1344&amp;"_"&amp;COUNTIF(M$2:M1344,M1344),M1344&amp;"_"&amp;COUNTIF(M$2:M1344,M1344)))</f>
        <v>1267.35_1</v>
      </c>
      <c r="P1344" s="140" t="str">
        <f t="shared" si="40"/>
        <v/>
      </c>
      <c r="Q1344" s="136" t="s">
        <v>1739</v>
      </c>
      <c r="R1344" s="136" t="s">
        <v>1734</v>
      </c>
      <c r="S1344" s="136" t="s">
        <v>980</v>
      </c>
      <c r="T1344" s="136" t="s">
        <v>980</v>
      </c>
      <c r="U1344" s="136" t="s">
        <v>987</v>
      </c>
      <c r="V1344" s="136" t="s">
        <v>980</v>
      </c>
      <c r="W1344" s="136" t="s">
        <v>980</v>
      </c>
      <c r="X1344" s="136" t="s">
        <v>980</v>
      </c>
      <c r="Y1344" s="136" t="s">
        <v>980</v>
      </c>
      <c r="Z1344" s="136" t="s">
        <v>988</v>
      </c>
      <c r="AA1344" s="136" t="s">
        <v>980</v>
      </c>
      <c r="AB1344" s="137"/>
      <c r="AC1344" s="136" t="s">
        <v>980</v>
      </c>
      <c r="AD1344" s="136" t="s">
        <v>980</v>
      </c>
      <c r="AE1344" s="136" t="s">
        <v>980</v>
      </c>
      <c r="AF1344" s="138">
        <v>0</v>
      </c>
    </row>
    <row r="1345" spans="1:32" x14ac:dyDescent="0.25">
      <c r="A1345" s="135" t="s">
        <v>980</v>
      </c>
      <c r="B1345" s="136" t="s">
        <v>182</v>
      </c>
      <c r="C1345" s="136" t="s">
        <v>787</v>
      </c>
      <c r="D1345" s="137">
        <v>44241</v>
      </c>
      <c r="E1345" s="137">
        <v>44241</v>
      </c>
      <c r="F1345" s="137">
        <v>44251</v>
      </c>
      <c r="G1345" s="136" t="s">
        <v>981</v>
      </c>
      <c r="H1345" s="136" t="s">
        <v>982</v>
      </c>
      <c r="I1345" s="138">
        <v>-1814.46</v>
      </c>
      <c r="J1345" s="136" t="s">
        <v>983</v>
      </c>
      <c r="K1345" s="136" t="s">
        <v>984</v>
      </c>
      <c r="L1345" s="138">
        <v>-152323.92000000001</v>
      </c>
      <c r="M1345" s="138">
        <v>-1814.46</v>
      </c>
      <c r="N1345" s="139">
        <f t="shared" si="41"/>
        <v>1814.46</v>
      </c>
      <c r="O1345" s="140" t="str">
        <f>IF(M1345="","",IF(M1345&lt;0,-M1345&amp;"_"&amp;COUNTIF(M$2:M1345,M1345),M1345&amp;"_"&amp;COUNTIF(M$2:M1345,M1345)))</f>
        <v>1814.46_1</v>
      </c>
      <c r="P1345" s="140" t="str">
        <f t="shared" si="40"/>
        <v/>
      </c>
      <c r="Q1345" s="136" t="s">
        <v>1740</v>
      </c>
      <c r="R1345" s="136" t="s">
        <v>1734</v>
      </c>
      <c r="S1345" s="136" t="s">
        <v>980</v>
      </c>
      <c r="T1345" s="136" t="s">
        <v>980</v>
      </c>
      <c r="U1345" s="136" t="s">
        <v>987</v>
      </c>
      <c r="V1345" s="136" t="s">
        <v>980</v>
      </c>
      <c r="W1345" s="136" t="s">
        <v>980</v>
      </c>
      <c r="X1345" s="136" t="s">
        <v>980</v>
      </c>
      <c r="Y1345" s="136" t="s">
        <v>980</v>
      </c>
      <c r="Z1345" s="136" t="s">
        <v>988</v>
      </c>
      <c r="AA1345" s="136" t="s">
        <v>980</v>
      </c>
      <c r="AB1345" s="137"/>
      <c r="AC1345" s="136" t="s">
        <v>980</v>
      </c>
      <c r="AD1345" s="136" t="s">
        <v>980</v>
      </c>
      <c r="AE1345" s="136" t="s">
        <v>980</v>
      </c>
      <c r="AF1345" s="138">
        <v>0</v>
      </c>
    </row>
    <row r="1346" spans="1:32" x14ac:dyDescent="0.25">
      <c r="A1346" s="135" t="s">
        <v>980</v>
      </c>
      <c r="B1346" s="136" t="s">
        <v>182</v>
      </c>
      <c r="C1346" s="136" t="s">
        <v>247</v>
      </c>
      <c r="D1346" s="137">
        <v>44241</v>
      </c>
      <c r="E1346" s="137">
        <v>44241</v>
      </c>
      <c r="F1346" s="137">
        <v>44251</v>
      </c>
      <c r="G1346" s="136" t="s">
        <v>981</v>
      </c>
      <c r="H1346" s="136" t="s">
        <v>982</v>
      </c>
      <c r="I1346" s="138">
        <v>-3056.82</v>
      </c>
      <c r="J1346" s="136" t="s">
        <v>983</v>
      </c>
      <c r="K1346" s="136" t="s">
        <v>984</v>
      </c>
      <c r="L1346" s="138">
        <v>-256620.04</v>
      </c>
      <c r="M1346" s="138">
        <v>-3056.82</v>
      </c>
      <c r="N1346" s="139">
        <f t="shared" si="41"/>
        <v>3056.82</v>
      </c>
      <c r="O1346" s="140" t="str">
        <f>IF(M1346="","",IF(M1346&lt;0,-M1346&amp;"_"&amp;COUNTIF(M$2:M1346,M1346),M1346&amp;"_"&amp;COUNTIF(M$2:M1346,M1346)))</f>
        <v>3056.82_1</v>
      </c>
      <c r="P1346" s="140" t="str">
        <f t="shared" ref="P1346:P1409" si="42">IF(COUNTIF(O:O,O1346)=2,"x","")</f>
        <v/>
      </c>
      <c r="Q1346" s="136" t="s">
        <v>1741</v>
      </c>
      <c r="R1346" s="136" t="s">
        <v>1734</v>
      </c>
      <c r="S1346" s="136" t="s">
        <v>980</v>
      </c>
      <c r="T1346" s="136" t="s">
        <v>980</v>
      </c>
      <c r="U1346" s="136" t="s">
        <v>987</v>
      </c>
      <c r="V1346" s="136" t="s">
        <v>980</v>
      </c>
      <c r="W1346" s="136" t="s">
        <v>980</v>
      </c>
      <c r="X1346" s="136" t="s">
        <v>980</v>
      </c>
      <c r="Y1346" s="136" t="s">
        <v>980</v>
      </c>
      <c r="Z1346" s="136" t="s">
        <v>988</v>
      </c>
      <c r="AA1346" s="136" t="s">
        <v>980</v>
      </c>
      <c r="AB1346" s="137"/>
      <c r="AC1346" s="136" t="s">
        <v>980</v>
      </c>
      <c r="AD1346" s="136" t="s">
        <v>980</v>
      </c>
      <c r="AE1346" s="136" t="s">
        <v>980</v>
      </c>
      <c r="AF1346" s="138">
        <v>0</v>
      </c>
    </row>
    <row r="1347" spans="1:32" x14ac:dyDescent="0.25">
      <c r="A1347" s="135" t="s">
        <v>980</v>
      </c>
      <c r="B1347" s="136" t="s">
        <v>182</v>
      </c>
      <c r="C1347" s="136" t="s">
        <v>788</v>
      </c>
      <c r="D1347" s="137">
        <v>44241</v>
      </c>
      <c r="E1347" s="137">
        <v>44241</v>
      </c>
      <c r="F1347" s="137">
        <v>44251</v>
      </c>
      <c r="G1347" s="136" t="s">
        <v>981</v>
      </c>
      <c r="H1347" s="136" t="s">
        <v>982</v>
      </c>
      <c r="I1347" s="138">
        <v>-3225.72</v>
      </c>
      <c r="J1347" s="136" t="s">
        <v>983</v>
      </c>
      <c r="K1347" s="136" t="s">
        <v>984</v>
      </c>
      <c r="L1347" s="138">
        <v>-270799.19</v>
      </c>
      <c r="M1347" s="138">
        <v>-3225.72</v>
      </c>
      <c r="N1347" s="139">
        <f t="shared" ref="N1347:N1410" si="43">M1347*-1</f>
        <v>3225.72</v>
      </c>
      <c r="O1347" s="140" t="str">
        <f>IF(M1347="","",IF(M1347&lt;0,-M1347&amp;"_"&amp;COUNTIF(M$2:M1347,M1347),M1347&amp;"_"&amp;COUNTIF(M$2:M1347,M1347)))</f>
        <v>3225.72_1</v>
      </c>
      <c r="P1347" s="140" t="str">
        <f t="shared" si="42"/>
        <v/>
      </c>
      <c r="Q1347" s="136" t="s">
        <v>1742</v>
      </c>
      <c r="R1347" s="136" t="s">
        <v>1734</v>
      </c>
      <c r="S1347" s="136" t="s">
        <v>980</v>
      </c>
      <c r="T1347" s="136" t="s">
        <v>980</v>
      </c>
      <c r="U1347" s="136" t="s">
        <v>987</v>
      </c>
      <c r="V1347" s="136" t="s">
        <v>980</v>
      </c>
      <c r="W1347" s="136" t="s">
        <v>980</v>
      </c>
      <c r="X1347" s="136" t="s">
        <v>980</v>
      </c>
      <c r="Y1347" s="136" t="s">
        <v>980</v>
      </c>
      <c r="Z1347" s="136" t="s">
        <v>988</v>
      </c>
      <c r="AA1347" s="136" t="s">
        <v>980</v>
      </c>
      <c r="AB1347" s="137"/>
      <c r="AC1347" s="136" t="s">
        <v>980</v>
      </c>
      <c r="AD1347" s="136" t="s">
        <v>980</v>
      </c>
      <c r="AE1347" s="136" t="s">
        <v>980</v>
      </c>
      <c r="AF1347" s="138">
        <v>0</v>
      </c>
    </row>
    <row r="1348" spans="1:32" x14ac:dyDescent="0.25">
      <c r="A1348" s="135" t="s">
        <v>980</v>
      </c>
      <c r="B1348" s="136" t="s">
        <v>182</v>
      </c>
      <c r="C1348" s="136" t="s">
        <v>781</v>
      </c>
      <c r="D1348" s="137">
        <v>44241</v>
      </c>
      <c r="E1348" s="137">
        <v>44241</v>
      </c>
      <c r="F1348" s="137">
        <v>44251</v>
      </c>
      <c r="G1348" s="136" t="s">
        <v>981</v>
      </c>
      <c r="H1348" s="136" t="s">
        <v>982</v>
      </c>
      <c r="I1348" s="138">
        <v>-1072.8</v>
      </c>
      <c r="J1348" s="136" t="s">
        <v>983</v>
      </c>
      <c r="K1348" s="136" t="s">
        <v>984</v>
      </c>
      <c r="L1348" s="138">
        <v>-90061.56</v>
      </c>
      <c r="M1348" s="138">
        <v>-1072.8</v>
      </c>
      <c r="N1348" s="139">
        <f t="shared" si="43"/>
        <v>1072.8</v>
      </c>
      <c r="O1348" s="140" t="str">
        <f>IF(M1348="","",IF(M1348&lt;0,-M1348&amp;"_"&amp;COUNTIF(M$2:M1348,M1348),M1348&amp;"_"&amp;COUNTIF(M$2:M1348,M1348)))</f>
        <v>1072.8_2</v>
      </c>
      <c r="P1348" s="140" t="str">
        <f t="shared" si="42"/>
        <v/>
      </c>
      <c r="Q1348" s="136" t="s">
        <v>1743</v>
      </c>
      <c r="R1348" s="136" t="s">
        <v>1734</v>
      </c>
      <c r="S1348" s="136" t="s">
        <v>980</v>
      </c>
      <c r="T1348" s="136" t="s">
        <v>980</v>
      </c>
      <c r="U1348" s="136" t="s">
        <v>987</v>
      </c>
      <c r="V1348" s="136" t="s">
        <v>980</v>
      </c>
      <c r="W1348" s="136" t="s">
        <v>980</v>
      </c>
      <c r="X1348" s="136" t="s">
        <v>980</v>
      </c>
      <c r="Y1348" s="136" t="s">
        <v>980</v>
      </c>
      <c r="Z1348" s="136" t="s">
        <v>988</v>
      </c>
      <c r="AA1348" s="136" t="s">
        <v>980</v>
      </c>
      <c r="AB1348" s="137"/>
      <c r="AC1348" s="136" t="s">
        <v>980</v>
      </c>
      <c r="AD1348" s="136" t="s">
        <v>980</v>
      </c>
      <c r="AE1348" s="136" t="s">
        <v>980</v>
      </c>
      <c r="AF1348" s="138">
        <v>0</v>
      </c>
    </row>
    <row r="1349" spans="1:32" x14ac:dyDescent="0.25">
      <c r="A1349" s="135" t="s">
        <v>980</v>
      </c>
      <c r="B1349" s="136" t="s">
        <v>182</v>
      </c>
      <c r="C1349" s="136" t="s">
        <v>796</v>
      </c>
      <c r="D1349" s="137">
        <v>44241</v>
      </c>
      <c r="E1349" s="137">
        <v>44241</v>
      </c>
      <c r="F1349" s="137">
        <v>44252</v>
      </c>
      <c r="G1349" s="136" t="s">
        <v>981</v>
      </c>
      <c r="H1349" s="136" t="s">
        <v>982</v>
      </c>
      <c r="I1349" s="138">
        <v>-712.89</v>
      </c>
      <c r="J1349" s="136" t="s">
        <v>1034</v>
      </c>
      <c r="K1349" s="136" t="s">
        <v>984</v>
      </c>
      <c r="L1349" s="138">
        <v>-59847.12</v>
      </c>
      <c r="M1349" s="138">
        <v>-712.89</v>
      </c>
      <c r="N1349" s="139">
        <f t="shared" si="43"/>
        <v>712.89</v>
      </c>
      <c r="O1349" s="140" t="str">
        <f>IF(M1349="","",IF(M1349&lt;0,-M1349&amp;"_"&amp;COUNTIF(M$2:M1349,M1349),M1349&amp;"_"&amp;COUNTIF(M$2:M1349,M1349)))</f>
        <v>712.89_1</v>
      </c>
      <c r="P1349" s="140" t="str">
        <f t="shared" si="42"/>
        <v/>
      </c>
      <c r="Q1349" s="136" t="s">
        <v>1744</v>
      </c>
      <c r="R1349" s="136" t="s">
        <v>1734</v>
      </c>
      <c r="S1349" s="136" t="s">
        <v>980</v>
      </c>
      <c r="T1349" s="136" t="s">
        <v>980</v>
      </c>
      <c r="U1349" s="136" t="s">
        <v>987</v>
      </c>
      <c r="V1349" s="136" t="s">
        <v>980</v>
      </c>
      <c r="W1349" s="136" t="s">
        <v>980</v>
      </c>
      <c r="X1349" s="136" t="s">
        <v>980</v>
      </c>
      <c r="Y1349" s="136" t="s">
        <v>980</v>
      </c>
      <c r="Z1349" s="136" t="s">
        <v>988</v>
      </c>
      <c r="AA1349" s="136" t="s">
        <v>980</v>
      </c>
      <c r="AB1349" s="137"/>
      <c r="AC1349" s="136" t="s">
        <v>980</v>
      </c>
      <c r="AD1349" s="136" t="s">
        <v>980</v>
      </c>
      <c r="AE1349" s="136" t="s">
        <v>980</v>
      </c>
      <c r="AF1349" s="138">
        <v>0</v>
      </c>
    </row>
    <row r="1350" spans="1:32" x14ac:dyDescent="0.25">
      <c r="A1350" s="135" t="s">
        <v>980</v>
      </c>
      <c r="B1350" s="136" t="s">
        <v>182</v>
      </c>
      <c r="C1350" s="136" t="s">
        <v>807</v>
      </c>
      <c r="D1350" s="137">
        <v>44241</v>
      </c>
      <c r="E1350" s="137">
        <v>44241</v>
      </c>
      <c r="F1350" s="137">
        <v>44252</v>
      </c>
      <c r="G1350" s="136" t="s">
        <v>981</v>
      </c>
      <c r="H1350" s="136" t="s">
        <v>982</v>
      </c>
      <c r="I1350" s="138">
        <v>-3367.4</v>
      </c>
      <c r="J1350" s="136" t="s">
        <v>983</v>
      </c>
      <c r="K1350" s="136" t="s">
        <v>984</v>
      </c>
      <c r="L1350" s="138">
        <v>-282693.23</v>
      </c>
      <c r="M1350" s="138">
        <v>-3367.4</v>
      </c>
      <c r="N1350" s="139">
        <f t="shared" si="43"/>
        <v>3367.4</v>
      </c>
      <c r="O1350" s="140" t="str">
        <f>IF(M1350="","",IF(M1350&lt;0,-M1350&amp;"_"&amp;COUNTIF(M$2:M1350,M1350),M1350&amp;"_"&amp;COUNTIF(M$2:M1350,M1350)))</f>
        <v>3367.4_1</v>
      </c>
      <c r="P1350" s="140" t="str">
        <f t="shared" si="42"/>
        <v/>
      </c>
      <c r="Q1350" s="136" t="s">
        <v>1745</v>
      </c>
      <c r="R1350" s="136" t="s">
        <v>1734</v>
      </c>
      <c r="S1350" s="136" t="s">
        <v>980</v>
      </c>
      <c r="T1350" s="136" t="s">
        <v>980</v>
      </c>
      <c r="U1350" s="136" t="s">
        <v>987</v>
      </c>
      <c r="V1350" s="136" t="s">
        <v>980</v>
      </c>
      <c r="W1350" s="136" t="s">
        <v>980</v>
      </c>
      <c r="X1350" s="136" t="s">
        <v>980</v>
      </c>
      <c r="Y1350" s="136" t="s">
        <v>980</v>
      </c>
      <c r="Z1350" s="136" t="s">
        <v>988</v>
      </c>
      <c r="AA1350" s="136" t="s">
        <v>980</v>
      </c>
      <c r="AB1350" s="137"/>
      <c r="AC1350" s="136" t="s">
        <v>980</v>
      </c>
      <c r="AD1350" s="136" t="s">
        <v>980</v>
      </c>
      <c r="AE1350" s="136" t="s">
        <v>980</v>
      </c>
      <c r="AF1350" s="138">
        <v>0</v>
      </c>
    </row>
    <row r="1351" spans="1:32" x14ac:dyDescent="0.25">
      <c r="A1351" s="135" t="s">
        <v>980</v>
      </c>
      <c r="B1351" s="136" t="s">
        <v>182</v>
      </c>
      <c r="C1351" s="136" t="s">
        <v>776</v>
      </c>
      <c r="D1351" s="137">
        <v>44243</v>
      </c>
      <c r="E1351" s="137">
        <v>44243</v>
      </c>
      <c r="F1351" s="137">
        <v>44250</v>
      </c>
      <c r="G1351" s="136" t="s">
        <v>981</v>
      </c>
      <c r="H1351" s="136" t="s">
        <v>982</v>
      </c>
      <c r="I1351" s="138">
        <v>-2227.98</v>
      </c>
      <c r="J1351" s="136" t="s">
        <v>983</v>
      </c>
      <c r="K1351" s="136" t="s">
        <v>984</v>
      </c>
      <c r="L1351" s="138">
        <v>-187038.92</v>
      </c>
      <c r="M1351" s="138">
        <v>-2227.98</v>
      </c>
      <c r="N1351" s="139">
        <f t="shared" si="43"/>
        <v>2227.98</v>
      </c>
      <c r="O1351" s="140" t="str">
        <f>IF(M1351="","",IF(M1351&lt;0,-M1351&amp;"_"&amp;COUNTIF(M$2:M1351,M1351),M1351&amp;"_"&amp;COUNTIF(M$2:M1351,M1351)))</f>
        <v>2227.98_1</v>
      </c>
      <c r="P1351" s="140" t="str">
        <f t="shared" si="42"/>
        <v/>
      </c>
      <c r="Q1351" s="136" t="s">
        <v>1746</v>
      </c>
      <c r="R1351" s="136" t="s">
        <v>1747</v>
      </c>
      <c r="S1351" s="136" t="s">
        <v>980</v>
      </c>
      <c r="T1351" s="136" t="s">
        <v>980</v>
      </c>
      <c r="U1351" s="136" t="s">
        <v>987</v>
      </c>
      <c r="V1351" s="136" t="s">
        <v>980</v>
      </c>
      <c r="W1351" s="136" t="s">
        <v>980</v>
      </c>
      <c r="X1351" s="136" t="s">
        <v>980</v>
      </c>
      <c r="Y1351" s="136" t="s">
        <v>980</v>
      </c>
      <c r="Z1351" s="136" t="s">
        <v>988</v>
      </c>
      <c r="AA1351" s="136" t="s">
        <v>980</v>
      </c>
      <c r="AB1351" s="137"/>
      <c r="AC1351" s="136" t="s">
        <v>980</v>
      </c>
      <c r="AD1351" s="136" t="s">
        <v>980</v>
      </c>
      <c r="AE1351" s="136" t="s">
        <v>980</v>
      </c>
      <c r="AF1351" s="138">
        <v>0</v>
      </c>
    </row>
    <row r="1352" spans="1:32" x14ac:dyDescent="0.25">
      <c r="A1352" s="135" t="s">
        <v>980</v>
      </c>
      <c r="B1352" s="136" t="s">
        <v>182</v>
      </c>
      <c r="C1352" s="136" t="s">
        <v>776</v>
      </c>
      <c r="D1352" s="137">
        <v>44243</v>
      </c>
      <c r="E1352" s="137">
        <v>44243</v>
      </c>
      <c r="F1352" s="137">
        <v>44250</v>
      </c>
      <c r="G1352" s="136" t="s">
        <v>981</v>
      </c>
      <c r="H1352" s="136" t="s">
        <v>982</v>
      </c>
      <c r="I1352" s="138">
        <v>-4134.08</v>
      </c>
      <c r="J1352" s="136" t="s">
        <v>983</v>
      </c>
      <c r="K1352" s="136" t="s">
        <v>984</v>
      </c>
      <c r="L1352" s="138">
        <v>-347056.02</v>
      </c>
      <c r="M1352" s="138">
        <v>-4134.08</v>
      </c>
      <c r="N1352" s="139">
        <f t="shared" si="43"/>
        <v>4134.08</v>
      </c>
      <c r="O1352" s="140" t="str">
        <f>IF(M1352="","",IF(M1352&lt;0,-M1352&amp;"_"&amp;COUNTIF(M$2:M1352,M1352),M1352&amp;"_"&amp;COUNTIF(M$2:M1352,M1352)))</f>
        <v>4134.08_1</v>
      </c>
      <c r="P1352" s="140" t="str">
        <f t="shared" si="42"/>
        <v/>
      </c>
      <c r="Q1352" s="136" t="s">
        <v>1746</v>
      </c>
      <c r="R1352" s="136" t="s">
        <v>1747</v>
      </c>
      <c r="S1352" s="136" t="s">
        <v>980</v>
      </c>
      <c r="T1352" s="136" t="s">
        <v>980</v>
      </c>
      <c r="U1352" s="136" t="s">
        <v>987</v>
      </c>
      <c r="V1352" s="136" t="s">
        <v>980</v>
      </c>
      <c r="W1352" s="136" t="s">
        <v>980</v>
      </c>
      <c r="X1352" s="136" t="s">
        <v>980</v>
      </c>
      <c r="Y1352" s="136" t="s">
        <v>980</v>
      </c>
      <c r="Z1352" s="136" t="s">
        <v>988</v>
      </c>
      <c r="AA1352" s="136" t="s">
        <v>980</v>
      </c>
      <c r="AB1352" s="137"/>
      <c r="AC1352" s="136" t="s">
        <v>980</v>
      </c>
      <c r="AD1352" s="136" t="s">
        <v>980</v>
      </c>
      <c r="AE1352" s="136" t="s">
        <v>980</v>
      </c>
      <c r="AF1352" s="138">
        <v>0</v>
      </c>
    </row>
    <row r="1353" spans="1:32" x14ac:dyDescent="0.25">
      <c r="A1353" s="135" t="s">
        <v>980</v>
      </c>
      <c r="B1353" s="136" t="s">
        <v>182</v>
      </c>
      <c r="C1353" s="136" t="s">
        <v>782</v>
      </c>
      <c r="D1353" s="137">
        <v>44243</v>
      </c>
      <c r="E1353" s="137">
        <v>44243</v>
      </c>
      <c r="F1353" s="137">
        <v>44251</v>
      </c>
      <c r="G1353" s="136" t="s">
        <v>981</v>
      </c>
      <c r="H1353" s="136" t="s">
        <v>982</v>
      </c>
      <c r="I1353" s="138">
        <v>-1854.86</v>
      </c>
      <c r="J1353" s="136" t="s">
        <v>983</v>
      </c>
      <c r="K1353" s="136" t="s">
        <v>984</v>
      </c>
      <c r="L1353" s="138">
        <v>-155715.5</v>
      </c>
      <c r="M1353" s="138">
        <v>-1854.86</v>
      </c>
      <c r="N1353" s="139">
        <f t="shared" si="43"/>
        <v>1854.86</v>
      </c>
      <c r="O1353" s="140" t="str">
        <f>IF(M1353="","",IF(M1353&lt;0,-M1353&amp;"_"&amp;COUNTIF(M$2:M1353,M1353),M1353&amp;"_"&amp;COUNTIF(M$2:M1353,M1353)))</f>
        <v>1854.86_1</v>
      </c>
      <c r="P1353" s="140" t="str">
        <f t="shared" si="42"/>
        <v/>
      </c>
      <c r="Q1353" s="136" t="s">
        <v>1748</v>
      </c>
      <c r="R1353" s="136" t="s">
        <v>1747</v>
      </c>
      <c r="S1353" s="136" t="s">
        <v>980</v>
      </c>
      <c r="T1353" s="136" t="s">
        <v>980</v>
      </c>
      <c r="U1353" s="136" t="s">
        <v>987</v>
      </c>
      <c r="V1353" s="136" t="s">
        <v>980</v>
      </c>
      <c r="W1353" s="136" t="s">
        <v>980</v>
      </c>
      <c r="X1353" s="136" t="s">
        <v>980</v>
      </c>
      <c r="Y1353" s="136" t="s">
        <v>980</v>
      </c>
      <c r="Z1353" s="136" t="s">
        <v>988</v>
      </c>
      <c r="AA1353" s="136" t="s">
        <v>980</v>
      </c>
      <c r="AB1353" s="137"/>
      <c r="AC1353" s="136" t="s">
        <v>980</v>
      </c>
      <c r="AD1353" s="136" t="s">
        <v>980</v>
      </c>
      <c r="AE1353" s="136" t="s">
        <v>980</v>
      </c>
      <c r="AF1353" s="138">
        <v>0</v>
      </c>
    </row>
    <row r="1354" spans="1:32" x14ac:dyDescent="0.25">
      <c r="A1354" s="135" t="s">
        <v>980</v>
      </c>
      <c r="B1354" s="136" t="s">
        <v>182</v>
      </c>
      <c r="C1354" s="136" t="s">
        <v>793</v>
      </c>
      <c r="D1354" s="137">
        <v>44243</v>
      </c>
      <c r="E1354" s="137">
        <v>44243</v>
      </c>
      <c r="F1354" s="137">
        <v>44251</v>
      </c>
      <c r="G1354" s="136" t="s">
        <v>981</v>
      </c>
      <c r="H1354" s="136" t="s">
        <v>982</v>
      </c>
      <c r="I1354" s="138">
        <v>-4531.9799999999996</v>
      </c>
      <c r="J1354" s="136" t="s">
        <v>983</v>
      </c>
      <c r="K1354" s="136" t="s">
        <v>984</v>
      </c>
      <c r="L1354" s="138">
        <v>-380459.72</v>
      </c>
      <c r="M1354" s="138">
        <v>-4531.9799999999996</v>
      </c>
      <c r="N1354" s="139">
        <f t="shared" si="43"/>
        <v>4531.9799999999996</v>
      </c>
      <c r="O1354" s="140" t="str">
        <f>IF(M1354="","",IF(M1354&lt;0,-M1354&amp;"_"&amp;COUNTIF(M$2:M1354,M1354),M1354&amp;"_"&amp;COUNTIF(M$2:M1354,M1354)))</f>
        <v>4531.98_1</v>
      </c>
      <c r="P1354" s="140" t="str">
        <f t="shared" si="42"/>
        <v/>
      </c>
      <c r="Q1354" s="136" t="s">
        <v>1749</v>
      </c>
      <c r="R1354" s="136" t="s">
        <v>1747</v>
      </c>
      <c r="S1354" s="136" t="s">
        <v>980</v>
      </c>
      <c r="T1354" s="136" t="s">
        <v>980</v>
      </c>
      <c r="U1354" s="136" t="s">
        <v>987</v>
      </c>
      <c r="V1354" s="136" t="s">
        <v>980</v>
      </c>
      <c r="W1354" s="136" t="s">
        <v>980</v>
      </c>
      <c r="X1354" s="136" t="s">
        <v>980</v>
      </c>
      <c r="Y1354" s="136" t="s">
        <v>980</v>
      </c>
      <c r="Z1354" s="136" t="s">
        <v>988</v>
      </c>
      <c r="AA1354" s="136" t="s">
        <v>980</v>
      </c>
      <c r="AB1354" s="137"/>
      <c r="AC1354" s="136" t="s">
        <v>980</v>
      </c>
      <c r="AD1354" s="136" t="s">
        <v>980</v>
      </c>
      <c r="AE1354" s="136" t="s">
        <v>980</v>
      </c>
      <c r="AF1354" s="138">
        <v>0</v>
      </c>
    </row>
    <row r="1355" spans="1:32" x14ac:dyDescent="0.25">
      <c r="A1355" s="135" t="s">
        <v>980</v>
      </c>
      <c r="B1355" s="136" t="s">
        <v>182</v>
      </c>
      <c r="C1355" s="136" t="s">
        <v>779</v>
      </c>
      <c r="D1355" s="137">
        <v>44243</v>
      </c>
      <c r="E1355" s="137">
        <v>44243</v>
      </c>
      <c r="F1355" s="137">
        <v>44251</v>
      </c>
      <c r="G1355" s="136" t="s">
        <v>981</v>
      </c>
      <c r="H1355" s="136" t="s">
        <v>982</v>
      </c>
      <c r="I1355" s="138">
        <v>-13186.76</v>
      </c>
      <c r="J1355" s="136" t="s">
        <v>983</v>
      </c>
      <c r="K1355" s="136" t="s">
        <v>984</v>
      </c>
      <c r="L1355" s="138">
        <v>-1107028.5</v>
      </c>
      <c r="M1355" s="138">
        <v>-13186.76</v>
      </c>
      <c r="N1355" s="139">
        <f t="shared" si="43"/>
        <v>13186.76</v>
      </c>
      <c r="O1355" s="140" t="str">
        <f>IF(M1355="","",IF(M1355&lt;0,-M1355&amp;"_"&amp;COUNTIF(M$2:M1355,M1355),M1355&amp;"_"&amp;COUNTIF(M$2:M1355,M1355)))</f>
        <v>13186.76_1</v>
      </c>
      <c r="P1355" s="140" t="str">
        <f t="shared" si="42"/>
        <v/>
      </c>
      <c r="Q1355" s="136" t="s">
        <v>1750</v>
      </c>
      <c r="R1355" s="136" t="s">
        <v>1747</v>
      </c>
      <c r="S1355" s="136" t="s">
        <v>980</v>
      </c>
      <c r="T1355" s="136" t="s">
        <v>980</v>
      </c>
      <c r="U1355" s="136" t="s">
        <v>987</v>
      </c>
      <c r="V1355" s="136" t="s">
        <v>980</v>
      </c>
      <c r="W1355" s="136" t="s">
        <v>980</v>
      </c>
      <c r="X1355" s="136" t="s">
        <v>980</v>
      </c>
      <c r="Y1355" s="136" t="s">
        <v>980</v>
      </c>
      <c r="Z1355" s="136" t="s">
        <v>988</v>
      </c>
      <c r="AA1355" s="136" t="s">
        <v>980</v>
      </c>
      <c r="AB1355" s="137"/>
      <c r="AC1355" s="136" t="s">
        <v>980</v>
      </c>
      <c r="AD1355" s="136" t="s">
        <v>980</v>
      </c>
      <c r="AE1355" s="136" t="s">
        <v>980</v>
      </c>
      <c r="AF1355" s="138">
        <v>0</v>
      </c>
    </row>
    <row r="1356" spans="1:32" x14ac:dyDescent="0.25">
      <c r="A1356" s="135" t="s">
        <v>980</v>
      </c>
      <c r="B1356" s="136" t="s">
        <v>182</v>
      </c>
      <c r="C1356" s="136" t="s">
        <v>800</v>
      </c>
      <c r="D1356" s="137">
        <v>44243</v>
      </c>
      <c r="E1356" s="137">
        <v>44243</v>
      </c>
      <c r="F1356" s="137">
        <v>44252</v>
      </c>
      <c r="G1356" s="136" t="s">
        <v>981</v>
      </c>
      <c r="H1356" s="136" t="s">
        <v>982</v>
      </c>
      <c r="I1356" s="138">
        <v>-4050.02</v>
      </c>
      <c r="J1356" s="136" t="s">
        <v>983</v>
      </c>
      <c r="K1356" s="136" t="s">
        <v>984</v>
      </c>
      <c r="L1356" s="138">
        <v>-339999.18</v>
      </c>
      <c r="M1356" s="138">
        <v>-4050.02</v>
      </c>
      <c r="N1356" s="139">
        <f t="shared" si="43"/>
        <v>4050.02</v>
      </c>
      <c r="O1356" s="140" t="str">
        <f>IF(M1356="","",IF(M1356&lt;0,-M1356&amp;"_"&amp;COUNTIF(M$2:M1356,M1356),M1356&amp;"_"&amp;COUNTIF(M$2:M1356,M1356)))</f>
        <v>4050.02_1</v>
      </c>
      <c r="P1356" s="140" t="str">
        <f t="shared" si="42"/>
        <v/>
      </c>
      <c r="Q1356" s="136" t="s">
        <v>1751</v>
      </c>
      <c r="R1356" s="136" t="s">
        <v>1747</v>
      </c>
      <c r="S1356" s="136" t="s">
        <v>980</v>
      </c>
      <c r="T1356" s="136" t="s">
        <v>980</v>
      </c>
      <c r="U1356" s="136" t="s">
        <v>987</v>
      </c>
      <c r="V1356" s="136" t="s">
        <v>980</v>
      </c>
      <c r="W1356" s="136" t="s">
        <v>980</v>
      </c>
      <c r="X1356" s="136" t="s">
        <v>980</v>
      </c>
      <c r="Y1356" s="136" t="s">
        <v>980</v>
      </c>
      <c r="Z1356" s="136" t="s">
        <v>988</v>
      </c>
      <c r="AA1356" s="136" t="s">
        <v>980</v>
      </c>
      <c r="AB1356" s="137"/>
      <c r="AC1356" s="136" t="s">
        <v>980</v>
      </c>
      <c r="AD1356" s="136" t="s">
        <v>980</v>
      </c>
      <c r="AE1356" s="136" t="s">
        <v>980</v>
      </c>
      <c r="AF1356" s="138">
        <v>0</v>
      </c>
    </row>
    <row r="1357" spans="1:32" x14ac:dyDescent="0.25">
      <c r="A1357" s="135" t="s">
        <v>980</v>
      </c>
      <c r="B1357" s="136" t="s">
        <v>182</v>
      </c>
      <c r="C1357" s="136" t="s">
        <v>800</v>
      </c>
      <c r="D1357" s="137">
        <v>44243</v>
      </c>
      <c r="E1357" s="137">
        <v>44243</v>
      </c>
      <c r="F1357" s="137">
        <v>44252</v>
      </c>
      <c r="G1357" s="136" t="s">
        <v>981</v>
      </c>
      <c r="H1357" s="136" t="s">
        <v>982</v>
      </c>
      <c r="I1357" s="138">
        <v>-10125.049999999999</v>
      </c>
      <c r="J1357" s="136" t="s">
        <v>983</v>
      </c>
      <c r="K1357" s="136" t="s">
        <v>984</v>
      </c>
      <c r="L1357" s="138">
        <v>-849997.95</v>
      </c>
      <c r="M1357" s="138">
        <v>-10125.049999999999</v>
      </c>
      <c r="N1357" s="139">
        <f t="shared" si="43"/>
        <v>10125.049999999999</v>
      </c>
      <c r="O1357" s="140" t="str">
        <f>IF(M1357="","",IF(M1357&lt;0,-M1357&amp;"_"&amp;COUNTIF(M$2:M1357,M1357),M1357&amp;"_"&amp;COUNTIF(M$2:M1357,M1357)))</f>
        <v>10125.05_1</v>
      </c>
      <c r="P1357" s="140" t="str">
        <f t="shared" si="42"/>
        <v/>
      </c>
      <c r="Q1357" s="136" t="s">
        <v>1751</v>
      </c>
      <c r="R1357" s="136" t="s">
        <v>1747</v>
      </c>
      <c r="S1357" s="136" t="s">
        <v>980</v>
      </c>
      <c r="T1357" s="136" t="s">
        <v>980</v>
      </c>
      <c r="U1357" s="136" t="s">
        <v>987</v>
      </c>
      <c r="V1357" s="136" t="s">
        <v>980</v>
      </c>
      <c r="W1357" s="136" t="s">
        <v>980</v>
      </c>
      <c r="X1357" s="136" t="s">
        <v>980</v>
      </c>
      <c r="Y1357" s="136" t="s">
        <v>980</v>
      </c>
      <c r="Z1357" s="136" t="s">
        <v>988</v>
      </c>
      <c r="AA1357" s="136" t="s">
        <v>980</v>
      </c>
      <c r="AB1357" s="137"/>
      <c r="AC1357" s="136" t="s">
        <v>980</v>
      </c>
      <c r="AD1357" s="136" t="s">
        <v>980</v>
      </c>
      <c r="AE1357" s="136" t="s">
        <v>980</v>
      </c>
      <c r="AF1357" s="138">
        <v>0</v>
      </c>
    </row>
    <row r="1358" spans="1:32" x14ac:dyDescent="0.25">
      <c r="A1358" s="135" t="s">
        <v>980</v>
      </c>
      <c r="B1358" s="136" t="s">
        <v>182</v>
      </c>
      <c r="C1358" s="136" t="s">
        <v>795</v>
      </c>
      <c r="D1358" s="137">
        <v>44243</v>
      </c>
      <c r="E1358" s="137">
        <v>44243</v>
      </c>
      <c r="F1358" s="137">
        <v>44252</v>
      </c>
      <c r="G1358" s="136" t="s">
        <v>981</v>
      </c>
      <c r="H1358" s="136" t="s">
        <v>982</v>
      </c>
      <c r="I1358" s="138">
        <v>-4368.03</v>
      </c>
      <c r="J1358" s="136" t="s">
        <v>983</v>
      </c>
      <c r="K1358" s="136" t="s">
        <v>984</v>
      </c>
      <c r="L1358" s="138">
        <v>-366696.12</v>
      </c>
      <c r="M1358" s="138">
        <v>-4368.03</v>
      </c>
      <c r="N1358" s="139">
        <f t="shared" si="43"/>
        <v>4368.03</v>
      </c>
      <c r="O1358" s="140" t="str">
        <f>IF(M1358="","",IF(M1358&lt;0,-M1358&amp;"_"&amp;COUNTIF(M$2:M1358,M1358),M1358&amp;"_"&amp;COUNTIF(M$2:M1358,M1358)))</f>
        <v>4368.03_1</v>
      </c>
      <c r="P1358" s="140" t="str">
        <f t="shared" si="42"/>
        <v/>
      </c>
      <c r="Q1358" s="136" t="s">
        <v>1752</v>
      </c>
      <c r="R1358" s="136" t="s">
        <v>1747</v>
      </c>
      <c r="S1358" s="136" t="s">
        <v>980</v>
      </c>
      <c r="T1358" s="136" t="s">
        <v>980</v>
      </c>
      <c r="U1358" s="136" t="s">
        <v>987</v>
      </c>
      <c r="V1358" s="136" t="s">
        <v>980</v>
      </c>
      <c r="W1358" s="136" t="s">
        <v>980</v>
      </c>
      <c r="X1358" s="136" t="s">
        <v>980</v>
      </c>
      <c r="Y1358" s="136" t="s">
        <v>980</v>
      </c>
      <c r="Z1358" s="136" t="s">
        <v>988</v>
      </c>
      <c r="AA1358" s="136" t="s">
        <v>980</v>
      </c>
      <c r="AB1358" s="137"/>
      <c r="AC1358" s="136" t="s">
        <v>980</v>
      </c>
      <c r="AD1358" s="136" t="s">
        <v>980</v>
      </c>
      <c r="AE1358" s="136" t="s">
        <v>980</v>
      </c>
      <c r="AF1358" s="138">
        <v>0</v>
      </c>
    </row>
    <row r="1359" spans="1:32" x14ac:dyDescent="0.25">
      <c r="A1359" s="135" t="s">
        <v>980</v>
      </c>
      <c r="B1359" s="136" t="s">
        <v>182</v>
      </c>
      <c r="C1359" s="136" t="s">
        <v>795</v>
      </c>
      <c r="D1359" s="137">
        <v>44243</v>
      </c>
      <c r="E1359" s="137">
        <v>44243</v>
      </c>
      <c r="F1359" s="137">
        <v>44252</v>
      </c>
      <c r="G1359" s="136" t="s">
        <v>981</v>
      </c>
      <c r="H1359" s="136" t="s">
        <v>982</v>
      </c>
      <c r="I1359" s="138">
        <v>-8041.81</v>
      </c>
      <c r="J1359" s="136" t="s">
        <v>983</v>
      </c>
      <c r="K1359" s="136" t="s">
        <v>984</v>
      </c>
      <c r="L1359" s="138">
        <v>-675109.95</v>
      </c>
      <c r="M1359" s="138">
        <v>-8041.81</v>
      </c>
      <c r="N1359" s="139">
        <f t="shared" si="43"/>
        <v>8041.81</v>
      </c>
      <c r="O1359" s="140" t="str">
        <f>IF(M1359="","",IF(M1359&lt;0,-M1359&amp;"_"&amp;COUNTIF(M$2:M1359,M1359),M1359&amp;"_"&amp;COUNTIF(M$2:M1359,M1359)))</f>
        <v>8041.81_1</v>
      </c>
      <c r="P1359" s="140" t="str">
        <f t="shared" si="42"/>
        <v/>
      </c>
      <c r="Q1359" s="136" t="s">
        <v>1752</v>
      </c>
      <c r="R1359" s="136" t="s">
        <v>1747</v>
      </c>
      <c r="S1359" s="136" t="s">
        <v>980</v>
      </c>
      <c r="T1359" s="136" t="s">
        <v>980</v>
      </c>
      <c r="U1359" s="136" t="s">
        <v>987</v>
      </c>
      <c r="V1359" s="136" t="s">
        <v>980</v>
      </c>
      <c r="W1359" s="136" t="s">
        <v>980</v>
      </c>
      <c r="X1359" s="136" t="s">
        <v>980</v>
      </c>
      <c r="Y1359" s="136" t="s">
        <v>980</v>
      </c>
      <c r="Z1359" s="136" t="s">
        <v>988</v>
      </c>
      <c r="AA1359" s="136" t="s">
        <v>980</v>
      </c>
      <c r="AB1359" s="137"/>
      <c r="AC1359" s="136" t="s">
        <v>980</v>
      </c>
      <c r="AD1359" s="136" t="s">
        <v>980</v>
      </c>
      <c r="AE1359" s="136" t="s">
        <v>980</v>
      </c>
      <c r="AF1359" s="138">
        <v>0</v>
      </c>
    </row>
    <row r="1360" spans="1:32" x14ac:dyDescent="0.25">
      <c r="A1360" s="135" t="s">
        <v>980</v>
      </c>
      <c r="B1360" s="136" t="s">
        <v>182</v>
      </c>
      <c r="C1360" s="136" t="s">
        <v>797</v>
      </c>
      <c r="D1360" s="137">
        <v>44243</v>
      </c>
      <c r="E1360" s="137">
        <v>44243</v>
      </c>
      <c r="F1360" s="137">
        <v>44252</v>
      </c>
      <c r="G1360" s="136" t="s">
        <v>981</v>
      </c>
      <c r="H1360" s="136" t="s">
        <v>982</v>
      </c>
      <c r="I1360" s="138">
        <v>-4840.3900000000003</v>
      </c>
      <c r="J1360" s="136" t="s">
        <v>983</v>
      </c>
      <c r="K1360" s="136" t="s">
        <v>984</v>
      </c>
      <c r="L1360" s="138">
        <v>-406350.74</v>
      </c>
      <c r="M1360" s="138">
        <v>-4840.3900000000003</v>
      </c>
      <c r="N1360" s="139">
        <f t="shared" si="43"/>
        <v>4840.3900000000003</v>
      </c>
      <c r="O1360" s="140" t="str">
        <f>IF(M1360="","",IF(M1360&lt;0,-M1360&amp;"_"&amp;COUNTIF(M$2:M1360,M1360),M1360&amp;"_"&amp;COUNTIF(M$2:M1360,M1360)))</f>
        <v>4840.39_1</v>
      </c>
      <c r="P1360" s="140" t="str">
        <f t="shared" si="42"/>
        <v/>
      </c>
      <c r="Q1360" s="136" t="s">
        <v>1753</v>
      </c>
      <c r="R1360" s="136" t="s">
        <v>1747</v>
      </c>
      <c r="S1360" s="136" t="s">
        <v>980</v>
      </c>
      <c r="T1360" s="136" t="s">
        <v>980</v>
      </c>
      <c r="U1360" s="136" t="s">
        <v>987</v>
      </c>
      <c r="V1360" s="136" t="s">
        <v>980</v>
      </c>
      <c r="W1360" s="136" t="s">
        <v>980</v>
      </c>
      <c r="X1360" s="136" t="s">
        <v>980</v>
      </c>
      <c r="Y1360" s="136" t="s">
        <v>980</v>
      </c>
      <c r="Z1360" s="136" t="s">
        <v>988</v>
      </c>
      <c r="AA1360" s="136" t="s">
        <v>980</v>
      </c>
      <c r="AB1360" s="137"/>
      <c r="AC1360" s="136" t="s">
        <v>980</v>
      </c>
      <c r="AD1360" s="136" t="s">
        <v>980</v>
      </c>
      <c r="AE1360" s="136" t="s">
        <v>980</v>
      </c>
      <c r="AF1360" s="138">
        <v>0</v>
      </c>
    </row>
    <row r="1361" spans="1:32" x14ac:dyDescent="0.25">
      <c r="A1361" s="135" t="s">
        <v>980</v>
      </c>
      <c r="B1361" s="136" t="s">
        <v>182</v>
      </c>
      <c r="C1361" s="136" t="s">
        <v>798</v>
      </c>
      <c r="D1361" s="137">
        <v>44243</v>
      </c>
      <c r="E1361" s="137">
        <v>44243</v>
      </c>
      <c r="F1361" s="137">
        <v>44252</v>
      </c>
      <c r="G1361" s="136" t="s">
        <v>981</v>
      </c>
      <c r="H1361" s="136" t="s">
        <v>982</v>
      </c>
      <c r="I1361" s="138">
        <v>-4613.8</v>
      </c>
      <c r="J1361" s="136" t="s">
        <v>983</v>
      </c>
      <c r="K1361" s="136" t="s">
        <v>984</v>
      </c>
      <c r="L1361" s="138">
        <v>-387328.51</v>
      </c>
      <c r="M1361" s="138">
        <v>-4613.8</v>
      </c>
      <c r="N1361" s="139">
        <f t="shared" si="43"/>
        <v>4613.8</v>
      </c>
      <c r="O1361" s="140" t="str">
        <f>IF(M1361="","",IF(M1361&lt;0,-M1361&amp;"_"&amp;COUNTIF(M$2:M1361,M1361),M1361&amp;"_"&amp;COUNTIF(M$2:M1361,M1361)))</f>
        <v>4613.8_1</v>
      </c>
      <c r="P1361" s="140" t="str">
        <f t="shared" si="42"/>
        <v/>
      </c>
      <c r="Q1361" s="136" t="s">
        <v>1754</v>
      </c>
      <c r="R1361" s="136" t="s">
        <v>1747</v>
      </c>
      <c r="S1361" s="136" t="s">
        <v>980</v>
      </c>
      <c r="T1361" s="136" t="s">
        <v>980</v>
      </c>
      <c r="U1361" s="136" t="s">
        <v>987</v>
      </c>
      <c r="V1361" s="136" t="s">
        <v>980</v>
      </c>
      <c r="W1361" s="136" t="s">
        <v>980</v>
      </c>
      <c r="X1361" s="136" t="s">
        <v>980</v>
      </c>
      <c r="Y1361" s="136" t="s">
        <v>980</v>
      </c>
      <c r="Z1361" s="136" t="s">
        <v>988</v>
      </c>
      <c r="AA1361" s="136" t="s">
        <v>980</v>
      </c>
      <c r="AB1361" s="137"/>
      <c r="AC1361" s="136" t="s">
        <v>980</v>
      </c>
      <c r="AD1361" s="136" t="s">
        <v>980</v>
      </c>
      <c r="AE1361" s="136" t="s">
        <v>980</v>
      </c>
      <c r="AF1361" s="138">
        <v>0</v>
      </c>
    </row>
    <row r="1362" spans="1:32" x14ac:dyDescent="0.25">
      <c r="A1362" s="135" t="s">
        <v>980</v>
      </c>
      <c r="B1362" s="136" t="s">
        <v>182</v>
      </c>
      <c r="C1362" s="136" t="s">
        <v>808</v>
      </c>
      <c r="D1362" s="137">
        <v>44243</v>
      </c>
      <c r="E1362" s="137">
        <v>44243</v>
      </c>
      <c r="F1362" s="137">
        <v>44254</v>
      </c>
      <c r="G1362" s="136" t="s">
        <v>981</v>
      </c>
      <c r="H1362" s="136" t="s">
        <v>982</v>
      </c>
      <c r="I1362" s="138">
        <v>-4838.58</v>
      </c>
      <c r="J1362" s="136" t="s">
        <v>983</v>
      </c>
      <c r="K1362" s="136" t="s">
        <v>984</v>
      </c>
      <c r="L1362" s="138">
        <v>-406198.79</v>
      </c>
      <c r="M1362" s="138">
        <v>-4838.58</v>
      </c>
      <c r="N1362" s="139">
        <f t="shared" si="43"/>
        <v>4838.58</v>
      </c>
      <c r="O1362" s="140" t="str">
        <f>IF(M1362="","",IF(M1362&lt;0,-M1362&amp;"_"&amp;COUNTIF(M$2:M1362,M1362),M1362&amp;"_"&amp;COUNTIF(M$2:M1362,M1362)))</f>
        <v>4838.58_1</v>
      </c>
      <c r="P1362" s="140" t="str">
        <f t="shared" si="42"/>
        <v/>
      </c>
      <c r="Q1362" s="136" t="s">
        <v>1755</v>
      </c>
      <c r="R1362" s="136" t="s">
        <v>1747</v>
      </c>
      <c r="S1362" s="136" t="s">
        <v>980</v>
      </c>
      <c r="T1362" s="136" t="s">
        <v>980</v>
      </c>
      <c r="U1362" s="136" t="s">
        <v>987</v>
      </c>
      <c r="V1362" s="136" t="s">
        <v>980</v>
      </c>
      <c r="W1362" s="136" t="s">
        <v>980</v>
      </c>
      <c r="X1362" s="136" t="s">
        <v>980</v>
      </c>
      <c r="Y1362" s="136" t="s">
        <v>980</v>
      </c>
      <c r="Z1362" s="136" t="s">
        <v>988</v>
      </c>
      <c r="AA1362" s="136" t="s">
        <v>980</v>
      </c>
      <c r="AB1362" s="137"/>
      <c r="AC1362" s="136" t="s">
        <v>980</v>
      </c>
      <c r="AD1362" s="136" t="s">
        <v>980</v>
      </c>
      <c r="AE1362" s="136" t="s">
        <v>980</v>
      </c>
      <c r="AF1362" s="138">
        <v>0</v>
      </c>
    </row>
    <row r="1363" spans="1:32" x14ac:dyDescent="0.25">
      <c r="A1363" s="135" t="s">
        <v>980</v>
      </c>
      <c r="B1363" s="136" t="s">
        <v>182</v>
      </c>
      <c r="C1363" s="136" t="s">
        <v>791</v>
      </c>
      <c r="D1363" s="137">
        <v>44243</v>
      </c>
      <c r="E1363" s="137">
        <v>44243</v>
      </c>
      <c r="F1363" s="137">
        <v>44254</v>
      </c>
      <c r="G1363" s="136" t="s">
        <v>981</v>
      </c>
      <c r="H1363" s="136" t="s">
        <v>982</v>
      </c>
      <c r="I1363" s="138">
        <v>-19356.82</v>
      </c>
      <c r="J1363" s="136" t="s">
        <v>983</v>
      </c>
      <c r="K1363" s="136" t="s">
        <v>984</v>
      </c>
      <c r="L1363" s="138">
        <v>-1625005.04</v>
      </c>
      <c r="M1363" s="138">
        <v>-19356.82</v>
      </c>
      <c r="N1363" s="139">
        <f t="shared" si="43"/>
        <v>19356.82</v>
      </c>
      <c r="O1363" s="140" t="str">
        <f>IF(M1363="","",IF(M1363&lt;0,-M1363&amp;"_"&amp;COUNTIF(M$2:M1363,M1363),M1363&amp;"_"&amp;COUNTIF(M$2:M1363,M1363)))</f>
        <v>19356.82_1</v>
      </c>
      <c r="P1363" s="140" t="str">
        <f t="shared" si="42"/>
        <v/>
      </c>
      <c r="Q1363" s="136" t="s">
        <v>1756</v>
      </c>
      <c r="R1363" s="136" t="s">
        <v>1747</v>
      </c>
      <c r="S1363" s="136" t="s">
        <v>980</v>
      </c>
      <c r="T1363" s="136" t="s">
        <v>980</v>
      </c>
      <c r="U1363" s="136" t="s">
        <v>987</v>
      </c>
      <c r="V1363" s="136" t="s">
        <v>980</v>
      </c>
      <c r="W1363" s="136" t="s">
        <v>980</v>
      </c>
      <c r="X1363" s="136" t="s">
        <v>980</v>
      </c>
      <c r="Y1363" s="136" t="s">
        <v>980</v>
      </c>
      <c r="Z1363" s="136" t="s">
        <v>988</v>
      </c>
      <c r="AA1363" s="136" t="s">
        <v>980</v>
      </c>
      <c r="AB1363" s="137"/>
      <c r="AC1363" s="136" t="s">
        <v>980</v>
      </c>
      <c r="AD1363" s="136" t="s">
        <v>980</v>
      </c>
      <c r="AE1363" s="136" t="s">
        <v>980</v>
      </c>
      <c r="AF1363" s="138">
        <v>0</v>
      </c>
    </row>
    <row r="1364" spans="1:32" x14ac:dyDescent="0.25">
      <c r="A1364" s="135" t="s">
        <v>980</v>
      </c>
      <c r="B1364" s="136" t="s">
        <v>182</v>
      </c>
      <c r="C1364" s="136" t="s">
        <v>792</v>
      </c>
      <c r="D1364" s="137">
        <v>44243</v>
      </c>
      <c r="E1364" s="137">
        <v>44243</v>
      </c>
      <c r="F1364" s="137">
        <v>44254</v>
      </c>
      <c r="G1364" s="136" t="s">
        <v>981</v>
      </c>
      <c r="H1364" s="136" t="s">
        <v>982</v>
      </c>
      <c r="I1364" s="138">
        <v>-8979.7199999999993</v>
      </c>
      <c r="J1364" s="136" t="s">
        <v>983</v>
      </c>
      <c r="K1364" s="136" t="s">
        <v>984</v>
      </c>
      <c r="L1364" s="138">
        <v>-753847.49</v>
      </c>
      <c r="M1364" s="138">
        <v>-8979.7199999999993</v>
      </c>
      <c r="N1364" s="139">
        <f t="shared" si="43"/>
        <v>8979.7199999999993</v>
      </c>
      <c r="O1364" s="140" t="str">
        <f>IF(M1364="","",IF(M1364&lt;0,-M1364&amp;"_"&amp;COUNTIF(M$2:M1364,M1364),M1364&amp;"_"&amp;COUNTIF(M$2:M1364,M1364)))</f>
        <v>8979.72_1</v>
      </c>
      <c r="P1364" s="140" t="str">
        <f t="shared" si="42"/>
        <v/>
      </c>
      <c r="Q1364" s="136" t="s">
        <v>1757</v>
      </c>
      <c r="R1364" s="136" t="s">
        <v>1747</v>
      </c>
      <c r="S1364" s="136" t="s">
        <v>980</v>
      </c>
      <c r="T1364" s="136" t="s">
        <v>980</v>
      </c>
      <c r="U1364" s="136" t="s">
        <v>987</v>
      </c>
      <c r="V1364" s="136" t="s">
        <v>980</v>
      </c>
      <c r="W1364" s="136" t="s">
        <v>980</v>
      </c>
      <c r="X1364" s="136" t="s">
        <v>980</v>
      </c>
      <c r="Y1364" s="136" t="s">
        <v>980</v>
      </c>
      <c r="Z1364" s="136" t="s">
        <v>988</v>
      </c>
      <c r="AA1364" s="136" t="s">
        <v>980</v>
      </c>
      <c r="AB1364" s="137"/>
      <c r="AC1364" s="136" t="s">
        <v>980</v>
      </c>
      <c r="AD1364" s="136" t="s">
        <v>980</v>
      </c>
      <c r="AE1364" s="136" t="s">
        <v>980</v>
      </c>
      <c r="AF1364" s="138">
        <v>0</v>
      </c>
    </row>
    <row r="1365" spans="1:32" x14ac:dyDescent="0.25">
      <c r="A1365" s="135" t="s">
        <v>980</v>
      </c>
      <c r="B1365" s="136" t="s">
        <v>182</v>
      </c>
      <c r="C1365" s="136" t="s">
        <v>809</v>
      </c>
      <c r="D1365" s="137">
        <v>44243</v>
      </c>
      <c r="E1365" s="137">
        <v>44243</v>
      </c>
      <c r="F1365" s="137">
        <v>44254</v>
      </c>
      <c r="G1365" s="136" t="s">
        <v>981</v>
      </c>
      <c r="H1365" s="136" t="s">
        <v>982</v>
      </c>
      <c r="I1365" s="138">
        <v>-9113.92</v>
      </c>
      <c r="J1365" s="136" t="s">
        <v>983</v>
      </c>
      <c r="K1365" s="136" t="s">
        <v>984</v>
      </c>
      <c r="L1365" s="138">
        <v>-765113.58</v>
      </c>
      <c r="M1365" s="138">
        <v>-9113.92</v>
      </c>
      <c r="N1365" s="139">
        <f t="shared" si="43"/>
        <v>9113.92</v>
      </c>
      <c r="O1365" s="140" t="str">
        <f>IF(M1365="","",IF(M1365&lt;0,-M1365&amp;"_"&amp;COUNTIF(M$2:M1365,M1365),M1365&amp;"_"&amp;COUNTIF(M$2:M1365,M1365)))</f>
        <v>9113.92_1</v>
      </c>
      <c r="P1365" s="140" t="str">
        <f t="shared" si="42"/>
        <v/>
      </c>
      <c r="Q1365" s="136" t="s">
        <v>1758</v>
      </c>
      <c r="R1365" s="136" t="s">
        <v>1747</v>
      </c>
      <c r="S1365" s="136" t="s">
        <v>980</v>
      </c>
      <c r="T1365" s="136" t="s">
        <v>980</v>
      </c>
      <c r="U1365" s="136" t="s">
        <v>987</v>
      </c>
      <c r="V1365" s="136" t="s">
        <v>980</v>
      </c>
      <c r="W1365" s="136" t="s">
        <v>980</v>
      </c>
      <c r="X1365" s="136" t="s">
        <v>980</v>
      </c>
      <c r="Y1365" s="136" t="s">
        <v>980</v>
      </c>
      <c r="Z1365" s="136" t="s">
        <v>988</v>
      </c>
      <c r="AA1365" s="136" t="s">
        <v>980</v>
      </c>
      <c r="AB1365" s="137"/>
      <c r="AC1365" s="136" t="s">
        <v>980</v>
      </c>
      <c r="AD1365" s="136" t="s">
        <v>980</v>
      </c>
      <c r="AE1365" s="136" t="s">
        <v>980</v>
      </c>
      <c r="AF1365" s="138">
        <v>0</v>
      </c>
    </row>
    <row r="1366" spans="1:32" x14ac:dyDescent="0.25">
      <c r="A1366" s="135" t="s">
        <v>980</v>
      </c>
      <c r="B1366" s="136" t="s">
        <v>182</v>
      </c>
      <c r="C1366" s="136" t="s">
        <v>809</v>
      </c>
      <c r="D1366" s="137">
        <v>44243</v>
      </c>
      <c r="E1366" s="137">
        <v>44243</v>
      </c>
      <c r="F1366" s="137">
        <v>44254</v>
      </c>
      <c r="G1366" s="136" t="s">
        <v>981</v>
      </c>
      <c r="H1366" s="136" t="s">
        <v>982</v>
      </c>
      <c r="I1366" s="138">
        <v>-2613.6799999999998</v>
      </c>
      <c r="J1366" s="136" t="s">
        <v>983</v>
      </c>
      <c r="K1366" s="136" t="s">
        <v>984</v>
      </c>
      <c r="L1366" s="138">
        <v>-219418.44</v>
      </c>
      <c r="M1366" s="138">
        <v>-2613.6799999999998</v>
      </c>
      <c r="N1366" s="139">
        <f t="shared" si="43"/>
        <v>2613.6799999999998</v>
      </c>
      <c r="O1366" s="140" t="str">
        <f>IF(M1366="","",IF(M1366&lt;0,-M1366&amp;"_"&amp;COUNTIF(M$2:M1366,M1366),M1366&amp;"_"&amp;COUNTIF(M$2:M1366,M1366)))</f>
        <v>2613.68_1</v>
      </c>
      <c r="P1366" s="140" t="str">
        <f t="shared" si="42"/>
        <v/>
      </c>
      <c r="Q1366" s="136" t="s">
        <v>1758</v>
      </c>
      <c r="R1366" s="136" t="s">
        <v>1747</v>
      </c>
      <c r="S1366" s="136" t="s">
        <v>980</v>
      </c>
      <c r="T1366" s="136" t="s">
        <v>980</v>
      </c>
      <c r="U1366" s="136" t="s">
        <v>987</v>
      </c>
      <c r="V1366" s="136" t="s">
        <v>980</v>
      </c>
      <c r="W1366" s="136" t="s">
        <v>980</v>
      </c>
      <c r="X1366" s="136" t="s">
        <v>980</v>
      </c>
      <c r="Y1366" s="136" t="s">
        <v>980</v>
      </c>
      <c r="Z1366" s="136" t="s">
        <v>988</v>
      </c>
      <c r="AA1366" s="136" t="s">
        <v>980</v>
      </c>
      <c r="AB1366" s="137"/>
      <c r="AC1366" s="136" t="s">
        <v>980</v>
      </c>
      <c r="AD1366" s="136" t="s">
        <v>980</v>
      </c>
      <c r="AE1366" s="136" t="s">
        <v>980</v>
      </c>
      <c r="AF1366" s="138">
        <v>0</v>
      </c>
    </row>
    <row r="1367" spans="1:32" x14ac:dyDescent="0.25">
      <c r="A1367" s="135" t="s">
        <v>980</v>
      </c>
      <c r="B1367" s="136" t="s">
        <v>182</v>
      </c>
      <c r="C1367" s="136" t="s">
        <v>810</v>
      </c>
      <c r="D1367" s="137">
        <v>44243</v>
      </c>
      <c r="E1367" s="137">
        <v>44243</v>
      </c>
      <c r="F1367" s="137">
        <v>44254</v>
      </c>
      <c r="G1367" s="136" t="s">
        <v>981</v>
      </c>
      <c r="H1367" s="136" t="s">
        <v>982</v>
      </c>
      <c r="I1367" s="138">
        <v>-8314.5499999999993</v>
      </c>
      <c r="J1367" s="136" t="s">
        <v>983</v>
      </c>
      <c r="K1367" s="136" t="s">
        <v>984</v>
      </c>
      <c r="L1367" s="138">
        <v>-698006.47</v>
      </c>
      <c r="M1367" s="138">
        <v>-8314.5499999999993</v>
      </c>
      <c r="N1367" s="139">
        <f t="shared" si="43"/>
        <v>8314.5499999999993</v>
      </c>
      <c r="O1367" s="140" t="str">
        <f>IF(M1367="","",IF(M1367&lt;0,-M1367&amp;"_"&amp;COUNTIF(M$2:M1367,M1367),M1367&amp;"_"&amp;COUNTIF(M$2:M1367,M1367)))</f>
        <v>8314.55_1</v>
      </c>
      <c r="P1367" s="140" t="str">
        <f t="shared" si="42"/>
        <v/>
      </c>
      <c r="Q1367" s="136" t="s">
        <v>1759</v>
      </c>
      <c r="R1367" s="136" t="s">
        <v>1747</v>
      </c>
      <c r="S1367" s="136" t="s">
        <v>980</v>
      </c>
      <c r="T1367" s="136" t="s">
        <v>980</v>
      </c>
      <c r="U1367" s="136" t="s">
        <v>987</v>
      </c>
      <c r="V1367" s="136" t="s">
        <v>980</v>
      </c>
      <c r="W1367" s="136" t="s">
        <v>980</v>
      </c>
      <c r="X1367" s="136" t="s">
        <v>980</v>
      </c>
      <c r="Y1367" s="136" t="s">
        <v>980</v>
      </c>
      <c r="Z1367" s="136" t="s">
        <v>988</v>
      </c>
      <c r="AA1367" s="136" t="s">
        <v>980</v>
      </c>
      <c r="AB1367" s="137"/>
      <c r="AC1367" s="136" t="s">
        <v>980</v>
      </c>
      <c r="AD1367" s="136" t="s">
        <v>980</v>
      </c>
      <c r="AE1367" s="136" t="s">
        <v>980</v>
      </c>
      <c r="AF1367" s="138">
        <v>0</v>
      </c>
    </row>
    <row r="1368" spans="1:32" x14ac:dyDescent="0.25">
      <c r="A1368" s="135" t="s">
        <v>980</v>
      </c>
      <c r="B1368" s="136" t="s">
        <v>182</v>
      </c>
      <c r="C1368" s="136" t="s">
        <v>811</v>
      </c>
      <c r="D1368" s="137">
        <v>44243</v>
      </c>
      <c r="E1368" s="137">
        <v>44243</v>
      </c>
      <c r="F1368" s="137">
        <v>44254</v>
      </c>
      <c r="G1368" s="136" t="s">
        <v>981</v>
      </c>
      <c r="H1368" s="136" t="s">
        <v>982</v>
      </c>
      <c r="I1368" s="138">
        <v>-1901.03</v>
      </c>
      <c r="J1368" s="136" t="s">
        <v>983</v>
      </c>
      <c r="K1368" s="136" t="s">
        <v>984</v>
      </c>
      <c r="L1368" s="138">
        <v>-159591.47</v>
      </c>
      <c r="M1368" s="138">
        <v>-1901.03</v>
      </c>
      <c r="N1368" s="139">
        <f t="shared" si="43"/>
        <v>1901.03</v>
      </c>
      <c r="O1368" s="140" t="str">
        <f>IF(M1368="","",IF(M1368&lt;0,-M1368&amp;"_"&amp;COUNTIF(M$2:M1368,M1368),M1368&amp;"_"&amp;COUNTIF(M$2:M1368,M1368)))</f>
        <v>1901.03_1</v>
      </c>
      <c r="P1368" s="140" t="str">
        <f t="shared" si="42"/>
        <v/>
      </c>
      <c r="Q1368" s="136" t="s">
        <v>1760</v>
      </c>
      <c r="R1368" s="136" t="s">
        <v>1747</v>
      </c>
      <c r="S1368" s="136" t="s">
        <v>980</v>
      </c>
      <c r="T1368" s="136" t="s">
        <v>980</v>
      </c>
      <c r="U1368" s="136" t="s">
        <v>987</v>
      </c>
      <c r="V1368" s="136" t="s">
        <v>980</v>
      </c>
      <c r="W1368" s="136" t="s">
        <v>980</v>
      </c>
      <c r="X1368" s="136" t="s">
        <v>980</v>
      </c>
      <c r="Y1368" s="136" t="s">
        <v>980</v>
      </c>
      <c r="Z1368" s="136" t="s">
        <v>988</v>
      </c>
      <c r="AA1368" s="136" t="s">
        <v>980</v>
      </c>
      <c r="AB1368" s="137"/>
      <c r="AC1368" s="136" t="s">
        <v>980</v>
      </c>
      <c r="AD1368" s="136" t="s">
        <v>980</v>
      </c>
      <c r="AE1368" s="136" t="s">
        <v>980</v>
      </c>
      <c r="AF1368" s="138">
        <v>0</v>
      </c>
    </row>
    <row r="1369" spans="1:32" x14ac:dyDescent="0.25">
      <c r="A1369" s="135" t="s">
        <v>980</v>
      </c>
      <c r="B1369" s="136" t="s">
        <v>182</v>
      </c>
      <c r="C1369" s="136" t="s">
        <v>783</v>
      </c>
      <c r="D1369" s="137">
        <v>44245</v>
      </c>
      <c r="E1369" s="137">
        <v>44245</v>
      </c>
      <c r="F1369" s="137">
        <v>44251</v>
      </c>
      <c r="G1369" s="136" t="s">
        <v>981</v>
      </c>
      <c r="H1369" s="136" t="s">
        <v>982</v>
      </c>
      <c r="I1369" s="138">
        <v>-2115.67</v>
      </c>
      <c r="J1369" s="136" t="s">
        <v>983</v>
      </c>
      <c r="K1369" s="136" t="s">
        <v>984</v>
      </c>
      <c r="L1369" s="138">
        <v>-177610.5</v>
      </c>
      <c r="M1369" s="138">
        <v>-2115.67</v>
      </c>
      <c r="N1369" s="139">
        <f t="shared" si="43"/>
        <v>2115.67</v>
      </c>
      <c r="O1369" s="140" t="str">
        <f>IF(M1369="","",IF(M1369&lt;0,-M1369&amp;"_"&amp;COUNTIF(M$2:M1369,M1369),M1369&amp;"_"&amp;COUNTIF(M$2:M1369,M1369)))</f>
        <v>2115.67_1</v>
      </c>
      <c r="P1369" s="140" t="str">
        <f t="shared" si="42"/>
        <v/>
      </c>
      <c r="Q1369" s="136" t="s">
        <v>1761</v>
      </c>
      <c r="R1369" s="136" t="s">
        <v>1762</v>
      </c>
      <c r="S1369" s="136" t="s">
        <v>980</v>
      </c>
      <c r="T1369" s="136" t="s">
        <v>980</v>
      </c>
      <c r="U1369" s="136" t="s">
        <v>987</v>
      </c>
      <c r="V1369" s="136" t="s">
        <v>980</v>
      </c>
      <c r="W1369" s="136" t="s">
        <v>980</v>
      </c>
      <c r="X1369" s="136" t="s">
        <v>980</v>
      </c>
      <c r="Y1369" s="136" t="s">
        <v>980</v>
      </c>
      <c r="Z1369" s="136" t="s">
        <v>988</v>
      </c>
      <c r="AA1369" s="136" t="s">
        <v>980</v>
      </c>
      <c r="AB1369" s="137"/>
      <c r="AC1369" s="136" t="s">
        <v>980</v>
      </c>
      <c r="AD1369" s="136" t="s">
        <v>980</v>
      </c>
      <c r="AE1369" s="136" t="s">
        <v>980</v>
      </c>
      <c r="AF1369" s="138">
        <v>0</v>
      </c>
    </row>
    <row r="1370" spans="1:32" x14ac:dyDescent="0.25">
      <c r="A1370" s="135" t="s">
        <v>980</v>
      </c>
      <c r="B1370" s="136" t="s">
        <v>182</v>
      </c>
      <c r="C1370" s="136" t="s">
        <v>784</v>
      </c>
      <c r="D1370" s="137">
        <v>44245</v>
      </c>
      <c r="E1370" s="137">
        <v>44245</v>
      </c>
      <c r="F1370" s="137">
        <v>44251</v>
      </c>
      <c r="G1370" s="136" t="s">
        <v>981</v>
      </c>
      <c r="H1370" s="136" t="s">
        <v>982</v>
      </c>
      <c r="I1370" s="138">
        <v>-3223.14</v>
      </c>
      <c r="J1370" s="136" t="s">
        <v>983</v>
      </c>
      <c r="K1370" s="136" t="s">
        <v>984</v>
      </c>
      <c r="L1370" s="138">
        <v>-270582.59999999998</v>
      </c>
      <c r="M1370" s="138">
        <v>-3223.14</v>
      </c>
      <c r="N1370" s="139">
        <f t="shared" si="43"/>
        <v>3223.14</v>
      </c>
      <c r="O1370" s="140" t="str">
        <f>IF(M1370="","",IF(M1370&lt;0,-M1370&amp;"_"&amp;COUNTIF(M$2:M1370,M1370),M1370&amp;"_"&amp;COUNTIF(M$2:M1370,M1370)))</f>
        <v>3223.14_1</v>
      </c>
      <c r="P1370" s="140" t="str">
        <f t="shared" si="42"/>
        <v/>
      </c>
      <c r="Q1370" s="136" t="s">
        <v>1763</v>
      </c>
      <c r="R1370" s="136" t="s">
        <v>1762</v>
      </c>
      <c r="S1370" s="136" t="s">
        <v>980</v>
      </c>
      <c r="T1370" s="136" t="s">
        <v>980</v>
      </c>
      <c r="U1370" s="136" t="s">
        <v>987</v>
      </c>
      <c r="V1370" s="136" t="s">
        <v>980</v>
      </c>
      <c r="W1370" s="136" t="s">
        <v>980</v>
      </c>
      <c r="X1370" s="136" t="s">
        <v>980</v>
      </c>
      <c r="Y1370" s="136" t="s">
        <v>980</v>
      </c>
      <c r="Z1370" s="136" t="s">
        <v>988</v>
      </c>
      <c r="AA1370" s="136" t="s">
        <v>980</v>
      </c>
      <c r="AB1370" s="137"/>
      <c r="AC1370" s="136" t="s">
        <v>980</v>
      </c>
      <c r="AD1370" s="136" t="s">
        <v>980</v>
      </c>
      <c r="AE1370" s="136" t="s">
        <v>980</v>
      </c>
      <c r="AF1370" s="138">
        <v>0</v>
      </c>
    </row>
    <row r="1371" spans="1:32" x14ac:dyDescent="0.25">
      <c r="A1371" s="135" t="s">
        <v>980</v>
      </c>
      <c r="B1371" s="136" t="s">
        <v>182</v>
      </c>
      <c r="C1371" s="136" t="s">
        <v>784</v>
      </c>
      <c r="D1371" s="137">
        <v>44245</v>
      </c>
      <c r="E1371" s="137">
        <v>44245</v>
      </c>
      <c r="F1371" s="137">
        <v>44251</v>
      </c>
      <c r="G1371" s="136" t="s">
        <v>981</v>
      </c>
      <c r="H1371" s="136" t="s">
        <v>982</v>
      </c>
      <c r="I1371" s="138">
        <v>-3279.29</v>
      </c>
      <c r="J1371" s="136" t="s">
        <v>983</v>
      </c>
      <c r="K1371" s="136" t="s">
        <v>984</v>
      </c>
      <c r="L1371" s="138">
        <v>-275296.40000000002</v>
      </c>
      <c r="M1371" s="138">
        <v>-3279.29</v>
      </c>
      <c r="N1371" s="139">
        <f t="shared" si="43"/>
        <v>3279.29</v>
      </c>
      <c r="O1371" s="140" t="str">
        <f>IF(M1371="","",IF(M1371&lt;0,-M1371&amp;"_"&amp;COUNTIF(M$2:M1371,M1371),M1371&amp;"_"&amp;COUNTIF(M$2:M1371,M1371)))</f>
        <v>3279.29_1</v>
      </c>
      <c r="P1371" s="140" t="str">
        <f t="shared" si="42"/>
        <v/>
      </c>
      <c r="Q1371" s="136" t="s">
        <v>1763</v>
      </c>
      <c r="R1371" s="136" t="s">
        <v>1762</v>
      </c>
      <c r="S1371" s="136" t="s">
        <v>980</v>
      </c>
      <c r="T1371" s="136" t="s">
        <v>980</v>
      </c>
      <c r="U1371" s="136" t="s">
        <v>987</v>
      </c>
      <c r="V1371" s="136" t="s">
        <v>980</v>
      </c>
      <c r="W1371" s="136" t="s">
        <v>980</v>
      </c>
      <c r="X1371" s="136" t="s">
        <v>980</v>
      </c>
      <c r="Y1371" s="136" t="s">
        <v>980</v>
      </c>
      <c r="Z1371" s="136" t="s">
        <v>988</v>
      </c>
      <c r="AA1371" s="136" t="s">
        <v>980</v>
      </c>
      <c r="AB1371" s="137"/>
      <c r="AC1371" s="136" t="s">
        <v>980</v>
      </c>
      <c r="AD1371" s="136" t="s">
        <v>980</v>
      </c>
      <c r="AE1371" s="136" t="s">
        <v>980</v>
      </c>
      <c r="AF1371" s="138">
        <v>0</v>
      </c>
    </row>
    <row r="1372" spans="1:32" x14ac:dyDescent="0.25">
      <c r="A1372" s="135" t="s">
        <v>980</v>
      </c>
      <c r="B1372" s="136" t="s">
        <v>182</v>
      </c>
      <c r="C1372" s="136" t="s">
        <v>790</v>
      </c>
      <c r="D1372" s="137">
        <v>44245</v>
      </c>
      <c r="E1372" s="137">
        <v>44245</v>
      </c>
      <c r="F1372" s="137">
        <v>44251</v>
      </c>
      <c r="G1372" s="136" t="s">
        <v>981</v>
      </c>
      <c r="H1372" s="136" t="s">
        <v>982</v>
      </c>
      <c r="I1372" s="138">
        <v>-1475.38</v>
      </c>
      <c r="J1372" s="136" t="s">
        <v>983</v>
      </c>
      <c r="K1372" s="136" t="s">
        <v>984</v>
      </c>
      <c r="L1372" s="138">
        <v>-123858.15</v>
      </c>
      <c r="M1372" s="138">
        <v>-1475.38</v>
      </c>
      <c r="N1372" s="139">
        <f t="shared" si="43"/>
        <v>1475.38</v>
      </c>
      <c r="O1372" s="140" t="str">
        <f>IF(M1372="","",IF(M1372&lt;0,-M1372&amp;"_"&amp;COUNTIF(M$2:M1372,M1372),M1372&amp;"_"&amp;COUNTIF(M$2:M1372,M1372)))</f>
        <v>1475.38_1</v>
      </c>
      <c r="P1372" s="140" t="str">
        <f t="shared" si="42"/>
        <v/>
      </c>
      <c r="Q1372" s="136" t="s">
        <v>1764</v>
      </c>
      <c r="R1372" s="136" t="s">
        <v>1762</v>
      </c>
      <c r="S1372" s="136" t="s">
        <v>980</v>
      </c>
      <c r="T1372" s="136" t="s">
        <v>980</v>
      </c>
      <c r="U1372" s="136" t="s">
        <v>987</v>
      </c>
      <c r="V1372" s="136" t="s">
        <v>980</v>
      </c>
      <c r="W1372" s="136" t="s">
        <v>980</v>
      </c>
      <c r="X1372" s="136" t="s">
        <v>980</v>
      </c>
      <c r="Y1372" s="136" t="s">
        <v>980</v>
      </c>
      <c r="Z1372" s="136" t="s">
        <v>988</v>
      </c>
      <c r="AA1372" s="136" t="s">
        <v>980</v>
      </c>
      <c r="AB1372" s="137"/>
      <c r="AC1372" s="136" t="s">
        <v>980</v>
      </c>
      <c r="AD1372" s="136" t="s">
        <v>980</v>
      </c>
      <c r="AE1372" s="136" t="s">
        <v>980</v>
      </c>
      <c r="AF1372" s="138">
        <v>0</v>
      </c>
    </row>
    <row r="1373" spans="1:32" x14ac:dyDescent="0.25">
      <c r="A1373" s="135" t="s">
        <v>980</v>
      </c>
      <c r="B1373" s="136" t="s">
        <v>182</v>
      </c>
      <c r="C1373" s="136" t="s">
        <v>790</v>
      </c>
      <c r="D1373" s="137">
        <v>44245</v>
      </c>
      <c r="E1373" s="137">
        <v>44245</v>
      </c>
      <c r="F1373" s="137">
        <v>44251</v>
      </c>
      <c r="G1373" s="136" t="s">
        <v>981</v>
      </c>
      <c r="H1373" s="136" t="s">
        <v>982</v>
      </c>
      <c r="I1373" s="138">
        <v>-1360.2</v>
      </c>
      <c r="J1373" s="136" t="s">
        <v>983</v>
      </c>
      <c r="K1373" s="136" t="s">
        <v>984</v>
      </c>
      <c r="L1373" s="138">
        <v>-114188.79</v>
      </c>
      <c r="M1373" s="138">
        <v>-1360.2</v>
      </c>
      <c r="N1373" s="139">
        <f t="shared" si="43"/>
        <v>1360.2</v>
      </c>
      <c r="O1373" s="140" t="str">
        <f>IF(M1373="","",IF(M1373&lt;0,-M1373&amp;"_"&amp;COUNTIF(M$2:M1373,M1373),M1373&amp;"_"&amp;COUNTIF(M$2:M1373,M1373)))</f>
        <v>1360.2_1</v>
      </c>
      <c r="P1373" s="140" t="str">
        <f t="shared" si="42"/>
        <v/>
      </c>
      <c r="Q1373" s="136" t="s">
        <v>1764</v>
      </c>
      <c r="R1373" s="136" t="s">
        <v>1762</v>
      </c>
      <c r="S1373" s="136" t="s">
        <v>980</v>
      </c>
      <c r="T1373" s="136" t="s">
        <v>980</v>
      </c>
      <c r="U1373" s="136" t="s">
        <v>987</v>
      </c>
      <c r="V1373" s="136" t="s">
        <v>980</v>
      </c>
      <c r="W1373" s="136" t="s">
        <v>980</v>
      </c>
      <c r="X1373" s="136" t="s">
        <v>980</v>
      </c>
      <c r="Y1373" s="136" t="s">
        <v>980</v>
      </c>
      <c r="Z1373" s="136" t="s">
        <v>988</v>
      </c>
      <c r="AA1373" s="136" t="s">
        <v>980</v>
      </c>
      <c r="AB1373" s="137"/>
      <c r="AC1373" s="136" t="s">
        <v>980</v>
      </c>
      <c r="AD1373" s="136" t="s">
        <v>980</v>
      </c>
      <c r="AE1373" s="136" t="s">
        <v>980</v>
      </c>
      <c r="AF1373" s="138">
        <v>0</v>
      </c>
    </row>
    <row r="1374" spans="1:32" x14ac:dyDescent="0.25">
      <c r="A1374" s="135" t="s">
        <v>980</v>
      </c>
      <c r="B1374" s="136" t="s">
        <v>182</v>
      </c>
      <c r="C1374" s="136" t="s">
        <v>790</v>
      </c>
      <c r="D1374" s="137">
        <v>44245</v>
      </c>
      <c r="E1374" s="137">
        <v>44245</v>
      </c>
      <c r="F1374" s="137">
        <v>44251</v>
      </c>
      <c r="G1374" s="136" t="s">
        <v>981</v>
      </c>
      <c r="H1374" s="136" t="s">
        <v>982</v>
      </c>
      <c r="I1374" s="138">
        <v>-1993.38</v>
      </c>
      <c r="J1374" s="136" t="s">
        <v>983</v>
      </c>
      <c r="K1374" s="136" t="s">
        <v>984</v>
      </c>
      <c r="L1374" s="138">
        <v>-167344.25</v>
      </c>
      <c r="M1374" s="138">
        <v>-1993.38</v>
      </c>
      <c r="N1374" s="139">
        <f t="shared" si="43"/>
        <v>1993.38</v>
      </c>
      <c r="O1374" s="140" t="str">
        <f>IF(M1374="","",IF(M1374&lt;0,-M1374&amp;"_"&amp;COUNTIF(M$2:M1374,M1374),M1374&amp;"_"&amp;COUNTIF(M$2:M1374,M1374)))</f>
        <v>1993.38_1</v>
      </c>
      <c r="P1374" s="140" t="str">
        <f t="shared" si="42"/>
        <v/>
      </c>
      <c r="Q1374" s="136" t="s">
        <v>1764</v>
      </c>
      <c r="R1374" s="136" t="s">
        <v>1762</v>
      </c>
      <c r="S1374" s="136" t="s">
        <v>980</v>
      </c>
      <c r="T1374" s="136" t="s">
        <v>980</v>
      </c>
      <c r="U1374" s="136" t="s">
        <v>987</v>
      </c>
      <c r="V1374" s="136" t="s">
        <v>980</v>
      </c>
      <c r="W1374" s="136" t="s">
        <v>980</v>
      </c>
      <c r="X1374" s="136" t="s">
        <v>980</v>
      </c>
      <c r="Y1374" s="136" t="s">
        <v>980</v>
      </c>
      <c r="Z1374" s="136" t="s">
        <v>988</v>
      </c>
      <c r="AA1374" s="136" t="s">
        <v>980</v>
      </c>
      <c r="AB1374" s="137"/>
      <c r="AC1374" s="136" t="s">
        <v>980</v>
      </c>
      <c r="AD1374" s="136" t="s">
        <v>980</v>
      </c>
      <c r="AE1374" s="136" t="s">
        <v>980</v>
      </c>
      <c r="AF1374" s="138">
        <v>0</v>
      </c>
    </row>
    <row r="1375" spans="1:32" x14ac:dyDescent="0.25">
      <c r="A1375" s="135" t="s">
        <v>980</v>
      </c>
      <c r="B1375" s="136" t="s">
        <v>182</v>
      </c>
      <c r="C1375" s="136" t="s">
        <v>751</v>
      </c>
      <c r="D1375" s="137">
        <v>44245</v>
      </c>
      <c r="E1375" s="137">
        <v>44245</v>
      </c>
      <c r="F1375" s="137">
        <v>44251</v>
      </c>
      <c r="G1375" s="136" t="s">
        <v>981</v>
      </c>
      <c r="H1375" s="136" t="s">
        <v>982</v>
      </c>
      <c r="I1375" s="138">
        <v>-1745.87</v>
      </c>
      <c r="J1375" s="136" t="s">
        <v>983</v>
      </c>
      <c r="K1375" s="136" t="s">
        <v>984</v>
      </c>
      <c r="L1375" s="138">
        <v>-146565.78</v>
      </c>
      <c r="M1375" s="138">
        <v>-1745.87</v>
      </c>
      <c r="N1375" s="139">
        <f t="shared" si="43"/>
        <v>1745.87</v>
      </c>
      <c r="O1375" s="140" t="str">
        <f>IF(M1375="","",IF(M1375&lt;0,-M1375&amp;"_"&amp;COUNTIF(M$2:M1375,M1375),M1375&amp;"_"&amp;COUNTIF(M$2:M1375,M1375)))</f>
        <v>1745.87_1</v>
      </c>
      <c r="P1375" s="140" t="str">
        <f t="shared" si="42"/>
        <v/>
      </c>
      <c r="Q1375" s="136" t="s">
        <v>1765</v>
      </c>
      <c r="R1375" s="136" t="s">
        <v>1762</v>
      </c>
      <c r="S1375" s="136" t="s">
        <v>980</v>
      </c>
      <c r="T1375" s="136" t="s">
        <v>980</v>
      </c>
      <c r="U1375" s="136" t="s">
        <v>987</v>
      </c>
      <c r="V1375" s="136" t="s">
        <v>980</v>
      </c>
      <c r="W1375" s="136" t="s">
        <v>980</v>
      </c>
      <c r="X1375" s="136" t="s">
        <v>980</v>
      </c>
      <c r="Y1375" s="136" t="s">
        <v>980</v>
      </c>
      <c r="Z1375" s="136" t="s">
        <v>988</v>
      </c>
      <c r="AA1375" s="136" t="s">
        <v>980</v>
      </c>
      <c r="AB1375" s="137"/>
      <c r="AC1375" s="136" t="s">
        <v>980</v>
      </c>
      <c r="AD1375" s="136" t="s">
        <v>980</v>
      </c>
      <c r="AE1375" s="136" t="s">
        <v>980</v>
      </c>
      <c r="AF1375" s="138">
        <v>0</v>
      </c>
    </row>
    <row r="1376" spans="1:32" x14ac:dyDescent="0.25">
      <c r="A1376" s="135" t="s">
        <v>980</v>
      </c>
      <c r="B1376" s="136" t="s">
        <v>182</v>
      </c>
      <c r="C1376" s="136" t="s">
        <v>751</v>
      </c>
      <c r="D1376" s="137">
        <v>44245</v>
      </c>
      <c r="E1376" s="137">
        <v>44245</v>
      </c>
      <c r="F1376" s="137">
        <v>44251</v>
      </c>
      <c r="G1376" s="136" t="s">
        <v>981</v>
      </c>
      <c r="H1376" s="136" t="s">
        <v>982</v>
      </c>
      <c r="I1376" s="138">
        <v>-1676.26</v>
      </c>
      <c r="J1376" s="136" t="s">
        <v>983</v>
      </c>
      <c r="K1376" s="136" t="s">
        <v>984</v>
      </c>
      <c r="L1376" s="138">
        <v>-140722.03</v>
      </c>
      <c r="M1376" s="138">
        <v>-1676.26</v>
      </c>
      <c r="N1376" s="139">
        <f t="shared" si="43"/>
        <v>1676.26</v>
      </c>
      <c r="O1376" s="140" t="str">
        <f>IF(M1376="","",IF(M1376&lt;0,-M1376&amp;"_"&amp;COUNTIF(M$2:M1376,M1376),M1376&amp;"_"&amp;COUNTIF(M$2:M1376,M1376)))</f>
        <v>1676.26_1</v>
      </c>
      <c r="P1376" s="140" t="str">
        <f t="shared" si="42"/>
        <v/>
      </c>
      <c r="Q1376" s="136" t="s">
        <v>1765</v>
      </c>
      <c r="R1376" s="136" t="s">
        <v>1762</v>
      </c>
      <c r="S1376" s="136" t="s">
        <v>980</v>
      </c>
      <c r="T1376" s="136" t="s">
        <v>980</v>
      </c>
      <c r="U1376" s="136" t="s">
        <v>987</v>
      </c>
      <c r="V1376" s="136" t="s">
        <v>980</v>
      </c>
      <c r="W1376" s="136" t="s">
        <v>980</v>
      </c>
      <c r="X1376" s="136" t="s">
        <v>980</v>
      </c>
      <c r="Y1376" s="136" t="s">
        <v>980</v>
      </c>
      <c r="Z1376" s="136" t="s">
        <v>988</v>
      </c>
      <c r="AA1376" s="136" t="s">
        <v>980</v>
      </c>
      <c r="AB1376" s="137"/>
      <c r="AC1376" s="136" t="s">
        <v>980</v>
      </c>
      <c r="AD1376" s="136" t="s">
        <v>980</v>
      </c>
      <c r="AE1376" s="136" t="s">
        <v>980</v>
      </c>
      <c r="AF1376" s="138">
        <v>0</v>
      </c>
    </row>
    <row r="1377" spans="1:32" x14ac:dyDescent="0.25">
      <c r="A1377" s="135" t="s">
        <v>980</v>
      </c>
      <c r="B1377" s="136" t="s">
        <v>182</v>
      </c>
      <c r="C1377" s="136" t="s">
        <v>801</v>
      </c>
      <c r="D1377" s="137">
        <v>44245</v>
      </c>
      <c r="E1377" s="137">
        <v>44245</v>
      </c>
      <c r="F1377" s="137">
        <v>44252</v>
      </c>
      <c r="G1377" s="136" t="s">
        <v>981</v>
      </c>
      <c r="H1377" s="136" t="s">
        <v>982</v>
      </c>
      <c r="I1377" s="138">
        <v>-1518.76</v>
      </c>
      <c r="J1377" s="136" t="s">
        <v>983</v>
      </c>
      <c r="K1377" s="136" t="s">
        <v>984</v>
      </c>
      <c r="L1377" s="138">
        <v>-127499.9</v>
      </c>
      <c r="M1377" s="138">
        <v>-1518.76</v>
      </c>
      <c r="N1377" s="139">
        <f t="shared" si="43"/>
        <v>1518.76</v>
      </c>
      <c r="O1377" s="140" t="str">
        <f>IF(M1377="","",IF(M1377&lt;0,-M1377&amp;"_"&amp;COUNTIF(M$2:M1377,M1377),M1377&amp;"_"&amp;COUNTIF(M$2:M1377,M1377)))</f>
        <v>1518.76_1</v>
      </c>
      <c r="P1377" s="140" t="str">
        <f t="shared" si="42"/>
        <v/>
      </c>
      <c r="Q1377" s="136" t="s">
        <v>1766</v>
      </c>
      <c r="R1377" s="136" t="s">
        <v>1762</v>
      </c>
      <c r="S1377" s="136" t="s">
        <v>980</v>
      </c>
      <c r="T1377" s="136" t="s">
        <v>980</v>
      </c>
      <c r="U1377" s="136" t="s">
        <v>987</v>
      </c>
      <c r="V1377" s="136" t="s">
        <v>980</v>
      </c>
      <c r="W1377" s="136" t="s">
        <v>980</v>
      </c>
      <c r="X1377" s="136" t="s">
        <v>980</v>
      </c>
      <c r="Y1377" s="136" t="s">
        <v>980</v>
      </c>
      <c r="Z1377" s="136" t="s">
        <v>988</v>
      </c>
      <c r="AA1377" s="136" t="s">
        <v>980</v>
      </c>
      <c r="AB1377" s="137"/>
      <c r="AC1377" s="136" t="s">
        <v>980</v>
      </c>
      <c r="AD1377" s="136" t="s">
        <v>980</v>
      </c>
      <c r="AE1377" s="136" t="s">
        <v>980</v>
      </c>
      <c r="AF1377" s="138">
        <v>0</v>
      </c>
    </row>
    <row r="1378" spans="1:32" x14ac:dyDescent="0.25">
      <c r="A1378" s="135" t="s">
        <v>980</v>
      </c>
      <c r="B1378" s="136" t="s">
        <v>182</v>
      </c>
      <c r="C1378" s="136" t="s">
        <v>801</v>
      </c>
      <c r="D1378" s="137">
        <v>44245</v>
      </c>
      <c r="E1378" s="137">
        <v>44245</v>
      </c>
      <c r="F1378" s="137">
        <v>44252</v>
      </c>
      <c r="G1378" s="136" t="s">
        <v>981</v>
      </c>
      <c r="H1378" s="136" t="s">
        <v>982</v>
      </c>
      <c r="I1378" s="138">
        <v>-4173.4399999999996</v>
      </c>
      <c r="J1378" s="136" t="s">
        <v>983</v>
      </c>
      <c r="K1378" s="136" t="s">
        <v>984</v>
      </c>
      <c r="L1378" s="138">
        <v>-350360.29</v>
      </c>
      <c r="M1378" s="138">
        <v>-4173.4399999999996</v>
      </c>
      <c r="N1378" s="139">
        <f t="shared" si="43"/>
        <v>4173.4399999999996</v>
      </c>
      <c r="O1378" s="140" t="str">
        <f>IF(M1378="","",IF(M1378&lt;0,-M1378&amp;"_"&amp;COUNTIF(M$2:M1378,M1378),M1378&amp;"_"&amp;COUNTIF(M$2:M1378,M1378)))</f>
        <v>4173.44_1</v>
      </c>
      <c r="P1378" s="140" t="str">
        <f t="shared" si="42"/>
        <v/>
      </c>
      <c r="Q1378" s="136" t="s">
        <v>1766</v>
      </c>
      <c r="R1378" s="136" t="s">
        <v>1762</v>
      </c>
      <c r="S1378" s="136" t="s">
        <v>980</v>
      </c>
      <c r="T1378" s="136" t="s">
        <v>980</v>
      </c>
      <c r="U1378" s="136" t="s">
        <v>987</v>
      </c>
      <c r="V1378" s="136" t="s">
        <v>980</v>
      </c>
      <c r="W1378" s="136" t="s">
        <v>980</v>
      </c>
      <c r="X1378" s="136" t="s">
        <v>980</v>
      </c>
      <c r="Y1378" s="136" t="s">
        <v>980</v>
      </c>
      <c r="Z1378" s="136" t="s">
        <v>988</v>
      </c>
      <c r="AA1378" s="136" t="s">
        <v>980</v>
      </c>
      <c r="AB1378" s="137"/>
      <c r="AC1378" s="136" t="s">
        <v>980</v>
      </c>
      <c r="AD1378" s="136" t="s">
        <v>980</v>
      </c>
      <c r="AE1378" s="136" t="s">
        <v>980</v>
      </c>
      <c r="AF1378" s="138">
        <v>0</v>
      </c>
    </row>
    <row r="1379" spans="1:32" x14ac:dyDescent="0.25">
      <c r="A1379" s="135" t="s">
        <v>980</v>
      </c>
      <c r="B1379" s="136" t="s">
        <v>182</v>
      </c>
      <c r="C1379" s="136" t="s">
        <v>833</v>
      </c>
      <c r="D1379" s="137">
        <v>44245</v>
      </c>
      <c r="E1379" s="137">
        <v>44245</v>
      </c>
      <c r="F1379" s="137">
        <v>44258</v>
      </c>
      <c r="G1379" s="136" t="s">
        <v>981</v>
      </c>
      <c r="H1379" s="136" t="s">
        <v>982</v>
      </c>
      <c r="I1379" s="138">
        <v>-3417.72</v>
      </c>
      <c r="J1379" s="136" t="s">
        <v>983</v>
      </c>
      <c r="K1379" s="136" t="s">
        <v>984</v>
      </c>
      <c r="L1379" s="138">
        <v>-286917.59000000003</v>
      </c>
      <c r="M1379" s="138">
        <v>-3417.72</v>
      </c>
      <c r="N1379" s="139">
        <f t="shared" si="43"/>
        <v>3417.72</v>
      </c>
      <c r="O1379" s="140" t="str">
        <f>IF(M1379="","",IF(M1379&lt;0,-M1379&amp;"_"&amp;COUNTIF(M$2:M1379,M1379),M1379&amp;"_"&amp;COUNTIF(M$2:M1379,M1379)))</f>
        <v>3417.72_1</v>
      </c>
      <c r="P1379" s="140" t="str">
        <f t="shared" si="42"/>
        <v/>
      </c>
      <c r="Q1379" s="136" t="s">
        <v>1767</v>
      </c>
      <c r="R1379" s="136" t="s">
        <v>1762</v>
      </c>
      <c r="S1379" s="136" t="s">
        <v>980</v>
      </c>
      <c r="T1379" s="136" t="s">
        <v>980</v>
      </c>
      <c r="U1379" s="136" t="s">
        <v>987</v>
      </c>
      <c r="V1379" s="136" t="s">
        <v>980</v>
      </c>
      <c r="W1379" s="136" t="s">
        <v>980</v>
      </c>
      <c r="X1379" s="136" t="s">
        <v>980</v>
      </c>
      <c r="Y1379" s="136" t="s">
        <v>980</v>
      </c>
      <c r="Z1379" s="136" t="s">
        <v>988</v>
      </c>
      <c r="AA1379" s="136" t="s">
        <v>980</v>
      </c>
      <c r="AB1379" s="137"/>
      <c r="AC1379" s="136" t="s">
        <v>980</v>
      </c>
      <c r="AD1379" s="136" t="s">
        <v>980</v>
      </c>
      <c r="AE1379" s="136" t="s">
        <v>980</v>
      </c>
      <c r="AF1379" s="138">
        <v>0</v>
      </c>
    </row>
    <row r="1380" spans="1:32" x14ac:dyDescent="0.25">
      <c r="A1380" s="135" t="s">
        <v>980</v>
      </c>
      <c r="B1380" s="136" t="s">
        <v>182</v>
      </c>
      <c r="C1380" s="136" t="s">
        <v>833</v>
      </c>
      <c r="D1380" s="137">
        <v>44245</v>
      </c>
      <c r="E1380" s="137">
        <v>44245</v>
      </c>
      <c r="F1380" s="137">
        <v>44258</v>
      </c>
      <c r="G1380" s="136" t="s">
        <v>981</v>
      </c>
      <c r="H1380" s="136" t="s">
        <v>982</v>
      </c>
      <c r="I1380" s="138">
        <v>-1217.07</v>
      </c>
      <c r="J1380" s="136" t="s">
        <v>983</v>
      </c>
      <c r="K1380" s="136" t="s">
        <v>984</v>
      </c>
      <c r="L1380" s="138">
        <v>-102173.03</v>
      </c>
      <c r="M1380" s="138">
        <v>-1217.07</v>
      </c>
      <c r="N1380" s="139">
        <f t="shared" si="43"/>
        <v>1217.07</v>
      </c>
      <c r="O1380" s="140" t="str">
        <f>IF(M1380="","",IF(M1380&lt;0,-M1380&amp;"_"&amp;COUNTIF(M$2:M1380,M1380),M1380&amp;"_"&amp;COUNTIF(M$2:M1380,M1380)))</f>
        <v>1217.07_1</v>
      </c>
      <c r="P1380" s="140" t="str">
        <f t="shared" si="42"/>
        <v/>
      </c>
      <c r="Q1380" s="136" t="s">
        <v>1767</v>
      </c>
      <c r="R1380" s="136" t="s">
        <v>1762</v>
      </c>
      <c r="S1380" s="136" t="s">
        <v>980</v>
      </c>
      <c r="T1380" s="136" t="s">
        <v>980</v>
      </c>
      <c r="U1380" s="136" t="s">
        <v>987</v>
      </c>
      <c r="V1380" s="136" t="s">
        <v>980</v>
      </c>
      <c r="W1380" s="136" t="s">
        <v>980</v>
      </c>
      <c r="X1380" s="136" t="s">
        <v>980</v>
      </c>
      <c r="Y1380" s="136" t="s">
        <v>980</v>
      </c>
      <c r="Z1380" s="136" t="s">
        <v>988</v>
      </c>
      <c r="AA1380" s="136" t="s">
        <v>980</v>
      </c>
      <c r="AB1380" s="137"/>
      <c r="AC1380" s="136" t="s">
        <v>980</v>
      </c>
      <c r="AD1380" s="136" t="s">
        <v>980</v>
      </c>
      <c r="AE1380" s="136" t="s">
        <v>980</v>
      </c>
      <c r="AF1380" s="138">
        <v>0</v>
      </c>
    </row>
    <row r="1381" spans="1:32" x14ac:dyDescent="0.25">
      <c r="A1381" s="135" t="s">
        <v>980</v>
      </c>
      <c r="B1381" s="136" t="s">
        <v>182</v>
      </c>
      <c r="C1381" s="136" t="s">
        <v>248</v>
      </c>
      <c r="D1381" s="137">
        <v>44246</v>
      </c>
      <c r="E1381" s="137">
        <v>44246</v>
      </c>
      <c r="F1381" s="137">
        <v>44251</v>
      </c>
      <c r="G1381" s="136" t="s">
        <v>981</v>
      </c>
      <c r="H1381" s="136" t="s">
        <v>982</v>
      </c>
      <c r="I1381" s="138">
        <v>-1269.25</v>
      </c>
      <c r="J1381" s="136" t="s">
        <v>999</v>
      </c>
      <c r="K1381" s="136" t="s">
        <v>984</v>
      </c>
      <c r="L1381" s="138">
        <v>-106553.53</v>
      </c>
      <c r="M1381" s="138">
        <v>-1269.25</v>
      </c>
      <c r="N1381" s="139">
        <f t="shared" si="43"/>
        <v>1269.25</v>
      </c>
      <c r="O1381" s="140" t="str">
        <f>IF(M1381="","",IF(M1381&lt;0,-M1381&amp;"_"&amp;COUNTIF(M$2:M1381,M1381),M1381&amp;"_"&amp;COUNTIF(M$2:M1381,M1381)))</f>
        <v>1269.25_1</v>
      </c>
      <c r="P1381" s="140" t="str">
        <f t="shared" si="42"/>
        <v/>
      </c>
      <c r="Q1381" s="136" t="s">
        <v>1768</v>
      </c>
      <c r="R1381" s="136" t="s">
        <v>1769</v>
      </c>
      <c r="S1381" s="136" t="s">
        <v>980</v>
      </c>
      <c r="T1381" s="136" t="s">
        <v>980</v>
      </c>
      <c r="U1381" s="136" t="s">
        <v>987</v>
      </c>
      <c r="V1381" s="136" t="s">
        <v>980</v>
      </c>
      <c r="W1381" s="136" t="s">
        <v>980</v>
      </c>
      <c r="X1381" s="136" t="s">
        <v>980</v>
      </c>
      <c r="Y1381" s="136" t="s">
        <v>980</v>
      </c>
      <c r="Z1381" s="136" t="s">
        <v>988</v>
      </c>
      <c r="AA1381" s="136" t="s">
        <v>980</v>
      </c>
      <c r="AB1381" s="137"/>
      <c r="AC1381" s="136" t="s">
        <v>980</v>
      </c>
      <c r="AD1381" s="136" t="s">
        <v>980</v>
      </c>
      <c r="AE1381" s="136" t="s">
        <v>980</v>
      </c>
      <c r="AF1381" s="138">
        <v>0</v>
      </c>
    </row>
    <row r="1382" spans="1:32" x14ac:dyDescent="0.25">
      <c r="A1382" s="135" t="s">
        <v>980</v>
      </c>
      <c r="B1382" s="136" t="s">
        <v>182</v>
      </c>
      <c r="C1382" s="136" t="s">
        <v>248</v>
      </c>
      <c r="D1382" s="137">
        <v>44246</v>
      </c>
      <c r="E1382" s="137">
        <v>44246</v>
      </c>
      <c r="F1382" s="137">
        <v>44251</v>
      </c>
      <c r="G1382" s="136" t="s">
        <v>981</v>
      </c>
      <c r="H1382" s="136" t="s">
        <v>982</v>
      </c>
      <c r="I1382" s="138">
        <v>-4607.04</v>
      </c>
      <c r="J1382" s="136" t="s">
        <v>983</v>
      </c>
      <c r="K1382" s="136" t="s">
        <v>984</v>
      </c>
      <c r="L1382" s="138">
        <v>-386761.01</v>
      </c>
      <c r="M1382" s="138">
        <v>-4607.04</v>
      </c>
      <c r="N1382" s="139">
        <f t="shared" si="43"/>
        <v>4607.04</v>
      </c>
      <c r="O1382" s="140" t="str">
        <f>IF(M1382="","",IF(M1382&lt;0,-M1382&amp;"_"&amp;COUNTIF(M$2:M1382,M1382),M1382&amp;"_"&amp;COUNTIF(M$2:M1382,M1382)))</f>
        <v>4607.04_1</v>
      </c>
      <c r="P1382" s="140" t="str">
        <f t="shared" si="42"/>
        <v/>
      </c>
      <c r="Q1382" s="136" t="s">
        <v>1768</v>
      </c>
      <c r="R1382" s="136" t="s">
        <v>1769</v>
      </c>
      <c r="S1382" s="136" t="s">
        <v>980</v>
      </c>
      <c r="T1382" s="136" t="s">
        <v>980</v>
      </c>
      <c r="U1382" s="136" t="s">
        <v>987</v>
      </c>
      <c r="V1382" s="136" t="s">
        <v>980</v>
      </c>
      <c r="W1382" s="136" t="s">
        <v>980</v>
      </c>
      <c r="X1382" s="136" t="s">
        <v>980</v>
      </c>
      <c r="Y1382" s="136" t="s">
        <v>980</v>
      </c>
      <c r="Z1382" s="136" t="s">
        <v>988</v>
      </c>
      <c r="AA1382" s="136" t="s">
        <v>980</v>
      </c>
      <c r="AB1382" s="137"/>
      <c r="AC1382" s="136" t="s">
        <v>980</v>
      </c>
      <c r="AD1382" s="136" t="s">
        <v>980</v>
      </c>
      <c r="AE1382" s="136" t="s">
        <v>980</v>
      </c>
      <c r="AF1382" s="138">
        <v>0</v>
      </c>
    </row>
    <row r="1383" spans="1:32" x14ac:dyDescent="0.25">
      <c r="A1383" s="135" t="s">
        <v>980</v>
      </c>
      <c r="B1383" s="136" t="s">
        <v>182</v>
      </c>
      <c r="C1383" s="136" t="s">
        <v>248</v>
      </c>
      <c r="D1383" s="137">
        <v>44246</v>
      </c>
      <c r="E1383" s="137">
        <v>44246</v>
      </c>
      <c r="F1383" s="137">
        <v>44251</v>
      </c>
      <c r="G1383" s="136" t="s">
        <v>981</v>
      </c>
      <c r="H1383" s="136" t="s">
        <v>982</v>
      </c>
      <c r="I1383" s="138">
        <v>-347.86</v>
      </c>
      <c r="J1383" s="136" t="s">
        <v>1034</v>
      </c>
      <c r="K1383" s="136" t="s">
        <v>984</v>
      </c>
      <c r="L1383" s="138">
        <v>-29202.85</v>
      </c>
      <c r="M1383" s="138">
        <v>-347.86</v>
      </c>
      <c r="N1383" s="139">
        <f t="shared" si="43"/>
        <v>347.86</v>
      </c>
      <c r="O1383" s="140" t="str">
        <f>IF(M1383="","",IF(M1383&lt;0,-M1383&amp;"_"&amp;COUNTIF(M$2:M1383,M1383),M1383&amp;"_"&amp;COUNTIF(M$2:M1383,M1383)))</f>
        <v>347.86_1</v>
      </c>
      <c r="P1383" s="140" t="str">
        <f t="shared" si="42"/>
        <v/>
      </c>
      <c r="Q1383" s="136" t="s">
        <v>1768</v>
      </c>
      <c r="R1383" s="136" t="s">
        <v>1769</v>
      </c>
      <c r="S1383" s="136" t="s">
        <v>980</v>
      </c>
      <c r="T1383" s="136" t="s">
        <v>980</v>
      </c>
      <c r="U1383" s="136" t="s">
        <v>987</v>
      </c>
      <c r="V1383" s="136" t="s">
        <v>980</v>
      </c>
      <c r="W1383" s="136" t="s">
        <v>980</v>
      </c>
      <c r="X1383" s="136" t="s">
        <v>980</v>
      </c>
      <c r="Y1383" s="136" t="s">
        <v>980</v>
      </c>
      <c r="Z1383" s="136" t="s">
        <v>988</v>
      </c>
      <c r="AA1383" s="136" t="s">
        <v>980</v>
      </c>
      <c r="AB1383" s="137"/>
      <c r="AC1383" s="136" t="s">
        <v>980</v>
      </c>
      <c r="AD1383" s="136" t="s">
        <v>980</v>
      </c>
      <c r="AE1383" s="136" t="s">
        <v>980</v>
      </c>
      <c r="AF1383" s="138">
        <v>0</v>
      </c>
    </row>
    <row r="1384" spans="1:32" x14ac:dyDescent="0.25">
      <c r="A1384" s="135" t="s">
        <v>980</v>
      </c>
      <c r="B1384" s="136" t="s">
        <v>182</v>
      </c>
      <c r="C1384" s="136" t="s">
        <v>248</v>
      </c>
      <c r="D1384" s="137">
        <v>44246</v>
      </c>
      <c r="E1384" s="137">
        <v>44246</v>
      </c>
      <c r="F1384" s="137">
        <v>44251</v>
      </c>
      <c r="G1384" s="136" t="s">
        <v>981</v>
      </c>
      <c r="H1384" s="136" t="s">
        <v>982</v>
      </c>
      <c r="I1384" s="138">
        <v>-3109.32</v>
      </c>
      <c r="J1384" s="136" t="s">
        <v>983</v>
      </c>
      <c r="K1384" s="136" t="s">
        <v>984</v>
      </c>
      <c r="L1384" s="138">
        <v>-261027.41</v>
      </c>
      <c r="M1384" s="138">
        <v>-3109.32</v>
      </c>
      <c r="N1384" s="139">
        <f t="shared" si="43"/>
        <v>3109.32</v>
      </c>
      <c r="O1384" s="140" t="str">
        <f>IF(M1384="","",IF(M1384&lt;0,-M1384&amp;"_"&amp;COUNTIF(M$2:M1384,M1384),M1384&amp;"_"&amp;COUNTIF(M$2:M1384,M1384)))</f>
        <v>3109.32_1</v>
      </c>
      <c r="P1384" s="140" t="str">
        <f t="shared" si="42"/>
        <v/>
      </c>
      <c r="Q1384" s="136" t="s">
        <v>1768</v>
      </c>
      <c r="R1384" s="136" t="s">
        <v>1769</v>
      </c>
      <c r="S1384" s="136" t="s">
        <v>980</v>
      </c>
      <c r="T1384" s="136" t="s">
        <v>980</v>
      </c>
      <c r="U1384" s="136" t="s">
        <v>987</v>
      </c>
      <c r="V1384" s="136" t="s">
        <v>980</v>
      </c>
      <c r="W1384" s="136" t="s">
        <v>980</v>
      </c>
      <c r="X1384" s="136" t="s">
        <v>980</v>
      </c>
      <c r="Y1384" s="136" t="s">
        <v>980</v>
      </c>
      <c r="Z1384" s="136" t="s">
        <v>988</v>
      </c>
      <c r="AA1384" s="136" t="s">
        <v>980</v>
      </c>
      <c r="AB1384" s="137"/>
      <c r="AC1384" s="136" t="s">
        <v>980</v>
      </c>
      <c r="AD1384" s="136" t="s">
        <v>980</v>
      </c>
      <c r="AE1384" s="136" t="s">
        <v>980</v>
      </c>
      <c r="AF1384" s="138">
        <v>0</v>
      </c>
    </row>
    <row r="1385" spans="1:32" x14ac:dyDescent="0.25">
      <c r="A1385" s="135" t="s">
        <v>980</v>
      </c>
      <c r="B1385" s="136" t="s">
        <v>182</v>
      </c>
      <c r="C1385" s="136" t="s">
        <v>248</v>
      </c>
      <c r="D1385" s="137">
        <v>44246</v>
      </c>
      <c r="E1385" s="137">
        <v>44246</v>
      </c>
      <c r="F1385" s="137">
        <v>44251</v>
      </c>
      <c r="G1385" s="136" t="s">
        <v>981</v>
      </c>
      <c r="H1385" s="136" t="s">
        <v>982</v>
      </c>
      <c r="I1385" s="138">
        <v>-1152.7</v>
      </c>
      <c r="J1385" s="136" t="s">
        <v>983</v>
      </c>
      <c r="K1385" s="136" t="s">
        <v>984</v>
      </c>
      <c r="L1385" s="138">
        <v>-96769.17</v>
      </c>
      <c r="M1385" s="138">
        <v>-1152.7</v>
      </c>
      <c r="N1385" s="139">
        <f t="shared" si="43"/>
        <v>1152.7</v>
      </c>
      <c r="O1385" s="140" t="str">
        <f>IF(M1385="","",IF(M1385&lt;0,-M1385&amp;"_"&amp;COUNTIF(M$2:M1385,M1385),M1385&amp;"_"&amp;COUNTIF(M$2:M1385,M1385)))</f>
        <v>1152.7_1</v>
      </c>
      <c r="P1385" s="140" t="str">
        <f t="shared" si="42"/>
        <v/>
      </c>
      <c r="Q1385" s="136" t="s">
        <v>1768</v>
      </c>
      <c r="R1385" s="136" t="s">
        <v>1769</v>
      </c>
      <c r="S1385" s="136" t="s">
        <v>980</v>
      </c>
      <c r="T1385" s="136" t="s">
        <v>980</v>
      </c>
      <c r="U1385" s="136" t="s">
        <v>987</v>
      </c>
      <c r="V1385" s="136" t="s">
        <v>980</v>
      </c>
      <c r="W1385" s="136" t="s">
        <v>980</v>
      </c>
      <c r="X1385" s="136" t="s">
        <v>980</v>
      </c>
      <c r="Y1385" s="136" t="s">
        <v>980</v>
      </c>
      <c r="Z1385" s="136" t="s">
        <v>988</v>
      </c>
      <c r="AA1385" s="136" t="s">
        <v>980</v>
      </c>
      <c r="AB1385" s="137"/>
      <c r="AC1385" s="136" t="s">
        <v>980</v>
      </c>
      <c r="AD1385" s="136" t="s">
        <v>980</v>
      </c>
      <c r="AE1385" s="136" t="s">
        <v>980</v>
      </c>
      <c r="AF1385" s="138">
        <v>0</v>
      </c>
    </row>
    <row r="1386" spans="1:32" x14ac:dyDescent="0.25">
      <c r="A1386" s="135" t="s">
        <v>980</v>
      </c>
      <c r="B1386" s="136" t="s">
        <v>182</v>
      </c>
      <c r="C1386" s="136" t="s">
        <v>248</v>
      </c>
      <c r="D1386" s="137">
        <v>44246</v>
      </c>
      <c r="E1386" s="137">
        <v>44246</v>
      </c>
      <c r="F1386" s="137">
        <v>44251</v>
      </c>
      <c r="G1386" s="136" t="s">
        <v>981</v>
      </c>
      <c r="H1386" s="136" t="s">
        <v>982</v>
      </c>
      <c r="I1386" s="138">
        <v>-228.68</v>
      </c>
      <c r="J1386" s="136" t="s">
        <v>1029</v>
      </c>
      <c r="K1386" s="136" t="s">
        <v>984</v>
      </c>
      <c r="L1386" s="138">
        <v>-19197.689999999999</v>
      </c>
      <c r="M1386" s="138">
        <v>-228.68</v>
      </c>
      <c r="N1386" s="139">
        <f t="shared" si="43"/>
        <v>228.68</v>
      </c>
      <c r="O1386" s="140" t="str">
        <f>IF(M1386="","",IF(M1386&lt;0,-M1386&amp;"_"&amp;COUNTIF(M$2:M1386,M1386),M1386&amp;"_"&amp;COUNTIF(M$2:M1386,M1386)))</f>
        <v>228.68_1</v>
      </c>
      <c r="P1386" s="140" t="str">
        <f t="shared" si="42"/>
        <v/>
      </c>
      <c r="Q1386" s="136" t="s">
        <v>1768</v>
      </c>
      <c r="R1386" s="136" t="s">
        <v>1769</v>
      </c>
      <c r="S1386" s="136" t="s">
        <v>980</v>
      </c>
      <c r="T1386" s="136" t="s">
        <v>980</v>
      </c>
      <c r="U1386" s="136" t="s">
        <v>987</v>
      </c>
      <c r="V1386" s="136" t="s">
        <v>980</v>
      </c>
      <c r="W1386" s="136" t="s">
        <v>980</v>
      </c>
      <c r="X1386" s="136" t="s">
        <v>980</v>
      </c>
      <c r="Y1386" s="136" t="s">
        <v>980</v>
      </c>
      <c r="Z1386" s="136" t="s">
        <v>988</v>
      </c>
      <c r="AA1386" s="136" t="s">
        <v>980</v>
      </c>
      <c r="AB1386" s="137"/>
      <c r="AC1386" s="136" t="s">
        <v>980</v>
      </c>
      <c r="AD1386" s="136" t="s">
        <v>980</v>
      </c>
      <c r="AE1386" s="136" t="s">
        <v>980</v>
      </c>
      <c r="AF1386" s="138">
        <v>0</v>
      </c>
    </row>
    <row r="1387" spans="1:32" x14ac:dyDescent="0.25">
      <c r="A1387" s="135" t="s">
        <v>980</v>
      </c>
      <c r="B1387" s="136" t="s">
        <v>182</v>
      </c>
      <c r="C1387" s="136" t="s">
        <v>248</v>
      </c>
      <c r="D1387" s="137">
        <v>44246</v>
      </c>
      <c r="E1387" s="137">
        <v>44246</v>
      </c>
      <c r="F1387" s="137">
        <v>44251</v>
      </c>
      <c r="G1387" s="136" t="s">
        <v>981</v>
      </c>
      <c r="H1387" s="136" t="s">
        <v>982</v>
      </c>
      <c r="I1387" s="138">
        <v>-1776.93</v>
      </c>
      <c r="J1387" s="136" t="s">
        <v>983</v>
      </c>
      <c r="K1387" s="136" t="s">
        <v>984</v>
      </c>
      <c r="L1387" s="138">
        <v>-149173.26999999999</v>
      </c>
      <c r="M1387" s="138">
        <v>-1776.93</v>
      </c>
      <c r="N1387" s="139">
        <f t="shared" si="43"/>
        <v>1776.93</v>
      </c>
      <c r="O1387" s="140" t="str">
        <f>IF(M1387="","",IF(M1387&lt;0,-M1387&amp;"_"&amp;COUNTIF(M$2:M1387,M1387),M1387&amp;"_"&amp;COUNTIF(M$2:M1387,M1387)))</f>
        <v>1776.93_1</v>
      </c>
      <c r="P1387" s="140" t="str">
        <f t="shared" si="42"/>
        <v/>
      </c>
      <c r="Q1387" s="136" t="s">
        <v>1768</v>
      </c>
      <c r="R1387" s="136" t="s">
        <v>1769</v>
      </c>
      <c r="S1387" s="136" t="s">
        <v>980</v>
      </c>
      <c r="T1387" s="136" t="s">
        <v>980</v>
      </c>
      <c r="U1387" s="136" t="s">
        <v>987</v>
      </c>
      <c r="V1387" s="136" t="s">
        <v>980</v>
      </c>
      <c r="W1387" s="136" t="s">
        <v>980</v>
      </c>
      <c r="X1387" s="136" t="s">
        <v>980</v>
      </c>
      <c r="Y1387" s="136" t="s">
        <v>980</v>
      </c>
      <c r="Z1387" s="136" t="s">
        <v>988</v>
      </c>
      <c r="AA1387" s="136" t="s">
        <v>980</v>
      </c>
      <c r="AB1387" s="137"/>
      <c r="AC1387" s="136" t="s">
        <v>980</v>
      </c>
      <c r="AD1387" s="136" t="s">
        <v>980</v>
      </c>
      <c r="AE1387" s="136" t="s">
        <v>980</v>
      </c>
      <c r="AF1387" s="138">
        <v>0</v>
      </c>
    </row>
    <row r="1388" spans="1:32" x14ac:dyDescent="0.25">
      <c r="A1388" s="135" t="s">
        <v>980</v>
      </c>
      <c r="B1388" s="136" t="s">
        <v>182</v>
      </c>
      <c r="C1388" s="136" t="s">
        <v>248</v>
      </c>
      <c r="D1388" s="137">
        <v>44246</v>
      </c>
      <c r="E1388" s="137">
        <v>44246</v>
      </c>
      <c r="F1388" s="137">
        <v>44251</v>
      </c>
      <c r="G1388" s="136" t="s">
        <v>981</v>
      </c>
      <c r="H1388" s="136" t="s">
        <v>982</v>
      </c>
      <c r="I1388" s="138">
        <v>-924.24</v>
      </c>
      <c r="J1388" s="136" t="s">
        <v>983</v>
      </c>
      <c r="K1388" s="136" t="s">
        <v>984</v>
      </c>
      <c r="L1388" s="138">
        <v>-77589.95</v>
      </c>
      <c r="M1388" s="138">
        <v>-924.24</v>
      </c>
      <c r="N1388" s="139">
        <f t="shared" si="43"/>
        <v>924.24</v>
      </c>
      <c r="O1388" s="140" t="str">
        <f>IF(M1388="","",IF(M1388&lt;0,-M1388&amp;"_"&amp;COUNTIF(M$2:M1388,M1388),M1388&amp;"_"&amp;COUNTIF(M$2:M1388,M1388)))</f>
        <v>924.24_1</v>
      </c>
      <c r="P1388" s="140" t="str">
        <f t="shared" si="42"/>
        <v/>
      </c>
      <c r="Q1388" s="136" t="s">
        <v>1768</v>
      </c>
      <c r="R1388" s="136" t="s">
        <v>1769</v>
      </c>
      <c r="S1388" s="136" t="s">
        <v>980</v>
      </c>
      <c r="T1388" s="136" t="s">
        <v>980</v>
      </c>
      <c r="U1388" s="136" t="s">
        <v>987</v>
      </c>
      <c r="V1388" s="136" t="s">
        <v>980</v>
      </c>
      <c r="W1388" s="136" t="s">
        <v>980</v>
      </c>
      <c r="X1388" s="136" t="s">
        <v>980</v>
      </c>
      <c r="Y1388" s="136" t="s">
        <v>980</v>
      </c>
      <c r="Z1388" s="136" t="s">
        <v>988</v>
      </c>
      <c r="AA1388" s="136" t="s">
        <v>980</v>
      </c>
      <c r="AB1388" s="137"/>
      <c r="AC1388" s="136" t="s">
        <v>980</v>
      </c>
      <c r="AD1388" s="136" t="s">
        <v>980</v>
      </c>
      <c r="AE1388" s="136" t="s">
        <v>980</v>
      </c>
      <c r="AF1388" s="138">
        <v>0</v>
      </c>
    </row>
    <row r="1389" spans="1:32" x14ac:dyDescent="0.25">
      <c r="A1389" s="135" t="s">
        <v>980</v>
      </c>
      <c r="B1389" s="136" t="s">
        <v>182</v>
      </c>
      <c r="C1389" s="136" t="s">
        <v>248</v>
      </c>
      <c r="D1389" s="137">
        <v>44246</v>
      </c>
      <c r="E1389" s="137">
        <v>44246</v>
      </c>
      <c r="F1389" s="137">
        <v>44251</v>
      </c>
      <c r="G1389" s="136" t="s">
        <v>981</v>
      </c>
      <c r="H1389" s="136" t="s">
        <v>982</v>
      </c>
      <c r="I1389" s="138">
        <v>-7732.56</v>
      </c>
      <c r="J1389" s="136" t="s">
        <v>983</v>
      </c>
      <c r="K1389" s="136" t="s">
        <v>984</v>
      </c>
      <c r="L1389" s="138">
        <v>-649148.41</v>
      </c>
      <c r="M1389" s="138">
        <v>-7732.56</v>
      </c>
      <c r="N1389" s="139">
        <f t="shared" si="43"/>
        <v>7732.56</v>
      </c>
      <c r="O1389" s="140" t="str">
        <f>IF(M1389="","",IF(M1389&lt;0,-M1389&amp;"_"&amp;COUNTIF(M$2:M1389,M1389),M1389&amp;"_"&amp;COUNTIF(M$2:M1389,M1389)))</f>
        <v>7732.56_1</v>
      </c>
      <c r="P1389" s="140" t="str">
        <f t="shared" si="42"/>
        <v/>
      </c>
      <c r="Q1389" s="136" t="s">
        <v>1768</v>
      </c>
      <c r="R1389" s="136" t="s">
        <v>1769</v>
      </c>
      <c r="S1389" s="136" t="s">
        <v>980</v>
      </c>
      <c r="T1389" s="136" t="s">
        <v>980</v>
      </c>
      <c r="U1389" s="136" t="s">
        <v>987</v>
      </c>
      <c r="V1389" s="136" t="s">
        <v>980</v>
      </c>
      <c r="W1389" s="136" t="s">
        <v>980</v>
      </c>
      <c r="X1389" s="136" t="s">
        <v>980</v>
      </c>
      <c r="Y1389" s="136" t="s">
        <v>980</v>
      </c>
      <c r="Z1389" s="136" t="s">
        <v>988</v>
      </c>
      <c r="AA1389" s="136" t="s">
        <v>980</v>
      </c>
      <c r="AB1389" s="137"/>
      <c r="AC1389" s="136" t="s">
        <v>980</v>
      </c>
      <c r="AD1389" s="136" t="s">
        <v>980</v>
      </c>
      <c r="AE1389" s="136" t="s">
        <v>980</v>
      </c>
      <c r="AF1389" s="138">
        <v>0</v>
      </c>
    </row>
    <row r="1390" spans="1:32" x14ac:dyDescent="0.25">
      <c r="A1390" s="135" t="s">
        <v>980</v>
      </c>
      <c r="B1390" s="136" t="s">
        <v>182</v>
      </c>
      <c r="C1390" s="136" t="s">
        <v>248</v>
      </c>
      <c r="D1390" s="137">
        <v>44246</v>
      </c>
      <c r="E1390" s="137">
        <v>44246</v>
      </c>
      <c r="F1390" s="137">
        <v>44251</v>
      </c>
      <c r="G1390" s="136" t="s">
        <v>981</v>
      </c>
      <c r="H1390" s="136" t="s">
        <v>982</v>
      </c>
      <c r="I1390" s="138">
        <v>-2758.96</v>
      </c>
      <c r="J1390" s="136" t="s">
        <v>983</v>
      </c>
      <c r="K1390" s="136" t="s">
        <v>984</v>
      </c>
      <c r="L1390" s="138">
        <v>-231614.69</v>
      </c>
      <c r="M1390" s="138">
        <v>-2758.96</v>
      </c>
      <c r="N1390" s="139">
        <f t="shared" si="43"/>
        <v>2758.96</v>
      </c>
      <c r="O1390" s="140" t="str">
        <f>IF(M1390="","",IF(M1390&lt;0,-M1390&amp;"_"&amp;COUNTIF(M$2:M1390,M1390),M1390&amp;"_"&amp;COUNTIF(M$2:M1390,M1390)))</f>
        <v>2758.96_1</v>
      </c>
      <c r="P1390" s="140" t="str">
        <f t="shared" si="42"/>
        <v/>
      </c>
      <c r="Q1390" s="136" t="s">
        <v>1768</v>
      </c>
      <c r="R1390" s="136" t="s">
        <v>1769</v>
      </c>
      <c r="S1390" s="136" t="s">
        <v>980</v>
      </c>
      <c r="T1390" s="136" t="s">
        <v>980</v>
      </c>
      <c r="U1390" s="136" t="s">
        <v>987</v>
      </c>
      <c r="V1390" s="136" t="s">
        <v>980</v>
      </c>
      <c r="W1390" s="136" t="s">
        <v>980</v>
      </c>
      <c r="X1390" s="136" t="s">
        <v>980</v>
      </c>
      <c r="Y1390" s="136" t="s">
        <v>980</v>
      </c>
      <c r="Z1390" s="136" t="s">
        <v>988</v>
      </c>
      <c r="AA1390" s="136" t="s">
        <v>980</v>
      </c>
      <c r="AB1390" s="137"/>
      <c r="AC1390" s="136" t="s">
        <v>980</v>
      </c>
      <c r="AD1390" s="136" t="s">
        <v>980</v>
      </c>
      <c r="AE1390" s="136" t="s">
        <v>980</v>
      </c>
      <c r="AF1390" s="138">
        <v>0</v>
      </c>
    </row>
    <row r="1391" spans="1:32" x14ac:dyDescent="0.25">
      <c r="A1391" s="135" t="s">
        <v>980</v>
      </c>
      <c r="B1391" s="136" t="s">
        <v>182</v>
      </c>
      <c r="C1391" s="136" t="s">
        <v>248</v>
      </c>
      <c r="D1391" s="137">
        <v>44246</v>
      </c>
      <c r="E1391" s="137">
        <v>44246</v>
      </c>
      <c r="F1391" s="137">
        <v>44251</v>
      </c>
      <c r="G1391" s="136" t="s">
        <v>981</v>
      </c>
      <c r="H1391" s="136" t="s">
        <v>982</v>
      </c>
      <c r="I1391" s="138">
        <v>-2787.99</v>
      </c>
      <c r="J1391" s="136" t="s">
        <v>983</v>
      </c>
      <c r="K1391" s="136" t="s">
        <v>984</v>
      </c>
      <c r="L1391" s="138">
        <v>-234051.76</v>
      </c>
      <c r="M1391" s="138">
        <v>-2787.99</v>
      </c>
      <c r="N1391" s="139">
        <f t="shared" si="43"/>
        <v>2787.99</v>
      </c>
      <c r="O1391" s="140" t="str">
        <f>IF(M1391="","",IF(M1391&lt;0,-M1391&amp;"_"&amp;COUNTIF(M$2:M1391,M1391),M1391&amp;"_"&amp;COUNTIF(M$2:M1391,M1391)))</f>
        <v>2787.99_1</v>
      </c>
      <c r="P1391" s="140" t="str">
        <f t="shared" si="42"/>
        <v/>
      </c>
      <c r="Q1391" s="136" t="s">
        <v>1768</v>
      </c>
      <c r="R1391" s="136" t="s">
        <v>1769</v>
      </c>
      <c r="S1391" s="136" t="s">
        <v>980</v>
      </c>
      <c r="T1391" s="136" t="s">
        <v>980</v>
      </c>
      <c r="U1391" s="136" t="s">
        <v>987</v>
      </c>
      <c r="V1391" s="136" t="s">
        <v>980</v>
      </c>
      <c r="W1391" s="136" t="s">
        <v>980</v>
      </c>
      <c r="X1391" s="136" t="s">
        <v>980</v>
      </c>
      <c r="Y1391" s="136" t="s">
        <v>980</v>
      </c>
      <c r="Z1391" s="136" t="s">
        <v>988</v>
      </c>
      <c r="AA1391" s="136" t="s">
        <v>980</v>
      </c>
      <c r="AB1391" s="137"/>
      <c r="AC1391" s="136" t="s">
        <v>980</v>
      </c>
      <c r="AD1391" s="136" t="s">
        <v>980</v>
      </c>
      <c r="AE1391" s="136" t="s">
        <v>980</v>
      </c>
      <c r="AF1391" s="138">
        <v>0</v>
      </c>
    </row>
    <row r="1392" spans="1:32" x14ac:dyDescent="0.25">
      <c r="A1392" s="135" t="s">
        <v>980</v>
      </c>
      <c r="B1392" s="136" t="s">
        <v>182</v>
      </c>
      <c r="C1392" s="136" t="s">
        <v>248</v>
      </c>
      <c r="D1392" s="137">
        <v>44246</v>
      </c>
      <c r="E1392" s="137">
        <v>44246</v>
      </c>
      <c r="F1392" s="137">
        <v>44251</v>
      </c>
      <c r="G1392" s="136" t="s">
        <v>981</v>
      </c>
      <c r="H1392" s="136" t="s">
        <v>982</v>
      </c>
      <c r="I1392" s="138">
        <v>-807.83</v>
      </c>
      <c r="J1392" s="136" t="s">
        <v>983</v>
      </c>
      <c r="K1392" s="136" t="s">
        <v>984</v>
      </c>
      <c r="L1392" s="138">
        <v>-67817.33</v>
      </c>
      <c r="M1392" s="138">
        <v>-807.83</v>
      </c>
      <c r="N1392" s="139">
        <f t="shared" si="43"/>
        <v>807.83</v>
      </c>
      <c r="O1392" s="140" t="str">
        <f>IF(M1392="","",IF(M1392&lt;0,-M1392&amp;"_"&amp;COUNTIF(M$2:M1392,M1392),M1392&amp;"_"&amp;COUNTIF(M$2:M1392,M1392)))</f>
        <v>807.83_1</v>
      </c>
      <c r="P1392" s="140" t="str">
        <f t="shared" si="42"/>
        <v/>
      </c>
      <c r="Q1392" s="136" t="s">
        <v>1768</v>
      </c>
      <c r="R1392" s="136" t="s">
        <v>1769</v>
      </c>
      <c r="S1392" s="136" t="s">
        <v>980</v>
      </c>
      <c r="T1392" s="136" t="s">
        <v>980</v>
      </c>
      <c r="U1392" s="136" t="s">
        <v>987</v>
      </c>
      <c r="V1392" s="136" t="s">
        <v>980</v>
      </c>
      <c r="W1392" s="136" t="s">
        <v>980</v>
      </c>
      <c r="X1392" s="136" t="s">
        <v>980</v>
      </c>
      <c r="Y1392" s="136" t="s">
        <v>980</v>
      </c>
      <c r="Z1392" s="136" t="s">
        <v>988</v>
      </c>
      <c r="AA1392" s="136" t="s">
        <v>980</v>
      </c>
      <c r="AB1392" s="137"/>
      <c r="AC1392" s="136" t="s">
        <v>980</v>
      </c>
      <c r="AD1392" s="136" t="s">
        <v>980</v>
      </c>
      <c r="AE1392" s="136" t="s">
        <v>980</v>
      </c>
      <c r="AF1392" s="138">
        <v>0</v>
      </c>
    </row>
    <row r="1393" spans="1:32" x14ac:dyDescent="0.25">
      <c r="A1393" s="135" t="s">
        <v>980</v>
      </c>
      <c r="B1393" s="136" t="s">
        <v>182</v>
      </c>
      <c r="C1393" s="136" t="s">
        <v>248</v>
      </c>
      <c r="D1393" s="137">
        <v>44246</v>
      </c>
      <c r="E1393" s="137">
        <v>44246</v>
      </c>
      <c r="F1393" s="137">
        <v>44251</v>
      </c>
      <c r="G1393" s="136" t="s">
        <v>981</v>
      </c>
      <c r="H1393" s="136" t="s">
        <v>982</v>
      </c>
      <c r="I1393" s="138">
        <v>-10084.049999999999</v>
      </c>
      <c r="J1393" s="136" t="s">
        <v>983</v>
      </c>
      <c r="K1393" s="136" t="s">
        <v>984</v>
      </c>
      <c r="L1393" s="138">
        <v>-846556</v>
      </c>
      <c r="M1393" s="138">
        <v>-10084.049999999999</v>
      </c>
      <c r="N1393" s="139">
        <f t="shared" si="43"/>
        <v>10084.049999999999</v>
      </c>
      <c r="O1393" s="140" t="str">
        <f>IF(M1393="","",IF(M1393&lt;0,-M1393&amp;"_"&amp;COUNTIF(M$2:M1393,M1393),M1393&amp;"_"&amp;COUNTIF(M$2:M1393,M1393)))</f>
        <v>10084.05_1</v>
      </c>
      <c r="P1393" s="140" t="str">
        <f t="shared" si="42"/>
        <v/>
      </c>
      <c r="Q1393" s="136" t="s">
        <v>1768</v>
      </c>
      <c r="R1393" s="136" t="s">
        <v>1769</v>
      </c>
      <c r="S1393" s="136" t="s">
        <v>980</v>
      </c>
      <c r="T1393" s="136" t="s">
        <v>980</v>
      </c>
      <c r="U1393" s="136" t="s">
        <v>987</v>
      </c>
      <c r="V1393" s="136" t="s">
        <v>980</v>
      </c>
      <c r="W1393" s="136" t="s">
        <v>980</v>
      </c>
      <c r="X1393" s="136" t="s">
        <v>980</v>
      </c>
      <c r="Y1393" s="136" t="s">
        <v>980</v>
      </c>
      <c r="Z1393" s="136" t="s">
        <v>988</v>
      </c>
      <c r="AA1393" s="136" t="s">
        <v>980</v>
      </c>
      <c r="AB1393" s="137"/>
      <c r="AC1393" s="136" t="s">
        <v>980</v>
      </c>
      <c r="AD1393" s="136" t="s">
        <v>980</v>
      </c>
      <c r="AE1393" s="136" t="s">
        <v>980</v>
      </c>
      <c r="AF1393" s="138">
        <v>0</v>
      </c>
    </row>
    <row r="1394" spans="1:32" x14ac:dyDescent="0.25">
      <c r="A1394" s="135" t="s">
        <v>980</v>
      </c>
      <c r="B1394" s="136" t="s">
        <v>182</v>
      </c>
      <c r="C1394" s="136" t="s">
        <v>248</v>
      </c>
      <c r="D1394" s="137">
        <v>44246</v>
      </c>
      <c r="E1394" s="137">
        <v>44246</v>
      </c>
      <c r="F1394" s="137">
        <v>44251</v>
      </c>
      <c r="G1394" s="136" t="s">
        <v>981</v>
      </c>
      <c r="H1394" s="136" t="s">
        <v>982</v>
      </c>
      <c r="I1394" s="138">
        <v>-2093.48</v>
      </c>
      <c r="J1394" s="136" t="s">
        <v>983</v>
      </c>
      <c r="K1394" s="136" t="s">
        <v>984</v>
      </c>
      <c r="L1394" s="138">
        <v>-175747.65</v>
      </c>
      <c r="M1394" s="138">
        <v>-2093.48</v>
      </c>
      <c r="N1394" s="139">
        <f t="shared" si="43"/>
        <v>2093.48</v>
      </c>
      <c r="O1394" s="140" t="str">
        <f>IF(M1394="","",IF(M1394&lt;0,-M1394&amp;"_"&amp;COUNTIF(M$2:M1394,M1394),M1394&amp;"_"&amp;COUNTIF(M$2:M1394,M1394)))</f>
        <v>2093.48_1</v>
      </c>
      <c r="P1394" s="140" t="str">
        <f t="shared" si="42"/>
        <v/>
      </c>
      <c r="Q1394" s="136" t="s">
        <v>1768</v>
      </c>
      <c r="R1394" s="136" t="s">
        <v>1769</v>
      </c>
      <c r="S1394" s="136" t="s">
        <v>980</v>
      </c>
      <c r="T1394" s="136" t="s">
        <v>980</v>
      </c>
      <c r="U1394" s="136" t="s">
        <v>987</v>
      </c>
      <c r="V1394" s="136" t="s">
        <v>980</v>
      </c>
      <c r="W1394" s="136" t="s">
        <v>980</v>
      </c>
      <c r="X1394" s="136" t="s">
        <v>980</v>
      </c>
      <c r="Y1394" s="136" t="s">
        <v>980</v>
      </c>
      <c r="Z1394" s="136" t="s">
        <v>988</v>
      </c>
      <c r="AA1394" s="136" t="s">
        <v>980</v>
      </c>
      <c r="AB1394" s="137"/>
      <c r="AC1394" s="136" t="s">
        <v>980</v>
      </c>
      <c r="AD1394" s="136" t="s">
        <v>980</v>
      </c>
      <c r="AE1394" s="136" t="s">
        <v>980</v>
      </c>
      <c r="AF1394" s="138">
        <v>0</v>
      </c>
    </row>
    <row r="1395" spans="1:32" x14ac:dyDescent="0.25">
      <c r="A1395" s="135" t="s">
        <v>980</v>
      </c>
      <c r="B1395" s="136" t="s">
        <v>182</v>
      </c>
      <c r="C1395" s="136" t="s">
        <v>785</v>
      </c>
      <c r="D1395" s="137">
        <v>44246</v>
      </c>
      <c r="E1395" s="137">
        <v>44246</v>
      </c>
      <c r="F1395" s="137">
        <v>44251</v>
      </c>
      <c r="G1395" s="136" t="s">
        <v>981</v>
      </c>
      <c r="H1395" s="136" t="s">
        <v>982</v>
      </c>
      <c r="I1395" s="138">
        <v>-2819.25</v>
      </c>
      <c r="J1395" s="136" t="s">
        <v>983</v>
      </c>
      <c r="K1395" s="136" t="s">
        <v>984</v>
      </c>
      <c r="L1395" s="138">
        <v>-236676.04</v>
      </c>
      <c r="M1395" s="138">
        <v>-2819.25</v>
      </c>
      <c r="N1395" s="139">
        <f t="shared" si="43"/>
        <v>2819.25</v>
      </c>
      <c r="O1395" s="140" t="str">
        <f>IF(M1395="","",IF(M1395&lt;0,-M1395&amp;"_"&amp;COUNTIF(M$2:M1395,M1395),M1395&amp;"_"&amp;COUNTIF(M$2:M1395,M1395)))</f>
        <v>2819.25_1</v>
      </c>
      <c r="P1395" s="140" t="str">
        <f t="shared" si="42"/>
        <v/>
      </c>
      <c r="Q1395" s="136" t="s">
        <v>1770</v>
      </c>
      <c r="R1395" s="136" t="s">
        <v>1769</v>
      </c>
      <c r="S1395" s="136" t="s">
        <v>980</v>
      </c>
      <c r="T1395" s="136" t="s">
        <v>980</v>
      </c>
      <c r="U1395" s="136" t="s">
        <v>987</v>
      </c>
      <c r="V1395" s="136" t="s">
        <v>980</v>
      </c>
      <c r="W1395" s="136" t="s">
        <v>980</v>
      </c>
      <c r="X1395" s="136" t="s">
        <v>980</v>
      </c>
      <c r="Y1395" s="136" t="s">
        <v>980</v>
      </c>
      <c r="Z1395" s="136" t="s">
        <v>988</v>
      </c>
      <c r="AA1395" s="136" t="s">
        <v>980</v>
      </c>
      <c r="AB1395" s="137"/>
      <c r="AC1395" s="136" t="s">
        <v>980</v>
      </c>
      <c r="AD1395" s="136" t="s">
        <v>980</v>
      </c>
      <c r="AE1395" s="136" t="s">
        <v>980</v>
      </c>
      <c r="AF1395" s="138">
        <v>0</v>
      </c>
    </row>
    <row r="1396" spans="1:32" x14ac:dyDescent="0.25">
      <c r="A1396" s="135" t="s">
        <v>980</v>
      </c>
      <c r="B1396" s="136" t="s">
        <v>182</v>
      </c>
      <c r="C1396" s="136" t="s">
        <v>794</v>
      </c>
      <c r="D1396" s="137">
        <v>44246</v>
      </c>
      <c r="E1396" s="137">
        <v>44246</v>
      </c>
      <c r="F1396" s="137">
        <v>44252</v>
      </c>
      <c r="G1396" s="136" t="s">
        <v>981</v>
      </c>
      <c r="H1396" s="136" t="s">
        <v>982</v>
      </c>
      <c r="I1396" s="138">
        <v>-1482.38</v>
      </c>
      <c r="J1396" s="136" t="s">
        <v>983</v>
      </c>
      <c r="K1396" s="136" t="s">
        <v>984</v>
      </c>
      <c r="L1396" s="138">
        <v>-124445.8</v>
      </c>
      <c r="M1396" s="138">
        <v>-1482.38</v>
      </c>
      <c r="N1396" s="139">
        <f t="shared" si="43"/>
        <v>1482.38</v>
      </c>
      <c r="O1396" s="140" t="str">
        <f>IF(M1396="","",IF(M1396&lt;0,-M1396&amp;"_"&amp;COUNTIF(M$2:M1396,M1396),M1396&amp;"_"&amp;COUNTIF(M$2:M1396,M1396)))</f>
        <v>1482.38_1</v>
      </c>
      <c r="P1396" s="140" t="str">
        <f t="shared" si="42"/>
        <v/>
      </c>
      <c r="Q1396" s="136" t="s">
        <v>1771</v>
      </c>
      <c r="R1396" s="136" t="s">
        <v>1769</v>
      </c>
      <c r="S1396" s="136" t="s">
        <v>980</v>
      </c>
      <c r="T1396" s="136" t="s">
        <v>980</v>
      </c>
      <c r="U1396" s="136" t="s">
        <v>987</v>
      </c>
      <c r="V1396" s="136" t="s">
        <v>980</v>
      </c>
      <c r="W1396" s="136" t="s">
        <v>980</v>
      </c>
      <c r="X1396" s="136" t="s">
        <v>980</v>
      </c>
      <c r="Y1396" s="136" t="s">
        <v>980</v>
      </c>
      <c r="Z1396" s="136" t="s">
        <v>988</v>
      </c>
      <c r="AA1396" s="136" t="s">
        <v>980</v>
      </c>
      <c r="AB1396" s="137"/>
      <c r="AC1396" s="136" t="s">
        <v>980</v>
      </c>
      <c r="AD1396" s="136" t="s">
        <v>980</v>
      </c>
      <c r="AE1396" s="136" t="s">
        <v>980</v>
      </c>
      <c r="AF1396" s="138">
        <v>0</v>
      </c>
    </row>
    <row r="1397" spans="1:32" x14ac:dyDescent="0.25">
      <c r="A1397" s="135" t="s">
        <v>980</v>
      </c>
      <c r="B1397" s="136" t="s">
        <v>182</v>
      </c>
      <c r="C1397" s="136" t="s">
        <v>802</v>
      </c>
      <c r="D1397" s="137">
        <v>44246</v>
      </c>
      <c r="E1397" s="137">
        <v>44246</v>
      </c>
      <c r="F1397" s="137">
        <v>44252</v>
      </c>
      <c r="G1397" s="136" t="s">
        <v>981</v>
      </c>
      <c r="H1397" s="136" t="s">
        <v>982</v>
      </c>
      <c r="I1397" s="138">
        <v>-2513.59</v>
      </c>
      <c r="J1397" s="136" t="s">
        <v>983</v>
      </c>
      <c r="K1397" s="136" t="s">
        <v>984</v>
      </c>
      <c r="L1397" s="138">
        <v>-211015.88</v>
      </c>
      <c r="M1397" s="138">
        <v>-2513.59</v>
      </c>
      <c r="N1397" s="139">
        <f t="shared" si="43"/>
        <v>2513.59</v>
      </c>
      <c r="O1397" s="140" t="str">
        <f>IF(M1397="","",IF(M1397&lt;0,-M1397&amp;"_"&amp;COUNTIF(M$2:M1397,M1397),M1397&amp;"_"&amp;COUNTIF(M$2:M1397,M1397)))</f>
        <v>2513.59_1</v>
      </c>
      <c r="P1397" s="140" t="str">
        <f t="shared" si="42"/>
        <v/>
      </c>
      <c r="Q1397" s="136" t="s">
        <v>1772</v>
      </c>
      <c r="R1397" s="136" t="s">
        <v>1769</v>
      </c>
      <c r="S1397" s="136" t="s">
        <v>980</v>
      </c>
      <c r="T1397" s="136" t="s">
        <v>980</v>
      </c>
      <c r="U1397" s="136" t="s">
        <v>987</v>
      </c>
      <c r="V1397" s="136" t="s">
        <v>980</v>
      </c>
      <c r="W1397" s="136" t="s">
        <v>980</v>
      </c>
      <c r="X1397" s="136" t="s">
        <v>980</v>
      </c>
      <c r="Y1397" s="136" t="s">
        <v>980</v>
      </c>
      <c r="Z1397" s="136" t="s">
        <v>988</v>
      </c>
      <c r="AA1397" s="136" t="s">
        <v>980</v>
      </c>
      <c r="AB1397" s="137"/>
      <c r="AC1397" s="136" t="s">
        <v>980</v>
      </c>
      <c r="AD1397" s="136" t="s">
        <v>980</v>
      </c>
      <c r="AE1397" s="136" t="s">
        <v>980</v>
      </c>
      <c r="AF1397" s="138">
        <v>0</v>
      </c>
    </row>
    <row r="1398" spans="1:32" x14ac:dyDescent="0.25">
      <c r="A1398" s="135" t="s">
        <v>980</v>
      </c>
      <c r="B1398" s="136" t="s">
        <v>182</v>
      </c>
      <c r="C1398" s="136" t="s">
        <v>802</v>
      </c>
      <c r="D1398" s="137">
        <v>44246</v>
      </c>
      <c r="E1398" s="137">
        <v>44246</v>
      </c>
      <c r="F1398" s="137">
        <v>44252</v>
      </c>
      <c r="G1398" s="136" t="s">
        <v>981</v>
      </c>
      <c r="H1398" s="136" t="s">
        <v>982</v>
      </c>
      <c r="I1398" s="138">
        <v>-1570.02</v>
      </c>
      <c r="J1398" s="136" t="s">
        <v>983</v>
      </c>
      <c r="K1398" s="136" t="s">
        <v>984</v>
      </c>
      <c r="L1398" s="138">
        <v>-131803.18</v>
      </c>
      <c r="M1398" s="138">
        <v>-1570.02</v>
      </c>
      <c r="N1398" s="139">
        <f t="shared" si="43"/>
        <v>1570.02</v>
      </c>
      <c r="O1398" s="140" t="str">
        <f>IF(M1398="","",IF(M1398&lt;0,-M1398&amp;"_"&amp;COUNTIF(M$2:M1398,M1398),M1398&amp;"_"&amp;COUNTIF(M$2:M1398,M1398)))</f>
        <v>1570.02_1</v>
      </c>
      <c r="P1398" s="140" t="str">
        <f t="shared" si="42"/>
        <v/>
      </c>
      <c r="Q1398" s="136" t="s">
        <v>1772</v>
      </c>
      <c r="R1398" s="136" t="s">
        <v>1769</v>
      </c>
      <c r="S1398" s="136" t="s">
        <v>980</v>
      </c>
      <c r="T1398" s="136" t="s">
        <v>980</v>
      </c>
      <c r="U1398" s="136" t="s">
        <v>987</v>
      </c>
      <c r="V1398" s="136" t="s">
        <v>980</v>
      </c>
      <c r="W1398" s="136" t="s">
        <v>980</v>
      </c>
      <c r="X1398" s="136" t="s">
        <v>980</v>
      </c>
      <c r="Y1398" s="136" t="s">
        <v>980</v>
      </c>
      <c r="Z1398" s="136" t="s">
        <v>988</v>
      </c>
      <c r="AA1398" s="136" t="s">
        <v>980</v>
      </c>
      <c r="AB1398" s="137"/>
      <c r="AC1398" s="136" t="s">
        <v>980</v>
      </c>
      <c r="AD1398" s="136" t="s">
        <v>980</v>
      </c>
      <c r="AE1398" s="136" t="s">
        <v>980</v>
      </c>
      <c r="AF1398" s="138">
        <v>0</v>
      </c>
    </row>
    <row r="1399" spans="1:32" x14ac:dyDescent="0.25">
      <c r="A1399" s="135" t="s">
        <v>980</v>
      </c>
      <c r="B1399" s="136" t="s">
        <v>182</v>
      </c>
      <c r="C1399" s="136" t="s">
        <v>802</v>
      </c>
      <c r="D1399" s="137">
        <v>44246</v>
      </c>
      <c r="E1399" s="137">
        <v>44246</v>
      </c>
      <c r="F1399" s="137">
        <v>44252</v>
      </c>
      <c r="G1399" s="136" t="s">
        <v>981</v>
      </c>
      <c r="H1399" s="136" t="s">
        <v>982</v>
      </c>
      <c r="I1399" s="138">
        <v>-1285.8900000000001</v>
      </c>
      <c r="J1399" s="136" t="s">
        <v>983</v>
      </c>
      <c r="K1399" s="136" t="s">
        <v>984</v>
      </c>
      <c r="L1399" s="138">
        <v>-107950.47</v>
      </c>
      <c r="M1399" s="138">
        <v>-1285.8900000000001</v>
      </c>
      <c r="N1399" s="139">
        <f t="shared" si="43"/>
        <v>1285.8900000000001</v>
      </c>
      <c r="O1399" s="140" t="str">
        <f>IF(M1399="","",IF(M1399&lt;0,-M1399&amp;"_"&amp;COUNTIF(M$2:M1399,M1399),M1399&amp;"_"&amp;COUNTIF(M$2:M1399,M1399)))</f>
        <v>1285.89_1</v>
      </c>
      <c r="P1399" s="140" t="str">
        <f t="shared" si="42"/>
        <v/>
      </c>
      <c r="Q1399" s="136" t="s">
        <v>1772</v>
      </c>
      <c r="R1399" s="136" t="s">
        <v>1769</v>
      </c>
      <c r="S1399" s="136" t="s">
        <v>980</v>
      </c>
      <c r="T1399" s="136" t="s">
        <v>980</v>
      </c>
      <c r="U1399" s="136" t="s">
        <v>987</v>
      </c>
      <c r="V1399" s="136" t="s">
        <v>980</v>
      </c>
      <c r="W1399" s="136" t="s">
        <v>980</v>
      </c>
      <c r="X1399" s="136" t="s">
        <v>980</v>
      </c>
      <c r="Y1399" s="136" t="s">
        <v>980</v>
      </c>
      <c r="Z1399" s="136" t="s">
        <v>988</v>
      </c>
      <c r="AA1399" s="136" t="s">
        <v>980</v>
      </c>
      <c r="AB1399" s="137"/>
      <c r="AC1399" s="136" t="s">
        <v>980</v>
      </c>
      <c r="AD1399" s="136" t="s">
        <v>980</v>
      </c>
      <c r="AE1399" s="136" t="s">
        <v>980</v>
      </c>
      <c r="AF1399" s="138">
        <v>0</v>
      </c>
    </row>
    <row r="1400" spans="1:32" x14ac:dyDescent="0.25">
      <c r="A1400" s="135" t="s">
        <v>980</v>
      </c>
      <c r="B1400" s="136" t="s">
        <v>182</v>
      </c>
      <c r="C1400" s="136" t="s">
        <v>799</v>
      </c>
      <c r="D1400" s="137">
        <v>44246</v>
      </c>
      <c r="E1400" s="137">
        <v>44246</v>
      </c>
      <c r="F1400" s="137">
        <v>44252</v>
      </c>
      <c r="G1400" s="136" t="s">
        <v>981</v>
      </c>
      <c r="H1400" s="136" t="s">
        <v>982</v>
      </c>
      <c r="I1400" s="138">
        <v>-4704.93</v>
      </c>
      <c r="J1400" s="136" t="s">
        <v>983</v>
      </c>
      <c r="K1400" s="136" t="s">
        <v>984</v>
      </c>
      <c r="L1400" s="138">
        <v>-394978.87</v>
      </c>
      <c r="M1400" s="138">
        <v>-4704.93</v>
      </c>
      <c r="N1400" s="139">
        <f t="shared" si="43"/>
        <v>4704.93</v>
      </c>
      <c r="O1400" s="140" t="str">
        <f>IF(M1400="","",IF(M1400&lt;0,-M1400&amp;"_"&amp;COUNTIF(M$2:M1400,M1400),M1400&amp;"_"&amp;COUNTIF(M$2:M1400,M1400)))</f>
        <v>4704.93_1</v>
      </c>
      <c r="P1400" s="140" t="str">
        <f t="shared" si="42"/>
        <v/>
      </c>
      <c r="Q1400" s="136" t="s">
        <v>1773</v>
      </c>
      <c r="R1400" s="136" t="s">
        <v>1769</v>
      </c>
      <c r="S1400" s="136" t="s">
        <v>980</v>
      </c>
      <c r="T1400" s="136" t="s">
        <v>980</v>
      </c>
      <c r="U1400" s="136" t="s">
        <v>987</v>
      </c>
      <c r="V1400" s="136" t="s">
        <v>980</v>
      </c>
      <c r="W1400" s="136" t="s">
        <v>980</v>
      </c>
      <c r="X1400" s="136" t="s">
        <v>980</v>
      </c>
      <c r="Y1400" s="136" t="s">
        <v>980</v>
      </c>
      <c r="Z1400" s="136" t="s">
        <v>988</v>
      </c>
      <c r="AA1400" s="136" t="s">
        <v>980</v>
      </c>
      <c r="AB1400" s="137"/>
      <c r="AC1400" s="136" t="s">
        <v>980</v>
      </c>
      <c r="AD1400" s="136" t="s">
        <v>980</v>
      </c>
      <c r="AE1400" s="136" t="s">
        <v>980</v>
      </c>
      <c r="AF1400" s="138">
        <v>0</v>
      </c>
    </row>
    <row r="1401" spans="1:32" x14ac:dyDescent="0.25">
      <c r="A1401" s="135" t="s">
        <v>980</v>
      </c>
      <c r="B1401" s="136" t="s">
        <v>182</v>
      </c>
      <c r="C1401" s="136" t="s">
        <v>799</v>
      </c>
      <c r="D1401" s="137">
        <v>44246</v>
      </c>
      <c r="E1401" s="137">
        <v>44246</v>
      </c>
      <c r="F1401" s="137">
        <v>44252</v>
      </c>
      <c r="G1401" s="136" t="s">
        <v>981</v>
      </c>
      <c r="H1401" s="136" t="s">
        <v>982</v>
      </c>
      <c r="I1401" s="138">
        <v>-3517.19</v>
      </c>
      <c r="J1401" s="136" t="s">
        <v>983</v>
      </c>
      <c r="K1401" s="136" t="s">
        <v>984</v>
      </c>
      <c r="L1401" s="138">
        <v>-295268.09999999998</v>
      </c>
      <c r="M1401" s="138">
        <v>-3517.19</v>
      </c>
      <c r="N1401" s="139">
        <f t="shared" si="43"/>
        <v>3517.19</v>
      </c>
      <c r="O1401" s="140" t="str">
        <f>IF(M1401="","",IF(M1401&lt;0,-M1401&amp;"_"&amp;COUNTIF(M$2:M1401,M1401),M1401&amp;"_"&amp;COUNTIF(M$2:M1401,M1401)))</f>
        <v>3517.19_1</v>
      </c>
      <c r="P1401" s="140" t="str">
        <f t="shared" si="42"/>
        <v/>
      </c>
      <c r="Q1401" s="136" t="s">
        <v>1773</v>
      </c>
      <c r="R1401" s="136" t="s">
        <v>1769</v>
      </c>
      <c r="S1401" s="136" t="s">
        <v>980</v>
      </c>
      <c r="T1401" s="136" t="s">
        <v>980</v>
      </c>
      <c r="U1401" s="136" t="s">
        <v>987</v>
      </c>
      <c r="V1401" s="136" t="s">
        <v>980</v>
      </c>
      <c r="W1401" s="136" t="s">
        <v>980</v>
      </c>
      <c r="X1401" s="136" t="s">
        <v>980</v>
      </c>
      <c r="Y1401" s="136" t="s">
        <v>980</v>
      </c>
      <c r="Z1401" s="136" t="s">
        <v>988</v>
      </c>
      <c r="AA1401" s="136" t="s">
        <v>980</v>
      </c>
      <c r="AB1401" s="137"/>
      <c r="AC1401" s="136" t="s">
        <v>980</v>
      </c>
      <c r="AD1401" s="136" t="s">
        <v>980</v>
      </c>
      <c r="AE1401" s="136" t="s">
        <v>980</v>
      </c>
      <c r="AF1401" s="138">
        <v>0</v>
      </c>
    </row>
    <row r="1402" spans="1:32" x14ac:dyDescent="0.25">
      <c r="A1402" s="135" t="s">
        <v>980</v>
      </c>
      <c r="B1402" s="136" t="s">
        <v>182</v>
      </c>
      <c r="C1402" s="136" t="s">
        <v>799</v>
      </c>
      <c r="D1402" s="137">
        <v>44246</v>
      </c>
      <c r="E1402" s="137">
        <v>44246</v>
      </c>
      <c r="F1402" s="137">
        <v>44252</v>
      </c>
      <c r="G1402" s="136" t="s">
        <v>981</v>
      </c>
      <c r="H1402" s="136" t="s">
        <v>982</v>
      </c>
      <c r="I1402" s="138">
        <v>-12075.18</v>
      </c>
      <c r="J1402" s="136" t="s">
        <v>983</v>
      </c>
      <c r="K1402" s="136" t="s">
        <v>984</v>
      </c>
      <c r="L1402" s="138">
        <v>-1013711.36</v>
      </c>
      <c r="M1402" s="138">
        <v>-12075.18</v>
      </c>
      <c r="N1402" s="139">
        <f t="shared" si="43"/>
        <v>12075.18</v>
      </c>
      <c r="O1402" s="140" t="str">
        <f>IF(M1402="","",IF(M1402&lt;0,-M1402&amp;"_"&amp;COUNTIF(M$2:M1402,M1402),M1402&amp;"_"&amp;COUNTIF(M$2:M1402,M1402)))</f>
        <v>12075.18_1</v>
      </c>
      <c r="P1402" s="140" t="str">
        <f t="shared" si="42"/>
        <v/>
      </c>
      <c r="Q1402" s="136" t="s">
        <v>1773</v>
      </c>
      <c r="R1402" s="136" t="s">
        <v>1769</v>
      </c>
      <c r="S1402" s="136" t="s">
        <v>980</v>
      </c>
      <c r="T1402" s="136" t="s">
        <v>980</v>
      </c>
      <c r="U1402" s="136" t="s">
        <v>987</v>
      </c>
      <c r="V1402" s="136" t="s">
        <v>980</v>
      </c>
      <c r="W1402" s="136" t="s">
        <v>980</v>
      </c>
      <c r="X1402" s="136" t="s">
        <v>980</v>
      </c>
      <c r="Y1402" s="136" t="s">
        <v>980</v>
      </c>
      <c r="Z1402" s="136" t="s">
        <v>988</v>
      </c>
      <c r="AA1402" s="136" t="s">
        <v>980</v>
      </c>
      <c r="AB1402" s="137"/>
      <c r="AC1402" s="136" t="s">
        <v>980</v>
      </c>
      <c r="AD1402" s="136" t="s">
        <v>980</v>
      </c>
      <c r="AE1402" s="136" t="s">
        <v>980</v>
      </c>
      <c r="AF1402" s="138">
        <v>0</v>
      </c>
    </row>
    <row r="1403" spans="1:32" x14ac:dyDescent="0.25">
      <c r="A1403" s="135" t="s">
        <v>980</v>
      </c>
      <c r="B1403" s="136" t="s">
        <v>182</v>
      </c>
      <c r="C1403" s="136" t="s">
        <v>799</v>
      </c>
      <c r="D1403" s="137">
        <v>44246</v>
      </c>
      <c r="E1403" s="137">
        <v>44246</v>
      </c>
      <c r="F1403" s="137">
        <v>44252</v>
      </c>
      <c r="G1403" s="136" t="s">
        <v>981</v>
      </c>
      <c r="H1403" s="136" t="s">
        <v>982</v>
      </c>
      <c r="I1403" s="138">
        <v>-8430.07</v>
      </c>
      <c r="J1403" s="136" t="s">
        <v>983</v>
      </c>
      <c r="K1403" s="136" t="s">
        <v>984</v>
      </c>
      <c r="L1403" s="138">
        <v>-707704.38</v>
      </c>
      <c r="M1403" s="138">
        <v>-8430.07</v>
      </c>
      <c r="N1403" s="139">
        <f t="shared" si="43"/>
        <v>8430.07</v>
      </c>
      <c r="O1403" s="140" t="str">
        <f>IF(M1403="","",IF(M1403&lt;0,-M1403&amp;"_"&amp;COUNTIF(M$2:M1403,M1403),M1403&amp;"_"&amp;COUNTIF(M$2:M1403,M1403)))</f>
        <v>8430.07_1</v>
      </c>
      <c r="P1403" s="140" t="str">
        <f t="shared" si="42"/>
        <v/>
      </c>
      <c r="Q1403" s="136" t="s">
        <v>1773</v>
      </c>
      <c r="R1403" s="136" t="s">
        <v>1769</v>
      </c>
      <c r="S1403" s="136" t="s">
        <v>980</v>
      </c>
      <c r="T1403" s="136" t="s">
        <v>980</v>
      </c>
      <c r="U1403" s="136" t="s">
        <v>987</v>
      </c>
      <c r="V1403" s="136" t="s">
        <v>980</v>
      </c>
      <c r="W1403" s="136" t="s">
        <v>980</v>
      </c>
      <c r="X1403" s="136" t="s">
        <v>980</v>
      </c>
      <c r="Y1403" s="136" t="s">
        <v>980</v>
      </c>
      <c r="Z1403" s="136" t="s">
        <v>988</v>
      </c>
      <c r="AA1403" s="136" t="s">
        <v>980</v>
      </c>
      <c r="AB1403" s="137"/>
      <c r="AC1403" s="136" t="s">
        <v>980</v>
      </c>
      <c r="AD1403" s="136" t="s">
        <v>980</v>
      </c>
      <c r="AE1403" s="136" t="s">
        <v>980</v>
      </c>
      <c r="AF1403" s="138">
        <v>0</v>
      </c>
    </row>
    <row r="1404" spans="1:32" x14ac:dyDescent="0.25">
      <c r="A1404" s="135" t="s">
        <v>980</v>
      </c>
      <c r="B1404" s="136" t="s">
        <v>182</v>
      </c>
      <c r="C1404" s="136" t="s">
        <v>799</v>
      </c>
      <c r="D1404" s="137">
        <v>44246</v>
      </c>
      <c r="E1404" s="137">
        <v>44246</v>
      </c>
      <c r="F1404" s="137">
        <v>44252</v>
      </c>
      <c r="G1404" s="136" t="s">
        <v>981</v>
      </c>
      <c r="H1404" s="136" t="s">
        <v>982</v>
      </c>
      <c r="I1404" s="138">
        <v>-1911.69</v>
      </c>
      <c r="J1404" s="136" t="s">
        <v>983</v>
      </c>
      <c r="K1404" s="136" t="s">
        <v>984</v>
      </c>
      <c r="L1404" s="138">
        <v>-160486.38</v>
      </c>
      <c r="M1404" s="138">
        <v>-1911.69</v>
      </c>
      <c r="N1404" s="139">
        <f t="shared" si="43"/>
        <v>1911.69</v>
      </c>
      <c r="O1404" s="140" t="str">
        <f>IF(M1404="","",IF(M1404&lt;0,-M1404&amp;"_"&amp;COUNTIF(M$2:M1404,M1404),M1404&amp;"_"&amp;COUNTIF(M$2:M1404,M1404)))</f>
        <v>1911.69_1</v>
      </c>
      <c r="P1404" s="140" t="str">
        <f t="shared" si="42"/>
        <v/>
      </c>
      <c r="Q1404" s="136" t="s">
        <v>1773</v>
      </c>
      <c r="R1404" s="136" t="s">
        <v>1769</v>
      </c>
      <c r="S1404" s="136" t="s">
        <v>980</v>
      </c>
      <c r="T1404" s="136" t="s">
        <v>980</v>
      </c>
      <c r="U1404" s="136" t="s">
        <v>987</v>
      </c>
      <c r="V1404" s="136" t="s">
        <v>980</v>
      </c>
      <c r="W1404" s="136" t="s">
        <v>980</v>
      </c>
      <c r="X1404" s="136" t="s">
        <v>980</v>
      </c>
      <c r="Y1404" s="136" t="s">
        <v>980</v>
      </c>
      <c r="Z1404" s="136" t="s">
        <v>988</v>
      </c>
      <c r="AA1404" s="136" t="s">
        <v>980</v>
      </c>
      <c r="AB1404" s="137"/>
      <c r="AC1404" s="136" t="s">
        <v>980</v>
      </c>
      <c r="AD1404" s="136" t="s">
        <v>980</v>
      </c>
      <c r="AE1404" s="136" t="s">
        <v>980</v>
      </c>
      <c r="AF1404" s="138">
        <v>0</v>
      </c>
    </row>
    <row r="1405" spans="1:32" x14ac:dyDescent="0.25">
      <c r="A1405" s="135" t="s">
        <v>980</v>
      </c>
      <c r="B1405" s="136" t="s">
        <v>182</v>
      </c>
      <c r="C1405" s="136" t="s">
        <v>799</v>
      </c>
      <c r="D1405" s="137">
        <v>44246</v>
      </c>
      <c r="E1405" s="137">
        <v>44246</v>
      </c>
      <c r="F1405" s="137">
        <v>44252</v>
      </c>
      <c r="G1405" s="136" t="s">
        <v>981</v>
      </c>
      <c r="H1405" s="136" t="s">
        <v>982</v>
      </c>
      <c r="I1405" s="138">
        <v>-2027.8</v>
      </c>
      <c r="J1405" s="136" t="s">
        <v>983</v>
      </c>
      <c r="K1405" s="136" t="s">
        <v>984</v>
      </c>
      <c r="L1405" s="138">
        <v>-170233.81</v>
      </c>
      <c r="M1405" s="138">
        <v>-2027.8</v>
      </c>
      <c r="N1405" s="139">
        <f t="shared" si="43"/>
        <v>2027.8</v>
      </c>
      <c r="O1405" s="140" t="str">
        <f>IF(M1405="","",IF(M1405&lt;0,-M1405&amp;"_"&amp;COUNTIF(M$2:M1405,M1405),M1405&amp;"_"&amp;COUNTIF(M$2:M1405,M1405)))</f>
        <v>2027.8_1</v>
      </c>
      <c r="P1405" s="140" t="str">
        <f t="shared" si="42"/>
        <v/>
      </c>
      <c r="Q1405" s="136" t="s">
        <v>1773</v>
      </c>
      <c r="R1405" s="136" t="s">
        <v>1769</v>
      </c>
      <c r="S1405" s="136" t="s">
        <v>980</v>
      </c>
      <c r="T1405" s="136" t="s">
        <v>980</v>
      </c>
      <c r="U1405" s="136" t="s">
        <v>987</v>
      </c>
      <c r="V1405" s="136" t="s">
        <v>980</v>
      </c>
      <c r="W1405" s="136" t="s">
        <v>980</v>
      </c>
      <c r="X1405" s="136" t="s">
        <v>980</v>
      </c>
      <c r="Y1405" s="136" t="s">
        <v>980</v>
      </c>
      <c r="Z1405" s="136" t="s">
        <v>988</v>
      </c>
      <c r="AA1405" s="136" t="s">
        <v>980</v>
      </c>
      <c r="AB1405" s="137"/>
      <c r="AC1405" s="136" t="s">
        <v>980</v>
      </c>
      <c r="AD1405" s="136" t="s">
        <v>980</v>
      </c>
      <c r="AE1405" s="136" t="s">
        <v>980</v>
      </c>
      <c r="AF1405" s="138">
        <v>0</v>
      </c>
    </row>
    <row r="1406" spans="1:32" x14ac:dyDescent="0.25">
      <c r="A1406" s="135" t="s">
        <v>980</v>
      </c>
      <c r="B1406" s="136" t="s">
        <v>182</v>
      </c>
      <c r="C1406" s="136" t="s">
        <v>799</v>
      </c>
      <c r="D1406" s="137">
        <v>44246</v>
      </c>
      <c r="E1406" s="137">
        <v>44246</v>
      </c>
      <c r="F1406" s="137">
        <v>44252</v>
      </c>
      <c r="G1406" s="136" t="s">
        <v>981</v>
      </c>
      <c r="H1406" s="136" t="s">
        <v>982</v>
      </c>
      <c r="I1406" s="138">
        <v>-1258.03</v>
      </c>
      <c r="J1406" s="136" t="s">
        <v>983</v>
      </c>
      <c r="K1406" s="136" t="s">
        <v>984</v>
      </c>
      <c r="L1406" s="138">
        <v>-105611.62</v>
      </c>
      <c r="M1406" s="138">
        <v>-1258.03</v>
      </c>
      <c r="N1406" s="139">
        <f t="shared" si="43"/>
        <v>1258.03</v>
      </c>
      <c r="O1406" s="140" t="str">
        <f>IF(M1406="","",IF(M1406&lt;0,-M1406&amp;"_"&amp;COUNTIF(M$2:M1406,M1406),M1406&amp;"_"&amp;COUNTIF(M$2:M1406,M1406)))</f>
        <v>1258.03_1</v>
      </c>
      <c r="P1406" s="140" t="str">
        <f t="shared" si="42"/>
        <v/>
      </c>
      <c r="Q1406" s="136" t="s">
        <v>1773</v>
      </c>
      <c r="R1406" s="136" t="s">
        <v>1769</v>
      </c>
      <c r="S1406" s="136" t="s">
        <v>980</v>
      </c>
      <c r="T1406" s="136" t="s">
        <v>980</v>
      </c>
      <c r="U1406" s="136" t="s">
        <v>987</v>
      </c>
      <c r="V1406" s="136" t="s">
        <v>980</v>
      </c>
      <c r="W1406" s="136" t="s">
        <v>980</v>
      </c>
      <c r="X1406" s="136" t="s">
        <v>980</v>
      </c>
      <c r="Y1406" s="136" t="s">
        <v>980</v>
      </c>
      <c r="Z1406" s="136" t="s">
        <v>988</v>
      </c>
      <c r="AA1406" s="136" t="s">
        <v>980</v>
      </c>
      <c r="AB1406" s="137"/>
      <c r="AC1406" s="136" t="s">
        <v>980</v>
      </c>
      <c r="AD1406" s="136" t="s">
        <v>980</v>
      </c>
      <c r="AE1406" s="136" t="s">
        <v>980</v>
      </c>
      <c r="AF1406" s="138">
        <v>0</v>
      </c>
    </row>
    <row r="1407" spans="1:32" x14ac:dyDescent="0.25">
      <c r="A1407" s="135" t="s">
        <v>980</v>
      </c>
      <c r="B1407" s="136" t="s">
        <v>182</v>
      </c>
      <c r="C1407" s="136" t="s">
        <v>789</v>
      </c>
      <c r="D1407" s="137">
        <v>44247</v>
      </c>
      <c r="E1407" s="137">
        <v>44247</v>
      </c>
      <c r="F1407" s="137">
        <v>44251</v>
      </c>
      <c r="G1407" s="136" t="s">
        <v>981</v>
      </c>
      <c r="H1407" s="136" t="s">
        <v>982</v>
      </c>
      <c r="I1407" s="138">
        <v>-8470.83</v>
      </c>
      <c r="J1407" s="136" t="s">
        <v>983</v>
      </c>
      <c r="K1407" s="136" t="s">
        <v>984</v>
      </c>
      <c r="L1407" s="138">
        <v>-711126.17</v>
      </c>
      <c r="M1407" s="138">
        <v>-8470.83</v>
      </c>
      <c r="N1407" s="139">
        <f t="shared" si="43"/>
        <v>8470.83</v>
      </c>
      <c r="O1407" s="140" t="str">
        <f>IF(M1407="","",IF(M1407&lt;0,-M1407&amp;"_"&amp;COUNTIF(M$2:M1407,M1407),M1407&amp;"_"&amp;COUNTIF(M$2:M1407,M1407)))</f>
        <v>8470.83_1</v>
      </c>
      <c r="P1407" s="140" t="str">
        <f t="shared" si="42"/>
        <v/>
      </c>
      <c r="Q1407" s="136" t="s">
        <v>1774</v>
      </c>
      <c r="R1407" s="136" t="s">
        <v>1775</v>
      </c>
      <c r="S1407" s="136" t="s">
        <v>980</v>
      </c>
      <c r="T1407" s="136" t="s">
        <v>980</v>
      </c>
      <c r="U1407" s="136" t="s">
        <v>987</v>
      </c>
      <c r="V1407" s="136" t="s">
        <v>980</v>
      </c>
      <c r="W1407" s="136" t="s">
        <v>980</v>
      </c>
      <c r="X1407" s="136" t="s">
        <v>980</v>
      </c>
      <c r="Y1407" s="136" t="s">
        <v>980</v>
      </c>
      <c r="Z1407" s="136" t="s">
        <v>988</v>
      </c>
      <c r="AA1407" s="136" t="s">
        <v>980</v>
      </c>
      <c r="AB1407" s="137"/>
      <c r="AC1407" s="136" t="s">
        <v>980</v>
      </c>
      <c r="AD1407" s="136" t="s">
        <v>980</v>
      </c>
      <c r="AE1407" s="136" t="s">
        <v>980</v>
      </c>
      <c r="AF1407" s="138">
        <v>0</v>
      </c>
    </row>
    <row r="1408" spans="1:32" x14ac:dyDescent="0.25">
      <c r="A1408" s="135" t="s">
        <v>980</v>
      </c>
      <c r="B1408" s="136" t="s">
        <v>182</v>
      </c>
      <c r="C1408" s="136" t="s">
        <v>789</v>
      </c>
      <c r="D1408" s="137">
        <v>44247</v>
      </c>
      <c r="E1408" s="137">
        <v>44247</v>
      </c>
      <c r="F1408" s="137">
        <v>44251</v>
      </c>
      <c r="G1408" s="136" t="s">
        <v>981</v>
      </c>
      <c r="H1408" s="136" t="s">
        <v>982</v>
      </c>
      <c r="I1408" s="138">
        <v>-3550.49</v>
      </c>
      <c r="J1408" s="136" t="s">
        <v>983</v>
      </c>
      <c r="K1408" s="136" t="s">
        <v>984</v>
      </c>
      <c r="L1408" s="138">
        <v>-298063.64</v>
      </c>
      <c r="M1408" s="138">
        <v>-3550.49</v>
      </c>
      <c r="N1408" s="139">
        <f t="shared" si="43"/>
        <v>3550.49</v>
      </c>
      <c r="O1408" s="140" t="str">
        <f>IF(M1408="","",IF(M1408&lt;0,-M1408&amp;"_"&amp;COUNTIF(M$2:M1408,M1408),M1408&amp;"_"&amp;COUNTIF(M$2:M1408,M1408)))</f>
        <v>3550.49_1</v>
      </c>
      <c r="P1408" s="140" t="str">
        <f t="shared" si="42"/>
        <v/>
      </c>
      <c r="Q1408" s="136" t="s">
        <v>1774</v>
      </c>
      <c r="R1408" s="136" t="s">
        <v>1775</v>
      </c>
      <c r="S1408" s="136" t="s">
        <v>980</v>
      </c>
      <c r="T1408" s="136" t="s">
        <v>980</v>
      </c>
      <c r="U1408" s="136" t="s">
        <v>987</v>
      </c>
      <c r="V1408" s="136" t="s">
        <v>980</v>
      </c>
      <c r="W1408" s="136" t="s">
        <v>980</v>
      </c>
      <c r="X1408" s="136" t="s">
        <v>980</v>
      </c>
      <c r="Y1408" s="136" t="s">
        <v>980</v>
      </c>
      <c r="Z1408" s="136" t="s">
        <v>988</v>
      </c>
      <c r="AA1408" s="136" t="s">
        <v>980</v>
      </c>
      <c r="AB1408" s="137"/>
      <c r="AC1408" s="136" t="s">
        <v>980</v>
      </c>
      <c r="AD1408" s="136" t="s">
        <v>980</v>
      </c>
      <c r="AE1408" s="136" t="s">
        <v>980</v>
      </c>
      <c r="AF1408" s="138">
        <v>0</v>
      </c>
    </row>
    <row r="1409" spans="1:32" x14ac:dyDescent="0.25">
      <c r="A1409" s="135" t="s">
        <v>980</v>
      </c>
      <c r="B1409" s="136" t="s">
        <v>182</v>
      </c>
      <c r="C1409" s="136" t="s">
        <v>789</v>
      </c>
      <c r="D1409" s="137">
        <v>44247</v>
      </c>
      <c r="E1409" s="137">
        <v>44247</v>
      </c>
      <c r="F1409" s="137">
        <v>44251</v>
      </c>
      <c r="G1409" s="136" t="s">
        <v>981</v>
      </c>
      <c r="H1409" s="136" t="s">
        <v>982</v>
      </c>
      <c r="I1409" s="138">
        <v>-9422.8799999999992</v>
      </c>
      <c r="J1409" s="136" t="s">
        <v>983</v>
      </c>
      <c r="K1409" s="136" t="s">
        <v>984</v>
      </c>
      <c r="L1409" s="138">
        <v>-791050.78</v>
      </c>
      <c r="M1409" s="138">
        <v>-9422.8799999999992</v>
      </c>
      <c r="N1409" s="139">
        <f t="shared" si="43"/>
        <v>9422.8799999999992</v>
      </c>
      <c r="O1409" s="140" t="str">
        <f>IF(M1409="","",IF(M1409&lt;0,-M1409&amp;"_"&amp;COUNTIF(M$2:M1409,M1409),M1409&amp;"_"&amp;COUNTIF(M$2:M1409,M1409)))</f>
        <v>9422.88_1</v>
      </c>
      <c r="P1409" s="140" t="str">
        <f t="shared" si="42"/>
        <v/>
      </c>
      <c r="Q1409" s="136" t="s">
        <v>1774</v>
      </c>
      <c r="R1409" s="136" t="s">
        <v>1775</v>
      </c>
      <c r="S1409" s="136" t="s">
        <v>980</v>
      </c>
      <c r="T1409" s="136" t="s">
        <v>980</v>
      </c>
      <c r="U1409" s="136" t="s">
        <v>987</v>
      </c>
      <c r="V1409" s="136" t="s">
        <v>980</v>
      </c>
      <c r="W1409" s="136" t="s">
        <v>980</v>
      </c>
      <c r="X1409" s="136" t="s">
        <v>980</v>
      </c>
      <c r="Y1409" s="136" t="s">
        <v>980</v>
      </c>
      <c r="Z1409" s="136" t="s">
        <v>988</v>
      </c>
      <c r="AA1409" s="136" t="s">
        <v>980</v>
      </c>
      <c r="AB1409" s="137"/>
      <c r="AC1409" s="136" t="s">
        <v>980</v>
      </c>
      <c r="AD1409" s="136" t="s">
        <v>980</v>
      </c>
      <c r="AE1409" s="136" t="s">
        <v>980</v>
      </c>
      <c r="AF1409" s="138">
        <v>0</v>
      </c>
    </row>
    <row r="1410" spans="1:32" x14ac:dyDescent="0.25">
      <c r="A1410" s="135" t="s">
        <v>980</v>
      </c>
      <c r="B1410" s="136" t="s">
        <v>182</v>
      </c>
      <c r="C1410" s="136" t="s">
        <v>803</v>
      </c>
      <c r="D1410" s="137">
        <v>44248</v>
      </c>
      <c r="E1410" s="137">
        <v>44248</v>
      </c>
      <c r="F1410" s="137">
        <v>44252</v>
      </c>
      <c r="G1410" s="136" t="s">
        <v>981</v>
      </c>
      <c r="H1410" s="136" t="s">
        <v>982</v>
      </c>
      <c r="I1410" s="138">
        <v>-1290.82</v>
      </c>
      <c r="J1410" s="136" t="s">
        <v>999</v>
      </c>
      <c r="K1410" s="136" t="s">
        <v>984</v>
      </c>
      <c r="L1410" s="138">
        <v>-108364.33</v>
      </c>
      <c r="M1410" s="138">
        <v>-1290.82</v>
      </c>
      <c r="N1410" s="139">
        <f t="shared" si="43"/>
        <v>1290.82</v>
      </c>
      <c r="O1410" s="140" t="str">
        <f>IF(M1410="","",IF(M1410&lt;0,-M1410&amp;"_"&amp;COUNTIF(M$2:M1410,M1410),M1410&amp;"_"&amp;COUNTIF(M$2:M1410,M1410)))</f>
        <v>1290.82_1</v>
      </c>
      <c r="P1410" s="140" t="str">
        <f t="shared" ref="P1410:P1473" si="44">IF(COUNTIF(O:O,O1410)=2,"x","")</f>
        <v/>
      </c>
      <c r="Q1410" s="136" t="s">
        <v>1776</v>
      </c>
      <c r="R1410" s="136" t="s">
        <v>1777</v>
      </c>
      <c r="S1410" s="136" t="s">
        <v>980</v>
      </c>
      <c r="T1410" s="136" t="s">
        <v>980</v>
      </c>
      <c r="U1410" s="136" t="s">
        <v>987</v>
      </c>
      <c r="V1410" s="136" t="s">
        <v>980</v>
      </c>
      <c r="W1410" s="136" t="s">
        <v>980</v>
      </c>
      <c r="X1410" s="136" t="s">
        <v>980</v>
      </c>
      <c r="Y1410" s="136" t="s">
        <v>980</v>
      </c>
      <c r="Z1410" s="136" t="s">
        <v>988</v>
      </c>
      <c r="AA1410" s="136" t="s">
        <v>980</v>
      </c>
      <c r="AB1410" s="137"/>
      <c r="AC1410" s="136" t="s">
        <v>980</v>
      </c>
      <c r="AD1410" s="136" t="s">
        <v>980</v>
      </c>
      <c r="AE1410" s="136" t="s">
        <v>980</v>
      </c>
      <c r="AF1410" s="138">
        <v>0</v>
      </c>
    </row>
    <row r="1411" spans="1:32" x14ac:dyDescent="0.25">
      <c r="A1411" s="135" t="s">
        <v>980</v>
      </c>
      <c r="B1411" s="136" t="s">
        <v>182</v>
      </c>
      <c r="C1411" s="136" t="s">
        <v>803</v>
      </c>
      <c r="D1411" s="137">
        <v>44248</v>
      </c>
      <c r="E1411" s="137">
        <v>44248</v>
      </c>
      <c r="F1411" s="137">
        <v>44252</v>
      </c>
      <c r="G1411" s="136" t="s">
        <v>981</v>
      </c>
      <c r="H1411" s="136" t="s">
        <v>982</v>
      </c>
      <c r="I1411" s="138">
        <v>-3081.42</v>
      </c>
      <c r="J1411" s="136" t="s">
        <v>983</v>
      </c>
      <c r="K1411" s="136" t="s">
        <v>984</v>
      </c>
      <c r="L1411" s="138">
        <v>-258685.21</v>
      </c>
      <c r="M1411" s="138">
        <v>-3081.42</v>
      </c>
      <c r="N1411" s="139">
        <f t="shared" ref="N1411:N1474" si="45">M1411*-1</f>
        <v>3081.42</v>
      </c>
      <c r="O1411" s="140" t="str">
        <f>IF(M1411="","",IF(M1411&lt;0,-M1411&amp;"_"&amp;COUNTIF(M$2:M1411,M1411),M1411&amp;"_"&amp;COUNTIF(M$2:M1411,M1411)))</f>
        <v>3081.42_1</v>
      </c>
      <c r="P1411" s="140" t="str">
        <f t="shared" si="44"/>
        <v/>
      </c>
      <c r="Q1411" s="136" t="s">
        <v>1776</v>
      </c>
      <c r="R1411" s="136" t="s">
        <v>1777</v>
      </c>
      <c r="S1411" s="136" t="s">
        <v>980</v>
      </c>
      <c r="T1411" s="136" t="s">
        <v>980</v>
      </c>
      <c r="U1411" s="136" t="s">
        <v>987</v>
      </c>
      <c r="V1411" s="136" t="s">
        <v>980</v>
      </c>
      <c r="W1411" s="136" t="s">
        <v>980</v>
      </c>
      <c r="X1411" s="136" t="s">
        <v>980</v>
      </c>
      <c r="Y1411" s="136" t="s">
        <v>980</v>
      </c>
      <c r="Z1411" s="136" t="s">
        <v>988</v>
      </c>
      <c r="AA1411" s="136" t="s">
        <v>980</v>
      </c>
      <c r="AB1411" s="137"/>
      <c r="AC1411" s="136" t="s">
        <v>980</v>
      </c>
      <c r="AD1411" s="136" t="s">
        <v>980</v>
      </c>
      <c r="AE1411" s="136" t="s">
        <v>980</v>
      </c>
      <c r="AF1411" s="138">
        <v>0</v>
      </c>
    </row>
    <row r="1412" spans="1:32" x14ac:dyDescent="0.25">
      <c r="A1412" s="135" t="s">
        <v>980</v>
      </c>
      <c r="B1412" s="136" t="s">
        <v>182</v>
      </c>
      <c r="C1412" s="136" t="s">
        <v>803</v>
      </c>
      <c r="D1412" s="137">
        <v>44248</v>
      </c>
      <c r="E1412" s="137">
        <v>44248</v>
      </c>
      <c r="F1412" s="137">
        <v>44252</v>
      </c>
      <c r="G1412" s="136" t="s">
        <v>981</v>
      </c>
      <c r="H1412" s="136" t="s">
        <v>982</v>
      </c>
      <c r="I1412" s="138">
        <v>-2073.87</v>
      </c>
      <c r="J1412" s="136" t="s">
        <v>983</v>
      </c>
      <c r="K1412" s="136" t="s">
        <v>984</v>
      </c>
      <c r="L1412" s="138">
        <v>-174101.39</v>
      </c>
      <c r="M1412" s="138">
        <v>-2073.87</v>
      </c>
      <c r="N1412" s="139">
        <f t="shared" si="45"/>
        <v>2073.87</v>
      </c>
      <c r="O1412" s="140" t="str">
        <f>IF(M1412="","",IF(M1412&lt;0,-M1412&amp;"_"&amp;COUNTIF(M$2:M1412,M1412),M1412&amp;"_"&amp;COUNTIF(M$2:M1412,M1412)))</f>
        <v>2073.87_1</v>
      </c>
      <c r="P1412" s="140" t="str">
        <f t="shared" si="44"/>
        <v/>
      </c>
      <c r="Q1412" s="136" t="s">
        <v>1776</v>
      </c>
      <c r="R1412" s="136" t="s">
        <v>1777</v>
      </c>
      <c r="S1412" s="136" t="s">
        <v>980</v>
      </c>
      <c r="T1412" s="136" t="s">
        <v>980</v>
      </c>
      <c r="U1412" s="136" t="s">
        <v>987</v>
      </c>
      <c r="V1412" s="136" t="s">
        <v>980</v>
      </c>
      <c r="W1412" s="136" t="s">
        <v>980</v>
      </c>
      <c r="X1412" s="136" t="s">
        <v>980</v>
      </c>
      <c r="Y1412" s="136" t="s">
        <v>980</v>
      </c>
      <c r="Z1412" s="136" t="s">
        <v>988</v>
      </c>
      <c r="AA1412" s="136" t="s">
        <v>980</v>
      </c>
      <c r="AB1412" s="137"/>
      <c r="AC1412" s="136" t="s">
        <v>980</v>
      </c>
      <c r="AD1412" s="136" t="s">
        <v>980</v>
      </c>
      <c r="AE1412" s="136" t="s">
        <v>980</v>
      </c>
      <c r="AF1412" s="138">
        <v>0</v>
      </c>
    </row>
    <row r="1413" spans="1:32" x14ac:dyDescent="0.25">
      <c r="A1413" s="135" t="s">
        <v>980</v>
      </c>
      <c r="B1413" s="136" t="s">
        <v>182</v>
      </c>
      <c r="C1413" s="136" t="s">
        <v>812</v>
      </c>
      <c r="D1413" s="137">
        <v>44249</v>
      </c>
      <c r="E1413" s="137">
        <v>44249</v>
      </c>
      <c r="F1413" s="137">
        <v>44255</v>
      </c>
      <c r="G1413" s="136" t="s">
        <v>981</v>
      </c>
      <c r="H1413" s="136" t="s">
        <v>982</v>
      </c>
      <c r="I1413" s="138">
        <v>-267.43</v>
      </c>
      <c r="J1413" s="136" t="s">
        <v>1566</v>
      </c>
      <c r="K1413" s="136" t="s">
        <v>984</v>
      </c>
      <c r="L1413" s="138">
        <v>-22450.74</v>
      </c>
      <c r="M1413" s="138">
        <v>-267.43</v>
      </c>
      <c r="N1413" s="139">
        <f t="shared" si="45"/>
        <v>267.43</v>
      </c>
      <c r="O1413" s="140" t="str">
        <f>IF(M1413="","",IF(M1413&lt;0,-M1413&amp;"_"&amp;COUNTIF(M$2:M1413,M1413),M1413&amp;"_"&amp;COUNTIF(M$2:M1413,M1413)))</f>
        <v>267.43_1</v>
      </c>
      <c r="P1413" s="140" t="str">
        <f t="shared" si="44"/>
        <v/>
      </c>
      <c r="Q1413" s="136" t="s">
        <v>1778</v>
      </c>
      <c r="R1413" s="136" t="s">
        <v>1779</v>
      </c>
      <c r="S1413" s="136" t="s">
        <v>980</v>
      </c>
      <c r="T1413" s="136" t="s">
        <v>980</v>
      </c>
      <c r="U1413" s="136" t="s">
        <v>987</v>
      </c>
      <c r="V1413" s="136" t="s">
        <v>980</v>
      </c>
      <c r="W1413" s="136" t="s">
        <v>980</v>
      </c>
      <c r="X1413" s="136" t="s">
        <v>980</v>
      </c>
      <c r="Y1413" s="136" t="s">
        <v>980</v>
      </c>
      <c r="Z1413" s="136" t="s">
        <v>988</v>
      </c>
      <c r="AA1413" s="136" t="s">
        <v>980</v>
      </c>
      <c r="AB1413" s="137"/>
      <c r="AC1413" s="136" t="s">
        <v>980</v>
      </c>
      <c r="AD1413" s="136" t="s">
        <v>980</v>
      </c>
      <c r="AE1413" s="136" t="s">
        <v>980</v>
      </c>
      <c r="AF1413" s="138">
        <v>0</v>
      </c>
    </row>
    <row r="1414" spans="1:32" x14ac:dyDescent="0.25">
      <c r="A1414" s="135" t="s">
        <v>980</v>
      </c>
      <c r="B1414" s="136" t="s">
        <v>182</v>
      </c>
      <c r="C1414" s="136" t="s">
        <v>812</v>
      </c>
      <c r="D1414" s="137">
        <v>44249</v>
      </c>
      <c r="E1414" s="137">
        <v>44249</v>
      </c>
      <c r="F1414" s="137">
        <v>44255</v>
      </c>
      <c r="G1414" s="136" t="s">
        <v>981</v>
      </c>
      <c r="H1414" s="136" t="s">
        <v>982</v>
      </c>
      <c r="I1414" s="138">
        <v>-8065.5</v>
      </c>
      <c r="J1414" s="136" t="s">
        <v>983</v>
      </c>
      <c r="K1414" s="136" t="s">
        <v>984</v>
      </c>
      <c r="L1414" s="138">
        <v>-677098.73</v>
      </c>
      <c r="M1414" s="138">
        <v>-8065.5</v>
      </c>
      <c r="N1414" s="139">
        <f t="shared" si="45"/>
        <v>8065.5</v>
      </c>
      <c r="O1414" s="140" t="str">
        <f>IF(M1414="","",IF(M1414&lt;0,-M1414&amp;"_"&amp;COUNTIF(M$2:M1414,M1414),M1414&amp;"_"&amp;COUNTIF(M$2:M1414,M1414)))</f>
        <v>8065.5_1</v>
      </c>
      <c r="P1414" s="140" t="str">
        <f t="shared" si="44"/>
        <v/>
      </c>
      <c r="Q1414" s="136" t="s">
        <v>1778</v>
      </c>
      <c r="R1414" s="136" t="s">
        <v>1779</v>
      </c>
      <c r="S1414" s="136" t="s">
        <v>980</v>
      </c>
      <c r="T1414" s="136" t="s">
        <v>980</v>
      </c>
      <c r="U1414" s="136" t="s">
        <v>987</v>
      </c>
      <c r="V1414" s="136" t="s">
        <v>980</v>
      </c>
      <c r="W1414" s="136" t="s">
        <v>980</v>
      </c>
      <c r="X1414" s="136" t="s">
        <v>980</v>
      </c>
      <c r="Y1414" s="136" t="s">
        <v>980</v>
      </c>
      <c r="Z1414" s="136" t="s">
        <v>988</v>
      </c>
      <c r="AA1414" s="136" t="s">
        <v>980</v>
      </c>
      <c r="AB1414" s="137"/>
      <c r="AC1414" s="136" t="s">
        <v>980</v>
      </c>
      <c r="AD1414" s="136" t="s">
        <v>980</v>
      </c>
      <c r="AE1414" s="136" t="s">
        <v>980</v>
      </c>
      <c r="AF1414" s="138">
        <v>0</v>
      </c>
    </row>
    <row r="1415" spans="1:32" x14ac:dyDescent="0.25">
      <c r="A1415" s="135" t="s">
        <v>980</v>
      </c>
      <c r="B1415" s="136" t="s">
        <v>182</v>
      </c>
      <c r="C1415" s="136" t="s">
        <v>812</v>
      </c>
      <c r="D1415" s="137">
        <v>44249</v>
      </c>
      <c r="E1415" s="137">
        <v>44249</v>
      </c>
      <c r="F1415" s="137">
        <v>44255</v>
      </c>
      <c r="G1415" s="136" t="s">
        <v>981</v>
      </c>
      <c r="H1415" s="136" t="s">
        <v>982</v>
      </c>
      <c r="I1415" s="138">
        <v>-2225.9699999999998</v>
      </c>
      <c r="J1415" s="136" t="s">
        <v>983</v>
      </c>
      <c r="K1415" s="136" t="s">
        <v>984</v>
      </c>
      <c r="L1415" s="138">
        <v>-186870.18</v>
      </c>
      <c r="M1415" s="138">
        <v>-2225.9699999999998</v>
      </c>
      <c r="N1415" s="139">
        <f t="shared" si="45"/>
        <v>2225.9699999999998</v>
      </c>
      <c r="O1415" s="140" t="str">
        <f>IF(M1415="","",IF(M1415&lt;0,-M1415&amp;"_"&amp;COUNTIF(M$2:M1415,M1415),M1415&amp;"_"&amp;COUNTIF(M$2:M1415,M1415)))</f>
        <v>2225.97_1</v>
      </c>
      <c r="P1415" s="140" t="str">
        <f t="shared" si="44"/>
        <v/>
      </c>
      <c r="Q1415" s="136" t="s">
        <v>1778</v>
      </c>
      <c r="R1415" s="136" t="s">
        <v>1779</v>
      </c>
      <c r="S1415" s="136" t="s">
        <v>980</v>
      </c>
      <c r="T1415" s="136" t="s">
        <v>980</v>
      </c>
      <c r="U1415" s="136" t="s">
        <v>987</v>
      </c>
      <c r="V1415" s="136" t="s">
        <v>980</v>
      </c>
      <c r="W1415" s="136" t="s">
        <v>980</v>
      </c>
      <c r="X1415" s="136" t="s">
        <v>980</v>
      </c>
      <c r="Y1415" s="136" t="s">
        <v>980</v>
      </c>
      <c r="Z1415" s="136" t="s">
        <v>988</v>
      </c>
      <c r="AA1415" s="136" t="s">
        <v>980</v>
      </c>
      <c r="AB1415" s="137"/>
      <c r="AC1415" s="136" t="s">
        <v>980</v>
      </c>
      <c r="AD1415" s="136" t="s">
        <v>980</v>
      </c>
      <c r="AE1415" s="136" t="s">
        <v>980</v>
      </c>
      <c r="AF1415" s="138">
        <v>0</v>
      </c>
    </row>
    <row r="1416" spans="1:32" x14ac:dyDescent="0.25">
      <c r="A1416" s="135" t="s">
        <v>980</v>
      </c>
      <c r="B1416" s="136" t="s">
        <v>182</v>
      </c>
      <c r="C1416" s="136" t="s">
        <v>812</v>
      </c>
      <c r="D1416" s="137">
        <v>44249</v>
      </c>
      <c r="E1416" s="137">
        <v>44249</v>
      </c>
      <c r="F1416" s="137">
        <v>44255</v>
      </c>
      <c r="G1416" s="136" t="s">
        <v>981</v>
      </c>
      <c r="H1416" s="136" t="s">
        <v>982</v>
      </c>
      <c r="I1416" s="138">
        <v>-604.19000000000005</v>
      </c>
      <c r="J1416" s="136" t="s">
        <v>983</v>
      </c>
      <c r="K1416" s="136" t="s">
        <v>984</v>
      </c>
      <c r="L1416" s="138">
        <v>-50721.75</v>
      </c>
      <c r="M1416" s="138">
        <v>-604.19000000000005</v>
      </c>
      <c r="N1416" s="139">
        <f t="shared" si="45"/>
        <v>604.19000000000005</v>
      </c>
      <c r="O1416" s="140" t="str">
        <f>IF(M1416="","",IF(M1416&lt;0,-M1416&amp;"_"&amp;COUNTIF(M$2:M1416,M1416),M1416&amp;"_"&amp;COUNTIF(M$2:M1416,M1416)))</f>
        <v>604.19_1</v>
      </c>
      <c r="P1416" s="140" t="str">
        <f t="shared" si="44"/>
        <v/>
      </c>
      <c r="Q1416" s="136" t="s">
        <v>1778</v>
      </c>
      <c r="R1416" s="136" t="s">
        <v>1779</v>
      </c>
      <c r="S1416" s="136" t="s">
        <v>980</v>
      </c>
      <c r="T1416" s="136" t="s">
        <v>980</v>
      </c>
      <c r="U1416" s="136" t="s">
        <v>987</v>
      </c>
      <c r="V1416" s="136" t="s">
        <v>980</v>
      </c>
      <c r="W1416" s="136" t="s">
        <v>980</v>
      </c>
      <c r="X1416" s="136" t="s">
        <v>980</v>
      </c>
      <c r="Y1416" s="136" t="s">
        <v>980</v>
      </c>
      <c r="Z1416" s="136" t="s">
        <v>988</v>
      </c>
      <c r="AA1416" s="136" t="s">
        <v>980</v>
      </c>
      <c r="AB1416" s="137"/>
      <c r="AC1416" s="136" t="s">
        <v>980</v>
      </c>
      <c r="AD1416" s="136" t="s">
        <v>980</v>
      </c>
      <c r="AE1416" s="136" t="s">
        <v>980</v>
      </c>
      <c r="AF1416" s="138">
        <v>0</v>
      </c>
    </row>
    <row r="1417" spans="1:32" x14ac:dyDescent="0.25">
      <c r="A1417" s="135" t="s">
        <v>980</v>
      </c>
      <c r="B1417" s="136" t="s">
        <v>182</v>
      </c>
      <c r="C1417" s="136" t="s">
        <v>812</v>
      </c>
      <c r="D1417" s="137">
        <v>44249</v>
      </c>
      <c r="E1417" s="137">
        <v>44249</v>
      </c>
      <c r="F1417" s="137">
        <v>44255</v>
      </c>
      <c r="G1417" s="136" t="s">
        <v>981</v>
      </c>
      <c r="H1417" s="136" t="s">
        <v>982</v>
      </c>
      <c r="I1417" s="138">
        <v>-10154.82</v>
      </c>
      <c r="J1417" s="136" t="s">
        <v>983</v>
      </c>
      <c r="K1417" s="136" t="s">
        <v>984</v>
      </c>
      <c r="L1417" s="138">
        <v>-852497.14</v>
      </c>
      <c r="M1417" s="138">
        <v>-10154.82</v>
      </c>
      <c r="N1417" s="139">
        <f t="shared" si="45"/>
        <v>10154.82</v>
      </c>
      <c r="O1417" s="140" t="str">
        <f>IF(M1417="","",IF(M1417&lt;0,-M1417&amp;"_"&amp;COUNTIF(M$2:M1417,M1417),M1417&amp;"_"&amp;COUNTIF(M$2:M1417,M1417)))</f>
        <v>10154.82_1</v>
      </c>
      <c r="P1417" s="140" t="str">
        <f t="shared" si="44"/>
        <v/>
      </c>
      <c r="Q1417" s="136" t="s">
        <v>1778</v>
      </c>
      <c r="R1417" s="136" t="s">
        <v>1779</v>
      </c>
      <c r="S1417" s="136" t="s">
        <v>980</v>
      </c>
      <c r="T1417" s="136" t="s">
        <v>980</v>
      </c>
      <c r="U1417" s="136" t="s">
        <v>987</v>
      </c>
      <c r="V1417" s="136" t="s">
        <v>980</v>
      </c>
      <c r="W1417" s="136" t="s">
        <v>980</v>
      </c>
      <c r="X1417" s="136" t="s">
        <v>980</v>
      </c>
      <c r="Y1417" s="136" t="s">
        <v>980</v>
      </c>
      <c r="Z1417" s="136" t="s">
        <v>988</v>
      </c>
      <c r="AA1417" s="136" t="s">
        <v>980</v>
      </c>
      <c r="AB1417" s="137"/>
      <c r="AC1417" s="136" t="s">
        <v>980</v>
      </c>
      <c r="AD1417" s="136" t="s">
        <v>980</v>
      </c>
      <c r="AE1417" s="136" t="s">
        <v>980</v>
      </c>
      <c r="AF1417" s="138">
        <v>0</v>
      </c>
    </row>
    <row r="1418" spans="1:32" x14ac:dyDescent="0.25">
      <c r="A1418" s="135" t="s">
        <v>980</v>
      </c>
      <c r="B1418" s="136" t="s">
        <v>182</v>
      </c>
      <c r="C1418" s="136" t="s">
        <v>812</v>
      </c>
      <c r="D1418" s="137">
        <v>44249</v>
      </c>
      <c r="E1418" s="137">
        <v>44249</v>
      </c>
      <c r="F1418" s="137">
        <v>44255</v>
      </c>
      <c r="G1418" s="136" t="s">
        <v>981</v>
      </c>
      <c r="H1418" s="136" t="s">
        <v>982</v>
      </c>
      <c r="I1418" s="138">
        <v>-5332.65</v>
      </c>
      <c r="J1418" s="136" t="s">
        <v>983</v>
      </c>
      <c r="K1418" s="136" t="s">
        <v>984</v>
      </c>
      <c r="L1418" s="138">
        <v>-447675.97</v>
      </c>
      <c r="M1418" s="138">
        <v>-5332.65</v>
      </c>
      <c r="N1418" s="139">
        <f t="shared" si="45"/>
        <v>5332.65</v>
      </c>
      <c r="O1418" s="140" t="str">
        <f>IF(M1418="","",IF(M1418&lt;0,-M1418&amp;"_"&amp;COUNTIF(M$2:M1418,M1418),M1418&amp;"_"&amp;COUNTIF(M$2:M1418,M1418)))</f>
        <v>5332.65_1</v>
      </c>
      <c r="P1418" s="140" t="str">
        <f t="shared" si="44"/>
        <v/>
      </c>
      <c r="Q1418" s="136" t="s">
        <v>1778</v>
      </c>
      <c r="R1418" s="136" t="s">
        <v>1779</v>
      </c>
      <c r="S1418" s="136" t="s">
        <v>980</v>
      </c>
      <c r="T1418" s="136" t="s">
        <v>980</v>
      </c>
      <c r="U1418" s="136" t="s">
        <v>987</v>
      </c>
      <c r="V1418" s="136" t="s">
        <v>980</v>
      </c>
      <c r="W1418" s="136" t="s">
        <v>980</v>
      </c>
      <c r="X1418" s="136" t="s">
        <v>980</v>
      </c>
      <c r="Y1418" s="136" t="s">
        <v>980</v>
      </c>
      <c r="Z1418" s="136" t="s">
        <v>988</v>
      </c>
      <c r="AA1418" s="136" t="s">
        <v>980</v>
      </c>
      <c r="AB1418" s="137"/>
      <c r="AC1418" s="136" t="s">
        <v>980</v>
      </c>
      <c r="AD1418" s="136" t="s">
        <v>980</v>
      </c>
      <c r="AE1418" s="136" t="s">
        <v>980</v>
      </c>
      <c r="AF1418" s="138">
        <v>0</v>
      </c>
    </row>
    <row r="1419" spans="1:32" x14ac:dyDescent="0.25">
      <c r="A1419" s="135" t="s">
        <v>980</v>
      </c>
      <c r="B1419" s="136" t="s">
        <v>182</v>
      </c>
      <c r="C1419" s="136" t="s">
        <v>813</v>
      </c>
      <c r="D1419" s="137">
        <v>44249</v>
      </c>
      <c r="E1419" s="137">
        <v>44249</v>
      </c>
      <c r="F1419" s="137">
        <v>44255</v>
      </c>
      <c r="G1419" s="136" t="s">
        <v>981</v>
      </c>
      <c r="H1419" s="136" t="s">
        <v>982</v>
      </c>
      <c r="I1419" s="138">
        <v>-4495.7</v>
      </c>
      <c r="J1419" s="136" t="s">
        <v>983</v>
      </c>
      <c r="K1419" s="136" t="s">
        <v>984</v>
      </c>
      <c r="L1419" s="138">
        <v>-377414.01</v>
      </c>
      <c r="M1419" s="138">
        <v>-4495.7</v>
      </c>
      <c r="N1419" s="139">
        <f t="shared" si="45"/>
        <v>4495.7</v>
      </c>
      <c r="O1419" s="140" t="str">
        <f>IF(M1419="","",IF(M1419&lt;0,-M1419&amp;"_"&amp;COUNTIF(M$2:M1419,M1419),M1419&amp;"_"&amp;COUNTIF(M$2:M1419,M1419)))</f>
        <v>4495.7_1</v>
      </c>
      <c r="P1419" s="140" t="str">
        <f t="shared" si="44"/>
        <v/>
      </c>
      <c r="Q1419" s="136" t="s">
        <v>1780</v>
      </c>
      <c r="R1419" s="136" t="s">
        <v>1779</v>
      </c>
      <c r="S1419" s="136" t="s">
        <v>980</v>
      </c>
      <c r="T1419" s="136" t="s">
        <v>980</v>
      </c>
      <c r="U1419" s="136" t="s">
        <v>987</v>
      </c>
      <c r="V1419" s="136" t="s">
        <v>980</v>
      </c>
      <c r="W1419" s="136" t="s">
        <v>980</v>
      </c>
      <c r="X1419" s="136" t="s">
        <v>980</v>
      </c>
      <c r="Y1419" s="136" t="s">
        <v>980</v>
      </c>
      <c r="Z1419" s="136" t="s">
        <v>988</v>
      </c>
      <c r="AA1419" s="136" t="s">
        <v>980</v>
      </c>
      <c r="AB1419" s="137"/>
      <c r="AC1419" s="136" t="s">
        <v>980</v>
      </c>
      <c r="AD1419" s="136" t="s">
        <v>980</v>
      </c>
      <c r="AE1419" s="136" t="s">
        <v>980</v>
      </c>
      <c r="AF1419" s="138">
        <v>0</v>
      </c>
    </row>
    <row r="1420" spans="1:32" x14ac:dyDescent="0.25">
      <c r="A1420" s="135" t="s">
        <v>980</v>
      </c>
      <c r="B1420" s="136" t="s">
        <v>182</v>
      </c>
      <c r="C1420" s="136" t="s">
        <v>813</v>
      </c>
      <c r="D1420" s="137">
        <v>44249</v>
      </c>
      <c r="E1420" s="137">
        <v>44249</v>
      </c>
      <c r="F1420" s="137">
        <v>44255</v>
      </c>
      <c r="G1420" s="136" t="s">
        <v>981</v>
      </c>
      <c r="H1420" s="136" t="s">
        <v>982</v>
      </c>
      <c r="I1420" s="138">
        <v>-1259.04</v>
      </c>
      <c r="J1420" s="136" t="s">
        <v>983</v>
      </c>
      <c r="K1420" s="136" t="s">
        <v>984</v>
      </c>
      <c r="L1420" s="138">
        <v>-105696.41</v>
      </c>
      <c r="M1420" s="138">
        <v>-1259.04</v>
      </c>
      <c r="N1420" s="139">
        <f t="shared" si="45"/>
        <v>1259.04</v>
      </c>
      <c r="O1420" s="140" t="str">
        <f>IF(M1420="","",IF(M1420&lt;0,-M1420&amp;"_"&amp;COUNTIF(M$2:M1420,M1420),M1420&amp;"_"&amp;COUNTIF(M$2:M1420,M1420)))</f>
        <v>1259.04_1</v>
      </c>
      <c r="P1420" s="140" t="str">
        <f t="shared" si="44"/>
        <v/>
      </c>
      <c r="Q1420" s="136" t="s">
        <v>1780</v>
      </c>
      <c r="R1420" s="136" t="s">
        <v>1779</v>
      </c>
      <c r="S1420" s="136" t="s">
        <v>980</v>
      </c>
      <c r="T1420" s="136" t="s">
        <v>980</v>
      </c>
      <c r="U1420" s="136" t="s">
        <v>987</v>
      </c>
      <c r="V1420" s="136" t="s">
        <v>980</v>
      </c>
      <c r="W1420" s="136" t="s">
        <v>980</v>
      </c>
      <c r="X1420" s="136" t="s">
        <v>980</v>
      </c>
      <c r="Y1420" s="136" t="s">
        <v>980</v>
      </c>
      <c r="Z1420" s="136" t="s">
        <v>988</v>
      </c>
      <c r="AA1420" s="136" t="s">
        <v>980</v>
      </c>
      <c r="AB1420" s="137"/>
      <c r="AC1420" s="136" t="s">
        <v>980</v>
      </c>
      <c r="AD1420" s="136" t="s">
        <v>980</v>
      </c>
      <c r="AE1420" s="136" t="s">
        <v>980</v>
      </c>
      <c r="AF1420" s="138">
        <v>0</v>
      </c>
    </row>
    <row r="1421" spans="1:32" x14ac:dyDescent="0.25">
      <c r="A1421" s="135" t="s">
        <v>980</v>
      </c>
      <c r="B1421" s="136" t="s">
        <v>182</v>
      </c>
      <c r="C1421" s="136" t="s">
        <v>813</v>
      </c>
      <c r="D1421" s="137">
        <v>44249</v>
      </c>
      <c r="E1421" s="137">
        <v>44249</v>
      </c>
      <c r="F1421" s="137">
        <v>44255</v>
      </c>
      <c r="G1421" s="136" t="s">
        <v>981</v>
      </c>
      <c r="H1421" s="136" t="s">
        <v>982</v>
      </c>
      <c r="I1421" s="138">
        <v>-8320.6299999999992</v>
      </c>
      <c r="J1421" s="136" t="s">
        <v>983</v>
      </c>
      <c r="K1421" s="136" t="s">
        <v>984</v>
      </c>
      <c r="L1421" s="138">
        <v>-698516.89</v>
      </c>
      <c r="M1421" s="138">
        <v>-8320.6299999999992</v>
      </c>
      <c r="N1421" s="139">
        <f t="shared" si="45"/>
        <v>8320.6299999999992</v>
      </c>
      <c r="O1421" s="140" t="str">
        <f>IF(M1421="","",IF(M1421&lt;0,-M1421&amp;"_"&amp;COUNTIF(M$2:M1421,M1421),M1421&amp;"_"&amp;COUNTIF(M$2:M1421,M1421)))</f>
        <v>8320.63_1</v>
      </c>
      <c r="P1421" s="140" t="str">
        <f t="shared" si="44"/>
        <v/>
      </c>
      <c r="Q1421" s="136" t="s">
        <v>1780</v>
      </c>
      <c r="R1421" s="136" t="s">
        <v>1779</v>
      </c>
      <c r="S1421" s="136" t="s">
        <v>980</v>
      </c>
      <c r="T1421" s="136" t="s">
        <v>980</v>
      </c>
      <c r="U1421" s="136" t="s">
        <v>987</v>
      </c>
      <c r="V1421" s="136" t="s">
        <v>980</v>
      </c>
      <c r="W1421" s="136" t="s">
        <v>980</v>
      </c>
      <c r="X1421" s="136" t="s">
        <v>980</v>
      </c>
      <c r="Y1421" s="136" t="s">
        <v>980</v>
      </c>
      <c r="Z1421" s="136" t="s">
        <v>988</v>
      </c>
      <c r="AA1421" s="136" t="s">
        <v>980</v>
      </c>
      <c r="AB1421" s="137"/>
      <c r="AC1421" s="136" t="s">
        <v>980</v>
      </c>
      <c r="AD1421" s="136" t="s">
        <v>980</v>
      </c>
      <c r="AE1421" s="136" t="s">
        <v>980</v>
      </c>
      <c r="AF1421" s="138">
        <v>0</v>
      </c>
    </row>
    <row r="1422" spans="1:32" x14ac:dyDescent="0.25">
      <c r="A1422" s="135" t="s">
        <v>980</v>
      </c>
      <c r="B1422" s="136" t="s">
        <v>182</v>
      </c>
      <c r="C1422" s="136" t="s">
        <v>813</v>
      </c>
      <c r="D1422" s="137">
        <v>44249</v>
      </c>
      <c r="E1422" s="137">
        <v>44249</v>
      </c>
      <c r="F1422" s="137">
        <v>44255</v>
      </c>
      <c r="G1422" s="136" t="s">
        <v>981</v>
      </c>
      <c r="H1422" s="136" t="s">
        <v>982</v>
      </c>
      <c r="I1422" s="138">
        <v>-3426.17</v>
      </c>
      <c r="J1422" s="136" t="s">
        <v>983</v>
      </c>
      <c r="K1422" s="136" t="s">
        <v>984</v>
      </c>
      <c r="L1422" s="138">
        <v>-287626.96999999997</v>
      </c>
      <c r="M1422" s="138">
        <v>-3426.17</v>
      </c>
      <c r="N1422" s="139">
        <f t="shared" si="45"/>
        <v>3426.17</v>
      </c>
      <c r="O1422" s="140" t="str">
        <f>IF(M1422="","",IF(M1422&lt;0,-M1422&amp;"_"&amp;COUNTIF(M$2:M1422,M1422),M1422&amp;"_"&amp;COUNTIF(M$2:M1422,M1422)))</f>
        <v>3426.17_1</v>
      </c>
      <c r="P1422" s="140" t="str">
        <f t="shared" si="44"/>
        <v/>
      </c>
      <c r="Q1422" s="136" t="s">
        <v>1780</v>
      </c>
      <c r="R1422" s="136" t="s">
        <v>1779</v>
      </c>
      <c r="S1422" s="136" t="s">
        <v>980</v>
      </c>
      <c r="T1422" s="136" t="s">
        <v>980</v>
      </c>
      <c r="U1422" s="136" t="s">
        <v>987</v>
      </c>
      <c r="V1422" s="136" t="s">
        <v>980</v>
      </c>
      <c r="W1422" s="136" t="s">
        <v>980</v>
      </c>
      <c r="X1422" s="136" t="s">
        <v>980</v>
      </c>
      <c r="Y1422" s="136" t="s">
        <v>980</v>
      </c>
      <c r="Z1422" s="136" t="s">
        <v>988</v>
      </c>
      <c r="AA1422" s="136" t="s">
        <v>980</v>
      </c>
      <c r="AB1422" s="137"/>
      <c r="AC1422" s="136" t="s">
        <v>980</v>
      </c>
      <c r="AD1422" s="136" t="s">
        <v>980</v>
      </c>
      <c r="AE1422" s="136" t="s">
        <v>980</v>
      </c>
      <c r="AF1422" s="138">
        <v>0</v>
      </c>
    </row>
    <row r="1423" spans="1:32" x14ac:dyDescent="0.25">
      <c r="A1423" s="135" t="s">
        <v>980</v>
      </c>
      <c r="B1423" s="136" t="s">
        <v>182</v>
      </c>
      <c r="C1423" s="136" t="s">
        <v>813</v>
      </c>
      <c r="D1423" s="137">
        <v>44249</v>
      </c>
      <c r="E1423" s="137">
        <v>44249</v>
      </c>
      <c r="F1423" s="137">
        <v>44255</v>
      </c>
      <c r="G1423" s="136" t="s">
        <v>981</v>
      </c>
      <c r="H1423" s="136" t="s">
        <v>982</v>
      </c>
      <c r="I1423" s="138">
        <v>-4685.3999999999996</v>
      </c>
      <c r="J1423" s="136" t="s">
        <v>983</v>
      </c>
      <c r="K1423" s="136" t="s">
        <v>984</v>
      </c>
      <c r="L1423" s="138">
        <v>-393339.33</v>
      </c>
      <c r="M1423" s="138">
        <v>-4685.3999999999996</v>
      </c>
      <c r="N1423" s="139">
        <f t="shared" si="45"/>
        <v>4685.3999999999996</v>
      </c>
      <c r="O1423" s="140" t="str">
        <f>IF(M1423="","",IF(M1423&lt;0,-M1423&amp;"_"&amp;COUNTIF(M$2:M1423,M1423),M1423&amp;"_"&amp;COUNTIF(M$2:M1423,M1423)))</f>
        <v>4685.4_1</v>
      </c>
      <c r="P1423" s="140" t="str">
        <f t="shared" si="44"/>
        <v/>
      </c>
      <c r="Q1423" s="136" t="s">
        <v>1780</v>
      </c>
      <c r="R1423" s="136" t="s">
        <v>1779</v>
      </c>
      <c r="S1423" s="136" t="s">
        <v>980</v>
      </c>
      <c r="T1423" s="136" t="s">
        <v>980</v>
      </c>
      <c r="U1423" s="136" t="s">
        <v>987</v>
      </c>
      <c r="V1423" s="136" t="s">
        <v>980</v>
      </c>
      <c r="W1423" s="136" t="s">
        <v>980</v>
      </c>
      <c r="X1423" s="136" t="s">
        <v>980</v>
      </c>
      <c r="Y1423" s="136" t="s">
        <v>980</v>
      </c>
      <c r="Z1423" s="136" t="s">
        <v>988</v>
      </c>
      <c r="AA1423" s="136" t="s">
        <v>980</v>
      </c>
      <c r="AB1423" s="137"/>
      <c r="AC1423" s="136" t="s">
        <v>980</v>
      </c>
      <c r="AD1423" s="136" t="s">
        <v>980</v>
      </c>
      <c r="AE1423" s="136" t="s">
        <v>980</v>
      </c>
      <c r="AF1423" s="138">
        <v>0</v>
      </c>
    </row>
    <row r="1424" spans="1:32" x14ac:dyDescent="0.25">
      <c r="A1424" s="135" t="s">
        <v>980</v>
      </c>
      <c r="B1424" s="136" t="s">
        <v>182</v>
      </c>
      <c r="C1424" s="136" t="s">
        <v>813</v>
      </c>
      <c r="D1424" s="137">
        <v>44249</v>
      </c>
      <c r="E1424" s="137">
        <v>44249</v>
      </c>
      <c r="F1424" s="137">
        <v>44255</v>
      </c>
      <c r="G1424" s="136" t="s">
        <v>981</v>
      </c>
      <c r="H1424" s="136" t="s">
        <v>982</v>
      </c>
      <c r="I1424" s="138">
        <v>-1186.22</v>
      </c>
      <c r="J1424" s="136" t="s">
        <v>983</v>
      </c>
      <c r="K1424" s="136" t="s">
        <v>984</v>
      </c>
      <c r="L1424" s="138">
        <v>-99583.17</v>
      </c>
      <c r="M1424" s="138">
        <v>-1186.22</v>
      </c>
      <c r="N1424" s="139">
        <f t="shared" si="45"/>
        <v>1186.22</v>
      </c>
      <c r="O1424" s="140" t="str">
        <f>IF(M1424="","",IF(M1424&lt;0,-M1424&amp;"_"&amp;COUNTIF(M$2:M1424,M1424),M1424&amp;"_"&amp;COUNTIF(M$2:M1424,M1424)))</f>
        <v>1186.22_1</v>
      </c>
      <c r="P1424" s="140" t="str">
        <f t="shared" si="44"/>
        <v/>
      </c>
      <c r="Q1424" s="136" t="s">
        <v>1780</v>
      </c>
      <c r="R1424" s="136" t="s">
        <v>1779</v>
      </c>
      <c r="S1424" s="136" t="s">
        <v>980</v>
      </c>
      <c r="T1424" s="136" t="s">
        <v>980</v>
      </c>
      <c r="U1424" s="136" t="s">
        <v>987</v>
      </c>
      <c r="V1424" s="136" t="s">
        <v>980</v>
      </c>
      <c r="W1424" s="136" t="s">
        <v>980</v>
      </c>
      <c r="X1424" s="136" t="s">
        <v>980</v>
      </c>
      <c r="Y1424" s="136" t="s">
        <v>980</v>
      </c>
      <c r="Z1424" s="136" t="s">
        <v>988</v>
      </c>
      <c r="AA1424" s="136" t="s">
        <v>980</v>
      </c>
      <c r="AB1424" s="137"/>
      <c r="AC1424" s="136" t="s">
        <v>980</v>
      </c>
      <c r="AD1424" s="136" t="s">
        <v>980</v>
      </c>
      <c r="AE1424" s="136" t="s">
        <v>980</v>
      </c>
      <c r="AF1424" s="138">
        <v>0</v>
      </c>
    </row>
    <row r="1425" spans="1:32" x14ac:dyDescent="0.25">
      <c r="A1425" s="135" t="s">
        <v>980</v>
      </c>
      <c r="B1425" s="136" t="s">
        <v>182</v>
      </c>
      <c r="C1425" s="136" t="s">
        <v>814</v>
      </c>
      <c r="D1425" s="137">
        <v>44249</v>
      </c>
      <c r="E1425" s="137">
        <v>44249</v>
      </c>
      <c r="F1425" s="137">
        <v>44256</v>
      </c>
      <c r="G1425" s="136" t="s">
        <v>981</v>
      </c>
      <c r="H1425" s="136" t="s">
        <v>982</v>
      </c>
      <c r="I1425" s="138">
        <v>-21896.74</v>
      </c>
      <c r="J1425" s="136" t="s">
        <v>983</v>
      </c>
      <c r="K1425" s="136" t="s">
        <v>984</v>
      </c>
      <c r="L1425" s="138">
        <v>-1838231.32</v>
      </c>
      <c r="M1425" s="138">
        <v>-21896.74</v>
      </c>
      <c r="N1425" s="139">
        <f t="shared" si="45"/>
        <v>21896.74</v>
      </c>
      <c r="O1425" s="140" t="str">
        <f>IF(M1425="","",IF(M1425&lt;0,-M1425&amp;"_"&amp;COUNTIF(M$2:M1425,M1425),M1425&amp;"_"&amp;COUNTIF(M$2:M1425,M1425)))</f>
        <v>21896.74_1</v>
      </c>
      <c r="P1425" s="140" t="str">
        <f t="shared" si="44"/>
        <v/>
      </c>
      <c r="Q1425" s="136" t="s">
        <v>1781</v>
      </c>
      <c r="R1425" s="136" t="s">
        <v>1779</v>
      </c>
      <c r="S1425" s="136" t="s">
        <v>980</v>
      </c>
      <c r="T1425" s="136" t="s">
        <v>980</v>
      </c>
      <c r="U1425" s="136" t="s">
        <v>987</v>
      </c>
      <c r="V1425" s="136" t="s">
        <v>980</v>
      </c>
      <c r="W1425" s="136" t="s">
        <v>980</v>
      </c>
      <c r="X1425" s="136" t="s">
        <v>980</v>
      </c>
      <c r="Y1425" s="136" t="s">
        <v>980</v>
      </c>
      <c r="Z1425" s="136" t="s">
        <v>988</v>
      </c>
      <c r="AA1425" s="136" t="s">
        <v>980</v>
      </c>
      <c r="AB1425" s="137"/>
      <c r="AC1425" s="136" t="s">
        <v>980</v>
      </c>
      <c r="AD1425" s="136" t="s">
        <v>980</v>
      </c>
      <c r="AE1425" s="136" t="s">
        <v>980</v>
      </c>
      <c r="AF1425" s="138">
        <v>0</v>
      </c>
    </row>
    <row r="1426" spans="1:32" x14ac:dyDescent="0.25">
      <c r="A1426" s="135" t="s">
        <v>980</v>
      </c>
      <c r="B1426" s="136" t="s">
        <v>182</v>
      </c>
      <c r="C1426" s="136" t="s">
        <v>814</v>
      </c>
      <c r="D1426" s="137">
        <v>44249</v>
      </c>
      <c r="E1426" s="137">
        <v>44249</v>
      </c>
      <c r="F1426" s="137">
        <v>44256</v>
      </c>
      <c r="G1426" s="136" t="s">
        <v>981</v>
      </c>
      <c r="H1426" s="136" t="s">
        <v>982</v>
      </c>
      <c r="I1426" s="138">
        <v>-12317.41</v>
      </c>
      <c r="J1426" s="136" t="s">
        <v>983</v>
      </c>
      <c r="K1426" s="136" t="s">
        <v>984</v>
      </c>
      <c r="L1426" s="138">
        <v>-1034046.57</v>
      </c>
      <c r="M1426" s="138">
        <v>-12317.41</v>
      </c>
      <c r="N1426" s="139">
        <f t="shared" si="45"/>
        <v>12317.41</v>
      </c>
      <c r="O1426" s="140" t="str">
        <f>IF(M1426="","",IF(M1426&lt;0,-M1426&amp;"_"&amp;COUNTIF(M$2:M1426,M1426),M1426&amp;"_"&amp;COUNTIF(M$2:M1426,M1426)))</f>
        <v>12317.41_1</v>
      </c>
      <c r="P1426" s="140" t="str">
        <f t="shared" si="44"/>
        <v/>
      </c>
      <c r="Q1426" s="136" t="s">
        <v>1781</v>
      </c>
      <c r="R1426" s="136" t="s">
        <v>1779</v>
      </c>
      <c r="S1426" s="136" t="s">
        <v>980</v>
      </c>
      <c r="T1426" s="136" t="s">
        <v>980</v>
      </c>
      <c r="U1426" s="136" t="s">
        <v>987</v>
      </c>
      <c r="V1426" s="136" t="s">
        <v>980</v>
      </c>
      <c r="W1426" s="136" t="s">
        <v>980</v>
      </c>
      <c r="X1426" s="136" t="s">
        <v>980</v>
      </c>
      <c r="Y1426" s="136" t="s">
        <v>980</v>
      </c>
      <c r="Z1426" s="136" t="s">
        <v>988</v>
      </c>
      <c r="AA1426" s="136" t="s">
        <v>980</v>
      </c>
      <c r="AB1426" s="137"/>
      <c r="AC1426" s="136" t="s">
        <v>980</v>
      </c>
      <c r="AD1426" s="136" t="s">
        <v>980</v>
      </c>
      <c r="AE1426" s="136" t="s">
        <v>980</v>
      </c>
      <c r="AF1426" s="138">
        <v>0</v>
      </c>
    </row>
    <row r="1427" spans="1:32" x14ac:dyDescent="0.25">
      <c r="A1427" s="135" t="s">
        <v>980</v>
      </c>
      <c r="B1427" s="136" t="s">
        <v>182</v>
      </c>
      <c r="C1427" s="136" t="s">
        <v>249</v>
      </c>
      <c r="D1427" s="137">
        <v>44249</v>
      </c>
      <c r="E1427" s="137">
        <v>44249</v>
      </c>
      <c r="F1427" s="137">
        <v>44256</v>
      </c>
      <c r="G1427" s="136" t="s">
        <v>981</v>
      </c>
      <c r="H1427" s="136" t="s">
        <v>982</v>
      </c>
      <c r="I1427" s="138">
        <v>-9518.52</v>
      </c>
      <c r="J1427" s="136" t="s">
        <v>983</v>
      </c>
      <c r="K1427" s="136" t="s">
        <v>984</v>
      </c>
      <c r="L1427" s="138">
        <v>-799079.75</v>
      </c>
      <c r="M1427" s="138">
        <v>-9518.52</v>
      </c>
      <c r="N1427" s="139">
        <f t="shared" si="45"/>
        <v>9518.52</v>
      </c>
      <c r="O1427" s="140" t="str">
        <f>IF(M1427="","",IF(M1427&lt;0,-M1427&amp;"_"&amp;COUNTIF(M$2:M1427,M1427),M1427&amp;"_"&amp;COUNTIF(M$2:M1427,M1427)))</f>
        <v>9518.52_1</v>
      </c>
      <c r="P1427" s="140" t="str">
        <f t="shared" si="44"/>
        <v/>
      </c>
      <c r="Q1427" s="136" t="s">
        <v>1782</v>
      </c>
      <c r="R1427" s="136" t="s">
        <v>1779</v>
      </c>
      <c r="S1427" s="136" t="s">
        <v>980</v>
      </c>
      <c r="T1427" s="136" t="s">
        <v>980</v>
      </c>
      <c r="U1427" s="136" t="s">
        <v>987</v>
      </c>
      <c r="V1427" s="136" t="s">
        <v>980</v>
      </c>
      <c r="W1427" s="136" t="s">
        <v>980</v>
      </c>
      <c r="X1427" s="136" t="s">
        <v>980</v>
      </c>
      <c r="Y1427" s="136" t="s">
        <v>980</v>
      </c>
      <c r="Z1427" s="136" t="s">
        <v>988</v>
      </c>
      <c r="AA1427" s="136" t="s">
        <v>980</v>
      </c>
      <c r="AB1427" s="137"/>
      <c r="AC1427" s="136" t="s">
        <v>980</v>
      </c>
      <c r="AD1427" s="136" t="s">
        <v>980</v>
      </c>
      <c r="AE1427" s="136" t="s">
        <v>980</v>
      </c>
      <c r="AF1427" s="138">
        <v>0</v>
      </c>
    </row>
    <row r="1428" spans="1:32" x14ac:dyDescent="0.25">
      <c r="A1428" s="135" t="s">
        <v>980</v>
      </c>
      <c r="B1428" s="136" t="s">
        <v>182</v>
      </c>
      <c r="C1428" s="136" t="s">
        <v>249</v>
      </c>
      <c r="D1428" s="137">
        <v>44249</v>
      </c>
      <c r="E1428" s="137">
        <v>44249</v>
      </c>
      <c r="F1428" s="137">
        <v>44256</v>
      </c>
      <c r="G1428" s="136" t="s">
        <v>981</v>
      </c>
      <c r="H1428" s="136" t="s">
        <v>982</v>
      </c>
      <c r="I1428" s="138">
        <v>-7553.1</v>
      </c>
      <c r="J1428" s="136" t="s">
        <v>983</v>
      </c>
      <c r="K1428" s="136" t="s">
        <v>984</v>
      </c>
      <c r="L1428" s="138">
        <v>-634082.75</v>
      </c>
      <c r="M1428" s="138">
        <v>-7553.1</v>
      </c>
      <c r="N1428" s="139">
        <f t="shared" si="45"/>
        <v>7553.1</v>
      </c>
      <c r="O1428" s="140" t="str">
        <f>IF(M1428="","",IF(M1428&lt;0,-M1428&amp;"_"&amp;COUNTIF(M$2:M1428,M1428),M1428&amp;"_"&amp;COUNTIF(M$2:M1428,M1428)))</f>
        <v>7553.1_1</v>
      </c>
      <c r="P1428" s="140" t="str">
        <f t="shared" si="44"/>
        <v/>
      </c>
      <c r="Q1428" s="136" t="s">
        <v>1782</v>
      </c>
      <c r="R1428" s="136" t="s">
        <v>1779</v>
      </c>
      <c r="S1428" s="136" t="s">
        <v>980</v>
      </c>
      <c r="T1428" s="136" t="s">
        <v>980</v>
      </c>
      <c r="U1428" s="136" t="s">
        <v>987</v>
      </c>
      <c r="V1428" s="136" t="s">
        <v>980</v>
      </c>
      <c r="W1428" s="136" t="s">
        <v>980</v>
      </c>
      <c r="X1428" s="136" t="s">
        <v>980</v>
      </c>
      <c r="Y1428" s="136" t="s">
        <v>980</v>
      </c>
      <c r="Z1428" s="136" t="s">
        <v>988</v>
      </c>
      <c r="AA1428" s="136" t="s">
        <v>980</v>
      </c>
      <c r="AB1428" s="137"/>
      <c r="AC1428" s="136" t="s">
        <v>980</v>
      </c>
      <c r="AD1428" s="136" t="s">
        <v>980</v>
      </c>
      <c r="AE1428" s="136" t="s">
        <v>980</v>
      </c>
      <c r="AF1428" s="138">
        <v>0</v>
      </c>
    </row>
    <row r="1429" spans="1:32" x14ac:dyDescent="0.25">
      <c r="A1429" s="135" t="s">
        <v>980</v>
      </c>
      <c r="B1429" s="136" t="s">
        <v>182</v>
      </c>
      <c r="C1429" s="136" t="s">
        <v>249</v>
      </c>
      <c r="D1429" s="137">
        <v>44249</v>
      </c>
      <c r="E1429" s="137">
        <v>44249</v>
      </c>
      <c r="F1429" s="137">
        <v>44256</v>
      </c>
      <c r="G1429" s="136" t="s">
        <v>981</v>
      </c>
      <c r="H1429" s="136" t="s">
        <v>982</v>
      </c>
      <c r="I1429" s="138">
        <v>-15815.29</v>
      </c>
      <c r="J1429" s="136" t="s">
        <v>983</v>
      </c>
      <c r="K1429" s="136" t="s">
        <v>984</v>
      </c>
      <c r="L1429" s="138">
        <v>-1327693.5900000001</v>
      </c>
      <c r="M1429" s="138">
        <v>-15815.29</v>
      </c>
      <c r="N1429" s="139">
        <f t="shared" si="45"/>
        <v>15815.29</v>
      </c>
      <c r="O1429" s="140" t="str">
        <f>IF(M1429="","",IF(M1429&lt;0,-M1429&amp;"_"&amp;COUNTIF(M$2:M1429,M1429),M1429&amp;"_"&amp;COUNTIF(M$2:M1429,M1429)))</f>
        <v>15815.29_1</v>
      </c>
      <c r="P1429" s="140" t="str">
        <f t="shared" si="44"/>
        <v/>
      </c>
      <c r="Q1429" s="136" t="s">
        <v>1782</v>
      </c>
      <c r="R1429" s="136" t="s">
        <v>1779</v>
      </c>
      <c r="S1429" s="136" t="s">
        <v>980</v>
      </c>
      <c r="T1429" s="136" t="s">
        <v>980</v>
      </c>
      <c r="U1429" s="136" t="s">
        <v>987</v>
      </c>
      <c r="V1429" s="136" t="s">
        <v>980</v>
      </c>
      <c r="W1429" s="136" t="s">
        <v>980</v>
      </c>
      <c r="X1429" s="136" t="s">
        <v>980</v>
      </c>
      <c r="Y1429" s="136" t="s">
        <v>980</v>
      </c>
      <c r="Z1429" s="136" t="s">
        <v>988</v>
      </c>
      <c r="AA1429" s="136" t="s">
        <v>980</v>
      </c>
      <c r="AB1429" s="137"/>
      <c r="AC1429" s="136" t="s">
        <v>980</v>
      </c>
      <c r="AD1429" s="136" t="s">
        <v>980</v>
      </c>
      <c r="AE1429" s="136" t="s">
        <v>980</v>
      </c>
      <c r="AF1429" s="138">
        <v>0</v>
      </c>
    </row>
    <row r="1430" spans="1:32" x14ac:dyDescent="0.25">
      <c r="A1430" s="135" t="s">
        <v>980</v>
      </c>
      <c r="B1430" s="136" t="s">
        <v>182</v>
      </c>
      <c r="C1430" s="136" t="s">
        <v>249</v>
      </c>
      <c r="D1430" s="137">
        <v>44249</v>
      </c>
      <c r="E1430" s="137">
        <v>44249</v>
      </c>
      <c r="F1430" s="137">
        <v>44256</v>
      </c>
      <c r="G1430" s="136" t="s">
        <v>981</v>
      </c>
      <c r="H1430" s="136" t="s">
        <v>982</v>
      </c>
      <c r="I1430" s="138">
        <v>-8683.43</v>
      </c>
      <c r="J1430" s="136" t="s">
        <v>983</v>
      </c>
      <c r="K1430" s="136" t="s">
        <v>984</v>
      </c>
      <c r="L1430" s="138">
        <v>-728973.95</v>
      </c>
      <c r="M1430" s="138">
        <v>-8683.43</v>
      </c>
      <c r="N1430" s="139">
        <f t="shared" si="45"/>
        <v>8683.43</v>
      </c>
      <c r="O1430" s="140" t="str">
        <f>IF(M1430="","",IF(M1430&lt;0,-M1430&amp;"_"&amp;COUNTIF(M$2:M1430,M1430),M1430&amp;"_"&amp;COUNTIF(M$2:M1430,M1430)))</f>
        <v>8683.43_1</v>
      </c>
      <c r="P1430" s="140" t="str">
        <f t="shared" si="44"/>
        <v/>
      </c>
      <c r="Q1430" s="136" t="s">
        <v>1782</v>
      </c>
      <c r="R1430" s="136" t="s">
        <v>1779</v>
      </c>
      <c r="S1430" s="136" t="s">
        <v>980</v>
      </c>
      <c r="T1430" s="136" t="s">
        <v>980</v>
      </c>
      <c r="U1430" s="136" t="s">
        <v>987</v>
      </c>
      <c r="V1430" s="136" t="s">
        <v>980</v>
      </c>
      <c r="W1430" s="136" t="s">
        <v>980</v>
      </c>
      <c r="X1430" s="136" t="s">
        <v>980</v>
      </c>
      <c r="Y1430" s="136" t="s">
        <v>980</v>
      </c>
      <c r="Z1430" s="136" t="s">
        <v>988</v>
      </c>
      <c r="AA1430" s="136" t="s">
        <v>980</v>
      </c>
      <c r="AB1430" s="137"/>
      <c r="AC1430" s="136" t="s">
        <v>980</v>
      </c>
      <c r="AD1430" s="136" t="s">
        <v>980</v>
      </c>
      <c r="AE1430" s="136" t="s">
        <v>980</v>
      </c>
      <c r="AF1430" s="138">
        <v>0</v>
      </c>
    </row>
    <row r="1431" spans="1:32" x14ac:dyDescent="0.25">
      <c r="A1431" s="135" t="s">
        <v>980</v>
      </c>
      <c r="B1431" s="136" t="s">
        <v>182</v>
      </c>
      <c r="C1431" s="136" t="s">
        <v>816</v>
      </c>
      <c r="D1431" s="137">
        <v>44249</v>
      </c>
      <c r="E1431" s="137">
        <v>44249</v>
      </c>
      <c r="F1431" s="137">
        <v>44256</v>
      </c>
      <c r="G1431" s="136" t="s">
        <v>981</v>
      </c>
      <c r="H1431" s="136" t="s">
        <v>982</v>
      </c>
      <c r="I1431" s="138">
        <v>-29511.59</v>
      </c>
      <c r="J1431" s="136" t="s">
        <v>983</v>
      </c>
      <c r="K1431" s="136" t="s">
        <v>984</v>
      </c>
      <c r="L1431" s="138">
        <v>-2477497.98</v>
      </c>
      <c r="M1431" s="138">
        <v>-29511.59</v>
      </c>
      <c r="N1431" s="139">
        <f t="shared" si="45"/>
        <v>29511.59</v>
      </c>
      <c r="O1431" s="140" t="str">
        <f>IF(M1431="","",IF(M1431&lt;0,-M1431&amp;"_"&amp;COUNTIF(M$2:M1431,M1431),M1431&amp;"_"&amp;COUNTIF(M$2:M1431,M1431)))</f>
        <v>29511.59_1</v>
      </c>
      <c r="P1431" s="140" t="str">
        <f t="shared" si="44"/>
        <v/>
      </c>
      <c r="Q1431" s="136" t="s">
        <v>1783</v>
      </c>
      <c r="R1431" s="136" t="s">
        <v>1779</v>
      </c>
      <c r="S1431" s="136" t="s">
        <v>980</v>
      </c>
      <c r="T1431" s="136" t="s">
        <v>980</v>
      </c>
      <c r="U1431" s="136" t="s">
        <v>987</v>
      </c>
      <c r="V1431" s="136" t="s">
        <v>980</v>
      </c>
      <c r="W1431" s="136" t="s">
        <v>980</v>
      </c>
      <c r="X1431" s="136" t="s">
        <v>980</v>
      </c>
      <c r="Y1431" s="136" t="s">
        <v>980</v>
      </c>
      <c r="Z1431" s="136" t="s">
        <v>988</v>
      </c>
      <c r="AA1431" s="136" t="s">
        <v>980</v>
      </c>
      <c r="AB1431" s="137"/>
      <c r="AC1431" s="136" t="s">
        <v>980</v>
      </c>
      <c r="AD1431" s="136" t="s">
        <v>980</v>
      </c>
      <c r="AE1431" s="136" t="s">
        <v>980</v>
      </c>
      <c r="AF1431" s="138">
        <v>0</v>
      </c>
    </row>
    <row r="1432" spans="1:32" x14ac:dyDescent="0.25">
      <c r="A1432" s="135" t="s">
        <v>980</v>
      </c>
      <c r="B1432" s="136" t="s">
        <v>182</v>
      </c>
      <c r="C1432" s="136" t="s">
        <v>804</v>
      </c>
      <c r="D1432" s="137">
        <v>44249</v>
      </c>
      <c r="E1432" s="137">
        <v>44249</v>
      </c>
      <c r="F1432" s="137">
        <v>44256</v>
      </c>
      <c r="G1432" s="136" t="s">
        <v>981</v>
      </c>
      <c r="H1432" s="136" t="s">
        <v>982</v>
      </c>
      <c r="I1432" s="138">
        <v>-3950.11</v>
      </c>
      <c r="J1432" s="136" t="s">
        <v>983</v>
      </c>
      <c r="K1432" s="136" t="s">
        <v>984</v>
      </c>
      <c r="L1432" s="138">
        <v>-331611.74</v>
      </c>
      <c r="M1432" s="138">
        <v>-3950.11</v>
      </c>
      <c r="N1432" s="139">
        <f t="shared" si="45"/>
        <v>3950.11</v>
      </c>
      <c r="O1432" s="140" t="str">
        <f>IF(M1432="","",IF(M1432&lt;0,-M1432&amp;"_"&amp;COUNTIF(M$2:M1432,M1432),M1432&amp;"_"&amp;COUNTIF(M$2:M1432,M1432)))</f>
        <v>3950.11_1</v>
      </c>
      <c r="P1432" s="140" t="str">
        <f t="shared" si="44"/>
        <v/>
      </c>
      <c r="Q1432" s="136" t="s">
        <v>1784</v>
      </c>
      <c r="R1432" s="136" t="s">
        <v>1779</v>
      </c>
      <c r="S1432" s="136" t="s">
        <v>980</v>
      </c>
      <c r="T1432" s="136" t="s">
        <v>980</v>
      </c>
      <c r="U1432" s="136" t="s">
        <v>987</v>
      </c>
      <c r="V1432" s="136" t="s">
        <v>980</v>
      </c>
      <c r="W1432" s="136" t="s">
        <v>980</v>
      </c>
      <c r="X1432" s="136" t="s">
        <v>980</v>
      </c>
      <c r="Y1432" s="136" t="s">
        <v>980</v>
      </c>
      <c r="Z1432" s="136" t="s">
        <v>988</v>
      </c>
      <c r="AA1432" s="136" t="s">
        <v>980</v>
      </c>
      <c r="AB1432" s="137"/>
      <c r="AC1432" s="136" t="s">
        <v>980</v>
      </c>
      <c r="AD1432" s="136" t="s">
        <v>980</v>
      </c>
      <c r="AE1432" s="136" t="s">
        <v>980</v>
      </c>
      <c r="AF1432" s="138">
        <v>0</v>
      </c>
    </row>
    <row r="1433" spans="1:32" x14ac:dyDescent="0.25">
      <c r="A1433" s="135" t="s">
        <v>980</v>
      </c>
      <c r="B1433" s="136" t="s">
        <v>182</v>
      </c>
      <c r="C1433" s="136" t="s">
        <v>804</v>
      </c>
      <c r="D1433" s="137">
        <v>44249</v>
      </c>
      <c r="E1433" s="137">
        <v>44249</v>
      </c>
      <c r="F1433" s="137">
        <v>44256</v>
      </c>
      <c r="G1433" s="136" t="s">
        <v>981</v>
      </c>
      <c r="H1433" s="136" t="s">
        <v>982</v>
      </c>
      <c r="I1433" s="138">
        <v>-3511.77</v>
      </c>
      <c r="J1433" s="136" t="s">
        <v>983</v>
      </c>
      <c r="K1433" s="136" t="s">
        <v>984</v>
      </c>
      <c r="L1433" s="138">
        <v>-294813.09000000003</v>
      </c>
      <c r="M1433" s="138">
        <v>-3511.77</v>
      </c>
      <c r="N1433" s="139">
        <f t="shared" si="45"/>
        <v>3511.77</v>
      </c>
      <c r="O1433" s="140" t="str">
        <f>IF(M1433="","",IF(M1433&lt;0,-M1433&amp;"_"&amp;COUNTIF(M$2:M1433,M1433),M1433&amp;"_"&amp;COUNTIF(M$2:M1433,M1433)))</f>
        <v>3511.77_1</v>
      </c>
      <c r="P1433" s="140" t="str">
        <f t="shared" si="44"/>
        <v/>
      </c>
      <c r="Q1433" s="136" t="s">
        <v>1784</v>
      </c>
      <c r="R1433" s="136" t="s">
        <v>1779</v>
      </c>
      <c r="S1433" s="136" t="s">
        <v>980</v>
      </c>
      <c r="T1433" s="136" t="s">
        <v>980</v>
      </c>
      <c r="U1433" s="136" t="s">
        <v>987</v>
      </c>
      <c r="V1433" s="136" t="s">
        <v>980</v>
      </c>
      <c r="W1433" s="136" t="s">
        <v>980</v>
      </c>
      <c r="X1433" s="136" t="s">
        <v>980</v>
      </c>
      <c r="Y1433" s="136" t="s">
        <v>980</v>
      </c>
      <c r="Z1433" s="136" t="s">
        <v>988</v>
      </c>
      <c r="AA1433" s="136" t="s">
        <v>980</v>
      </c>
      <c r="AB1433" s="137"/>
      <c r="AC1433" s="136" t="s">
        <v>980</v>
      </c>
      <c r="AD1433" s="136" t="s">
        <v>980</v>
      </c>
      <c r="AE1433" s="136" t="s">
        <v>980</v>
      </c>
      <c r="AF1433" s="138">
        <v>0</v>
      </c>
    </row>
    <row r="1434" spans="1:32" x14ac:dyDescent="0.25">
      <c r="A1434" s="135" t="s">
        <v>980</v>
      </c>
      <c r="B1434" s="136" t="s">
        <v>182</v>
      </c>
      <c r="C1434" s="136" t="s">
        <v>804</v>
      </c>
      <c r="D1434" s="137">
        <v>44249</v>
      </c>
      <c r="E1434" s="137">
        <v>44249</v>
      </c>
      <c r="F1434" s="137">
        <v>44256</v>
      </c>
      <c r="G1434" s="136" t="s">
        <v>981</v>
      </c>
      <c r="H1434" s="136" t="s">
        <v>982</v>
      </c>
      <c r="I1434" s="138">
        <v>-6422.41</v>
      </c>
      <c r="J1434" s="136" t="s">
        <v>983</v>
      </c>
      <c r="K1434" s="136" t="s">
        <v>984</v>
      </c>
      <c r="L1434" s="138">
        <v>-539161.31999999995</v>
      </c>
      <c r="M1434" s="138">
        <v>-6422.41</v>
      </c>
      <c r="N1434" s="139">
        <f t="shared" si="45"/>
        <v>6422.41</v>
      </c>
      <c r="O1434" s="140" t="str">
        <f>IF(M1434="","",IF(M1434&lt;0,-M1434&amp;"_"&amp;COUNTIF(M$2:M1434,M1434),M1434&amp;"_"&amp;COUNTIF(M$2:M1434,M1434)))</f>
        <v>6422.41_1</v>
      </c>
      <c r="P1434" s="140" t="str">
        <f t="shared" si="44"/>
        <v/>
      </c>
      <c r="Q1434" s="136" t="s">
        <v>1784</v>
      </c>
      <c r="R1434" s="136" t="s">
        <v>1779</v>
      </c>
      <c r="S1434" s="136" t="s">
        <v>980</v>
      </c>
      <c r="T1434" s="136" t="s">
        <v>980</v>
      </c>
      <c r="U1434" s="136" t="s">
        <v>987</v>
      </c>
      <c r="V1434" s="136" t="s">
        <v>980</v>
      </c>
      <c r="W1434" s="136" t="s">
        <v>980</v>
      </c>
      <c r="X1434" s="136" t="s">
        <v>980</v>
      </c>
      <c r="Y1434" s="136" t="s">
        <v>980</v>
      </c>
      <c r="Z1434" s="136" t="s">
        <v>988</v>
      </c>
      <c r="AA1434" s="136" t="s">
        <v>980</v>
      </c>
      <c r="AB1434" s="137"/>
      <c r="AC1434" s="136" t="s">
        <v>980</v>
      </c>
      <c r="AD1434" s="136" t="s">
        <v>980</v>
      </c>
      <c r="AE1434" s="136" t="s">
        <v>980</v>
      </c>
      <c r="AF1434" s="138">
        <v>0</v>
      </c>
    </row>
    <row r="1435" spans="1:32" x14ac:dyDescent="0.25">
      <c r="A1435" s="135" t="s">
        <v>980</v>
      </c>
      <c r="B1435" s="136" t="s">
        <v>182</v>
      </c>
      <c r="C1435" s="136" t="s">
        <v>804</v>
      </c>
      <c r="D1435" s="137">
        <v>44249</v>
      </c>
      <c r="E1435" s="137">
        <v>44249</v>
      </c>
      <c r="F1435" s="137">
        <v>44256</v>
      </c>
      <c r="G1435" s="136" t="s">
        <v>981</v>
      </c>
      <c r="H1435" s="136" t="s">
        <v>982</v>
      </c>
      <c r="I1435" s="138">
        <v>-3994.54</v>
      </c>
      <c r="J1435" s="136" t="s">
        <v>983</v>
      </c>
      <c r="K1435" s="136" t="s">
        <v>984</v>
      </c>
      <c r="L1435" s="138">
        <v>-335341.63</v>
      </c>
      <c r="M1435" s="138">
        <v>-3994.54</v>
      </c>
      <c r="N1435" s="139">
        <f t="shared" si="45"/>
        <v>3994.54</v>
      </c>
      <c r="O1435" s="140" t="str">
        <f>IF(M1435="","",IF(M1435&lt;0,-M1435&amp;"_"&amp;COUNTIF(M$2:M1435,M1435),M1435&amp;"_"&amp;COUNTIF(M$2:M1435,M1435)))</f>
        <v>3994.54_1</v>
      </c>
      <c r="P1435" s="140" t="str">
        <f t="shared" si="44"/>
        <v/>
      </c>
      <c r="Q1435" s="136" t="s">
        <v>1784</v>
      </c>
      <c r="R1435" s="136" t="s">
        <v>1779</v>
      </c>
      <c r="S1435" s="136" t="s">
        <v>980</v>
      </c>
      <c r="T1435" s="136" t="s">
        <v>980</v>
      </c>
      <c r="U1435" s="136" t="s">
        <v>987</v>
      </c>
      <c r="V1435" s="136" t="s">
        <v>980</v>
      </c>
      <c r="W1435" s="136" t="s">
        <v>980</v>
      </c>
      <c r="X1435" s="136" t="s">
        <v>980</v>
      </c>
      <c r="Y1435" s="136" t="s">
        <v>980</v>
      </c>
      <c r="Z1435" s="136" t="s">
        <v>988</v>
      </c>
      <c r="AA1435" s="136" t="s">
        <v>980</v>
      </c>
      <c r="AB1435" s="137"/>
      <c r="AC1435" s="136" t="s">
        <v>980</v>
      </c>
      <c r="AD1435" s="136" t="s">
        <v>980</v>
      </c>
      <c r="AE1435" s="136" t="s">
        <v>980</v>
      </c>
      <c r="AF1435" s="138">
        <v>0</v>
      </c>
    </row>
    <row r="1436" spans="1:32" x14ac:dyDescent="0.25">
      <c r="A1436" s="135" t="s">
        <v>980</v>
      </c>
      <c r="B1436" s="136" t="s">
        <v>182</v>
      </c>
      <c r="C1436" s="136" t="s">
        <v>824</v>
      </c>
      <c r="D1436" s="137">
        <v>44249</v>
      </c>
      <c r="E1436" s="137">
        <v>44249</v>
      </c>
      <c r="F1436" s="137">
        <v>44256</v>
      </c>
      <c r="G1436" s="136" t="s">
        <v>981</v>
      </c>
      <c r="H1436" s="136" t="s">
        <v>982</v>
      </c>
      <c r="I1436" s="138">
        <v>-806.62</v>
      </c>
      <c r="J1436" s="136" t="s">
        <v>983</v>
      </c>
      <c r="K1436" s="136" t="s">
        <v>984</v>
      </c>
      <c r="L1436" s="138">
        <v>-67715.75</v>
      </c>
      <c r="M1436" s="138">
        <v>-806.62</v>
      </c>
      <c r="N1436" s="139">
        <f t="shared" si="45"/>
        <v>806.62</v>
      </c>
      <c r="O1436" s="140" t="str">
        <f>IF(M1436="","",IF(M1436&lt;0,-M1436&amp;"_"&amp;COUNTIF(M$2:M1436,M1436),M1436&amp;"_"&amp;COUNTIF(M$2:M1436,M1436)))</f>
        <v>806.62_1</v>
      </c>
      <c r="P1436" s="140" t="str">
        <f t="shared" si="44"/>
        <v/>
      </c>
      <c r="Q1436" s="136" t="s">
        <v>1785</v>
      </c>
      <c r="R1436" s="136" t="s">
        <v>1779</v>
      </c>
      <c r="S1436" s="136" t="s">
        <v>980</v>
      </c>
      <c r="T1436" s="136" t="s">
        <v>980</v>
      </c>
      <c r="U1436" s="136" t="s">
        <v>987</v>
      </c>
      <c r="V1436" s="136" t="s">
        <v>980</v>
      </c>
      <c r="W1436" s="136" t="s">
        <v>980</v>
      </c>
      <c r="X1436" s="136" t="s">
        <v>980</v>
      </c>
      <c r="Y1436" s="136" t="s">
        <v>980</v>
      </c>
      <c r="Z1436" s="136" t="s">
        <v>988</v>
      </c>
      <c r="AA1436" s="136" t="s">
        <v>980</v>
      </c>
      <c r="AB1436" s="137"/>
      <c r="AC1436" s="136" t="s">
        <v>980</v>
      </c>
      <c r="AD1436" s="136" t="s">
        <v>980</v>
      </c>
      <c r="AE1436" s="136" t="s">
        <v>980</v>
      </c>
      <c r="AF1436" s="138">
        <v>0</v>
      </c>
    </row>
    <row r="1437" spans="1:32" x14ac:dyDescent="0.25">
      <c r="A1437" s="135" t="s">
        <v>980</v>
      </c>
      <c r="B1437" s="136" t="s">
        <v>182</v>
      </c>
      <c r="C1437" s="136" t="s">
        <v>805</v>
      </c>
      <c r="D1437" s="137">
        <v>44249</v>
      </c>
      <c r="E1437" s="137">
        <v>44249</v>
      </c>
      <c r="F1437" s="137">
        <v>44256</v>
      </c>
      <c r="G1437" s="136" t="s">
        <v>981</v>
      </c>
      <c r="H1437" s="136" t="s">
        <v>982</v>
      </c>
      <c r="I1437" s="138">
        <v>-8684.02</v>
      </c>
      <c r="J1437" s="136" t="s">
        <v>983</v>
      </c>
      <c r="K1437" s="136" t="s">
        <v>984</v>
      </c>
      <c r="L1437" s="138">
        <v>-729023.49</v>
      </c>
      <c r="M1437" s="138">
        <v>-8684.02</v>
      </c>
      <c r="N1437" s="139">
        <f t="shared" si="45"/>
        <v>8684.02</v>
      </c>
      <c r="O1437" s="140" t="str">
        <f>IF(M1437="","",IF(M1437&lt;0,-M1437&amp;"_"&amp;COUNTIF(M$2:M1437,M1437),M1437&amp;"_"&amp;COUNTIF(M$2:M1437,M1437)))</f>
        <v>8684.02_1</v>
      </c>
      <c r="P1437" s="140" t="str">
        <f t="shared" si="44"/>
        <v/>
      </c>
      <c r="Q1437" s="136" t="s">
        <v>1786</v>
      </c>
      <c r="R1437" s="136" t="s">
        <v>1779</v>
      </c>
      <c r="S1437" s="136" t="s">
        <v>980</v>
      </c>
      <c r="T1437" s="136" t="s">
        <v>980</v>
      </c>
      <c r="U1437" s="136" t="s">
        <v>987</v>
      </c>
      <c r="V1437" s="136" t="s">
        <v>980</v>
      </c>
      <c r="W1437" s="136" t="s">
        <v>980</v>
      </c>
      <c r="X1437" s="136" t="s">
        <v>980</v>
      </c>
      <c r="Y1437" s="136" t="s">
        <v>980</v>
      </c>
      <c r="Z1437" s="136" t="s">
        <v>988</v>
      </c>
      <c r="AA1437" s="136" t="s">
        <v>980</v>
      </c>
      <c r="AB1437" s="137"/>
      <c r="AC1437" s="136" t="s">
        <v>980</v>
      </c>
      <c r="AD1437" s="136" t="s">
        <v>980</v>
      </c>
      <c r="AE1437" s="136" t="s">
        <v>980</v>
      </c>
      <c r="AF1437" s="138">
        <v>0</v>
      </c>
    </row>
    <row r="1438" spans="1:32" x14ac:dyDescent="0.25">
      <c r="A1438" s="135" t="s">
        <v>980</v>
      </c>
      <c r="B1438" s="136" t="s">
        <v>182</v>
      </c>
      <c r="C1438" s="136" t="s">
        <v>805</v>
      </c>
      <c r="D1438" s="137">
        <v>44249</v>
      </c>
      <c r="E1438" s="137">
        <v>44249</v>
      </c>
      <c r="F1438" s="137">
        <v>44256</v>
      </c>
      <c r="G1438" s="136" t="s">
        <v>981</v>
      </c>
      <c r="H1438" s="136" t="s">
        <v>982</v>
      </c>
      <c r="I1438" s="138">
        <v>-12750.68</v>
      </c>
      <c r="J1438" s="136" t="s">
        <v>983</v>
      </c>
      <c r="K1438" s="136" t="s">
        <v>984</v>
      </c>
      <c r="L1438" s="138">
        <v>-1070419.58</v>
      </c>
      <c r="M1438" s="138">
        <v>-12750.68</v>
      </c>
      <c r="N1438" s="139">
        <f t="shared" si="45"/>
        <v>12750.68</v>
      </c>
      <c r="O1438" s="140" t="str">
        <f>IF(M1438="","",IF(M1438&lt;0,-M1438&amp;"_"&amp;COUNTIF(M$2:M1438,M1438),M1438&amp;"_"&amp;COUNTIF(M$2:M1438,M1438)))</f>
        <v>12750.68_1</v>
      </c>
      <c r="P1438" s="140" t="str">
        <f t="shared" si="44"/>
        <v/>
      </c>
      <c r="Q1438" s="136" t="s">
        <v>1786</v>
      </c>
      <c r="R1438" s="136" t="s">
        <v>1779</v>
      </c>
      <c r="S1438" s="136" t="s">
        <v>980</v>
      </c>
      <c r="T1438" s="136" t="s">
        <v>980</v>
      </c>
      <c r="U1438" s="136" t="s">
        <v>987</v>
      </c>
      <c r="V1438" s="136" t="s">
        <v>980</v>
      </c>
      <c r="W1438" s="136" t="s">
        <v>980</v>
      </c>
      <c r="X1438" s="136" t="s">
        <v>980</v>
      </c>
      <c r="Y1438" s="136" t="s">
        <v>980</v>
      </c>
      <c r="Z1438" s="136" t="s">
        <v>988</v>
      </c>
      <c r="AA1438" s="136" t="s">
        <v>980</v>
      </c>
      <c r="AB1438" s="137"/>
      <c r="AC1438" s="136" t="s">
        <v>980</v>
      </c>
      <c r="AD1438" s="136" t="s">
        <v>980</v>
      </c>
      <c r="AE1438" s="136" t="s">
        <v>980</v>
      </c>
      <c r="AF1438" s="138">
        <v>0</v>
      </c>
    </row>
    <row r="1439" spans="1:32" x14ac:dyDescent="0.25">
      <c r="A1439" s="135" t="s">
        <v>980</v>
      </c>
      <c r="B1439" s="136" t="s">
        <v>182</v>
      </c>
      <c r="C1439" s="136" t="s">
        <v>806</v>
      </c>
      <c r="D1439" s="137">
        <v>44249</v>
      </c>
      <c r="E1439" s="137">
        <v>44249</v>
      </c>
      <c r="F1439" s="137">
        <v>44256</v>
      </c>
      <c r="G1439" s="136" t="s">
        <v>981</v>
      </c>
      <c r="H1439" s="136" t="s">
        <v>982</v>
      </c>
      <c r="I1439" s="138">
        <v>-12972.48</v>
      </c>
      <c r="J1439" s="136" t="s">
        <v>983</v>
      </c>
      <c r="K1439" s="136" t="s">
        <v>984</v>
      </c>
      <c r="L1439" s="138">
        <v>-1089039.7</v>
      </c>
      <c r="M1439" s="138">
        <v>-12972.48</v>
      </c>
      <c r="N1439" s="139">
        <f t="shared" si="45"/>
        <v>12972.48</v>
      </c>
      <c r="O1439" s="140" t="str">
        <f>IF(M1439="","",IF(M1439&lt;0,-M1439&amp;"_"&amp;COUNTIF(M$2:M1439,M1439),M1439&amp;"_"&amp;COUNTIF(M$2:M1439,M1439)))</f>
        <v>12972.48_1</v>
      </c>
      <c r="P1439" s="140" t="str">
        <f t="shared" si="44"/>
        <v/>
      </c>
      <c r="Q1439" s="136" t="s">
        <v>1787</v>
      </c>
      <c r="R1439" s="136" t="s">
        <v>1779</v>
      </c>
      <c r="S1439" s="136" t="s">
        <v>980</v>
      </c>
      <c r="T1439" s="136" t="s">
        <v>980</v>
      </c>
      <c r="U1439" s="136" t="s">
        <v>987</v>
      </c>
      <c r="V1439" s="136" t="s">
        <v>980</v>
      </c>
      <c r="W1439" s="136" t="s">
        <v>980</v>
      </c>
      <c r="X1439" s="136" t="s">
        <v>980</v>
      </c>
      <c r="Y1439" s="136" t="s">
        <v>980</v>
      </c>
      <c r="Z1439" s="136" t="s">
        <v>988</v>
      </c>
      <c r="AA1439" s="136" t="s">
        <v>980</v>
      </c>
      <c r="AB1439" s="137"/>
      <c r="AC1439" s="136" t="s">
        <v>980</v>
      </c>
      <c r="AD1439" s="136" t="s">
        <v>980</v>
      </c>
      <c r="AE1439" s="136" t="s">
        <v>980</v>
      </c>
      <c r="AF1439" s="138">
        <v>0</v>
      </c>
    </row>
    <row r="1440" spans="1:32" x14ac:dyDescent="0.25">
      <c r="A1440" s="135" t="s">
        <v>980</v>
      </c>
      <c r="B1440" s="136" t="s">
        <v>182</v>
      </c>
      <c r="C1440" s="136" t="s">
        <v>250</v>
      </c>
      <c r="D1440" s="137">
        <v>44249</v>
      </c>
      <c r="E1440" s="137">
        <v>44249</v>
      </c>
      <c r="F1440" s="137">
        <v>44256</v>
      </c>
      <c r="G1440" s="136" t="s">
        <v>981</v>
      </c>
      <c r="H1440" s="136" t="s">
        <v>982</v>
      </c>
      <c r="I1440" s="138">
        <v>-31340.41</v>
      </c>
      <c r="J1440" s="136" t="s">
        <v>983</v>
      </c>
      <c r="K1440" s="136" t="s">
        <v>984</v>
      </c>
      <c r="L1440" s="138">
        <v>-2631027.42</v>
      </c>
      <c r="M1440" s="138">
        <v>-31340.41</v>
      </c>
      <c r="N1440" s="139">
        <f t="shared" si="45"/>
        <v>31340.41</v>
      </c>
      <c r="O1440" s="140" t="str">
        <f>IF(M1440="","",IF(M1440&lt;0,-M1440&amp;"_"&amp;COUNTIF(M$2:M1440,M1440),M1440&amp;"_"&amp;COUNTIF(M$2:M1440,M1440)))</f>
        <v>31340.41_1</v>
      </c>
      <c r="P1440" s="140" t="str">
        <f t="shared" si="44"/>
        <v/>
      </c>
      <c r="Q1440" s="136" t="s">
        <v>1788</v>
      </c>
      <c r="R1440" s="136" t="s">
        <v>1779</v>
      </c>
      <c r="S1440" s="136" t="s">
        <v>980</v>
      </c>
      <c r="T1440" s="136" t="s">
        <v>980</v>
      </c>
      <c r="U1440" s="136" t="s">
        <v>987</v>
      </c>
      <c r="V1440" s="136" t="s">
        <v>980</v>
      </c>
      <c r="W1440" s="136" t="s">
        <v>980</v>
      </c>
      <c r="X1440" s="136" t="s">
        <v>980</v>
      </c>
      <c r="Y1440" s="136" t="s">
        <v>980</v>
      </c>
      <c r="Z1440" s="136" t="s">
        <v>988</v>
      </c>
      <c r="AA1440" s="136" t="s">
        <v>980</v>
      </c>
      <c r="AB1440" s="137"/>
      <c r="AC1440" s="136" t="s">
        <v>980</v>
      </c>
      <c r="AD1440" s="136" t="s">
        <v>980</v>
      </c>
      <c r="AE1440" s="136" t="s">
        <v>980</v>
      </c>
      <c r="AF1440" s="138">
        <v>0</v>
      </c>
    </row>
    <row r="1441" spans="1:32" x14ac:dyDescent="0.25">
      <c r="A1441" s="135" t="s">
        <v>980</v>
      </c>
      <c r="B1441" s="136" t="s">
        <v>182</v>
      </c>
      <c r="C1441" s="136" t="s">
        <v>250</v>
      </c>
      <c r="D1441" s="137">
        <v>44249</v>
      </c>
      <c r="E1441" s="137">
        <v>44249</v>
      </c>
      <c r="F1441" s="137">
        <v>44256</v>
      </c>
      <c r="G1441" s="136" t="s">
        <v>981</v>
      </c>
      <c r="H1441" s="136" t="s">
        <v>982</v>
      </c>
      <c r="I1441" s="138">
        <v>-32817.15</v>
      </c>
      <c r="J1441" s="136" t="s">
        <v>983</v>
      </c>
      <c r="K1441" s="136" t="s">
        <v>984</v>
      </c>
      <c r="L1441" s="138">
        <v>-2754999.74</v>
      </c>
      <c r="M1441" s="138">
        <v>-32817.15</v>
      </c>
      <c r="N1441" s="139">
        <f t="shared" si="45"/>
        <v>32817.15</v>
      </c>
      <c r="O1441" s="140" t="str">
        <f>IF(M1441="","",IF(M1441&lt;0,-M1441&amp;"_"&amp;COUNTIF(M$2:M1441,M1441),M1441&amp;"_"&amp;COUNTIF(M$2:M1441,M1441)))</f>
        <v>32817.15_1</v>
      </c>
      <c r="P1441" s="140" t="str">
        <f t="shared" si="44"/>
        <v/>
      </c>
      <c r="Q1441" s="136" t="s">
        <v>1788</v>
      </c>
      <c r="R1441" s="136" t="s">
        <v>1779</v>
      </c>
      <c r="S1441" s="136" t="s">
        <v>980</v>
      </c>
      <c r="T1441" s="136" t="s">
        <v>980</v>
      </c>
      <c r="U1441" s="136" t="s">
        <v>987</v>
      </c>
      <c r="V1441" s="136" t="s">
        <v>980</v>
      </c>
      <c r="W1441" s="136" t="s">
        <v>980</v>
      </c>
      <c r="X1441" s="136" t="s">
        <v>980</v>
      </c>
      <c r="Y1441" s="136" t="s">
        <v>980</v>
      </c>
      <c r="Z1441" s="136" t="s">
        <v>988</v>
      </c>
      <c r="AA1441" s="136" t="s">
        <v>980</v>
      </c>
      <c r="AB1441" s="137"/>
      <c r="AC1441" s="136" t="s">
        <v>980</v>
      </c>
      <c r="AD1441" s="136" t="s">
        <v>980</v>
      </c>
      <c r="AE1441" s="136" t="s">
        <v>980</v>
      </c>
      <c r="AF1441" s="138">
        <v>0</v>
      </c>
    </row>
    <row r="1442" spans="1:32" x14ac:dyDescent="0.25">
      <c r="A1442" s="135" t="s">
        <v>980</v>
      </c>
      <c r="B1442" s="136" t="s">
        <v>182</v>
      </c>
      <c r="C1442" s="136" t="s">
        <v>818</v>
      </c>
      <c r="D1442" s="137">
        <v>44249</v>
      </c>
      <c r="E1442" s="137">
        <v>44249</v>
      </c>
      <c r="F1442" s="137">
        <v>44257</v>
      </c>
      <c r="G1442" s="136" t="s">
        <v>981</v>
      </c>
      <c r="H1442" s="136" t="s">
        <v>982</v>
      </c>
      <c r="I1442" s="138">
        <v>-11244.69</v>
      </c>
      <c r="J1442" s="136" t="s">
        <v>983</v>
      </c>
      <c r="K1442" s="136" t="s">
        <v>984</v>
      </c>
      <c r="L1442" s="138">
        <v>-943991.71</v>
      </c>
      <c r="M1442" s="138">
        <v>-11244.69</v>
      </c>
      <c r="N1442" s="139">
        <f t="shared" si="45"/>
        <v>11244.69</v>
      </c>
      <c r="O1442" s="140" t="str">
        <f>IF(M1442="","",IF(M1442&lt;0,-M1442&amp;"_"&amp;COUNTIF(M$2:M1442,M1442),M1442&amp;"_"&amp;COUNTIF(M$2:M1442,M1442)))</f>
        <v>11244.69_1</v>
      </c>
      <c r="P1442" s="140" t="str">
        <f t="shared" si="44"/>
        <v/>
      </c>
      <c r="Q1442" s="136" t="s">
        <v>1789</v>
      </c>
      <c r="R1442" s="136" t="s">
        <v>1779</v>
      </c>
      <c r="S1442" s="136" t="s">
        <v>980</v>
      </c>
      <c r="T1442" s="136" t="s">
        <v>980</v>
      </c>
      <c r="U1442" s="136" t="s">
        <v>987</v>
      </c>
      <c r="V1442" s="136" t="s">
        <v>980</v>
      </c>
      <c r="W1442" s="136" t="s">
        <v>980</v>
      </c>
      <c r="X1442" s="136" t="s">
        <v>980</v>
      </c>
      <c r="Y1442" s="136" t="s">
        <v>980</v>
      </c>
      <c r="Z1442" s="136" t="s">
        <v>988</v>
      </c>
      <c r="AA1442" s="136" t="s">
        <v>980</v>
      </c>
      <c r="AB1442" s="137"/>
      <c r="AC1442" s="136" t="s">
        <v>980</v>
      </c>
      <c r="AD1442" s="136" t="s">
        <v>980</v>
      </c>
      <c r="AE1442" s="136" t="s">
        <v>980</v>
      </c>
      <c r="AF1442" s="138">
        <v>0</v>
      </c>
    </row>
    <row r="1443" spans="1:32" x14ac:dyDescent="0.25">
      <c r="A1443" s="135" t="s">
        <v>980</v>
      </c>
      <c r="B1443" s="136" t="s">
        <v>182</v>
      </c>
      <c r="C1443" s="136" t="s">
        <v>818</v>
      </c>
      <c r="D1443" s="137">
        <v>44249</v>
      </c>
      <c r="E1443" s="137">
        <v>44249</v>
      </c>
      <c r="F1443" s="137">
        <v>44257</v>
      </c>
      <c r="G1443" s="136" t="s">
        <v>981</v>
      </c>
      <c r="H1443" s="136" t="s">
        <v>982</v>
      </c>
      <c r="I1443" s="138">
        <v>-14020.86</v>
      </c>
      <c r="J1443" s="136" t="s">
        <v>983</v>
      </c>
      <c r="K1443" s="136" t="s">
        <v>984</v>
      </c>
      <c r="L1443" s="138">
        <v>-1177051.21</v>
      </c>
      <c r="M1443" s="138">
        <v>-14020.86</v>
      </c>
      <c r="N1443" s="139">
        <f t="shared" si="45"/>
        <v>14020.86</v>
      </c>
      <c r="O1443" s="140" t="str">
        <f>IF(M1443="","",IF(M1443&lt;0,-M1443&amp;"_"&amp;COUNTIF(M$2:M1443,M1443),M1443&amp;"_"&amp;COUNTIF(M$2:M1443,M1443)))</f>
        <v>14020.86_1</v>
      </c>
      <c r="P1443" s="140" t="str">
        <f t="shared" si="44"/>
        <v/>
      </c>
      <c r="Q1443" s="136" t="s">
        <v>1789</v>
      </c>
      <c r="R1443" s="136" t="s">
        <v>1779</v>
      </c>
      <c r="S1443" s="136" t="s">
        <v>980</v>
      </c>
      <c r="T1443" s="136" t="s">
        <v>980</v>
      </c>
      <c r="U1443" s="136" t="s">
        <v>987</v>
      </c>
      <c r="V1443" s="136" t="s">
        <v>980</v>
      </c>
      <c r="W1443" s="136" t="s">
        <v>980</v>
      </c>
      <c r="X1443" s="136" t="s">
        <v>980</v>
      </c>
      <c r="Y1443" s="136" t="s">
        <v>980</v>
      </c>
      <c r="Z1443" s="136" t="s">
        <v>988</v>
      </c>
      <c r="AA1443" s="136" t="s">
        <v>980</v>
      </c>
      <c r="AB1443" s="137"/>
      <c r="AC1443" s="136" t="s">
        <v>980</v>
      </c>
      <c r="AD1443" s="136" t="s">
        <v>980</v>
      </c>
      <c r="AE1443" s="136" t="s">
        <v>980</v>
      </c>
      <c r="AF1443" s="138">
        <v>0</v>
      </c>
    </row>
    <row r="1444" spans="1:32" x14ac:dyDescent="0.25">
      <c r="A1444" s="135" t="s">
        <v>980</v>
      </c>
      <c r="B1444" s="136" t="s">
        <v>182</v>
      </c>
      <c r="C1444" s="136" t="s">
        <v>834</v>
      </c>
      <c r="D1444" s="137">
        <v>44249</v>
      </c>
      <c r="E1444" s="137">
        <v>44249</v>
      </c>
      <c r="F1444" s="137">
        <v>44259</v>
      </c>
      <c r="G1444" s="136" t="s">
        <v>981</v>
      </c>
      <c r="H1444" s="136" t="s">
        <v>982</v>
      </c>
      <c r="I1444" s="138">
        <v>-6075.96</v>
      </c>
      <c r="J1444" s="136" t="s">
        <v>983</v>
      </c>
      <c r="K1444" s="136" t="s">
        <v>984</v>
      </c>
      <c r="L1444" s="138">
        <v>-510076.84</v>
      </c>
      <c r="M1444" s="138">
        <v>-6075.96</v>
      </c>
      <c r="N1444" s="139">
        <f t="shared" si="45"/>
        <v>6075.96</v>
      </c>
      <c r="O1444" s="140" t="str">
        <f>IF(M1444="","",IF(M1444&lt;0,-M1444&amp;"_"&amp;COUNTIF(M$2:M1444,M1444),M1444&amp;"_"&amp;COUNTIF(M$2:M1444,M1444)))</f>
        <v>6075.96_1</v>
      </c>
      <c r="P1444" s="140" t="str">
        <f t="shared" si="44"/>
        <v/>
      </c>
      <c r="Q1444" s="136" t="s">
        <v>1790</v>
      </c>
      <c r="R1444" s="136" t="s">
        <v>1779</v>
      </c>
      <c r="S1444" s="136" t="s">
        <v>980</v>
      </c>
      <c r="T1444" s="136" t="s">
        <v>980</v>
      </c>
      <c r="U1444" s="136" t="s">
        <v>987</v>
      </c>
      <c r="V1444" s="136" t="s">
        <v>980</v>
      </c>
      <c r="W1444" s="136" t="s">
        <v>980</v>
      </c>
      <c r="X1444" s="136" t="s">
        <v>980</v>
      </c>
      <c r="Y1444" s="136" t="s">
        <v>980</v>
      </c>
      <c r="Z1444" s="136" t="s">
        <v>988</v>
      </c>
      <c r="AA1444" s="136" t="s">
        <v>980</v>
      </c>
      <c r="AB1444" s="137"/>
      <c r="AC1444" s="136" t="s">
        <v>980</v>
      </c>
      <c r="AD1444" s="136" t="s">
        <v>980</v>
      </c>
      <c r="AE1444" s="136" t="s">
        <v>980</v>
      </c>
      <c r="AF1444" s="138">
        <v>0</v>
      </c>
    </row>
    <row r="1445" spans="1:32" x14ac:dyDescent="0.25">
      <c r="A1445" s="135" t="s">
        <v>980</v>
      </c>
      <c r="B1445" s="136" t="s">
        <v>182</v>
      </c>
      <c r="C1445" s="136" t="s">
        <v>834</v>
      </c>
      <c r="D1445" s="137">
        <v>44249</v>
      </c>
      <c r="E1445" s="137">
        <v>44249</v>
      </c>
      <c r="F1445" s="137">
        <v>44259</v>
      </c>
      <c r="G1445" s="136" t="s">
        <v>981</v>
      </c>
      <c r="H1445" s="136" t="s">
        <v>982</v>
      </c>
      <c r="I1445" s="138">
        <v>-1742.46</v>
      </c>
      <c r="J1445" s="136" t="s">
        <v>983</v>
      </c>
      <c r="K1445" s="136" t="s">
        <v>984</v>
      </c>
      <c r="L1445" s="138">
        <v>-146279.51999999999</v>
      </c>
      <c r="M1445" s="138">
        <v>-1742.46</v>
      </c>
      <c r="N1445" s="139">
        <f t="shared" si="45"/>
        <v>1742.46</v>
      </c>
      <c r="O1445" s="140" t="str">
        <f>IF(M1445="","",IF(M1445&lt;0,-M1445&amp;"_"&amp;COUNTIF(M$2:M1445,M1445),M1445&amp;"_"&amp;COUNTIF(M$2:M1445,M1445)))</f>
        <v>1742.46_1</v>
      </c>
      <c r="P1445" s="140" t="str">
        <f t="shared" si="44"/>
        <v/>
      </c>
      <c r="Q1445" s="136" t="s">
        <v>1790</v>
      </c>
      <c r="R1445" s="136" t="s">
        <v>1779</v>
      </c>
      <c r="S1445" s="136" t="s">
        <v>980</v>
      </c>
      <c r="T1445" s="136" t="s">
        <v>980</v>
      </c>
      <c r="U1445" s="136" t="s">
        <v>987</v>
      </c>
      <c r="V1445" s="136" t="s">
        <v>980</v>
      </c>
      <c r="W1445" s="136" t="s">
        <v>980</v>
      </c>
      <c r="X1445" s="136" t="s">
        <v>980</v>
      </c>
      <c r="Y1445" s="136" t="s">
        <v>980</v>
      </c>
      <c r="Z1445" s="136" t="s">
        <v>988</v>
      </c>
      <c r="AA1445" s="136" t="s">
        <v>980</v>
      </c>
      <c r="AB1445" s="137"/>
      <c r="AC1445" s="136" t="s">
        <v>980</v>
      </c>
      <c r="AD1445" s="136" t="s">
        <v>980</v>
      </c>
      <c r="AE1445" s="136" t="s">
        <v>980</v>
      </c>
      <c r="AF1445" s="138">
        <v>0</v>
      </c>
    </row>
    <row r="1446" spans="1:32" x14ac:dyDescent="0.25">
      <c r="A1446" s="135" t="s">
        <v>980</v>
      </c>
      <c r="B1446" s="136" t="s">
        <v>182</v>
      </c>
      <c r="C1446" s="136" t="s">
        <v>827</v>
      </c>
      <c r="D1446" s="137">
        <v>44249</v>
      </c>
      <c r="E1446" s="137">
        <v>44249</v>
      </c>
      <c r="F1446" s="137">
        <v>44259</v>
      </c>
      <c r="G1446" s="136" t="s">
        <v>981</v>
      </c>
      <c r="H1446" s="136" t="s">
        <v>982</v>
      </c>
      <c r="I1446" s="138">
        <v>-5612.33</v>
      </c>
      <c r="J1446" s="136" t="s">
        <v>983</v>
      </c>
      <c r="K1446" s="136" t="s">
        <v>984</v>
      </c>
      <c r="L1446" s="138">
        <v>-471155.1</v>
      </c>
      <c r="M1446" s="138">
        <v>-5612.33</v>
      </c>
      <c r="N1446" s="139">
        <f t="shared" si="45"/>
        <v>5612.33</v>
      </c>
      <c r="O1446" s="140" t="str">
        <f>IF(M1446="","",IF(M1446&lt;0,-M1446&amp;"_"&amp;COUNTIF(M$2:M1446,M1446),M1446&amp;"_"&amp;COUNTIF(M$2:M1446,M1446)))</f>
        <v>5612.33_1</v>
      </c>
      <c r="P1446" s="140" t="str">
        <f t="shared" si="44"/>
        <v/>
      </c>
      <c r="Q1446" s="136" t="s">
        <v>1791</v>
      </c>
      <c r="R1446" s="136" t="s">
        <v>1779</v>
      </c>
      <c r="S1446" s="136" t="s">
        <v>980</v>
      </c>
      <c r="T1446" s="136" t="s">
        <v>980</v>
      </c>
      <c r="U1446" s="136" t="s">
        <v>987</v>
      </c>
      <c r="V1446" s="136" t="s">
        <v>980</v>
      </c>
      <c r="W1446" s="136" t="s">
        <v>980</v>
      </c>
      <c r="X1446" s="136" t="s">
        <v>980</v>
      </c>
      <c r="Y1446" s="136" t="s">
        <v>980</v>
      </c>
      <c r="Z1446" s="136" t="s">
        <v>988</v>
      </c>
      <c r="AA1446" s="136" t="s">
        <v>980</v>
      </c>
      <c r="AB1446" s="137"/>
      <c r="AC1446" s="136" t="s">
        <v>980</v>
      </c>
      <c r="AD1446" s="136" t="s">
        <v>980</v>
      </c>
      <c r="AE1446" s="136" t="s">
        <v>980</v>
      </c>
      <c r="AF1446" s="138">
        <v>0</v>
      </c>
    </row>
    <row r="1447" spans="1:32" x14ac:dyDescent="0.25">
      <c r="A1447" s="135" t="s">
        <v>980</v>
      </c>
      <c r="B1447" s="136" t="s">
        <v>182</v>
      </c>
      <c r="C1447" s="136" t="s">
        <v>837</v>
      </c>
      <c r="D1447" s="137">
        <v>44249</v>
      </c>
      <c r="E1447" s="137">
        <v>44249</v>
      </c>
      <c r="F1447" s="137">
        <v>44259</v>
      </c>
      <c r="G1447" s="136" t="s">
        <v>981</v>
      </c>
      <c r="H1447" s="136" t="s">
        <v>982</v>
      </c>
      <c r="I1447" s="138">
        <v>-4401.82</v>
      </c>
      <c r="J1447" s="136" t="s">
        <v>983</v>
      </c>
      <c r="K1447" s="136" t="s">
        <v>984</v>
      </c>
      <c r="L1447" s="138">
        <v>-369532.79</v>
      </c>
      <c r="M1447" s="138">
        <v>-4401.82</v>
      </c>
      <c r="N1447" s="139">
        <f t="shared" si="45"/>
        <v>4401.82</v>
      </c>
      <c r="O1447" s="140" t="str">
        <f>IF(M1447="","",IF(M1447&lt;0,-M1447&amp;"_"&amp;COUNTIF(M$2:M1447,M1447),M1447&amp;"_"&amp;COUNTIF(M$2:M1447,M1447)))</f>
        <v>4401.82_1</v>
      </c>
      <c r="P1447" s="140" t="str">
        <f t="shared" si="44"/>
        <v/>
      </c>
      <c r="Q1447" s="136" t="s">
        <v>1792</v>
      </c>
      <c r="R1447" s="136" t="s">
        <v>1779</v>
      </c>
      <c r="S1447" s="136" t="s">
        <v>980</v>
      </c>
      <c r="T1447" s="136" t="s">
        <v>980</v>
      </c>
      <c r="U1447" s="136" t="s">
        <v>987</v>
      </c>
      <c r="V1447" s="136" t="s">
        <v>980</v>
      </c>
      <c r="W1447" s="136" t="s">
        <v>980</v>
      </c>
      <c r="X1447" s="136" t="s">
        <v>980</v>
      </c>
      <c r="Y1447" s="136" t="s">
        <v>980</v>
      </c>
      <c r="Z1447" s="136" t="s">
        <v>988</v>
      </c>
      <c r="AA1447" s="136" t="s">
        <v>980</v>
      </c>
      <c r="AB1447" s="137"/>
      <c r="AC1447" s="136" t="s">
        <v>980</v>
      </c>
      <c r="AD1447" s="136" t="s">
        <v>980</v>
      </c>
      <c r="AE1447" s="136" t="s">
        <v>980</v>
      </c>
      <c r="AF1447" s="138">
        <v>0</v>
      </c>
    </row>
    <row r="1448" spans="1:32" x14ac:dyDescent="0.25">
      <c r="A1448" s="135" t="s">
        <v>980</v>
      </c>
      <c r="B1448" s="136" t="s">
        <v>182</v>
      </c>
      <c r="C1448" s="136" t="s">
        <v>838</v>
      </c>
      <c r="D1448" s="137">
        <v>44249</v>
      </c>
      <c r="E1448" s="137">
        <v>44249</v>
      </c>
      <c r="F1448" s="137">
        <v>44259</v>
      </c>
      <c r="G1448" s="136" t="s">
        <v>981</v>
      </c>
      <c r="H1448" s="136" t="s">
        <v>982</v>
      </c>
      <c r="I1448" s="138">
        <v>-2109.39</v>
      </c>
      <c r="J1448" s="136" t="s">
        <v>983</v>
      </c>
      <c r="K1448" s="136" t="s">
        <v>984</v>
      </c>
      <c r="L1448" s="138">
        <v>-177083.29</v>
      </c>
      <c r="M1448" s="138">
        <v>-2109.39</v>
      </c>
      <c r="N1448" s="139">
        <f t="shared" si="45"/>
        <v>2109.39</v>
      </c>
      <c r="O1448" s="140" t="str">
        <f>IF(M1448="","",IF(M1448&lt;0,-M1448&amp;"_"&amp;COUNTIF(M$2:M1448,M1448),M1448&amp;"_"&amp;COUNTIF(M$2:M1448,M1448)))</f>
        <v>2109.39_1</v>
      </c>
      <c r="P1448" s="140" t="str">
        <f t="shared" si="44"/>
        <v/>
      </c>
      <c r="Q1448" s="136" t="s">
        <v>1793</v>
      </c>
      <c r="R1448" s="136" t="s">
        <v>1779</v>
      </c>
      <c r="S1448" s="136" t="s">
        <v>980</v>
      </c>
      <c r="T1448" s="136" t="s">
        <v>980</v>
      </c>
      <c r="U1448" s="136" t="s">
        <v>987</v>
      </c>
      <c r="V1448" s="136" t="s">
        <v>980</v>
      </c>
      <c r="W1448" s="136" t="s">
        <v>980</v>
      </c>
      <c r="X1448" s="136" t="s">
        <v>980</v>
      </c>
      <c r="Y1448" s="136" t="s">
        <v>980</v>
      </c>
      <c r="Z1448" s="136" t="s">
        <v>988</v>
      </c>
      <c r="AA1448" s="136" t="s">
        <v>980</v>
      </c>
      <c r="AB1448" s="137"/>
      <c r="AC1448" s="136" t="s">
        <v>980</v>
      </c>
      <c r="AD1448" s="136" t="s">
        <v>980</v>
      </c>
      <c r="AE1448" s="136" t="s">
        <v>980</v>
      </c>
      <c r="AF1448" s="138">
        <v>0</v>
      </c>
    </row>
    <row r="1449" spans="1:32" x14ac:dyDescent="0.25">
      <c r="A1449" s="135" t="s">
        <v>980</v>
      </c>
      <c r="B1449" s="136" t="s">
        <v>182</v>
      </c>
      <c r="C1449" s="136" t="s">
        <v>838</v>
      </c>
      <c r="D1449" s="137">
        <v>44249</v>
      </c>
      <c r="E1449" s="137">
        <v>44249</v>
      </c>
      <c r="F1449" s="137">
        <v>44259</v>
      </c>
      <c r="G1449" s="136" t="s">
        <v>981</v>
      </c>
      <c r="H1449" s="136" t="s">
        <v>982</v>
      </c>
      <c r="I1449" s="138">
        <v>-5471.85</v>
      </c>
      <c r="J1449" s="136" t="s">
        <v>983</v>
      </c>
      <c r="K1449" s="136" t="s">
        <v>984</v>
      </c>
      <c r="L1449" s="138">
        <v>-459361.81</v>
      </c>
      <c r="M1449" s="138">
        <v>-5471.85</v>
      </c>
      <c r="N1449" s="139">
        <f t="shared" si="45"/>
        <v>5471.85</v>
      </c>
      <c r="O1449" s="140" t="str">
        <f>IF(M1449="","",IF(M1449&lt;0,-M1449&amp;"_"&amp;COUNTIF(M$2:M1449,M1449),M1449&amp;"_"&amp;COUNTIF(M$2:M1449,M1449)))</f>
        <v>5471.85_1</v>
      </c>
      <c r="P1449" s="140" t="str">
        <f t="shared" si="44"/>
        <v/>
      </c>
      <c r="Q1449" s="136" t="s">
        <v>1793</v>
      </c>
      <c r="R1449" s="136" t="s">
        <v>1779</v>
      </c>
      <c r="S1449" s="136" t="s">
        <v>980</v>
      </c>
      <c r="T1449" s="136" t="s">
        <v>980</v>
      </c>
      <c r="U1449" s="136" t="s">
        <v>987</v>
      </c>
      <c r="V1449" s="136" t="s">
        <v>980</v>
      </c>
      <c r="W1449" s="136" t="s">
        <v>980</v>
      </c>
      <c r="X1449" s="136" t="s">
        <v>980</v>
      </c>
      <c r="Y1449" s="136" t="s">
        <v>980</v>
      </c>
      <c r="Z1449" s="136" t="s">
        <v>988</v>
      </c>
      <c r="AA1449" s="136" t="s">
        <v>980</v>
      </c>
      <c r="AB1449" s="137"/>
      <c r="AC1449" s="136" t="s">
        <v>980</v>
      </c>
      <c r="AD1449" s="136" t="s">
        <v>980</v>
      </c>
      <c r="AE1449" s="136" t="s">
        <v>980</v>
      </c>
      <c r="AF1449" s="138">
        <v>0</v>
      </c>
    </row>
    <row r="1450" spans="1:32" x14ac:dyDescent="0.25">
      <c r="A1450" s="135" t="s">
        <v>980</v>
      </c>
      <c r="B1450" s="136" t="s">
        <v>182</v>
      </c>
      <c r="C1450" s="136" t="s">
        <v>828</v>
      </c>
      <c r="D1450" s="137">
        <v>44249</v>
      </c>
      <c r="E1450" s="137">
        <v>44249</v>
      </c>
      <c r="F1450" s="137">
        <v>44259</v>
      </c>
      <c r="G1450" s="136" t="s">
        <v>981</v>
      </c>
      <c r="H1450" s="136" t="s">
        <v>982</v>
      </c>
      <c r="I1450" s="138">
        <v>-7714.67</v>
      </c>
      <c r="J1450" s="136" t="s">
        <v>983</v>
      </c>
      <c r="K1450" s="136" t="s">
        <v>984</v>
      </c>
      <c r="L1450" s="138">
        <v>-647646.55000000005</v>
      </c>
      <c r="M1450" s="138">
        <v>-7714.67</v>
      </c>
      <c r="N1450" s="139">
        <f t="shared" si="45"/>
        <v>7714.67</v>
      </c>
      <c r="O1450" s="140" t="str">
        <f>IF(M1450="","",IF(M1450&lt;0,-M1450&amp;"_"&amp;COUNTIF(M$2:M1450,M1450),M1450&amp;"_"&amp;COUNTIF(M$2:M1450,M1450)))</f>
        <v>7714.67_1</v>
      </c>
      <c r="P1450" s="140" t="str">
        <f t="shared" si="44"/>
        <v/>
      </c>
      <c r="Q1450" s="136" t="s">
        <v>1794</v>
      </c>
      <c r="R1450" s="136" t="s">
        <v>1779</v>
      </c>
      <c r="S1450" s="136" t="s">
        <v>980</v>
      </c>
      <c r="T1450" s="136" t="s">
        <v>980</v>
      </c>
      <c r="U1450" s="136" t="s">
        <v>987</v>
      </c>
      <c r="V1450" s="136" t="s">
        <v>980</v>
      </c>
      <c r="W1450" s="136" t="s">
        <v>980</v>
      </c>
      <c r="X1450" s="136" t="s">
        <v>980</v>
      </c>
      <c r="Y1450" s="136" t="s">
        <v>980</v>
      </c>
      <c r="Z1450" s="136" t="s">
        <v>988</v>
      </c>
      <c r="AA1450" s="136" t="s">
        <v>980</v>
      </c>
      <c r="AB1450" s="137"/>
      <c r="AC1450" s="136" t="s">
        <v>980</v>
      </c>
      <c r="AD1450" s="136" t="s">
        <v>980</v>
      </c>
      <c r="AE1450" s="136" t="s">
        <v>980</v>
      </c>
      <c r="AF1450" s="138">
        <v>0</v>
      </c>
    </row>
    <row r="1451" spans="1:32" x14ac:dyDescent="0.25">
      <c r="A1451" s="135" t="s">
        <v>980</v>
      </c>
      <c r="B1451" s="136" t="s">
        <v>182</v>
      </c>
      <c r="C1451" s="136" t="s">
        <v>830</v>
      </c>
      <c r="D1451" s="137">
        <v>44249</v>
      </c>
      <c r="E1451" s="137">
        <v>44249</v>
      </c>
      <c r="F1451" s="137">
        <v>44261</v>
      </c>
      <c r="G1451" s="136" t="s">
        <v>981</v>
      </c>
      <c r="H1451" s="136" t="s">
        <v>982</v>
      </c>
      <c r="I1451" s="138">
        <v>-6312.01</v>
      </c>
      <c r="J1451" s="136" t="s">
        <v>983</v>
      </c>
      <c r="K1451" s="136" t="s">
        <v>984</v>
      </c>
      <c r="L1451" s="138">
        <v>-529893.24</v>
      </c>
      <c r="M1451" s="138">
        <v>-6312.01</v>
      </c>
      <c r="N1451" s="139">
        <f t="shared" si="45"/>
        <v>6312.01</v>
      </c>
      <c r="O1451" s="140" t="str">
        <f>IF(M1451="","",IF(M1451&lt;0,-M1451&amp;"_"&amp;COUNTIF(M$2:M1451,M1451),M1451&amp;"_"&amp;COUNTIF(M$2:M1451,M1451)))</f>
        <v>6312.01_1</v>
      </c>
      <c r="P1451" s="140" t="str">
        <f t="shared" si="44"/>
        <v/>
      </c>
      <c r="Q1451" s="136" t="s">
        <v>1795</v>
      </c>
      <c r="R1451" s="136" t="s">
        <v>1779</v>
      </c>
      <c r="S1451" s="136" t="s">
        <v>980</v>
      </c>
      <c r="T1451" s="136" t="s">
        <v>980</v>
      </c>
      <c r="U1451" s="136" t="s">
        <v>987</v>
      </c>
      <c r="V1451" s="136" t="s">
        <v>980</v>
      </c>
      <c r="W1451" s="136" t="s">
        <v>980</v>
      </c>
      <c r="X1451" s="136" t="s">
        <v>980</v>
      </c>
      <c r="Y1451" s="136" t="s">
        <v>980</v>
      </c>
      <c r="Z1451" s="136" t="s">
        <v>988</v>
      </c>
      <c r="AA1451" s="136" t="s">
        <v>980</v>
      </c>
      <c r="AB1451" s="137"/>
      <c r="AC1451" s="136" t="s">
        <v>980</v>
      </c>
      <c r="AD1451" s="136" t="s">
        <v>980</v>
      </c>
      <c r="AE1451" s="136" t="s">
        <v>980</v>
      </c>
      <c r="AF1451" s="138">
        <v>0</v>
      </c>
    </row>
    <row r="1452" spans="1:32" x14ac:dyDescent="0.25">
      <c r="A1452" s="135" t="s">
        <v>980</v>
      </c>
      <c r="B1452" s="136" t="s">
        <v>182</v>
      </c>
      <c r="C1452" s="136" t="s">
        <v>251</v>
      </c>
      <c r="D1452" s="137">
        <v>44249</v>
      </c>
      <c r="E1452" s="137">
        <v>44249</v>
      </c>
      <c r="F1452" s="137">
        <v>44261</v>
      </c>
      <c r="G1452" s="136" t="s">
        <v>981</v>
      </c>
      <c r="H1452" s="136" t="s">
        <v>982</v>
      </c>
      <c r="I1452" s="138">
        <v>-35876.400000000001</v>
      </c>
      <c r="J1452" s="136" t="s">
        <v>983</v>
      </c>
      <c r="K1452" s="136" t="s">
        <v>984</v>
      </c>
      <c r="L1452" s="138">
        <v>-3011823.77</v>
      </c>
      <c r="M1452" s="138">
        <v>-35876.400000000001</v>
      </c>
      <c r="N1452" s="139">
        <f t="shared" si="45"/>
        <v>35876.400000000001</v>
      </c>
      <c r="O1452" s="140" t="str">
        <f>IF(M1452="","",IF(M1452&lt;0,-M1452&amp;"_"&amp;COUNTIF(M$2:M1452,M1452),M1452&amp;"_"&amp;COUNTIF(M$2:M1452,M1452)))</f>
        <v>35876.4_1</v>
      </c>
      <c r="P1452" s="140" t="str">
        <f t="shared" si="44"/>
        <v/>
      </c>
      <c r="Q1452" s="136" t="s">
        <v>1796</v>
      </c>
      <c r="R1452" s="136" t="s">
        <v>1779</v>
      </c>
      <c r="S1452" s="136" t="s">
        <v>980</v>
      </c>
      <c r="T1452" s="136" t="s">
        <v>980</v>
      </c>
      <c r="U1452" s="136" t="s">
        <v>987</v>
      </c>
      <c r="V1452" s="136" t="s">
        <v>980</v>
      </c>
      <c r="W1452" s="136" t="s">
        <v>980</v>
      </c>
      <c r="X1452" s="136" t="s">
        <v>980</v>
      </c>
      <c r="Y1452" s="136" t="s">
        <v>980</v>
      </c>
      <c r="Z1452" s="136" t="s">
        <v>988</v>
      </c>
      <c r="AA1452" s="136" t="s">
        <v>980</v>
      </c>
      <c r="AB1452" s="137"/>
      <c r="AC1452" s="136" t="s">
        <v>980</v>
      </c>
      <c r="AD1452" s="136" t="s">
        <v>980</v>
      </c>
      <c r="AE1452" s="136" t="s">
        <v>980</v>
      </c>
      <c r="AF1452" s="138">
        <v>0</v>
      </c>
    </row>
    <row r="1453" spans="1:32" x14ac:dyDescent="0.25">
      <c r="A1453" s="135" t="s">
        <v>980</v>
      </c>
      <c r="B1453" s="136" t="s">
        <v>182</v>
      </c>
      <c r="C1453" s="136" t="s">
        <v>251</v>
      </c>
      <c r="D1453" s="137">
        <v>44249</v>
      </c>
      <c r="E1453" s="137">
        <v>44249</v>
      </c>
      <c r="F1453" s="137">
        <v>44261</v>
      </c>
      <c r="G1453" s="136" t="s">
        <v>981</v>
      </c>
      <c r="H1453" s="136" t="s">
        <v>982</v>
      </c>
      <c r="I1453" s="138">
        <v>-47608.18</v>
      </c>
      <c r="J1453" s="136" t="s">
        <v>983</v>
      </c>
      <c r="K1453" s="136" t="s">
        <v>984</v>
      </c>
      <c r="L1453" s="138">
        <v>-3996706.71</v>
      </c>
      <c r="M1453" s="138">
        <v>-47608.18</v>
      </c>
      <c r="N1453" s="139">
        <f t="shared" si="45"/>
        <v>47608.18</v>
      </c>
      <c r="O1453" s="140" t="str">
        <f>IF(M1453="","",IF(M1453&lt;0,-M1453&amp;"_"&amp;COUNTIF(M$2:M1453,M1453),M1453&amp;"_"&amp;COUNTIF(M$2:M1453,M1453)))</f>
        <v>47608.18_1</v>
      </c>
      <c r="P1453" s="140" t="str">
        <f t="shared" si="44"/>
        <v/>
      </c>
      <c r="Q1453" s="136" t="s">
        <v>1796</v>
      </c>
      <c r="R1453" s="136" t="s">
        <v>1779</v>
      </c>
      <c r="S1453" s="136" t="s">
        <v>980</v>
      </c>
      <c r="T1453" s="136" t="s">
        <v>980</v>
      </c>
      <c r="U1453" s="136" t="s">
        <v>987</v>
      </c>
      <c r="V1453" s="136" t="s">
        <v>980</v>
      </c>
      <c r="W1453" s="136" t="s">
        <v>980</v>
      </c>
      <c r="X1453" s="136" t="s">
        <v>980</v>
      </c>
      <c r="Y1453" s="136" t="s">
        <v>980</v>
      </c>
      <c r="Z1453" s="136" t="s">
        <v>988</v>
      </c>
      <c r="AA1453" s="136" t="s">
        <v>980</v>
      </c>
      <c r="AB1453" s="137"/>
      <c r="AC1453" s="136" t="s">
        <v>980</v>
      </c>
      <c r="AD1453" s="136" t="s">
        <v>980</v>
      </c>
      <c r="AE1453" s="136" t="s">
        <v>980</v>
      </c>
      <c r="AF1453" s="138">
        <v>0</v>
      </c>
    </row>
    <row r="1454" spans="1:32" x14ac:dyDescent="0.25">
      <c r="A1454" s="135" t="s">
        <v>980</v>
      </c>
      <c r="B1454" s="136" t="s">
        <v>182</v>
      </c>
      <c r="C1454" s="136" t="s">
        <v>251</v>
      </c>
      <c r="D1454" s="137">
        <v>44249</v>
      </c>
      <c r="E1454" s="137">
        <v>44249</v>
      </c>
      <c r="F1454" s="137">
        <v>44261</v>
      </c>
      <c r="G1454" s="136" t="s">
        <v>981</v>
      </c>
      <c r="H1454" s="136" t="s">
        <v>982</v>
      </c>
      <c r="I1454" s="138">
        <v>-82784.89</v>
      </c>
      <c r="J1454" s="136" t="s">
        <v>983</v>
      </c>
      <c r="K1454" s="136" t="s">
        <v>984</v>
      </c>
      <c r="L1454" s="138">
        <v>-6949791.5199999996</v>
      </c>
      <c r="M1454" s="138">
        <v>-82784.89</v>
      </c>
      <c r="N1454" s="139">
        <f t="shared" si="45"/>
        <v>82784.89</v>
      </c>
      <c r="O1454" s="140" t="str">
        <f>IF(M1454="","",IF(M1454&lt;0,-M1454&amp;"_"&amp;COUNTIF(M$2:M1454,M1454),M1454&amp;"_"&amp;COUNTIF(M$2:M1454,M1454)))</f>
        <v>82784.89_1</v>
      </c>
      <c r="P1454" s="140" t="str">
        <f t="shared" si="44"/>
        <v/>
      </c>
      <c r="Q1454" s="136" t="s">
        <v>1796</v>
      </c>
      <c r="R1454" s="136" t="s">
        <v>1779</v>
      </c>
      <c r="S1454" s="136" t="s">
        <v>980</v>
      </c>
      <c r="T1454" s="136" t="s">
        <v>980</v>
      </c>
      <c r="U1454" s="136" t="s">
        <v>987</v>
      </c>
      <c r="V1454" s="136" t="s">
        <v>980</v>
      </c>
      <c r="W1454" s="136" t="s">
        <v>980</v>
      </c>
      <c r="X1454" s="136" t="s">
        <v>980</v>
      </c>
      <c r="Y1454" s="136" t="s">
        <v>980</v>
      </c>
      <c r="Z1454" s="136" t="s">
        <v>988</v>
      </c>
      <c r="AA1454" s="136" t="s">
        <v>980</v>
      </c>
      <c r="AB1454" s="137"/>
      <c r="AC1454" s="136" t="s">
        <v>980</v>
      </c>
      <c r="AD1454" s="136" t="s">
        <v>980</v>
      </c>
      <c r="AE1454" s="136" t="s">
        <v>980</v>
      </c>
      <c r="AF1454" s="138">
        <v>0</v>
      </c>
    </row>
    <row r="1455" spans="1:32" x14ac:dyDescent="0.25">
      <c r="A1455" s="135" t="s">
        <v>980</v>
      </c>
      <c r="B1455" s="136" t="s">
        <v>182</v>
      </c>
      <c r="C1455" s="136" t="s">
        <v>251</v>
      </c>
      <c r="D1455" s="137">
        <v>44249</v>
      </c>
      <c r="E1455" s="137">
        <v>44249</v>
      </c>
      <c r="F1455" s="137">
        <v>44261</v>
      </c>
      <c r="G1455" s="136" t="s">
        <v>981</v>
      </c>
      <c r="H1455" s="136" t="s">
        <v>982</v>
      </c>
      <c r="I1455" s="138">
        <v>-22309</v>
      </c>
      <c r="J1455" s="136" t="s">
        <v>983</v>
      </c>
      <c r="K1455" s="136" t="s">
        <v>984</v>
      </c>
      <c r="L1455" s="138">
        <v>-1872840.55</v>
      </c>
      <c r="M1455" s="138">
        <v>-22309</v>
      </c>
      <c r="N1455" s="139">
        <f t="shared" si="45"/>
        <v>22309</v>
      </c>
      <c r="O1455" s="140" t="str">
        <f>IF(M1455="","",IF(M1455&lt;0,-M1455&amp;"_"&amp;COUNTIF(M$2:M1455,M1455),M1455&amp;"_"&amp;COUNTIF(M$2:M1455,M1455)))</f>
        <v>22309_1</v>
      </c>
      <c r="P1455" s="140" t="str">
        <f t="shared" si="44"/>
        <v/>
      </c>
      <c r="Q1455" s="136" t="s">
        <v>1796</v>
      </c>
      <c r="R1455" s="136" t="s">
        <v>1779</v>
      </c>
      <c r="S1455" s="136" t="s">
        <v>980</v>
      </c>
      <c r="T1455" s="136" t="s">
        <v>980</v>
      </c>
      <c r="U1455" s="136" t="s">
        <v>987</v>
      </c>
      <c r="V1455" s="136" t="s">
        <v>980</v>
      </c>
      <c r="W1455" s="136" t="s">
        <v>980</v>
      </c>
      <c r="X1455" s="136" t="s">
        <v>980</v>
      </c>
      <c r="Y1455" s="136" t="s">
        <v>980</v>
      </c>
      <c r="Z1455" s="136" t="s">
        <v>988</v>
      </c>
      <c r="AA1455" s="136" t="s">
        <v>980</v>
      </c>
      <c r="AB1455" s="137"/>
      <c r="AC1455" s="136" t="s">
        <v>980</v>
      </c>
      <c r="AD1455" s="136" t="s">
        <v>980</v>
      </c>
      <c r="AE1455" s="136" t="s">
        <v>980</v>
      </c>
      <c r="AF1455" s="138">
        <v>0</v>
      </c>
    </row>
    <row r="1456" spans="1:32" x14ac:dyDescent="0.25">
      <c r="A1456" s="135" t="s">
        <v>980</v>
      </c>
      <c r="B1456" s="136" t="s">
        <v>182</v>
      </c>
      <c r="C1456" s="136" t="s">
        <v>251</v>
      </c>
      <c r="D1456" s="137">
        <v>44249</v>
      </c>
      <c r="E1456" s="137">
        <v>44249</v>
      </c>
      <c r="F1456" s="137">
        <v>44261</v>
      </c>
      <c r="G1456" s="136" t="s">
        <v>981</v>
      </c>
      <c r="H1456" s="136" t="s">
        <v>982</v>
      </c>
      <c r="I1456" s="138">
        <v>-50032.19</v>
      </c>
      <c r="J1456" s="136" t="s">
        <v>983</v>
      </c>
      <c r="K1456" s="136" t="s">
        <v>984</v>
      </c>
      <c r="L1456" s="138">
        <v>-4200202.3499999996</v>
      </c>
      <c r="M1456" s="138">
        <v>-50032.19</v>
      </c>
      <c r="N1456" s="139">
        <f t="shared" si="45"/>
        <v>50032.19</v>
      </c>
      <c r="O1456" s="140" t="str">
        <f>IF(M1456="","",IF(M1456&lt;0,-M1456&amp;"_"&amp;COUNTIF(M$2:M1456,M1456),M1456&amp;"_"&amp;COUNTIF(M$2:M1456,M1456)))</f>
        <v>50032.19_1</v>
      </c>
      <c r="P1456" s="140" t="str">
        <f t="shared" si="44"/>
        <v/>
      </c>
      <c r="Q1456" s="136" t="s">
        <v>1796</v>
      </c>
      <c r="R1456" s="136" t="s">
        <v>1779</v>
      </c>
      <c r="S1456" s="136" t="s">
        <v>980</v>
      </c>
      <c r="T1456" s="136" t="s">
        <v>980</v>
      </c>
      <c r="U1456" s="136" t="s">
        <v>987</v>
      </c>
      <c r="V1456" s="136" t="s">
        <v>980</v>
      </c>
      <c r="W1456" s="136" t="s">
        <v>980</v>
      </c>
      <c r="X1456" s="136" t="s">
        <v>980</v>
      </c>
      <c r="Y1456" s="136" t="s">
        <v>980</v>
      </c>
      <c r="Z1456" s="136" t="s">
        <v>988</v>
      </c>
      <c r="AA1456" s="136" t="s">
        <v>980</v>
      </c>
      <c r="AB1456" s="137"/>
      <c r="AC1456" s="136" t="s">
        <v>980</v>
      </c>
      <c r="AD1456" s="136" t="s">
        <v>980</v>
      </c>
      <c r="AE1456" s="136" t="s">
        <v>980</v>
      </c>
      <c r="AF1456" s="138">
        <v>0</v>
      </c>
    </row>
    <row r="1457" spans="1:32" x14ac:dyDescent="0.25">
      <c r="A1457" s="135" t="s">
        <v>980</v>
      </c>
      <c r="B1457" s="136" t="s">
        <v>182</v>
      </c>
      <c r="C1457" s="136" t="s">
        <v>251</v>
      </c>
      <c r="D1457" s="137">
        <v>44249</v>
      </c>
      <c r="E1457" s="137">
        <v>44249</v>
      </c>
      <c r="F1457" s="137">
        <v>44261</v>
      </c>
      <c r="G1457" s="136" t="s">
        <v>981</v>
      </c>
      <c r="H1457" s="136" t="s">
        <v>982</v>
      </c>
      <c r="I1457" s="138">
        <v>-18891.490000000002</v>
      </c>
      <c r="J1457" s="136" t="s">
        <v>983</v>
      </c>
      <c r="K1457" s="136" t="s">
        <v>984</v>
      </c>
      <c r="L1457" s="138">
        <v>-1585940.59</v>
      </c>
      <c r="M1457" s="138">
        <v>-18891.490000000002</v>
      </c>
      <c r="N1457" s="139">
        <f t="shared" si="45"/>
        <v>18891.490000000002</v>
      </c>
      <c r="O1457" s="140" t="str">
        <f>IF(M1457="","",IF(M1457&lt;0,-M1457&amp;"_"&amp;COUNTIF(M$2:M1457,M1457),M1457&amp;"_"&amp;COUNTIF(M$2:M1457,M1457)))</f>
        <v>18891.49_1</v>
      </c>
      <c r="P1457" s="140" t="str">
        <f t="shared" si="44"/>
        <v/>
      </c>
      <c r="Q1457" s="136" t="s">
        <v>1796</v>
      </c>
      <c r="R1457" s="136" t="s">
        <v>1779</v>
      </c>
      <c r="S1457" s="136" t="s">
        <v>980</v>
      </c>
      <c r="T1457" s="136" t="s">
        <v>980</v>
      </c>
      <c r="U1457" s="136" t="s">
        <v>987</v>
      </c>
      <c r="V1457" s="136" t="s">
        <v>980</v>
      </c>
      <c r="W1457" s="136" t="s">
        <v>980</v>
      </c>
      <c r="X1457" s="136" t="s">
        <v>980</v>
      </c>
      <c r="Y1457" s="136" t="s">
        <v>980</v>
      </c>
      <c r="Z1457" s="136" t="s">
        <v>988</v>
      </c>
      <c r="AA1457" s="136" t="s">
        <v>980</v>
      </c>
      <c r="AB1457" s="137"/>
      <c r="AC1457" s="136" t="s">
        <v>980</v>
      </c>
      <c r="AD1457" s="136" t="s">
        <v>980</v>
      </c>
      <c r="AE1457" s="136" t="s">
        <v>980</v>
      </c>
      <c r="AF1457" s="138">
        <v>0</v>
      </c>
    </row>
    <row r="1458" spans="1:32" x14ac:dyDescent="0.25">
      <c r="A1458" s="135" t="s">
        <v>980</v>
      </c>
      <c r="B1458" s="136" t="s">
        <v>182</v>
      </c>
      <c r="C1458" s="136" t="s">
        <v>815</v>
      </c>
      <c r="D1458" s="137">
        <v>44251</v>
      </c>
      <c r="E1458" s="137">
        <v>44251</v>
      </c>
      <c r="F1458" s="137">
        <v>44256</v>
      </c>
      <c r="G1458" s="136" t="s">
        <v>981</v>
      </c>
      <c r="H1458" s="136" t="s">
        <v>982</v>
      </c>
      <c r="I1458" s="138">
        <v>-5905.07</v>
      </c>
      <c r="J1458" s="136" t="s">
        <v>983</v>
      </c>
      <c r="K1458" s="136" t="s">
        <v>984</v>
      </c>
      <c r="L1458" s="138">
        <v>-495730.63</v>
      </c>
      <c r="M1458" s="138">
        <v>-5905.07</v>
      </c>
      <c r="N1458" s="139">
        <f t="shared" si="45"/>
        <v>5905.07</v>
      </c>
      <c r="O1458" s="140" t="str">
        <f>IF(M1458="","",IF(M1458&lt;0,-M1458&amp;"_"&amp;COUNTIF(M$2:M1458,M1458),M1458&amp;"_"&amp;COUNTIF(M$2:M1458,M1458)))</f>
        <v>5905.07_1</v>
      </c>
      <c r="P1458" s="140" t="str">
        <f t="shared" si="44"/>
        <v/>
      </c>
      <c r="Q1458" s="136" t="s">
        <v>1797</v>
      </c>
      <c r="R1458" s="136" t="s">
        <v>1798</v>
      </c>
      <c r="S1458" s="136" t="s">
        <v>980</v>
      </c>
      <c r="T1458" s="136" t="s">
        <v>980</v>
      </c>
      <c r="U1458" s="136" t="s">
        <v>987</v>
      </c>
      <c r="V1458" s="136" t="s">
        <v>980</v>
      </c>
      <c r="W1458" s="136" t="s">
        <v>980</v>
      </c>
      <c r="X1458" s="136" t="s">
        <v>980</v>
      </c>
      <c r="Y1458" s="136" t="s">
        <v>980</v>
      </c>
      <c r="Z1458" s="136" t="s">
        <v>988</v>
      </c>
      <c r="AA1458" s="136" t="s">
        <v>980</v>
      </c>
      <c r="AB1458" s="137"/>
      <c r="AC1458" s="136" t="s">
        <v>980</v>
      </c>
      <c r="AD1458" s="136" t="s">
        <v>980</v>
      </c>
      <c r="AE1458" s="136" t="s">
        <v>980</v>
      </c>
      <c r="AF1458" s="138">
        <v>0</v>
      </c>
    </row>
    <row r="1459" spans="1:32" x14ac:dyDescent="0.25">
      <c r="A1459" s="135" t="s">
        <v>980</v>
      </c>
      <c r="B1459" s="136" t="s">
        <v>182</v>
      </c>
      <c r="C1459" s="136" t="s">
        <v>252</v>
      </c>
      <c r="D1459" s="137">
        <v>44252</v>
      </c>
      <c r="E1459" s="137">
        <v>44252</v>
      </c>
      <c r="F1459" s="137">
        <v>44256</v>
      </c>
      <c r="G1459" s="136" t="s">
        <v>981</v>
      </c>
      <c r="H1459" s="136" t="s">
        <v>982</v>
      </c>
      <c r="I1459" s="138">
        <v>-10337.17</v>
      </c>
      <c r="J1459" s="136" t="s">
        <v>983</v>
      </c>
      <c r="K1459" s="136" t="s">
        <v>984</v>
      </c>
      <c r="L1459" s="138">
        <v>-867805.43</v>
      </c>
      <c r="M1459" s="138">
        <v>-10337.17</v>
      </c>
      <c r="N1459" s="139">
        <f t="shared" si="45"/>
        <v>10337.17</v>
      </c>
      <c r="O1459" s="140" t="str">
        <f>IF(M1459="","",IF(M1459&lt;0,-M1459&amp;"_"&amp;COUNTIF(M$2:M1459,M1459),M1459&amp;"_"&amp;COUNTIF(M$2:M1459,M1459)))</f>
        <v>10337.17_1</v>
      </c>
      <c r="P1459" s="140" t="str">
        <f t="shared" si="44"/>
        <v/>
      </c>
      <c r="Q1459" s="136" t="s">
        <v>1799</v>
      </c>
      <c r="R1459" s="136" t="s">
        <v>1800</v>
      </c>
      <c r="S1459" s="136" t="s">
        <v>980</v>
      </c>
      <c r="T1459" s="136" t="s">
        <v>980</v>
      </c>
      <c r="U1459" s="136" t="s">
        <v>987</v>
      </c>
      <c r="V1459" s="136" t="s">
        <v>980</v>
      </c>
      <c r="W1459" s="136" t="s">
        <v>980</v>
      </c>
      <c r="X1459" s="136" t="s">
        <v>980</v>
      </c>
      <c r="Y1459" s="136" t="s">
        <v>980</v>
      </c>
      <c r="Z1459" s="136" t="s">
        <v>988</v>
      </c>
      <c r="AA1459" s="136" t="s">
        <v>980</v>
      </c>
      <c r="AB1459" s="137"/>
      <c r="AC1459" s="136" t="s">
        <v>980</v>
      </c>
      <c r="AD1459" s="136" t="s">
        <v>980</v>
      </c>
      <c r="AE1459" s="136" t="s">
        <v>980</v>
      </c>
      <c r="AF1459" s="138">
        <v>0</v>
      </c>
    </row>
    <row r="1460" spans="1:32" x14ac:dyDescent="0.25">
      <c r="A1460" s="135" t="s">
        <v>980</v>
      </c>
      <c r="B1460" s="136" t="s">
        <v>182</v>
      </c>
      <c r="C1460" s="136" t="s">
        <v>252</v>
      </c>
      <c r="D1460" s="137">
        <v>44252</v>
      </c>
      <c r="E1460" s="137">
        <v>44252</v>
      </c>
      <c r="F1460" s="137">
        <v>44256</v>
      </c>
      <c r="G1460" s="136" t="s">
        <v>981</v>
      </c>
      <c r="H1460" s="136" t="s">
        <v>982</v>
      </c>
      <c r="I1460" s="138">
        <v>-1682.24</v>
      </c>
      <c r="J1460" s="136" t="s">
        <v>983</v>
      </c>
      <c r="K1460" s="136" t="s">
        <v>984</v>
      </c>
      <c r="L1460" s="138">
        <v>-141224.04999999999</v>
      </c>
      <c r="M1460" s="138">
        <v>-1682.24</v>
      </c>
      <c r="N1460" s="139">
        <f t="shared" si="45"/>
        <v>1682.24</v>
      </c>
      <c r="O1460" s="140" t="str">
        <f>IF(M1460="","",IF(M1460&lt;0,-M1460&amp;"_"&amp;COUNTIF(M$2:M1460,M1460),M1460&amp;"_"&amp;COUNTIF(M$2:M1460,M1460)))</f>
        <v>1682.24_1</v>
      </c>
      <c r="P1460" s="140" t="str">
        <f t="shared" si="44"/>
        <v/>
      </c>
      <c r="Q1460" s="136" t="s">
        <v>1799</v>
      </c>
      <c r="R1460" s="136" t="s">
        <v>1800</v>
      </c>
      <c r="S1460" s="136" t="s">
        <v>980</v>
      </c>
      <c r="T1460" s="136" t="s">
        <v>980</v>
      </c>
      <c r="U1460" s="136" t="s">
        <v>987</v>
      </c>
      <c r="V1460" s="136" t="s">
        <v>980</v>
      </c>
      <c r="W1460" s="136" t="s">
        <v>980</v>
      </c>
      <c r="X1460" s="136" t="s">
        <v>980</v>
      </c>
      <c r="Y1460" s="136" t="s">
        <v>980</v>
      </c>
      <c r="Z1460" s="136" t="s">
        <v>988</v>
      </c>
      <c r="AA1460" s="136" t="s">
        <v>980</v>
      </c>
      <c r="AB1460" s="137"/>
      <c r="AC1460" s="136" t="s">
        <v>980</v>
      </c>
      <c r="AD1460" s="136" t="s">
        <v>980</v>
      </c>
      <c r="AE1460" s="136" t="s">
        <v>980</v>
      </c>
      <c r="AF1460" s="138">
        <v>0</v>
      </c>
    </row>
    <row r="1461" spans="1:32" x14ac:dyDescent="0.25">
      <c r="A1461" s="135" t="s">
        <v>980</v>
      </c>
      <c r="B1461" s="136" t="s">
        <v>182</v>
      </c>
      <c r="C1461" s="136" t="s">
        <v>252</v>
      </c>
      <c r="D1461" s="137">
        <v>44252</v>
      </c>
      <c r="E1461" s="137">
        <v>44252</v>
      </c>
      <c r="F1461" s="137">
        <v>44256</v>
      </c>
      <c r="G1461" s="136" t="s">
        <v>981</v>
      </c>
      <c r="H1461" s="136" t="s">
        <v>982</v>
      </c>
      <c r="I1461" s="138">
        <v>-19160.39</v>
      </c>
      <c r="J1461" s="136" t="s">
        <v>983</v>
      </c>
      <c r="K1461" s="136" t="s">
        <v>984</v>
      </c>
      <c r="L1461" s="138">
        <v>-1608514.74</v>
      </c>
      <c r="M1461" s="138">
        <v>-19160.39</v>
      </c>
      <c r="N1461" s="139">
        <f t="shared" si="45"/>
        <v>19160.39</v>
      </c>
      <c r="O1461" s="140" t="str">
        <f>IF(M1461="","",IF(M1461&lt;0,-M1461&amp;"_"&amp;COUNTIF(M$2:M1461,M1461),M1461&amp;"_"&amp;COUNTIF(M$2:M1461,M1461)))</f>
        <v>19160.39_1</v>
      </c>
      <c r="P1461" s="140" t="str">
        <f t="shared" si="44"/>
        <v/>
      </c>
      <c r="Q1461" s="136" t="s">
        <v>1799</v>
      </c>
      <c r="R1461" s="136" t="s">
        <v>1800</v>
      </c>
      <c r="S1461" s="136" t="s">
        <v>980</v>
      </c>
      <c r="T1461" s="136" t="s">
        <v>980</v>
      </c>
      <c r="U1461" s="136" t="s">
        <v>987</v>
      </c>
      <c r="V1461" s="136" t="s">
        <v>980</v>
      </c>
      <c r="W1461" s="136" t="s">
        <v>980</v>
      </c>
      <c r="X1461" s="136" t="s">
        <v>980</v>
      </c>
      <c r="Y1461" s="136" t="s">
        <v>980</v>
      </c>
      <c r="Z1461" s="136" t="s">
        <v>988</v>
      </c>
      <c r="AA1461" s="136" t="s">
        <v>980</v>
      </c>
      <c r="AB1461" s="137"/>
      <c r="AC1461" s="136" t="s">
        <v>980</v>
      </c>
      <c r="AD1461" s="136" t="s">
        <v>980</v>
      </c>
      <c r="AE1461" s="136" t="s">
        <v>980</v>
      </c>
      <c r="AF1461" s="138">
        <v>0</v>
      </c>
    </row>
    <row r="1462" spans="1:32" x14ac:dyDescent="0.25">
      <c r="A1462" s="135" t="s">
        <v>980</v>
      </c>
      <c r="B1462" s="136" t="s">
        <v>182</v>
      </c>
      <c r="C1462" s="136" t="s">
        <v>252</v>
      </c>
      <c r="D1462" s="137">
        <v>44252</v>
      </c>
      <c r="E1462" s="137">
        <v>44252</v>
      </c>
      <c r="F1462" s="137">
        <v>44256</v>
      </c>
      <c r="G1462" s="136" t="s">
        <v>981</v>
      </c>
      <c r="H1462" s="136" t="s">
        <v>982</v>
      </c>
      <c r="I1462" s="138">
        <v>-1902.36</v>
      </c>
      <c r="J1462" s="136" t="s">
        <v>983</v>
      </c>
      <c r="K1462" s="136" t="s">
        <v>984</v>
      </c>
      <c r="L1462" s="138">
        <v>-159703.12</v>
      </c>
      <c r="M1462" s="138">
        <v>-1902.36</v>
      </c>
      <c r="N1462" s="139">
        <f t="shared" si="45"/>
        <v>1902.36</v>
      </c>
      <c r="O1462" s="140" t="str">
        <f>IF(M1462="","",IF(M1462&lt;0,-M1462&amp;"_"&amp;COUNTIF(M$2:M1462,M1462),M1462&amp;"_"&amp;COUNTIF(M$2:M1462,M1462)))</f>
        <v>1902.36_1</v>
      </c>
      <c r="P1462" s="140" t="str">
        <f t="shared" si="44"/>
        <v/>
      </c>
      <c r="Q1462" s="136" t="s">
        <v>1799</v>
      </c>
      <c r="R1462" s="136" t="s">
        <v>1800</v>
      </c>
      <c r="S1462" s="136" t="s">
        <v>980</v>
      </c>
      <c r="T1462" s="136" t="s">
        <v>980</v>
      </c>
      <c r="U1462" s="136" t="s">
        <v>987</v>
      </c>
      <c r="V1462" s="136" t="s">
        <v>980</v>
      </c>
      <c r="W1462" s="136" t="s">
        <v>980</v>
      </c>
      <c r="X1462" s="136" t="s">
        <v>980</v>
      </c>
      <c r="Y1462" s="136" t="s">
        <v>980</v>
      </c>
      <c r="Z1462" s="136" t="s">
        <v>988</v>
      </c>
      <c r="AA1462" s="136" t="s">
        <v>980</v>
      </c>
      <c r="AB1462" s="137"/>
      <c r="AC1462" s="136" t="s">
        <v>980</v>
      </c>
      <c r="AD1462" s="136" t="s">
        <v>980</v>
      </c>
      <c r="AE1462" s="136" t="s">
        <v>980</v>
      </c>
      <c r="AF1462" s="138">
        <v>0</v>
      </c>
    </row>
    <row r="1463" spans="1:32" x14ac:dyDescent="0.25">
      <c r="A1463" s="135" t="s">
        <v>980</v>
      </c>
      <c r="B1463" s="136" t="s">
        <v>182</v>
      </c>
      <c r="C1463" s="136" t="s">
        <v>252</v>
      </c>
      <c r="D1463" s="137">
        <v>44252</v>
      </c>
      <c r="E1463" s="137">
        <v>44252</v>
      </c>
      <c r="F1463" s="137">
        <v>44256</v>
      </c>
      <c r="G1463" s="136" t="s">
        <v>981</v>
      </c>
      <c r="H1463" s="136" t="s">
        <v>982</v>
      </c>
      <c r="I1463" s="138">
        <v>-1376.56</v>
      </c>
      <c r="J1463" s="136" t="s">
        <v>983</v>
      </c>
      <c r="K1463" s="136" t="s">
        <v>984</v>
      </c>
      <c r="L1463" s="138">
        <v>-115562.21</v>
      </c>
      <c r="M1463" s="138">
        <v>-1376.56</v>
      </c>
      <c r="N1463" s="139">
        <f t="shared" si="45"/>
        <v>1376.56</v>
      </c>
      <c r="O1463" s="140" t="str">
        <f>IF(M1463="","",IF(M1463&lt;0,-M1463&amp;"_"&amp;COUNTIF(M$2:M1463,M1463),M1463&amp;"_"&amp;COUNTIF(M$2:M1463,M1463)))</f>
        <v>1376.56_1</v>
      </c>
      <c r="P1463" s="140" t="str">
        <f t="shared" si="44"/>
        <v/>
      </c>
      <c r="Q1463" s="136" t="s">
        <v>1799</v>
      </c>
      <c r="R1463" s="136" t="s">
        <v>1800</v>
      </c>
      <c r="S1463" s="136" t="s">
        <v>980</v>
      </c>
      <c r="T1463" s="136" t="s">
        <v>980</v>
      </c>
      <c r="U1463" s="136" t="s">
        <v>987</v>
      </c>
      <c r="V1463" s="136" t="s">
        <v>980</v>
      </c>
      <c r="W1463" s="136" t="s">
        <v>980</v>
      </c>
      <c r="X1463" s="136" t="s">
        <v>980</v>
      </c>
      <c r="Y1463" s="136" t="s">
        <v>980</v>
      </c>
      <c r="Z1463" s="136" t="s">
        <v>988</v>
      </c>
      <c r="AA1463" s="136" t="s">
        <v>980</v>
      </c>
      <c r="AB1463" s="137"/>
      <c r="AC1463" s="136" t="s">
        <v>980</v>
      </c>
      <c r="AD1463" s="136" t="s">
        <v>980</v>
      </c>
      <c r="AE1463" s="136" t="s">
        <v>980</v>
      </c>
      <c r="AF1463" s="138">
        <v>0</v>
      </c>
    </row>
    <row r="1464" spans="1:32" x14ac:dyDescent="0.25">
      <c r="A1464" s="135" t="s">
        <v>980</v>
      </c>
      <c r="B1464" s="136" t="s">
        <v>182</v>
      </c>
      <c r="C1464" s="136" t="s">
        <v>252</v>
      </c>
      <c r="D1464" s="137">
        <v>44252</v>
      </c>
      <c r="E1464" s="137">
        <v>44252</v>
      </c>
      <c r="F1464" s="137">
        <v>44256</v>
      </c>
      <c r="G1464" s="136" t="s">
        <v>981</v>
      </c>
      <c r="H1464" s="136" t="s">
        <v>982</v>
      </c>
      <c r="I1464" s="138">
        <v>-1328.92</v>
      </c>
      <c r="J1464" s="136" t="s">
        <v>983</v>
      </c>
      <c r="K1464" s="136" t="s">
        <v>984</v>
      </c>
      <c r="L1464" s="138">
        <v>-111562.83</v>
      </c>
      <c r="M1464" s="138">
        <v>-1328.92</v>
      </c>
      <c r="N1464" s="139">
        <f t="shared" si="45"/>
        <v>1328.92</v>
      </c>
      <c r="O1464" s="140" t="str">
        <f>IF(M1464="","",IF(M1464&lt;0,-M1464&amp;"_"&amp;COUNTIF(M$2:M1464,M1464),M1464&amp;"_"&amp;COUNTIF(M$2:M1464,M1464)))</f>
        <v>1328.92_1</v>
      </c>
      <c r="P1464" s="140" t="str">
        <f t="shared" si="44"/>
        <v/>
      </c>
      <c r="Q1464" s="136" t="s">
        <v>1799</v>
      </c>
      <c r="R1464" s="136" t="s">
        <v>1800</v>
      </c>
      <c r="S1464" s="136" t="s">
        <v>980</v>
      </c>
      <c r="T1464" s="136" t="s">
        <v>980</v>
      </c>
      <c r="U1464" s="136" t="s">
        <v>987</v>
      </c>
      <c r="V1464" s="136" t="s">
        <v>980</v>
      </c>
      <c r="W1464" s="136" t="s">
        <v>980</v>
      </c>
      <c r="X1464" s="136" t="s">
        <v>980</v>
      </c>
      <c r="Y1464" s="136" t="s">
        <v>980</v>
      </c>
      <c r="Z1464" s="136" t="s">
        <v>988</v>
      </c>
      <c r="AA1464" s="136" t="s">
        <v>980</v>
      </c>
      <c r="AB1464" s="137"/>
      <c r="AC1464" s="136" t="s">
        <v>980</v>
      </c>
      <c r="AD1464" s="136" t="s">
        <v>980</v>
      </c>
      <c r="AE1464" s="136" t="s">
        <v>980</v>
      </c>
      <c r="AF1464" s="138">
        <v>0</v>
      </c>
    </row>
    <row r="1465" spans="1:32" x14ac:dyDescent="0.25">
      <c r="A1465" s="135" t="s">
        <v>980</v>
      </c>
      <c r="B1465" s="136" t="s">
        <v>182</v>
      </c>
      <c r="C1465" s="136" t="s">
        <v>819</v>
      </c>
      <c r="D1465" s="137">
        <v>44253</v>
      </c>
      <c r="E1465" s="137">
        <v>44253</v>
      </c>
      <c r="F1465" s="137">
        <v>44258</v>
      </c>
      <c r="G1465" s="136" t="s">
        <v>981</v>
      </c>
      <c r="H1465" s="136" t="s">
        <v>982</v>
      </c>
      <c r="I1465" s="138">
        <v>-5812.67</v>
      </c>
      <c r="J1465" s="136" t="s">
        <v>983</v>
      </c>
      <c r="K1465" s="136" t="s">
        <v>984</v>
      </c>
      <c r="L1465" s="138">
        <v>-487973.64</v>
      </c>
      <c r="M1465" s="138">
        <v>-5812.67</v>
      </c>
      <c r="N1465" s="139">
        <f t="shared" si="45"/>
        <v>5812.67</v>
      </c>
      <c r="O1465" s="140" t="str">
        <f>IF(M1465="","",IF(M1465&lt;0,-M1465&amp;"_"&amp;COUNTIF(M$2:M1465,M1465),M1465&amp;"_"&amp;COUNTIF(M$2:M1465,M1465)))</f>
        <v>5812.67_1</v>
      </c>
      <c r="P1465" s="140" t="str">
        <f t="shared" si="44"/>
        <v/>
      </c>
      <c r="Q1465" s="136" t="s">
        <v>1801</v>
      </c>
      <c r="R1465" s="136" t="s">
        <v>1802</v>
      </c>
      <c r="S1465" s="136" t="s">
        <v>980</v>
      </c>
      <c r="T1465" s="136" t="s">
        <v>980</v>
      </c>
      <c r="U1465" s="136" t="s">
        <v>987</v>
      </c>
      <c r="V1465" s="136" t="s">
        <v>980</v>
      </c>
      <c r="W1465" s="136" t="s">
        <v>980</v>
      </c>
      <c r="X1465" s="136" t="s">
        <v>980</v>
      </c>
      <c r="Y1465" s="136" t="s">
        <v>980</v>
      </c>
      <c r="Z1465" s="136" t="s">
        <v>988</v>
      </c>
      <c r="AA1465" s="136" t="s">
        <v>980</v>
      </c>
      <c r="AB1465" s="137"/>
      <c r="AC1465" s="136" t="s">
        <v>980</v>
      </c>
      <c r="AD1465" s="136" t="s">
        <v>980</v>
      </c>
      <c r="AE1465" s="136" t="s">
        <v>980</v>
      </c>
      <c r="AF1465" s="138">
        <v>0</v>
      </c>
    </row>
    <row r="1466" spans="1:32" x14ac:dyDescent="0.25">
      <c r="A1466" s="135" t="s">
        <v>980</v>
      </c>
      <c r="B1466" s="136" t="s">
        <v>182</v>
      </c>
      <c r="C1466" s="136" t="s">
        <v>819</v>
      </c>
      <c r="D1466" s="137">
        <v>44253</v>
      </c>
      <c r="E1466" s="137">
        <v>44253</v>
      </c>
      <c r="F1466" s="137">
        <v>44258</v>
      </c>
      <c r="G1466" s="136" t="s">
        <v>981</v>
      </c>
      <c r="H1466" s="136" t="s">
        <v>982</v>
      </c>
      <c r="I1466" s="138">
        <v>-1228.71</v>
      </c>
      <c r="J1466" s="136" t="s">
        <v>983</v>
      </c>
      <c r="K1466" s="136" t="s">
        <v>984</v>
      </c>
      <c r="L1466" s="138">
        <v>-103150.2</v>
      </c>
      <c r="M1466" s="138">
        <v>-1228.71</v>
      </c>
      <c r="N1466" s="139">
        <f t="shared" si="45"/>
        <v>1228.71</v>
      </c>
      <c r="O1466" s="140" t="str">
        <f>IF(M1466="","",IF(M1466&lt;0,-M1466&amp;"_"&amp;COUNTIF(M$2:M1466,M1466),M1466&amp;"_"&amp;COUNTIF(M$2:M1466,M1466)))</f>
        <v>1228.71_1</v>
      </c>
      <c r="P1466" s="140" t="str">
        <f t="shared" si="44"/>
        <v/>
      </c>
      <c r="Q1466" s="136" t="s">
        <v>1801</v>
      </c>
      <c r="R1466" s="136" t="s">
        <v>1802</v>
      </c>
      <c r="S1466" s="136" t="s">
        <v>980</v>
      </c>
      <c r="T1466" s="136" t="s">
        <v>980</v>
      </c>
      <c r="U1466" s="136" t="s">
        <v>987</v>
      </c>
      <c r="V1466" s="136" t="s">
        <v>980</v>
      </c>
      <c r="W1466" s="136" t="s">
        <v>980</v>
      </c>
      <c r="X1466" s="136" t="s">
        <v>980</v>
      </c>
      <c r="Y1466" s="136" t="s">
        <v>980</v>
      </c>
      <c r="Z1466" s="136" t="s">
        <v>988</v>
      </c>
      <c r="AA1466" s="136" t="s">
        <v>980</v>
      </c>
      <c r="AB1466" s="137"/>
      <c r="AC1466" s="136" t="s">
        <v>980</v>
      </c>
      <c r="AD1466" s="136" t="s">
        <v>980</v>
      </c>
      <c r="AE1466" s="136" t="s">
        <v>980</v>
      </c>
      <c r="AF1466" s="138">
        <v>0</v>
      </c>
    </row>
    <row r="1467" spans="1:32" x14ac:dyDescent="0.25">
      <c r="A1467" s="135" t="s">
        <v>980</v>
      </c>
      <c r="B1467" s="136" t="s">
        <v>182</v>
      </c>
      <c r="C1467" s="136" t="s">
        <v>819</v>
      </c>
      <c r="D1467" s="137">
        <v>44253</v>
      </c>
      <c r="E1467" s="137">
        <v>44253</v>
      </c>
      <c r="F1467" s="137">
        <v>44258</v>
      </c>
      <c r="G1467" s="136" t="s">
        <v>981</v>
      </c>
      <c r="H1467" s="136" t="s">
        <v>982</v>
      </c>
      <c r="I1467" s="138">
        <v>-4372.53</v>
      </c>
      <c r="J1467" s="136" t="s">
        <v>983</v>
      </c>
      <c r="K1467" s="136" t="s">
        <v>984</v>
      </c>
      <c r="L1467" s="138">
        <v>-367073.89</v>
      </c>
      <c r="M1467" s="138">
        <v>-4372.53</v>
      </c>
      <c r="N1467" s="139">
        <f t="shared" si="45"/>
        <v>4372.53</v>
      </c>
      <c r="O1467" s="140" t="str">
        <f>IF(M1467="","",IF(M1467&lt;0,-M1467&amp;"_"&amp;COUNTIF(M$2:M1467,M1467),M1467&amp;"_"&amp;COUNTIF(M$2:M1467,M1467)))</f>
        <v>4372.53_1</v>
      </c>
      <c r="P1467" s="140" t="str">
        <f t="shared" si="44"/>
        <v/>
      </c>
      <c r="Q1467" s="136" t="s">
        <v>1801</v>
      </c>
      <c r="R1467" s="136" t="s">
        <v>1802</v>
      </c>
      <c r="S1467" s="136" t="s">
        <v>980</v>
      </c>
      <c r="T1467" s="136" t="s">
        <v>980</v>
      </c>
      <c r="U1467" s="136" t="s">
        <v>987</v>
      </c>
      <c r="V1467" s="136" t="s">
        <v>980</v>
      </c>
      <c r="W1467" s="136" t="s">
        <v>980</v>
      </c>
      <c r="X1467" s="136" t="s">
        <v>980</v>
      </c>
      <c r="Y1467" s="136" t="s">
        <v>980</v>
      </c>
      <c r="Z1467" s="136" t="s">
        <v>988</v>
      </c>
      <c r="AA1467" s="136" t="s">
        <v>980</v>
      </c>
      <c r="AB1467" s="137"/>
      <c r="AC1467" s="136" t="s">
        <v>980</v>
      </c>
      <c r="AD1467" s="136" t="s">
        <v>980</v>
      </c>
      <c r="AE1467" s="136" t="s">
        <v>980</v>
      </c>
      <c r="AF1467" s="138">
        <v>0</v>
      </c>
    </row>
    <row r="1468" spans="1:32" x14ac:dyDescent="0.25">
      <c r="A1468" s="135" t="s">
        <v>980</v>
      </c>
      <c r="B1468" s="136" t="s">
        <v>182</v>
      </c>
      <c r="C1468" s="136" t="s">
        <v>819</v>
      </c>
      <c r="D1468" s="137">
        <v>44253</v>
      </c>
      <c r="E1468" s="137">
        <v>44253</v>
      </c>
      <c r="F1468" s="137">
        <v>44258</v>
      </c>
      <c r="G1468" s="136" t="s">
        <v>981</v>
      </c>
      <c r="H1468" s="136" t="s">
        <v>982</v>
      </c>
      <c r="I1468" s="138">
        <v>-1238.82</v>
      </c>
      <c r="J1468" s="136" t="s">
        <v>983</v>
      </c>
      <c r="K1468" s="136" t="s">
        <v>984</v>
      </c>
      <c r="L1468" s="138">
        <v>-103998.94</v>
      </c>
      <c r="M1468" s="138">
        <v>-1238.82</v>
      </c>
      <c r="N1468" s="139">
        <f t="shared" si="45"/>
        <v>1238.82</v>
      </c>
      <c r="O1468" s="140" t="str">
        <f>IF(M1468="","",IF(M1468&lt;0,-M1468&amp;"_"&amp;COUNTIF(M$2:M1468,M1468),M1468&amp;"_"&amp;COUNTIF(M$2:M1468,M1468)))</f>
        <v>1238.82_1</v>
      </c>
      <c r="P1468" s="140" t="str">
        <f t="shared" si="44"/>
        <v/>
      </c>
      <c r="Q1468" s="136" t="s">
        <v>1801</v>
      </c>
      <c r="R1468" s="136" t="s">
        <v>1802</v>
      </c>
      <c r="S1468" s="136" t="s">
        <v>980</v>
      </c>
      <c r="T1468" s="136" t="s">
        <v>980</v>
      </c>
      <c r="U1468" s="136" t="s">
        <v>987</v>
      </c>
      <c r="V1468" s="136" t="s">
        <v>980</v>
      </c>
      <c r="W1468" s="136" t="s">
        <v>980</v>
      </c>
      <c r="X1468" s="136" t="s">
        <v>980</v>
      </c>
      <c r="Y1468" s="136" t="s">
        <v>980</v>
      </c>
      <c r="Z1468" s="136" t="s">
        <v>988</v>
      </c>
      <c r="AA1468" s="136" t="s">
        <v>980</v>
      </c>
      <c r="AB1468" s="137"/>
      <c r="AC1468" s="136" t="s">
        <v>980</v>
      </c>
      <c r="AD1468" s="136" t="s">
        <v>980</v>
      </c>
      <c r="AE1468" s="136" t="s">
        <v>980</v>
      </c>
      <c r="AF1468" s="138">
        <v>0</v>
      </c>
    </row>
    <row r="1469" spans="1:32" x14ac:dyDescent="0.25">
      <c r="A1469" s="135" t="s">
        <v>980</v>
      </c>
      <c r="B1469" s="136" t="s">
        <v>182</v>
      </c>
      <c r="C1469" s="136" t="s">
        <v>819</v>
      </c>
      <c r="D1469" s="137">
        <v>44253</v>
      </c>
      <c r="E1469" s="137">
        <v>44253</v>
      </c>
      <c r="F1469" s="137">
        <v>44258</v>
      </c>
      <c r="G1469" s="136" t="s">
        <v>981</v>
      </c>
      <c r="H1469" s="136" t="s">
        <v>982</v>
      </c>
      <c r="I1469" s="138">
        <v>-5442.68</v>
      </c>
      <c r="J1469" s="136" t="s">
        <v>983</v>
      </c>
      <c r="K1469" s="136" t="s">
        <v>984</v>
      </c>
      <c r="L1469" s="138">
        <v>-456912.99</v>
      </c>
      <c r="M1469" s="138">
        <v>-5442.68</v>
      </c>
      <c r="N1469" s="139">
        <f t="shared" si="45"/>
        <v>5442.68</v>
      </c>
      <c r="O1469" s="140" t="str">
        <f>IF(M1469="","",IF(M1469&lt;0,-M1469&amp;"_"&amp;COUNTIF(M$2:M1469,M1469),M1469&amp;"_"&amp;COUNTIF(M$2:M1469,M1469)))</f>
        <v>5442.68_1</v>
      </c>
      <c r="P1469" s="140" t="str">
        <f t="shared" si="44"/>
        <v/>
      </c>
      <c r="Q1469" s="136" t="s">
        <v>1801</v>
      </c>
      <c r="R1469" s="136" t="s">
        <v>1802</v>
      </c>
      <c r="S1469" s="136" t="s">
        <v>980</v>
      </c>
      <c r="T1469" s="136" t="s">
        <v>980</v>
      </c>
      <c r="U1469" s="136" t="s">
        <v>987</v>
      </c>
      <c r="V1469" s="136" t="s">
        <v>980</v>
      </c>
      <c r="W1469" s="136" t="s">
        <v>980</v>
      </c>
      <c r="X1469" s="136" t="s">
        <v>980</v>
      </c>
      <c r="Y1469" s="136" t="s">
        <v>980</v>
      </c>
      <c r="Z1469" s="136" t="s">
        <v>988</v>
      </c>
      <c r="AA1469" s="136" t="s">
        <v>980</v>
      </c>
      <c r="AB1469" s="137"/>
      <c r="AC1469" s="136" t="s">
        <v>980</v>
      </c>
      <c r="AD1469" s="136" t="s">
        <v>980</v>
      </c>
      <c r="AE1469" s="136" t="s">
        <v>980</v>
      </c>
      <c r="AF1469" s="138">
        <v>0</v>
      </c>
    </row>
    <row r="1470" spans="1:32" x14ac:dyDescent="0.25">
      <c r="A1470" s="135" t="s">
        <v>980</v>
      </c>
      <c r="B1470" s="136" t="s">
        <v>182</v>
      </c>
      <c r="C1470" s="136" t="s">
        <v>819</v>
      </c>
      <c r="D1470" s="137">
        <v>44253</v>
      </c>
      <c r="E1470" s="137">
        <v>44253</v>
      </c>
      <c r="F1470" s="137">
        <v>44258</v>
      </c>
      <c r="G1470" s="136" t="s">
        <v>981</v>
      </c>
      <c r="H1470" s="136" t="s">
        <v>982</v>
      </c>
      <c r="I1470" s="138">
        <v>-2578.91</v>
      </c>
      <c r="J1470" s="136" t="s">
        <v>983</v>
      </c>
      <c r="K1470" s="136" t="s">
        <v>984</v>
      </c>
      <c r="L1470" s="138">
        <v>-216499.49</v>
      </c>
      <c r="M1470" s="138">
        <v>-2578.91</v>
      </c>
      <c r="N1470" s="139">
        <f t="shared" si="45"/>
        <v>2578.91</v>
      </c>
      <c r="O1470" s="140" t="str">
        <f>IF(M1470="","",IF(M1470&lt;0,-M1470&amp;"_"&amp;COUNTIF(M$2:M1470,M1470),M1470&amp;"_"&amp;COUNTIF(M$2:M1470,M1470)))</f>
        <v>2578.91_1</v>
      </c>
      <c r="P1470" s="140" t="str">
        <f t="shared" si="44"/>
        <v/>
      </c>
      <c r="Q1470" s="136" t="s">
        <v>1801</v>
      </c>
      <c r="R1470" s="136" t="s">
        <v>1802</v>
      </c>
      <c r="S1470" s="136" t="s">
        <v>980</v>
      </c>
      <c r="T1470" s="136" t="s">
        <v>980</v>
      </c>
      <c r="U1470" s="136" t="s">
        <v>987</v>
      </c>
      <c r="V1470" s="136" t="s">
        <v>980</v>
      </c>
      <c r="W1470" s="136" t="s">
        <v>980</v>
      </c>
      <c r="X1470" s="136" t="s">
        <v>980</v>
      </c>
      <c r="Y1470" s="136" t="s">
        <v>980</v>
      </c>
      <c r="Z1470" s="136" t="s">
        <v>988</v>
      </c>
      <c r="AA1470" s="136" t="s">
        <v>980</v>
      </c>
      <c r="AB1470" s="137"/>
      <c r="AC1470" s="136" t="s">
        <v>980</v>
      </c>
      <c r="AD1470" s="136" t="s">
        <v>980</v>
      </c>
      <c r="AE1470" s="136" t="s">
        <v>980</v>
      </c>
      <c r="AF1470" s="138">
        <v>0</v>
      </c>
    </row>
    <row r="1471" spans="1:32" x14ac:dyDescent="0.25">
      <c r="A1471" s="135" t="s">
        <v>980</v>
      </c>
      <c r="B1471" s="136" t="s">
        <v>182</v>
      </c>
      <c r="C1471" s="136" t="s">
        <v>819</v>
      </c>
      <c r="D1471" s="137">
        <v>44253</v>
      </c>
      <c r="E1471" s="137">
        <v>44253</v>
      </c>
      <c r="F1471" s="137">
        <v>44258</v>
      </c>
      <c r="G1471" s="136" t="s">
        <v>981</v>
      </c>
      <c r="H1471" s="136" t="s">
        <v>982</v>
      </c>
      <c r="I1471" s="138">
        <v>-511.23</v>
      </c>
      <c r="J1471" s="136" t="s">
        <v>983</v>
      </c>
      <c r="K1471" s="136" t="s">
        <v>984</v>
      </c>
      <c r="L1471" s="138">
        <v>-42917.760000000002</v>
      </c>
      <c r="M1471" s="138">
        <v>-511.23</v>
      </c>
      <c r="N1471" s="139">
        <f t="shared" si="45"/>
        <v>511.23</v>
      </c>
      <c r="O1471" s="140" t="str">
        <f>IF(M1471="","",IF(M1471&lt;0,-M1471&amp;"_"&amp;COUNTIF(M$2:M1471,M1471),M1471&amp;"_"&amp;COUNTIF(M$2:M1471,M1471)))</f>
        <v>511.23_1</v>
      </c>
      <c r="P1471" s="140" t="str">
        <f t="shared" si="44"/>
        <v/>
      </c>
      <c r="Q1471" s="136" t="s">
        <v>1801</v>
      </c>
      <c r="R1471" s="136" t="s">
        <v>1802</v>
      </c>
      <c r="S1471" s="136" t="s">
        <v>980</v>
      </c>
      <c r="T1471" s="136" t="s">
        <v>980</v>
      </c>
      <c r="U1471" s="136" t="s">
        <v>987</v>
      </c>
      <c r="V1471" s="136" t="s">
        <v>980</v>
      </c>
      <c r="W1471" s="136" t="s">
        <v>980</v>
      </c>
      <c r="X1471" s="136" t="s">
        <v>980</v>
      </c>
      <c r="Y1471" s="136" t="s">
        <v>980</v>
      </c>
      <c r="Z1471" s="136" t="s">
        <v>988</v>
      </c>
      <c r="AA1471" s="136" t="s">
        <v>980</v>
      </c>
      <c r="AB1471" s="137"/>
      <c r="AC1471" s="136" t="s">
        <v>980</v>
      </c>
      <c r="AD1471" s="136" t="s">
        <v>980</v>
      </c>
      <c r="AE1471" s="136" t="s">
        <v>980</v>
      </c>
      <c r="AF1471" s="138">
        <v>0</v>
      </c>
    </row>
    <row r="1472" spans="1:32" x14ac:dyDescent="0.25">
      <c r="A1472" s="135" t="s">
        <v>980</v>
      </c>
      <c r="B1472" s="136" t="s">
        <v>182</v>
      </c>
      <c r="C1472" s="136" t="s">
        <v>819</v>
      </c>
      <c r="D1472" s="137">
        <v>44253</v>
      </c>
      <c r="E1472" s="137">
        <v>44253</v>
      </c>
      <c r="F1472" s="137">
        <v>44258</v>
      </c>
      <c r="G1472" s="136" t="s">
        <v>981</v>
      </c>
      <c r="H1472" s="136" t="s">
        <v>982</v>
      </c>
      <c r="I1472" s="138">
        <v>-5077.41</v>
      </c>
      <c r="J1472" s="136" t="s">
        <v>983</v>
      </c>
      <c r="K1472" s="136" t="s">
        <v>984</v>
      </c>
      <c r="L1472" s="138">
        <v>-426248.57</v>
      </c>
      <c r="M1472" s="138">
        <v>-5077.41</v>
      </c>
      <c r="N1472" s="139">
        <f t="shared" si="45"/>
        <v>5077.41</v>
      </c>
      <c r="O1472" s="140" t="str">
        <f>IF(M1472="","",IF(M1472&lt;0,-M1472&amp;"_"&amp;COUNTIF(M$2:M1472,M1472),M1472&amp;"_"&amp;COUNTIF(M$2:M1472,M1472)))</f>
        <v>5077.41_1</v>
      </c>
      <c r="P1472" s="140" t="str">
        <f t="shared" si="44"/>
        <v/>
      </c>
      <c r="Q1472" s="136" t="s">
        <v>1801</v>
      </c>
      <c r="R1472" s="136" t="s">
        <v>1802</v>
      </c>
      <c r="S1472" s="136" t="s">
        <v>980</v>
      </c>
      <c r="T1472" s="136" t="s">
        <v>980</v>
      </c>
      <c r="U1472" s="136" t="s">
        <v>987</v>
      </c>
      <c r="V1472" s="136" t="s">
        <v>980</v>
      </c>
      <c r="W1472" s="136" t="s">
        <v>980</v>
      </c>
      <c r="X1472" s="136" t="s">
        <v>980</v>
      </c>
      <c r="Y1472" s="136" t="s">
        <v>980</v>
      </c>
      <c r="Z1472" s="136" t="s">
        <v>988</v>
      </c>
      <c r="AA1472" s="136" t="s">
        <v>980</v>
      </c>
      <c r="AB1472" s="137"/>
      <c r="AC1472" s="136" t="s">
        <v>980</v>
      </c>
      <c r="AD1472" s="136" t="s">
        <v>980</v>
      </c>
      <c r="AE1472" s="136" t="s">
        <v>980</v>
      </c>
      <c r="AF1472" s="138">
        <v>0</v>
      </c>
    </row>
    <row r="1473" spans="1:32" x14ac:dyDescent="0.25">
      <c r="A1473" s="135" t="s">
        <v>980</v>
      </c>
      <c r="B1473" s="136" t="s">
        <v>182</v>
      </c>
      <c r="C1473" s="136" t="s">
        <v>819</v>
      </c>
      <c r="D1473" s="137">
        <v>44253</v>
      </c>
      <c r="E1473" s="137">
        <v>44253</v>
      </c>
      <c r="F1473" s="137">
        <v>44258</v>
      </c>
      <c r="G1473" s="136" t="s">
        <v>981</v>
      </c>
      <c r="H1473" s="136" t="s">
        <v>982</v>
      </c>
      <c r="I1473" s="138">
        <v>-2397.48</v>
      </c>
      <c r="J1473" s="136" t="s">
        <v>983</v>
      </c>
      <c r="K1473" s="136" t="s">
        <v>984</v>
      </c>
      <c r="L1473" s="138">
        <v>-201268.45</v>
      </c>
      <c r="M1473" s="138">
        <v>-2397.48</v>
      </c>
      <c r="N1473" s="139">
        <f t="shared" si="45"/>
        <v>2397.48</v>
      </c>
      <c r="O1473" s="140" t="str">
        <f>IF(M1473="","",IF(M1473&lt;0,-M1473&amp;"_"&amp;COUNTIF(M$2:M1473,M1473),M1473&amp;"_"&amp;COUNTIF(M$2:M1473,M1473)))</f>
        <v>2397.48_1</v>
      </c>
      <c r="P1473" s="140" t="str">
        <f t="shared" si="44"/>
        <v/>
      </c>
      <c r="Q1473" s="136" t="s">
        <v>1801</v>
      </c>
      <c r="R1473" s="136" t="s">
        <v>1802</v>
      </c>
      <c r="S1473" s="136" t="s">
        <v>980</v>
      </c>
      <c r="T1473" s="136" t="s">
        <v>980</v>
      </c>
      <c r="U1473" s="136" t="s">
        <v>987</v>
      </c>
      <c r="V1473" s="136" t="s">
        <v>980</v>
      </c>
      <c r="W1473" s="136" t="s">
        <v>980</v>
      </c>
      <c r="X1473" s="136" t="s">
        <v>980</v>
      </c>
      <c r="Y1473" s="136" t="s">
        <v>980</v>
      </c>
      <c r="Z1473" s="136" t="s">
        <v>988</v>
      </c>
      <c r="AA1473" s="136" t="s">
        <v>980</v>
      </c>
      <c r="AB1473" s="137"/>
      <c r="AC1473" s="136" t="s">
        <v>980</v>
      </c>
      <c r="AD1473" s="136" t="s">
        <v>980</v>
      </c>
      <c r="AE1473" s="136" t="s">
        <v>980</v>
      </c>
      <c r="AF1473" s="138">
        <v>0</v>
      </c>
    </row>
    <row r="1474" spans="1:32" x14ac:dyDescent="0.25">
      <c r="A1474" s="135" t="s">
        <v>980</v>
      </c>
      <c r="B1474" s="136" t="s">
        <v>182</v>
      </c>
      <c r="C1474" s="136" t="s">
        <v>819</v>
      </c>
      <c r="D1474" s="137">
        <v>44253</v>
      </c>
      <c r="E1474" s="137">
        <v>44253</v>
      </c>
      <c r="F1474" s="137">
        <v>44258</v>
      </c>
      <c r="G1474" s="136" t="s">
        <v>981</v>
      </c>
      <c r="H1474" s="136" t="s">
        <v>982</v>
      </c>
      <c r="I1474" s="138">
        <v>-10259.42</v>
      </c>
      <c r="J1474" s="136" t="s">
        <v>983</v>
      </c>
      <c r="K1474" s="136" t="s">
        <v>984</v>
      </c>
      <c r="L1474" s="138">
        <v>-861278.31</v>
      </c>
      <c r="M1474" s="138">
        <v>-10259.42</v>
      </c>
      <c r="N1474" s="139">
        <f t="shared" si="45"/>
        <v>10259.42</v>
      </c>
      <c r="O1474" s="140" t="str">
        <f>IF(M1474="","",IF(M1474&lt;0,-M1474&amp;"_"&amp;COUNTIF(M$2:M1474,M1474),M1474&amp;"_"&amp;COUNTIF(M$2:M1474,M1474)))</f>
        <v>10259.42_1</v>
      </c>
      <c r="P1474" s="140" t="str">
        <f t="shared" ref="P1474:P1537" si="46">IF(COUNTIF(O:O,O1474)=2,"x","")</f>
        <v/>
      </c>
      <c r="Q1474" s="136" t="s">
        <v>1801</v>
      </c>
      <c r="R1474" s="136" t="s">
        <v>1802</v>
      </c>
      <c r="S1474" s="136" t="s">
        <v>980</v>
      </c>
      <c r="T1474" s="136" t="s">
        <v>980</v>
      </c>
      <c r="U1474" s="136" t="s">
        <v>987</v>
      </c>
      <c r="V1474" s="136" t="s">
        <v>980</v>
      </c>
      <c r="W1474" s="136" t="s">
        <v>980</v>
      </c>
      <c r="X1474" s="136" t="s">
        <v>980</v>
      </c>
      <c r="Y1474" s="136" t="s">
        <v>980</v>
      </c>
      <c r="Z1474" s="136" t="s">
        <v>988</v>
      </c>
      <c r="AA1474" s="136" t="s">
        <v>980</v>
      </c>
      <c r="AB1474" s="137"/>
      <c r="AC1474" s="136" t="s">
        <v>980</v>
      </c>
      <c r="AD1474" s="136" t="s">
        <v>980</v>
      </c>
      <c r="AE1474" s="136" t="s">
        <v>980</v>
      </c>
      <c r="AF1474" s="138">
        <v>0</v>
      </c>
    </row>
    <row r="1475" spans="1:32" x14ac:dyDescent="0.25">
      <c r="A1475" s="135" t="s">
        <v>980</v>
      </c>
      <c r="B1475" s="136" t="s">
        <v>182</v>
      </c>
      <c r="C1475" s="136" t="s">
        <v>819</v>
      </c>
      <c r="D1475" s="137">
        <v>44253</v>
      </c>
      <c r="E1475" s="137">
        <v>44253</v>
      </c>
      <c r="F1475" s="137">
        <v>44258</v>
      </c>
      <c r="G1475" s="136" t="s">
        <v>981</v>
      </c>
      <c r="H1475" s="136" t="s">
        <v>982</v>
      </c>
      <c r="I1475" s="138">
        <v>-4202.26</v>
      </c>
      <c r="J1475" s="136" t="s">
        <v>983</v>
      </c>
      <c r="K1475" s="136" t="s">
        <v>984</v>
      </c>
      <c r="L1475" s="138">
        <v>-352779.73</v>
      </c>
      <c r="M1475" s="138">
        <v>-4202.26</v>
      </c>
      <c r="N1475" s="139">
        <f t="shared" ref="N1475:N1538" si="47">M1475*-1</f>
        <v>4202.26</v>
      </c>
      <c r="O1475" s="140" t="str">
        <f>IF(M1475="","",IF(M1475&lt;0,-M1475&amp;"_"&amp;COUNTIF(M$2:M1475,M1475),M1475&amp;"_"&amp;COUNTIF(M$2:M1475,M1475)))</f>
        <v>4202.26_1</v>
      </c>
      <c r="P1475" s="140" t="str">
        <f t="shared" si="46"/>
        <v/>
      </c>
      <c r="Q1475" s="136" t="s">
        <v>1801</v>
      </c>
      <c r="R1475" s="136" t="s">
        <v>1802</v>
      </c>
      <c r="S1475" s="136" t="s">
        <v>980</v>
      </c>
      <c r="T1475" s="136" t="s">
        <v>980</v>
      </c>
      <c r="U1475" s="136" t="s">
        <v>987</v>
      </c>
      <c r="V1475" s="136" t="s">
        <v>980</v>
      </c>
      <c r="W1475" s="136" t="s">
        <v>980</v>
      </c>
      <c r="X1475" s="136" t="s">
        <v>980</v>
      </c>
      <c r="Y1475" s="136" t="s">
        <v>980</v>
      </c>
      <c r="Z1475" s="136" t="s">
        <v>988</v>
      </c>
      <c r="AA1475" s="136" t="s">
        <v>980</v>
      </c>
      <c r="AB1475" s="137"/>
      <c r="AC1475" s="136" t="s">
        <v>980</v>
      </c>
      <c r="AD1475" s="136" t="s">
        <v>980</v>
      </c>
      <c r="AE1475" s="136" t="s">
        <v>980</v>
      </c>
      <c r="AF1475" s="138">
        <v>0</v>
      </c>
    </row>
    <row r="1476" spans="1:32" x14ac:dyDescent="0.25">
      <c r="A1476" s="135" t="s">
        <v>980</v>
      </c>
      <c r="B1476" s="136" t="s">
        <v>182</v>
      </c>
      <c r="C1476" s="136" t="s">
        <v>819</v>
      </c>
      <c r="D1476" s="137">
        <v>44253</v>
      </c>
      <c r="E1476" s="137">
        <v>44253</v>
      </c>
      <c r="F1476" s="137">
        <v>44258</v>
      </c>
      <c r="G1476" s="136" t="s">
        <v>981</v>
      </c>
      <c r="H1476" s="136" t="s">
        <v>982</v>
      </c>
      <c r="I1476" s="138">
        <v>-19393.64</v>
      </c>
      <c r="J1476" s="136" t="s">
        <v>983</v>
      </c>
      <c r="K1476" s="136" t="s">
        <v>984</v>
      </c>
      <c r="L1476" s="138">
        <v>-1628096.08</v>
      </c>
      <c r="M1476" s="138">
        <v>-19393.64</v>
      </c>
      <c r="N1476" s="139">
        <f t="shared" si="47"/>
        <v>19393.64</v>
      </c>
      <c r="O1476" s="140" t="str">
        <f>IF(M1476="","",IF(M1476&lt;0,-M1476&amp;"_"&amp;COUNTIF(M$2:M1476,M1476),M1476&amp;"_"&amp;COUNTIF(M$2:M1476,M1476)))</f>
        <v>19393.64_1</v>
      </c>
      <c r="P1476" s="140" t="str">
        <f t="shared" si="46"/>
        <v/>
      </c>
      <c r="Q1476" s="136" t="s">
        <v>1801</v>
      </c>
      <c r="R1476" s="136" t="s">
        <v>1802</v>
      </c>
      <c r="S1476" s="136" t="s">
        <v>980</v>
      </c>
      <c r="T1476" s="136" t="s">
        <v>980</v>
      </c>
      <c r="U1476" s="136" t="s">
        <v>987</v>
      </c>
      <c r="V1476" s="136" t="s">
        <v>980</v>
      </c>
      <c r="W1476" s="136" t="s">
        <v>980</v>
      </c>
      <c r="X1476" s="136" t="s">
        <v>980</v>
      </c>
      <c r="Y1476" s="136" t="s">
        <v>980</v>
      </c>
      <c r="Z1476" s="136" t="s">
        <v>988</v>
      </c>
      <c r="AA1476" s="136" t="s">
        <v>980</v>
      </c>
      <c r="AB1476" s="137"/>
      <c r="AC1476" s="136" t="s">
        <v>980</v>
      </c>
      <c r="AD1476" s="136" t="s">
        <v>980</v>
      </c>
      <c r="AE1476" s="136" t="s">
        <v>980</v>
      </c>
      <c r="AF1476" s="138">
        <v>0</v>
      </c>
    </row>
    <row r="1477" spans="1:32" x14ac:dyDescent="0.25">
      <c r="A1477" s="135" t="s">
        <v>980</v>
      </c>
      <c r="B1477" s="136" t="s">
        <v>182</v>
      </c>
      <c r="C1477" s="136" t="s">
        <v>819</v>
      </c>
      <c r="D1477" s="137">
        <v>44253</v>
      </c>
      <c r="E1477" s="137">
        <v>44253</v>
      </c>
      <c r="F1477" s="137">
        <v>44258</v>
      </c>
      <c r="G1477" s="136" t="s">
        <v>981</v>
      </c>
      <c r="H1477" s="136" t="s">
        <v>982</v>
      </c>
      <c r="I1477" s="138">
        <v>-5451.58</v>
      </c>
      <c r="J1477" s="136" t="s">
        <v>983</v>
      </c>
      <c r="K1477" s="136" t="s">
        <v>984</v>
      </c>
      <c r="L1477" s="138">
        <v>-457660.14</v>
      </c>
      <c r="M1477" s="138">
        <v>-5451.58</v>
      </c>
      <c r="N1477" s="139">
        <f t="shared" si="47"/>
        <v>5451.58</v>
      </c>
      <c r="O1477" s="140" t="str">
        <f>IF(M1477="","",IF(M1477&lt;0,-M1477&amp;"_"&amp;COUNTIF(M$2:M1477,M1477),M1477&amp;"_"&amp;COUNTIF(M$2:M1477,M1477)))</f>
        <v>5451.58_1</v>
      </c>
      <c r="P1477" s="140" t="str">
        <f t="shared" si="46"/>
        <v/>
      </c>
      <c r="Q1477" s="136" t="s">
        <v>1801</v>
      </c>
      <c r="R1477" s="136" t="s">
        <v>1802</v>
      </c>
      <c r="S1477" s="136" t="s">
        <v>980</v>
      </c>
      <c r="T1477" s="136" t="s">
        <v>980</v>
      </c>
      <c r="U1477" s="136" t="s">
        <v>987</v>
      </c>
      <c r="V1477" s="136" t="s">
        <v>980</v>
      </c>
      <c r="W1477" s="136" t="s">
        <v>980</v>
      </c>
      <c r="X1477" s="136" t="s">
        <v>980</v>
      </c>
      <c r="Y1477" s="136" t="s">
        <v>980</v>
      </c>
      <c r="Z1477" s="136" t="s">
        <v>988</v>
      </c>
      <c r="AA1477" s="136" t="s">
        <v>980</v>
      </c>
      <c r="AB1477" s="137"/>
      <c r="AC1477" s="136" t="s">
        <v>980</v>
      </c>
      <c r="AD1477" s="136" t="s">
        <v>980</v>
      </c>
      <c r="AE1477" s="136" t="s">
        <v>980</v>
      </c>
      <c r="AF1477" s="138">
        <v>0</v>
      </c>
    </row>
    <row r="1478" spans="1:32" x14ac:dyDescent="0.25">
      <c r="A1478" s="135" t="s">
        <v>980</v>
      </c>
      <c r="B1478" s="136" t="s">
        <v>182</v>
      </c>
      <c r="C1478" s="136" t="s">
        <v>820</v>
      </c>
      <c r="D1478" s="137">
        <v>44253</v>
      </c>
      <c r="E1478" s="137">
        <v>44253</v>
      </c>
      <c r="F1478" s="137">
        <v>44258</v>
      </c>
      <c r="G1478" s="136" t="s">
        <v>981</v>
      </c>
      <c r="H1478" s="136" t="s">
        <v>982</v>
      </c>
      <c r="I1478" s="138">
        <v>-1894.41</v>
      </c>
      <c r="J1478" s="136" t="s">
        <v>1034</v>
      </c>
      <c r="K1478" s="136" t="s">
        <v>984</v>
      </c>
      <c r="L1478" s="138">
        <v>-159035.73000000001</v>
      </c>
      <c r="M1478" s="138">
        <v>-1894.41</v>
      </c>
      <c r="N1478" s="139">
        <f t="shared" si="47"/>
        <v>1894.41</v>
      </c>
      <c r="O1478" s="140" t="str">
        <f>IF(M1478="","",IF(M1478&lt;0,-M1478&amp;"_"&amp;COUNTIF(M$2:M1478,M1478),M1478&amp;"_"&amp;COUNTIF(M$2:M1478,M1478)))</f>
        <v>1894.41_1</v>
      </c>
      <c r="P1478" s="140" t="str">
        <f t="shared" si="46"/>
        <v/>
      </c>
      <c r="Q1478" s="136" t="s">
        <v>1803</v>
      </c>
      <c r="R1478" s="136" t="s">
        <v>1802</v>
      </c>
      <c r="S1478" s="136" t="s">
        <v>980</v>
      </c>
      <c r="T1478" s="136" t="s">
        <v>980</v>
      </c>
      <c r="U1478" s="136" t="s">
        <v>987</v>
      </c>
      <c r="V1478" s="136" t="s">
        <v>980</v>
      </c>
      <c r="W1478" s="136" t="s">
        <v>980</v>
      </c>
      <c r="X1478" s="136" t="s">
        <v>980</v>
      </c>
      <c r="Y1478" s="136" t="s">
        <v>980</v>
      </c>
      <c r="Z1478" s="136" t="s">
        <v>988</v>
      </c>
      <c r="AA1478" s="136" t="s">
        <v>980</v>
      </c>
      <c r="AB1478" s="137"/>
      <c r="AC1478" s="136" t="s">
        <v>980</v>
      </c>
      <c r="AD1478" s="136" t="s">
        <v>980</v>
      </c>
      <c r="AE1478" s="136" t="s">
        <v>980</v>
      </c>
      <c r="AF1478" s="138">
        <v>0</v>
      </c>
    </row>
    <row r="1479" spans="1:32" x14ac:dyDescent="0.25">
      <c r="A1479" s="135" t="s">
        <v>980</v>
      </c>
      <c r="B1479" s="136" t="s">
        <v>182</v>
      </c>
      <c r="C1479" s="136" t="s">
        <v>820</v>
      </c>
      <c r="D1479" s="137">
        <v>44253</v>
      </c>
      <c r="E1479" s="137">
        <v>44253</v>
      </c>
      <c r="F1479" s="137">
        <v>44258</v>
      </c>
      <c r="G1479" s="136" t="s">
        <v>981</v>
      </c>
      <c r="H1479" s="136" t="s">
        <v>982</v>
      </c>
      <c r="I1479" s="138">
        <v>-2431.0100000000002</v>
      </c>
      <c r="J1479" s="136" t="s">
        <v>983</v>
      </c>
      <c r="K1479" s="136" t="s">
        <v>984</v>
      </c>
      <c r="L1479" s="138">
        <v>-204083.29</v>
      </c>
      <c r="M1479" s="138">
        <v>-2431.0100000000002</v>
      </c>
      <c r="N1479" s="139">
        <f t="shared" si="47"/>
        <v>2431.0100000000002</v>
      </c>
      <c r="O1479" s="140" t="str">
        <f>IF(M1479="","",IF(M1479&lt;0,-M1479&amp;"_"&amp;COUNTIF(M$2:M1479,M1479),M1479&amp;"_"&amp;COUNTIF(M$2:M1479,M1479)))</f>
        <v>2431.01_1</v>
      </c>
      <c r="P1479" s="140" t="str">
        <f t="shared" si="46"/>
        <v/>
      </c>
      <c r="Q1479" s="136" t="s">
        <v>1803</v>
      </c>
      <c r="R1479" s="136" t="s">
        <v>1802</v>
      </c>
      <c r="S1479" s="136" t="s">
        <v>980</v>
      </c>
      <c r="T1479" s="136" t="s">
        <v>980</v>
      </c>
      <c r="U1479" s="136" t="s">
        <v>987</v>
      </c>
      <c r="V1479" s="136" t="s">
        <v>980</v>
      </c>
      <c r="W1479" s="136" t="s">
        <v>980</v>
      </c>
      <c r="X1479" s="136" t="s">
        <v>980</v>
      </c>
      <c r="Y1479" s="136" t="s">
        <v>980</v>
      </c>
      <c r="Z1479" s="136" t="s">
        <v>988</v>
      </c>
      <c r="AA1479" s="136" t="s">
        <v>980</v>
      </c>
      <c r="AB1479" s="137"/>
      <c r="AC1479" s="136" t="s">
        <v>980</v>
      </c>
      <c r="AD1479" s="136" t="s">
        <v>980</v>
      </c>
      <c r="AE1479" s="136" t="s">
        <v>980</v>
      </c>
      <c r="AF1479" s="138">
        <v>0</v>
      </c>
    </row>
    <row r="1480" spans="1:32" x14ac:dyDescent="0.25">
      <c r="A1480" s="135" t="s">
        <v>980</v>
      </c>
      <c r="B1480" s="136" t="s">
        <v>182</v>
      </c>
      <c r="C1480" s="136" t="s">
        <v>820</v>
      </c>
      <c r="D1480" s="137">
        <v>44253</v>
      </c>
      <c r="E1480" s="137">
        <v>44253</v>
      </c>
      <c r="F1480" s="137">
        <v>44258</v>
      </c>
      <c r="G1480" s="136" t="s">
        <v>981</v>
      </c>
      <c r="H1480" s="136" t="s">
        <v>982</v>
      </c>
      <c r="I1480" s="138">
        <v>-3850.33</v>
      </c>
      <c r="J1480" s="136" t="s">
        <v>983</v>
      </c>
      <c r="K1480" s="136" t="s">
        <v>984</v>
      </c>
      <c r="L1480" s="138">
        <v>-323235.20000000001</v>
      </c>
      <c r="M1480" s="138">
        <v>-3850.33</v>
      </c>
      <c r="N1480" s="139">
        <f t="shared" si="47"/>
        <v>3850.33</v>
      </c>
      <c r="O1480" s="140" t="str">
        <f>IF(M1480="","",IF(M1480&lt;0,-M1480&amp;"_"&amp;COUNTIF(M$2:M1480,M1480),M1480&amp;"_"&amp;COUNTIF(M$2:M1480,M1480)))</f>
        <v>3850.33_1</v>
      </c>
      <c r="P1480" s="140" t="str">
        <f t="shared" si="46"/>
        <v/>
      </c>
      <c r="Q1480" s="136" t="s">
        <v>1803</v>
      </c>
      <c r="R1480" s="136" t="s">
        <v>1802</v>
      </c>
      <c r="S1480" s="136" t="s">
        <v>980</v>
      </c>
      <c r="T1480" s="136" t="s">
        <v>980</v>
      </c>
      <c r="U1480" s="136" t="s">
        <v>987</v>
      </c>
      <c r="V1480" s="136" t="s">
        <v>980</v>
      </c>
      <c r="W1480" s="136" t="s">
        <v>980</v>
      </c>
      <c r="X1480" s="136" t="s">
        <v>980</v>
      </c>
      <c r="Y1480" s="136" t="s">
        <v>980</v>
      </c>
      <c r="Z1480" s="136" t="s">
        <v>988</v>
      </c>
      <c r="AA1480" s="136" t="s">
        <v>980</v>
      </c>
      <c r="AB1480" s="137"/>
      <c r="AC1480" s="136" t="s">
        <v>980</v>
      </c>
      <c r="AD1480" s="136" t="s">
        <v>980</v>
      </c>
      <c r="AE1480" s="136" t="s">
        <v>980</v>
      </c>
      <c r="AF1480" s="138">
        <v>0</v>
      </c>
    </row>
    <row r="1481" spans="1:32" x14ac:dyDescent="0.25">
      <c r="A1481" s="135" t="s">
        <v>980</v>
      </c>
      <c r="B1481" s="136" t="s">
        <v>182</v>
      </c>
      <c r="C1481" s="136" t="s">
        <v>820</v>
      </c>
      <c r="D1481" s="137">
        <v>44253</v>
      </c>
      <c r="E1481" s="137">
        <v>44253</v>
      </c>
      <c r="F1481" s="137">
        <v>44258</v>
      </c>
      <c r="G1481" s="136" t="s">
        <v>981</v>
      </c>
      <c r="H1481" s="136" t="s">
        <v>982</v>
      </c>
      <c r="I1481" s="138">
        <v>-992.54</v>
      </c>
      <c r="J1481" s="136" t="s">
        <v>983</v>
      </c>
      <c r="K1481" s="136" t="s">
        <v>984</v>
      </c>
      <c r="L1481" s="138">
        <v>-83323.73</v>
      </c>
      <c r="M1481" s="138">
        <v>-992.54</v>
      </c>
      <c r="N1481" s="139">
        <f t="shared" si="47"/>
        <v>992.54</v>
      </c>
      <c r="O1481" s="140" t="str">
        <f>IF(M1481="","",IF(M1481&lt;0,-M1481&amp;"_"&amp;COUNTIF(M$2:M1481,M1481),M1481&amp;"_"&amp;COUNTIF(M$2:M1481,M1481)))</f>
        <v>992.54_1</v>
      </c>
      <c r="P1481" s="140" t="str">
        <f t="shared" si="46"/>
        <v/>
      </c>
      <c r="Q1481" s="136" t="s">
        <v>1803</v>
      </c>
      <c r="R1481" s="136" t="s">
        <v>1802</v>
      </c>
      <c r="S1481" s="136" t="s">
        <v>980</v>
      </c>
      <c r="T1481" s="136" t="s">
        <v>980</v>
      </c>
      <c r="U1481" s="136" t="s">
        <v>987</v>
      </c>
      <c r="V1481" s="136" t="s">
        <v>980</v>
      </c>
      <c r="W1481" s="136" t="s">
        <v>980</v>
      </c>
      <c r="X1481" s="136" t="s">
        <v>980</v>
      </c>
      <c r="Y1481" s="136" t="s">
        <v>980</v>
      </c>
      <c r="Z1481" s="136" t="s">
        <v>988</v>
      </c>
      <c r="AA1481" s="136" t="s">
        <v>980</v>
      </c>
      <c r="AB1481" s="137"/>
      <c r="AC1481" s="136" t="s">
        <v>980</v>
      </c>
      <c r="AD1481" s="136" t="s">
        <v>980</v>
      </c>
      <c r="AE1481" s="136" t="s">
        <v>980</v>
      </c>
      <c r="AF1481" s="138">
        <v>0</v>
      </c>
    </row>
    <row r="1482" spans="1:32" x14ac:dyDescent="0.25">
      <c r="A1482" s="135" t="s">
        <v>980</v>
      </c>
      <c r="B1482" s="136" t="s">
        <v>182</v>
      </c>
      <c r="C1482" s="136" t="s">
        <v>820</v>
      </c>
      <c r="D1482" s="137">
        <v>44253</v>
      </c>
      <c r="E1482" s="137">
        <v>44253</v>
      </c>
      <c r="F1482" s="137">
        <v>44258</v>
      </c>
      <c r="G1482" s="136" t="s">
        <v>981</v>
      </c>
      <c r="H1482" s="136" t="s">
        <v>982</v>
      </c>
      <c r="I1482" s="138">
        <v>-2473.17</v>
      </c>
      <c r="J1482" s="136" t="s">
        <v>983</v>
      </c>
      <c r="K1482" s="136" t="s">
        <v>984</v>
      </c>
      <c r="L1482" s="138">
        <v>-207622.62</v>
      </c>
      <c r="M1482" s="138">
        <v>-2473.17</v>
      </c>
      <c r="N1482" s="139">
        <f t="shared" si="47"/>
        <v>2473.17</v>
      </c>
      <c r="O1482" s="140" t="str">
        <f>IF(M1482="","",IF(M1482&lt;0,-M1482&amp;"_"&amp;COUNTIF(M$2:M1482,M1482),M1482&amp;"_"&amp;COUNTIF(M$2:M1482,M1482)))</f>
        <v>2473.17_1</v>
      </c>
      <c r="P1482" s="140" t="str">
        <f t="shared" si="46"/>
        <v/>
      </c>
      <c r="Q1482" s="136" t="s">
        <v>1803</v>
      </c>
      <c r="R1482" s="136" t="s">
        <v>1802</v>
      </c>
      <c r="S1482" s="136" t="s">
        <v>980</v>
      </c>
      <c r="T1482" s="136" t="s">
        <v>980</v>
      </c>
      <c r="U1482" s="136" t="s">
        <v>987</v>
      </c>
      <c r="V1482" s="136" t="s">
        <v>980</v>
      </c>
      <c r="W1482" s="136" t="s">
        <v>980</v>
      </c>
      <c r="X1482" s="136" t="s">
        <v>980</v>
      </c>
      <c r="Y1482" s="136" t="s">
        <v>980</v>
      </c>
      <c r="Z1482" s="136" t="s">
        <v>988</v>
      </c>
      <c r="AA1482" s="136" t="s">
        <v>980</v>
      </c>
      <c r="AB1482" s="137"/>
      <c r="AC1482" s="136" t="s">
        <v>980</v>
      </c>
      <c r="AD1482" s="136" t="s">
        <v>980</v>
      </c>
      <c r="AE1482" s="136" t="s">
        <v>980</v>
      </c>
      <c r="AF1482" s="138">
        <v>0</v>
      </c>
    </row>
    <row r="1483" spans="1:32" x14ac:dyDescent="0.25">
      <c r="A1483" s="135" t="s">
        <v>980</v>
      </c>
      <c r="B1483" s="136" t="s">
        <v>182</v>
      </c>
      <c r="C1483" s="136" t="s">
        <v>820</v>
      </c>
      <c r="D1483" s="137">
        <v>44253</v>
      </c>
      <c r="E1483" s="137">
        <v>44253</v>
      </c>
      <c r="F1483" s="137">
        <v>44258</v>
      </c>
      <c r="G1483" s="136" t="s">
        <v>981</v>
      </c>
      <c r="H1483" s="136" t="s">
        <v>982</v>
      </c>
      <c r="I1483" s="138">
        <v>-26854.51</v>
      </c>
      <c r="J1483" s="136" t="s">
        <v>983</v>
      </c>
      <c r="K1483" s="136" t="s">
        <v>984</v>
      </c>
      <c r="L1483" s="138">
        <v>-2254436.11</v>
      </c>
      <c r="M1483" s="138">
        <v>-26854.51</v>
      </c>
      <c r="N1483" s="139">
        <f t="shared" si="47"/>
        <v>26854.51</v>
      </c>
      <c r="O1483" s="140" t="str">
        <f>IF(M1483="","",IF(M1483&lt;0,-M1483&amp;"_"&amp;COUNTIF(M$2:M1483,M1483),M1483&amp;"_"&amp;COUNTIF(M$2:M1483,M1483)))</f>
        <v>26854.51_1</v>
      </c>
      <c r="P1483" s="140" t="str">
        <f t="shared" si="46"/>
        <v/>
      </c>
      <c r="Q1483" s="136" t="s">
        <v>1803</v>
      </c>
      <c r="R1483" s="136" t="s">
        <v>1802</v>
      </c>
      <c r="S1483" s="136" t="s">
        <v>980</v>
      </c>
      <c r="T1483" s="136" t="s">
        <v>980</v>
      </c>
      <c r="U1483" s="136" t="s">
        <v>987</v>
      </c>
      <c r="V1483" s="136" t="s">
        <v>980</v>
      </c>
      <c r="W1483" s="136" t="s">
        <v>980</v>
      </c>
      <c r="X1483" s="136" t="s">
        <v>980</v>
      </c>
      <c r="Y1483" s="136" t="s">
        <v>980</v>
      </c>
      <c r="Z1483" s="136" t="s">
        <v>988</v>
      </c>
      <c r="AA1483" s="136" t="s">
        <v>980</v>
      </c>
      <c r="AB1483" s="137"/>
      <c r="AC1483" s="136" t="s">
        <v>980</v>
      </c>
      <c r="AD1483" s="136" t="s">
        <v>980</v>
      </c>
      <c r="AE1483" s="136" t="s">
        <v>980</v>
      </c>
      <c r="AF1483" s="138">
        <v>0</v>
      </c>
    </row>
    <row r="1484" spans="1:32" x14ac:dyDescent="0.25">
      <c r="A1484" s="135" t="s">
        <v>980</v>
      </c>
      <c r="B1484" s="136" t="s">
        <v>182</v>
      </c>
      <c r="C1484" s="136" t="s">
        <v>820</v>
      </c>
      <c r="D1484" s="137">
        <v>44253</v>
      </c>
      <c r="E1484" s="137">
        <v>44253</v>
      </c>
      <c r="F1484" s="137">
        <v>44258</v>
      </c>
      <c r="G1484" s="136" t="s">
        <v>981</v>
      </c>
      <c r="H1484" s="136" t="s">
        <v>982</v>
      </c>
      <c r="I1484" s="138">
        <v>-7842.96</v>
      </c>
      <c r="J1484" s="136" t="s">
        <v>983</v>
      </c>
      <c r="K1484" s="136" t="s">
        <v>984</v>
      </c>
      <c r="L1484" s="138">
        <v>-658416.49</v>
      </c>
      <c r="M1484" s="138">
        <v>-7842.96</v>
      </c>
      <c r="N1484" s="139">
        <f t="shared" si="47"/>
        <v>7842.96</v>
      </c>
      <c r="O1484" s="140" t="str">
        <f>IF(M1484="","",IF(M1484&lt;0,-M1484&amp;"_"&amp;COUNTIF(M$2:M1484,M1484),M1484&amp;"_"&amp;COUNTIF(M$2:M1484,M1484)))</f>
        <v>7842.96_1</v>
      </c>
      <c r="P1484" s="140" t="str">
        <f t="shared" si="46"/>
        <v/>
      </c>
      <c r="Q1484" s="136" t="s">
        <v>1803</v>
      </c>
      <c r="R1484" s="136" t="s">
        <v>1802</v>
      </c>
      <c r="S1484" s="136" t="s">
        <v>980</v>
      </c>
      <c r="T1484" s="136" t="s">
        <v>980</v>
      </c>
      <c r="U1484" s="136" t="s">
        <v>987</v>
      </c>
      <c r="V1484" s="136" t="s">
        <v>980</v>
      </c>
      <c r="W1484" s="136" t="s">
        <v>980</v>
      </c>
      <c r="X1484" s="136" t="s">
        <v>980</v>
      </c>
      <c r="Y1484" s="136" t="s">
        <v>980</v>
      </c>
      <c r="Z1484" s="136" t="s">
        <v>988</v>
      </c>
      <c r="AA1484" s="136" t="s">
        <v>980</v>
      </c>
      <c r="AB1484" s="137"/>
      <c r="AC1484" s="136" t="s">
        <v>980</v>
      </c>
      <c r="AD1484" s="136" t="s">
        <v>980</v>
      </c>
      <c r="AE1484" s="136" t="s">
        <v>980</v>
      </c>
      <c r="AF1484" s="138">
        <v>0</v>
      </c>
    </row>
    <row r="1485" spans="1:32" x14ac:dyDescent="0.25">
      <c r="A1485" s="135" t="s">
        <v>980</v>
      </c>
      <c r="B1485" s="136" t="s">
        <v>182</v>
      </c>
      <c r="C1485" s="136" t="s">
        <v>820</v>
      </c>
      <c r="D1485" s="137">
        <v>44253</v>
      </c>
      <c r="E1485" s="137">
        <v>44253</v>
      </c>
      <c r="F1485" s="137">
        <v>44258</v>
      </c>
      <c r="G1485" s="136" t="s">
        <v>981</v>
      </c>
      <c r="H1485" s="136" t="s">
        <v>982</v>
      </c>
      <c r="I1485" s="138">
        <v>-3698.7</v>
      </c>
      <c r="J1485" s="136" t="s">
        <v>983</v>
      </c>
      <c r="K1485" s="136" t="s">
        <v>984</v>
      </c>
      <c r="L1485" s="138">
        <v>-310505.87</v>
      </c>
      <c r="M1485" s="138">
        <v>-3698.7</v>
      </c>
      <c r="N1485" s="139">
        <f t="shared" si="47"/>
        <v>3698.7</v>
      </c>
      <c r="O1485" s="140" t="str">
        <f>IF(M1485="","",IF(M1485&lt;0,-M1485&amp;"_"&amp;COUNTIF(M$2:M1485,M1485),M1485&amp;"_"&amp;COUNTIF(M$2:M1485,M1485)))</f>
        <v>3698.7_1</v>
      </c>
      <c r="P1485" s="140" t="str">
        <f t="shared" si="46"/>
        <v/>
      </c>
      <c r="Q1485" s="136" t="s">
        <v>1803</v>
      </c>
      <c r="R1485" s="136" t="s">
        <v>1802</v>
      </c>
      <c r="S1485" s="136" t="s">
        <v>980</v>
      </c>
      <c r="T1485" s="136" t="s">
        <v>980</v>
      </c>
      <c r="U1485" s="136" t="s">
        <v>987</v>
      </c>
      <c r="V1485" s="136" t="s">
        <v>980</v>
      </c>
      <c r="W1485" s="136" t="s">
        <v>980</v>
      </c>
      <c r="X1485" s="136" t="s">
        <v>980</v>
      </c>
      <c r="Y1485" s="136" t="s">
        <v>980</v>
      </c>
      <c r="Z1485" s="136" t="s">
        <v>988</v>
      </c>
      <c r="AA1485" s="136" t="s">
        <v>980</v>
      </c>
      <c r="AB1485" s="137"/>
      <c r="AC1485" s="136" t="s">
        <v>980</v>
      </c>
      <c r="AD1485" s="136" t="s">
        <v>980</v>
      </c>
      <c r="AE1485" s="136" t="s">
        <v>980</v>
      </c>
      <c r="AF1485" s="138">
        <v>0</v>
      </c>
    </row>
    <row r="1486" spans="1:32" x14ac:dyDescent="0.25">
      <c r="A1486" s="135" t="s">
        <v>980</v>
      </c>
      <c r="B1486" s="136" t="s">
        <v>182</v>
      </c>
      <c r="C1486" s="136" t="s">
        <v>820</v>
      </c>
      <c r="D1486" s="137">
        <v>44253</v>
      </c>
      <c r="E1486" s="137">
        <v>44253</v>
      </c>
      <c r="F1486" s="137">
        <v>44258</v>
      </c>
      <c r="G1486" s="136" t="s">
        <v>981</v>
      </c>
      <c r="H1486" s="136" t="s">
        <v>982</v>
      </c>
      <c r="I1486" s="138">
        <v>-933.84</v>
      </c>
      <c r="J1486" s="136" t="s">
        <v>983</v>
      </c>
      <c r="K1486" s="136" t="s">
        <v>984</v>
      </c>
      <c r="L1486" s="138">
        <v>-78395.87</v>
      </c>
      <c r="M1486" s="138">
        <v>-933.84</v>
      </c>
      <c r="N1486" s="139">
        <f t="shared" si="47"/>
        <v>933.84</v>
      </c>
      <c r="O1486" s="140" t="str">
        <f>IF(M1486="","",IF(M1486&lt;0,-M1486&amp;"_"&amp;COUNTIF(M$2:M1486,M1486),M1486&amp;"_"&amp;COUNTIF(M$2:M1486,M1486)))</f>
        <v>933.84_1</v>
      </c>
      <c r="P1486" s="140" t="str">
        <f t="shared" si="46"/>
        <v/>
      </c>
      <c r="Q1486" s="136" t="s">
        <v>1803</v>
      </c>
      <c r="R1486" s="136" t="s">
        <v>1802</v>
      </c>
      <c r="S1486" s="136" t="s">
        <v>980</v>
      </c>
      <c r="T1486" s="136" t="s">
        <v>980</v>
      </c>
      <c r="U1486" s="136" t="s">
        <v>987</v>
      </c>
      <c r="V1486" s="136" t="s">
        <v>980</v>
      </c>
      <c r="W1486" s="136" t="s">
        <v>980</v>
      </c>
      <c r="X1486" s="136" t="s">
        <v>980</v>
      </c>
      <c r="Y1486" s="136" t="s">
        <v>980</v>
      </c>
      <c r="Z1486" s="136" t="s">
        <v>988</v>
      </c>
      <c r="AA1486" s="136" t="s">
        <v>980</v>
      </c>
      <c r="AB1486" s="137"/>
      <c r="AC1486" s="136" t="s">
        <v>980</v>
      </c>
      <c r="AD1486" s="136" t="s">
        <v>980</v>
      </c>
      <c r="AE1486" s="136" t="s">
        <v>980</v>
      </c>
      <c r="AF1486" s="138">
        <v>0</v>
      </c>
    </row>
    <row r="1487" spans="1:32" x14ac:dyDescent="0.25">
      <c r="A1487" s="135" t="s">
        <v>980</v>
      </c>
      <c r="B1487" s="136" t="s">
        <v>182</v>
      </c>
      <c r="C1487" s="136" t="s">
        <v>253</v>
      </c>
      <c r="D1487" s="137">
        <v>44253</v>
      </c>
      <c r="E1487" s="137">
        <v>44253</v>
      </c>
      <c r="F1487" s="137">
        <v>44258</v>
      </c>
      <c r="G1487" s="136" t="s">
        <v>981</v>
      </c>
      <c r="H1487" s="136" t="s">
        <v>982</v>
      </c>
      <c r="I1487" s="138">
        <v>-2804.94</v>
      </c>
      <c r="J1487" s="136" t="s">
        <v>1034</v>
      </c>
      <c r="K1487" s="136" t="s">
        <v>984</v>
      </c>
      <c r="L1487" s="138">
        <v>-235474.73</v>
      </c>
      <c r="M1487" s="138">
        <v>-2804.94</v>
      </c>
      <c r="N1487" s="139">
        <f t="shared" si="47"/>
        <v>2804.94</v>
      </c>
      <c r="O1487" s="140" t="str">
        <f>IF(M1487="","",IF(M1487&lt;0,-M1487&amp;"_"&amp;COUNTIF(M$2:M1487,M1487),M1487&amp;"_"&amp;COUNTIF(M$2:M1487,M1487)))</f>
        <v>2804.94_1</v>
      </c>
      <c r="P1487" s="140" t="str">
        <f t="shared" si="46"/>
        <v/>
      </c>
      <c r="Q1487" s="136" t="s">
        <v>1804</v>
      </c>
      <c r="R1487" s="136" t="s">
        <v>1802</v>
      </c>
      <c r="S1487" s="136" t="s">
        <v>980</v>
      </c>
      <c r="T1487" s="136" t="s">
        <v>980</v>
      </c>
      <c r="U1487" s="136" t="s">
        <v>987</v>
      </c>
      <c r="V1487" s="136" t="s">
        <v>980</v>
      </c>
      <c r="W1487" s="136" t="s">
        <v>980</v>
      </c>
      <c r="X1487" s="136" t="s">
        <v>980</v>
      </c>
      <c r="Y1487" s="136" t="s">
        <v>980</v>
      </c>
      <c r="Z1487" s="136" t="s">
        <v>988</v>
      </c>
      <c r="AA1487" s="136" t="s">
        <v>980</v>
      </c>
      <c r="AB1487" s="137"/>
      <c r="AC1487" s="136" t="s">
        <v>980</v>
      </c>
      <c r="AD1487" s="136" t="s">
        <v>980</v>
      </c>
      <c r="AE1487" s="136" t="s">
        <v>980</v>
      </c>
      <c r="AF1487" s="138">
        <v>0</v>
      </c>
    </row>
    <row r="1488" spans="1:32" x14ac:dyDescent="0.25">
      <c r="A1488" s="135" t="s">
        <v>980</v>
      </c>
      <c r="B1488" s="136" t="s">
        <v>182</v>
      </c>
      <c r="C1488" s="136" t="s">
        <v>253</v>
      </c>
      <c r="D1488" s="137">
        <v>44253</v>
      </c>
      <c r="E1488" s="137">
        <v>44253</v>
      </c>
      <c r="F1488" s="137">
        <v>44258</v>
      </c>
      <c r="G1488" s="136" t="s">
        <v>981</v>
      </c>
      <c r="H1488" s="136" t="s">
        <v>982</v>
      </c>
      <c r="I1488" s="138">
        <v>-20006.97</v>
      </c>
      <c r="J1488" s="136" t="s">
        <v>983</v>
      </c>
      <c r="K1488" s="136" t="s">
        <v>984</v>
      </c>
      <c r="L1488" s="138">
        <v>-1679585.13</v>
      </c>
      <c r="M1488" s="138">
        <v>-20006.97</v>
      </c>
      <c r="N1488" s="139">
        <f t="shared" si="47"/>
        <v>20006.97</v>
      </c>
      <c r="O1488" s="140" t="str">
        <f>IF(M1488="","",IF(M1488&lt;0,-M1488&amp;"_"&amp;COUNTIF(M$2:M1488,M1488),M1488&amp;"_"&amp;COUNTIF(M$2:M1488,M1488)))</f>
        <v>20006.97_1</v>
      </c>
      <c r="P1488" s="140" t="str">
        <f t="shared" si="46"/>
        <v/>
      </c>
      <c r="Q1488" s="136" t="s">
        <v>1804</v>
      </c>
      <c r="R1488" s="136" t="s">
        <v>1802</v>
      </c>
      <c r="S1488" s="136" t="s">
        <v>980</v>
      </c>
      <c r="T1488" s="136" t="s">
        <v>980</v>
      </c>
      <c r="U1488" s="136" t="s">
        <v>987</v>
      </c>
      <c r="V1488" s="136" t="s">
        <v>980</v>
      </c>
      <c r="W1488" s="136" t="s">
        <v>980</v>
      </c>
      <c r="X1488" s="136" t="s">
        <v>980</v>
      </c>
      <c r="Y1488" s="136" t="s">
        <v>980</v>
      </c>
      <c r="Z1488" s="136" t="s">
        <v>988</v>
      </c>
      <c r="AA1488" s="136" t="s">
        <v>980</v>
      </c>
      <c r="AB1488" s="137"/>
      <c r="AC1488" s="136" t="s">
        <v>980</v>
      </c>
      <c r="AD1488" s="136" t="s">
        <v>980</v>
      </c>
      <c r="AE1488" s="136" t="s">
        <v>980</v>
      </c>
      <c r="AF1488" s="138">
        <v>0</v>
      </c>
    </row>
    <row r="1489" spans="1:32" x14ac:dyDescent="0.25">
      <c r="A1489" s="135" t="s">
        <v>980</v>
      </c>
      <c r="B1489" s="136" t="s">
        <v>182</v>
      </c>
      <c r="C1489" s="136" t="s">
        <v>253</v>
      </c>
      <c r="D1489" s="137">
        <v>44253</v>
      </c>
      <c r="E1489" s="137">
        <v>44253</v>
      </c>
      <c r="F1489" s="137">
        <v>44258</v>
      </c>
      <c r="G1489" s="136" t="s">
        <v>981</v>
      </c>
      <c r="H1489" s="136" t="s">
        <v>982</v>
      </c>
      <c r="I1489" s="138">
        <v>-5233.82</v>
      </c>
      <c r="J1489" s="136" t="s">
        <v>983</v>
      </c>
      <c r="K1489" s="136" t="s">
        <v>984</v>
      </c>
      <c r="L1489" s="138">
        <v>-439379.19</v>
      </c>
      <c r="M1489" s="138">
        <v>-5233.82</v>
      </c>
      <c r="N1489" s="139">
        <f t="shared" si="47"/>
        <v>5233.82</v>
      </c>
      <c r="O1489" s="140" t="str">
        <f>IF(M1489="","",IF(M1489&lt;0,-M1489&amp;"_"&amp;COUNTIF(M$2:M1489,M1489),M1489&amp;"_"&amp;COUNTIF(M$2:M1489,M1489)))</f>
        <v>5233.82_1</v>
      </c>
      <c r="P1489" s="140" t="str">
        <f t="shared" si="46"/>
        <v/>
      </c>
      <c r="Q1489" s="136" t="s">
        <v>1804</v>
      </c>
      <c r="R1489" s="136" t="s">
        <v>1802</v>
      </c>
      <c r="S1489" s="136" t="s">
        <v>980</v>
      </c>
      <c r="T1489" s="136" t="s">
        <v>980</v>
      </c>
      <c r="U1489" s="136" t="s">
        <v>987</v>
      </c>
      <c r="V1489" s="136" t="s">
        <v>980</v>
      </c>
      <c r="W1489" s="136" t="s">
        <v>980</v>
      </c>
      <c r="X1489" s="136" t="s">
        <v>980</v>
      </c>
      <c r="Y1489" s="136" t="s">
        <v>980</v>
      </c>
      <c r="Z1489" s="136" t="s">
        <v>988</v>
      </c>
      <c r="AA1489" s="136" t="s">
        <v>980</v>
      </c>
      <c r="AB1489" s="137"/>
      <c r="AC1489" s="136" t="s">
        <v>980</v>
      </c>
      <c r="AD1489" s="136" t="s">
        <v>980</v>
      </c>
      <c r="AE1489" s="136" t="s">
        <v>980</v>
      </c>
      <c r="AF1489" s="138">
        <v>0</v>
      </c>
    </row>
    <row r="1490" spans="1:32" x14ac:dyDescent="0.25">
      <c r="A1490" s="135" t="s">
        <v>980</v>
      </c>
      <c r="B1490" s="136" t="s">
        <v>182</v>
      </c>
      <c r="C1490" s="136" t="s">
        <v>253</v>
      </c>
      <c r="D1490" s="137">
        <v>44253</v>
      </c>
      <c r="E1490" s="137">
        <v>44253</v>
      </c>
      <c r="F1490" s="137">
        <v>44258</v>
      </c>
      <c r="G1490" s="136" t="s">
        <v>981</v>
      </c>
      <c r="H1490" s="136" t="s">
        <v>982</v>
      </c>
      <c r="I1490" s="138">
        <v>-1597.26</v>
      </c>
      <c r="J1490" s="136" t="s">
        <v>983</v>
      </c>
      <c r="K1490" s="136" t="s">
        <v>984</v>
      </c>
      <c r="L1490" s="138">
        <v>-134089.98000000001</v>
      </c>
      <c r="M1490" s="138">
        <v>-1597.26</v>
      </c>
      <c r="N1490" s="139">
        <f t="shared" si="47"/>
        <v>1597.26</v>
      </c>
      <c r="O1490" s="140" t="str">
        <f>IF(M1490="","",IF(M1490&lt;0,-M1490&amp;"_"&amp;COUNTIF(M$2:M1490,M1490),M1490&amp;"_"&amp;COUNTIF(M$2:M1490,M1490)))</f>
        <v>1597.26_1</v>
      </c>
      <c r="P1490" s="140" t="str">
        <f t="shared" si="46"/>
        <v/>
      </c>
      <c r="Q1490" s="136" t="s">
        <v>1804</v>
      </c>
      <c r="R1490" s="136" t="s">
        <v>1802</v>
      </c>
      <c r="S1490" s="136" t="s">
        <v>980</v>
      </c>
      <c r="T1490" s="136" t="s">
        <v>980</v>
      </c>
      <c r="U1490" s="136" t="s">
        <v>987</v>
      </c>
      <c r="V1490" s="136" t="s">
        <v>980</v>
      </c>
      <c r="W1490" s="136" t="s">
        <v>980</v>
      </c>
      <c r="X1490" s="136" t="s">
        <v>980</v>
      </c>
      <c r="Y1490" s="136" t="s">
        <v>980</v>
      </c>
      <c r="Z1490" s="136" t="s">
        <v>988</v>
      </c>
      <c r="AA1490" s="136" t="s">
        <v>980</v>
      </c>
      <c r="AB1490" s="137"/>
      <c r="AC1490" s="136" t="s">
        <v>980</v>
      </c>
      <c r="AD1490" s="136" t="s">
        <v>980</v>
      </c>
      <c r="AE1490" s="136" t="s">
        <v>980</v>
      </c>
      <c r="AF1490" s="138">
        <v>0</v>
      </c>
    </row>
    <row r="1491" spans="1:32" x14ac:dyDescent="0.25">
      <c r="A1491" s="135" t="s">
        <v>980</v>
      </c>
      <c r="B1491" s="136" t="s">
        <v>182</v>
      </c>
      <c r="C1491" s="136" t="s">
        <v>253</v>
      </c>
      <c r="D1491" s="137">
        <v>44253</v>
      </c>
      <c r="E1491" s="137">
        <v>44253</v>
      </c>
      <c r="F1491" s="137">
        <v>44258</v>
      </c>
      <c r="G1491" s="136" t="s">
        <v>981</v>
      </c>
      <c r="H1491" s="136" t="s">
        <v>982</v>
      </c>
      <c r="I1491" s="138">
        <v>-3994.35</v>
      </c>
      <c r="J1491" s="136" t="s">
        <v>983</v>
      </c>
      <c r="K1491" s="136" t="s">
        <v>984</v>
      </c>
      <c r="L1491" s="138">
        <v>-335325.68</v>
      </c>
      <c r="M1491" s="138">
        <v>-3994.35</v>
      </c>
      <c r="N1491" s="139">
        <f t="shared" si="47"/>
        <v>3994.35</v>
      </c>
      <c r="O1491" s="140" t="str">
        <f>IF(M1491="","",IF(M1491&lt;0,-M1491&amp;"_"&amp;COUNTIF(M$2:M1491,M1491),M1491&amp;"_"&amp;COUNTIF(M$2:M1491,M1491)))</f>
        <v>3994.35_1</v>
      </c>
      <c r="P1491" s="140" t="str">
        <f t="shared" si="46"/>
        <v/>
      </c>
      <c r="Q1491" s="136" t="s">
        <v>1804</v>
      </c>
      <c r="R1491" s="136" t="s">
        <v>1802</v>
      </c>
      <c r="S1491" s="136" t="s">
        <v>980</v>
      </c>
      <c r="T1491" s="136" t="s">
        <v>980</v>
      </c>
      <c r="U1491" s="136" t="s">
        <v>987</v>
      </c>
      <c r="V1491" s="136" t="s">
        <v>980</v>
      </c>
      <c r="W1491" s="136" t="s">
        <v>980</v>
      </c>
      <c r="X1491" s="136" t="s">
        <v>980</v>
      </c>
      <c r="Y1491" s="136" t="s">
        <v>980</v>
      </c>
      <c r="Z1491" s="136" t="s">
        <v>988</v>
      </c>
      <c r="AA1491" s="136" t="s">
        <v>980</v>
      </c>
      <c r="AB1491" s="137"/>
      <c r="AC1491" s="136" t="s">
        <v>980</v>
      </c>
      <c r="AD1491" s="136" t="s">
        <v>980</v>
      </c>
      <c r="AE1491" s="136" t="s">
        <v>980</v>
      </c>
      <c r="AF1491" s="138">
        <v>0</v>
      </c>
    </row>
    <row r="1492" spans="1:32" x14ac:dyDescent="0.25">
      <c r="A1492" s="135" t="s">
        <v>980</v>
      </c>
      <c r="B1492" s="136" t="s">
        <v>182</v>
      </c>
      <c r="C1492" s="136" t="s">
        <v>253</v>
      </c>
      <c r="D1492" s="137">
        <v>44253</v>
      </c>
      <c r="E1492" s="137">
        <v>44253</v>
      </c>
      <c r="F1492" s="137">
        <v>44258</v>
      </c>
      <c r="G1492" s="136" t="s">
        <v>981</v>
      </c>
      <c r="H1492" s="136" t="s">
        <v>982</v>
      </c>
      <c r="I1492" s="138">
        <v>-950.72</v>
      </c>
      <c r="J1492" s="136" t="s">
        <v>983</v>
      </c>
      <c r="K1492" s="136" t="s">
        <v>984</v>
      </c>
      <c r="L1492" s="138">
        <v>-79812.94</v>
      </c>
      <c r="M1492" s="138">
        <v>-950.72</v>
      </c>
      <c r="N1492" s="139">
        <f t="shared" si="47"/>
        <v>950.72</v>
      </c>
      <c r="O1492" s="140" t="str">
        <f>IF(M1492="","",IF(M1492&lt;0,-M1492&amp;"_"&amp;COUNTIF(M$2:M1492,M1492),M1492&amp;"_"&amp;COUNTIF(M$2:M1492,M1492)))</f>
        <v>950.72_1</v>
      </c>
      <c r="P1492" s="140" t="str">
        <f t="shared" si="46"/>
        <v/>
      </c>
      <c r="Q1492" s="136" t="s">
        <v>1804</v>
      </c>
      <c r="R1492" s="136" t="s">
        <v>1802</v>
      </c>
      <c r="S1492" s="136" t="s">
        <v>980</v>
      </c>
      <c r="T1492" s="136" t="s">
        <v>980</v>
      </c>
      <c r="U1492" s="136" t="s">
        <v>987</v>
      </c>
      <c r="V1492" s="136" t="s">
        <v>980</v>
      </c>
      <c r="W1492" s="136" t="s">
        <v>980</v>
      </c>
      <c r="X1492" s="136" t="s">
        <v>980</v>
      </c>
      <c r="Y1492" s="136" t="s">
        <v>980</v>
      </c>
      <c r="Z1492" s="136" t="s">
        <v>988</v>
      </c>
      <c r="AA1492" s="136" t="s">
        <v>980</v>
      </c>
      <c r="AB1492" s="137"/>
      <c r="AC1492" s="136" t="s">
        <v>980</v>
      </c>
      <c r="AD1492" s="136" t="s">
        <v>980</v>
      </c>
      <c r="AE1492" s="136" t="s">
        <v>980</v>
      </c>
      <c r="AF1492" s="138">
        <v>0</v>
      </c>
    </row>
    <row r="1493" spans="1:32" x14ac:dyDescent="0.25">
      <c r="A1493" s="135" t="s">
        <v>980</v>
      </c>
      <c r="B1493" s="136" t="s">
        <v>182</v>
      </c>
      <c r="C1493" s="136" t="s">
        <v>253</v>
      </c>
      <c r="D1493" s="137">
        <v>44253</v>
      </c>
      <c r="E1493" s="137">
        <v>44253</v>
      </c>
      <c r="F1493" s="137">
        <v>44258</v>
      </c>
      <c r="G1493" s="136" t="s">
        <v>981</v>
      </c>
      <c r="H1493" s="136" t="s">
        <v>982</v>
      </c>
      <c r="I1493" s="138">
        <v>-4673.71</v>
      </c>
      <c r="J1493" s="136" t="s">
        <v>983</v>
      </c>
      <c r="K1493" s="136" t="s">
        <v>984</v>
      </c>
      <c r="L1493" s="138">
        <v>-392357.95</v>
      </c>
      <c r="M1493" s="138">
        <v>-4673.71</v>
      </c>
      <c r="N1493" s="139">
        <f t="shared" si="47"/>
        <v>4673.71</v>
      </c>
      <c r="O1493" s="140" t="str">
        <f>IF(M1493="","",IF(M1493&lt;0,-M1493&amp;"_"&amp;COUNTIF(M$2:M1493,M1493),M1493&amp;"_"&amp;COUNTIF(M$2:M1493,M1493)))</f>
        <v>4673.71_1</v>
      </c>
      <c r="P1493" s="140" t="str">
        <f t="shared" si="46"/>
        <v/>
      </c>
      <c r="Q1493" s="136" t="s">
        <v>1804</v>
      </c>
      <c r="R1493" s="136" t="s">
        <v>1802</v>
      </c>
      <c r="S1493" s="136" t="s">
        <v>980</v>
      </c>
      <c r="T1493" s="136" t="s">
        <v>980</v>
      </c>
      <c r="U1493" s="136" t="s">
        <v>987</v>
      </c>
      <c r="V1493" s="136" t="s">
        <v>980</v>
      </c>
      <c r="W1493" s="136" t="s">
        <v>980</v>
      </c>
      <c r="X1493" s="136" t="s">
        <v>980</v>
      </c>
      <c r="Y1493" s="136" t="s">
        <v>980</v>
      </c>
      <c r="Z1493" s="136" t="s">
        <v>988</v>
      </c>
      <c r="AA1493" s="136" t="s">
        <v>980</v>
      </c>
      <c r="AB1493" s="137"/>
      <c r="AC1493" s="136" t="s">
        <v>980</v>
      </c>
      <c r="AD1493" s="136" t="s">
        <v>980</v>
      </c>
      <c r="AE1493" s="136" t="s">
        <v>980</v>
      </c>
      <c r="AF1493" s="138">
        <v>0</v>
      </c>
    </row>
    <row r="1494" spans="1:32" x14ac:dyDescent="0.25">
      <c r="A1494" s="135" t="s">
        <v>980</v>
      </c>
      <c r="B1494" s="136" t="s">
        <v>182</v>
      </c>
      <c r="C1494" s="136" t="s">
        <v>253</v>
      </c>
      <c r="D1494" s="137">
        <v>44253</v>
      </c>
      <c r="E1494" s="137">
        <v>44253</v>
      </c>
      <c r="F1494" s="137">
        <v>44258</v>
      </c>
      <c r="G1494" s="136" t="s">
        <v>981</v>
      </c>
      <c r="H1494" s="136" t="s">
        <v>982</v>
      </c>
      <c r="I1494" s="138">
        <v>-800.95</v>
      </c>
      <c r="J1494" s="136" t="s">
        <v>983</v>
      </c>
      <c r="K1494" s="136" t="s">
        <v>984</v>
      </c>
      <c r="L1494" s="138">
        <v>-67239.75</v>
      </c>
      <c r="M1494" s="138">
        <v>-800.95</v>
      </c>
      <c r="N1494" s="139">
        <f t="shared" si="47"/>
        <v>800.95</v>
      </c>
      <c r="O1494" s="140" t="str">
        <f>IF(M1494="","",IF(M1494&lt;0,-M1494&amp;"_"&amp;COUNTIF(M$2:M1494,M1494),M1494&amp;"_"&amp;COUNTIF(M$2:M1494,M1494)))</f>
        <v>800.95_1</v>
      </c>
      <c r="P1494" s="140" t="str">
        <f t="shared" si="46"/>
        <v/>
      </c>
      <c r="Q1494" s="136" t="s">
        <v>1804</v>
      </c>
      <c r="R1494" s="136" t="s">
        <v>1802</v>
      </c>
      <c r="S1494" s="136" t="s">
        <v>980</v>
      </c>
      <c r="T1494" s="136" t="s">
        <v>980</v>
      </c>
      <c r="U1494" s="136" t="s">
        <v>987</v>
      </c>
      <c r="V1494" s="136" t="s">
        <v>980</v>
      </c>
      <c r="W1494" s="136" t="s">
        <v>980</v>
      </c>
      <c r="X1494" s="136" t="s">
        <v>980</v>
      </c>
      <c r="Y1494" s="136" t="s">
        <v>980</v>
      </c>
      <c r="Z1494" s="136" t="s">
        <v>988</v>
      </c>
      <c r="AA1494" s="136" t="s">
        <v>980</v>
      </c>
      <c r="AB1494" s="137"/>
      <c r="AC1494" s="136" t="s">
        <v>980</v>
      </c>
      <c r="AD1494" s="136" t="s">
        <v>980</v>
      </c>
      <c r="AE1494" s="136" t="s">
        <v>980</v>
      </c>
      <c r="AF1494" s="138">
        <v>0</v>
      </c>
    </row>
    <row r="1495" spans="1:32" x14ac:dyDescent="0.25">
      <c r="A1495" s="135" t="s">
        <v>980</v>
      </c>
      <c r="B1495" s="136" t="s">
        <v>182</v>
      </c>
      <c r="C1495" s="136" t="s">
        <v>253</v>
      </c>
      <c r="D1495" s="137">
        <v>44253</v>
      </c>
      <c r="E1495" s="137">
        <v>44253</v>
      </c>
      <c r="F1495" s="137">
        <v>44258</v>
      </c>
      <c r="G1495" s="136" t="s">
        <v>981</v>
      </c>
      <c r="H1495" s="136" t="s">
        <v>982</v>
      </c>
      <c r="I1495" s="138">
        <v>-235.97</v>
      </c>
      <c r="J1495" s="136" t="s">
        <v>999</v>
      </c>
      <c r="K1495" s="136" t="s">
        <v>984</v>
      </c>
      <c r="L1495" s="138">
        <v>-19809.68</v>
      </c>
      <c r="M1495" s="138">
        <v>-235.97</v>
      </c>
      <c r="N1495" s="139">
        <f t="shared" si="47"/>
        <v>235.97</v>
      </c>
      <c r="O1495" s="140" t="str">
        <f>IF(M1495="","",IF(M1495&lt;0,-M1495&amp;"_"&amp;COUNTIF(M$2:M1495,M1495),M1495&amp;"_"&amp;COUNTIF(M$2:M1495,M1495)))</f>
        <v>235.97_1</v>
      </c>
      <c r="P1495" s="140" t="str">
        <f t="shared" si="46"/>
        <v/>
      </c>
      <c r="Q1495" s="136" t="s">
        <v>1804</v>
      </c>
      <c r="R1495" s="136" t="s">
        <v>1802</v>
      </c>
      <c r="S1495" s="136" t="s">
        <v>980</v>
      </c>
      <c r="T1495" s="136" t="s">
        <v>980</v>
      </c>
      <c r="U1495" s="136" t="s">
        <v>987</v>
      </c>
      <c r="V1495" s="136" t="s">
        <v>980</v>
      </c>
      <c r="W1495" s="136" t="s">
        <v>980</v>
      </c>
      <c r="X1495" s="136" t="s">
        <v>980</v>
      </c>
      <c r="Y1495" s="136" t="s">
        <v>980</v>
      </c>
      <c r="Z1495" s="136" t="s">
        <v>988</v>
      </c>
      <c r="AA1495" s="136" t="s">
        <v>980</v>
      </c>
      <c r="AB1495" s="137"/>
      <c r="AC1495" s="136" t="s">
        <v>980</v>
      </c>
      <c r="AD1495" s="136" t="s">
        <v>980</v>
      </c>
      <c r="AE1495" s="136" t="s">
        <v>980</v>
      </c>
      <c r="AF1495" s="138">
        <v>0</v>
      </c>
    </row>
    <row r="1496" spans="1:32" x14ac:dyDescent="0.25">
      <c r="A1496" s="135" t="s">
        <v>980</v>
      </c>
      <c r="B1496" s="136" t="s">
        <v>182</v>
      </c>
      <c r="C1496" s="136" t="s">
        <v>253</v>
      </c>
      <c r="D1496" s="137">
        <v>44253</v>
      </c>
      <c r="E1496" s="137">
        <v>44253</v>
      </c>
      <c r="F1496" s="137">
        <v>44258</v>
      </c>
      <c r="G1496" s="136" t="s">
        <v>981</v>
      </c>
      <c r="H1496" s="136" t="s">
        <v>982</v>
      </c>
      <c r="I1496" s="138">
        <v>-7214.75</v>
      </c>
      <c r="J1496" s="136" t="s">
        <v>983</v>
      </c>
      <c r="K1496" s="136" t="s">
        <v>984</v>
      </c>
      <c r="L1496" s="138">
        <v>-605678.26</v>
      </c>
      <c r="M1496" s="138">
        <v>-7214.75</v>
      </c>
      <c r="N1496" s="139">
        <f t="shared" si="47"/>
        <v>7214.75</v>
      </c>
      <c r="O1496" s="140" t="str">
        <f>IF(M1496="","",IF(M1496&lt;0,-M1496&amp;"_"&amp;COUNTIF(M$2:M1496,M1496),M1496&amp;"_"&amp;COUNTIF(M$2:M1496,M1496)))</f>
        <v>7214.75_1</v>
      </c>
      <c r="P1496" s="140" t="str">
        <f t="shared" si="46"/>
        <v/>
      </c>
      <c r="Q1496" s="136" t="s">
        <v>1804</v>
      </c>
      <c r="R1496" s="136" t="s">
        <v>1802</v>
      </c>
      <c r="S1496" s="136" t="s">
        <v>980</v>
      </c>
      <c r="T1496" s="136" t="s">
        <v>980</v>
      </c>
      <c r="U1496" s="136" t="s">
        <v>987</v>
      </c>
      <c r="V1496" s="136" t="s">
        <v>980</v>
      </c>
      <c r="W1496" s="136" t="s">
        <v>980</v>
      </c>
      <c r="X1496" s="136" t="s">
        <v>980</v>
      </c>
      <c r="Y1496" s="136" t="s">
        <v>980</v>
      </c>
      <c r="Z1496" s="136" t="s">
        <v>988</v>
      </c>
      <c r="AA1496" s="136" t="s">
        <v>980</v>
      </c>
      <c r="AB1496" s="137"/>
      <c r="AC1496" s="136" t="s">
        <v>980</v>
      </c>
      <c r="AD1496" s="136" t="s">
        <v>980</v>
      </c>
      <c r="AE1496" s="136" t="s">
        <v>980</v>
      </c>
      <c r="AF1496" s="138">
        <v>0</v>
      </c>
    </row>
    <row r="1497" spans="1:32" x14ac:dyDescent="0.25">
      <c r="A1497" s="135" t="s">
        <v>980</v>
      </c>
      <c r="B1497" s="136" t="s">
        <v>182</v>
      </c>
      <c r="C1497" s="136" t="s">
        <v>253</v>
      </c>
      <c r="D1497" s="137">
        <v>44253</v>
      </c>
      <c r="E1497" s="137">
        <v>44253</v>
      </c>
      <c r="F1497" s="137">
        <v>44258</v>
      </c>
      <c r="G1497" s="136" t="s">
        <v>981</v>
      </c>
      <c r="H1497" s="136" t="s">
        <v>982</v>
      </c>
      <c r="I1497" s="138">
        <v>-2076.88</v>
      </c>
      <c r="J1497" s="136" t="s">
        <v>983</v>
      </c>
      <c r="K1497" s="136" t="s">
        <v>984</v>
      </c>
      <c r="L1497" s="138">
        <v>-174354.08</v>
      </c>
      <c r="M1497" s="138">
        <v>-2076.88</v>
      </c>
      <c r="N1497" s="139">
        <f t="shared" si="47"/>
        <v>2076.88</v>
      </c>
      <c r="O1497" s="140" t="str">
        <f>IF(M1497="","",IF(M1497&lt;0,-M1497&amp;"_"&amp;COUNTIF(M$2:M1497,M1497),M1497&amp;"_"&amp;COUNTIF(M$2:M1497,M1497)))</f>
        <v>2076.88_1</v>
      </c>
      <c r="P1497" s="140" t="str">
        <f t="shared" si="46"/>
        <v/>
      </c>
      <c r="Q1497" s="136" t="s">
        <v>1804</v>
      </c>
      <c r="R1497" s="136" t="s">
        <v>1802</v>
      </c>
      <c r="S1497" s="136" t="s">
        <v>980</v>
      </c>
      <c r="T1497" s="136" t="s">
        <v>980</v>
      </c>
      <c r="U1497" s="136" t="s">
        <v>987</v>
      </c>
      <c r="V1497" s="136" t="s">
        <v>980</v>
      </c>
      <c r="W1497" s="136" t="s">
        <v>980</v>
      </c>
      <c r="X1497" s="136" t="s">
        <v>980</v>
      </c>
      <c r="Y1497" s="136" t="s">
        <v>980</v>
      </c>
      <c r="Z1497" s="136" t="s">
        <v>988</v>
      </c>
      <c r="AA1497" s="136" t="s">
        <v>980</v>
      </c>
      <c r="AB1497" s="137"/>
      <c r="AC1497" s="136" t="s">
        <v>980</v>
      </c>
      <c r="AD1497" s="136" t="s">
        <v>980</v>
      </c>
      <c r="AE1497" s="136" t="s">
        <v>980</v>
      </c>
      <c r="AF1497" s="138">
        <v>0</v>
      </c>
    </row>
    <row r="1498" spans="1:32" x14ac:dyDescent="0.25">
      <c r="A1498" s="135" t="s">
        <v>980</v>
      </c>
      <c r="B1498" s="136" t="s">
        <v>182</v>
      </c>
      <c r="C1498" s="136" t="s">
        <v>253</v>
      </c>
      <c r="D1498" s="137">
        <v>44253</v>
      </c>
      <c r="E1498" s="137">
        <v>44253</v>
      </c>
      <c r="F1498" s="137">
        <v>44258</v>
      </c>
      <c r="G1498" s="136" t="s">
        <v>981</v>
      </c>
      <c r="H1498" s="136" t="s">
        <v>982</v>
      </c>
      <c r="I1498" s="138">
        <v>-27167.32</v>
      </c>
      <c r="J1498" s="136" t="s">
        <v>983</v>
      </c>
      <c r="K1498" s="136" t="s">
        <v>984</v>
      </c>
      <c r="L1498" s="138">
        <v>-2280696.5099999998</v>
      </c>
      <c r="M1498" s="138">
        <v>-27167.32</v>
      </c>
      <c r="N1498" s="139">
        <f t="shared" si="47"/>
        <v>27167.32</v>
      </c>
      <c r="O1498" s="140" t="str">
        <f>IF(M1498="","",IF(M1498&lt;0,-M1498&amp;"_"&amp;COUNTIF(M$2:M1498,M1498),M1498&amp;"_"&amp;COUNTIF(M$2:M1498,M1498)))</f>
        <v>27167.32_1</v>
      </c>
      <c r="P1498" s="140" t="str">
        <f t="shared" si="46"/>
        <v/>
      </c>
      <c r="Q1498" s="136" t="s">
        <v>1804</v>
      </c>
      <c r="R1498" s="136" t="s">
        <v>1802</v>
      </c>
      <c r="S1498" s="136" t="s">
        <v>980</v>
      </c>
      <c r="T1498" s="136" t="s">
        <v>980</v>
      </c>
      <c r="U1498" s="136" t="s">
        <v>987</v>
      </c>
      <c r="V1498" s="136" t="s">
        <v>980</v>
      </c>
      <c r="W1498" s="136" t="s">
        <v>980</v>
      </c>
      <c r="X1498" s="136" t="s">
        <v>980</v>
      </c>
      <c r="Y1498" s="136" t="s">
        <v>980</v>
      </c>
      <c r="Z1498" s="136" t="s">
        <v>988</v>
      </c>
      <c r="AA1498" s="136" t="s">
        <v>980</v>
      </c>
      <c r="AB1498" s="137"/>
      <c r="AC1498" s="136" t="s">
        <v>980</v>
      </c>
      <c r="AD1498" s="136" t="s">
        <v>980</v>
      </c>
      <c r="AE1498" s="136" t="s">
        <v>980</v>
      </c>
      <c r="AF1498" s="138">
        <v>0</v>
      </c>
    </row>
    <row r="1499" spans="1:32" x14ac:dyDescent="0.25">
      <c r="A1499" s="135" t="s">
        <v>980</v>
      </c>
      <c r="B1499" s="136" t="s">
        <v>182</v>
      </c>
      <c r="C1499" s="136" t="s">
        <v>253</v>
      </c>
      <c r="D1499" s="137">
        <v>44253</v>
      </c>
      <c r="E1499" s="137">
        <v>44253</v>
      </c>
      <c r="F1499" s="137">
        <v>44258</v>
      </c>
      <c r="G1499" s="136" t="s">
        <v>981</v>
      </c>
      <c r="H1499" s="136" t="s">
        <v>982</v>
      </c>
      <c r="I1499" s="138">
        <v>-8776.2000000000007</v>
      </c>
      <c r="J1499" s="136" t="s">
        <v>983</v>
      </c>
      <c r="K1499" s="136" t="s">
        <v>984</v>
      </c>
      <c r="L1499" s="138">
        <v>-736761.99</v>
      </c>
      <c r="M1499" s="138">
        <v>-8776.2000000000007</v>
      </c>
      <c r="N1499" s="139">
        <f t="shared" si="47"/>
        <v>8776.2000000000007</v>
      </c>
      <c r="O1499" s="140" t="str">
        <f>IF(M1499="","",IF(M1499&lt;0,-M1499&amp;"_"&amp;COUNTIF(M$2:M1499,M1499),M1499&amp;"_"&amp;COUNTIF(M$2:M1499,M1499)))</f>
        <v>8776.2_1</v>
      </c>
      <c r="P1499" s="140" t="str">
        <f t="shared" si="46"/>
        <v/>
      </c>
      <c r="Q1499" s="136" t="s">
        <v>1804</v>
      </c>
      <c r="R1499" s="136" t="s">
        <v>1802</v>
      </c>
      <c r="S1499" s="136" t="s">
        <v>980</v>
      </c>
      <c r="T1499" s="136" t="s">
        <v>980</v>
      </c>
      <c r="U1499" s="136" t="s">
        <v>987</v>
      </c>
      <c r="V1499" s="136" t="s">
        <v>980</v>
      </c>
      <c r="W1499" s="136" t="s">
        <v>980</v>
      </c>
      <c r="X1499" s="136" t="s">
        <v>980</v>
      </c>
      <c r="Y1499" s="136" t="s">
        <v>980</v>
      </c>
      <c r="Z1499" s="136" t="s">
        <v>988</v>
      </c>
      <c r="AA1499" s="136" t="s">
        <v>980</v>
      </c>
      <c r="AB1499" s="137"/>
      <c r="AC1499" s="136" t="s">
        <v>980</v>
      </c>
      <c r="AD1499" s="136" t="s">
        <v>980</v>
      </c>
      <c r="AE1499" s="136" t="s">
        <v>980</v>
      </c>
      <c r="AF1499" s="138">
        <v>0</v>
      </c>
    </row>
    <row r="1500" spans="1:32" x14ac:dyDescent="0.25">
      <c r="A1500" s="135" t="s">
        <v>980</v>
      </c>
      <c r="B1500" s="136" t="s">
        <v>182</v>
      </c>
      <c r="C1500" s="136" t="s">
        <v>253</v>
      </c>
      <c r="D1500" s="137">
        <v>44253</v>
      </c>
      <c r="E1500" s="137">
        <v>44253</v>
      </c>
      <c r="F1500" s="137">
        <v>44258</v>
      </c>
      <c r="G1500" s="136" t="s">
        <v>981</v>
      </c>
      <c r="H1500" s="136" t="s">
        <v>982</v>
      </c>
      <c r="I1500" s="138">
        <v>-4794.1499999999996</v>
      </c>
      <c r="J1500" s="136" t="s">
        <v>983</v>
      </c>
      <c r="K1500" s="136" t="s">
        <v>984</v>
      </c>
      <c r="L1500" s="138">
        <v>-402468.89</v>
      </c>
      <c r="M1500" s="138">
        <v>-4794.1499999999996</v>
      </c>
      <c r="N1500" s="139">
        <f t="shared" si="47"/>
        <v>4794.1499999999996</v>
      </c>
      <c r="O1500" s="140" t="str">
        <f>IF(M1500="","",IF(M1500&lt;0,-M1500&amp;"_"&amp;COUNTIF(M$2:M1500,M1500),M1500&amp;"_"&amp;COUNTIF(M$2:M1500,M1500)))</f>
        <v>4794.15_1</v>
      </c>
      <c r="P1500" s="140" t="str">
        <f t="shared" si="46"/>
        <v/>
      </c>
      <c r="Q1500" s="136" t="s">
        <v>1804</v>
      </c>
      <c r="R1500" s="136" t="s">
        <v>1802</v>
      </c>
      <c r="S1500" s="136" t="s">
        <v>980</v>
      </c>
      <c r="T1500" s="136" t="s">
        <v>980</v>
      </c>
      <c r="U1500" s="136" t="s">
        <v>987</v>
      </c>
      <c r="V1500" s="136" t="s">
        <v>980</v>
      </c>
      <c r="W1500" s="136" t="s">
        <v>980</v>
      </c>
      <c r="X1500" s="136" t="s">
        <v>980</v>
      </c>
      <c r="Y1500" s="136" t="s">
        <v>980</v>
      </c>
      <c r="Z1500" s="136" t="s">
        <v>988</v>
      </c>
      <c r="AA1500" s="136" t="s">
        <v>980</v>
      </c>
      <c r="AB1500" s="137"/>
      <c r="AC1500" s="136" t="s">
        <v>980</v>
      </c>
      <c r="AD1500" s="136" t="s">
        <v>980</v>
      </c>
      <c r="AE1500" s="136" t="s">
        <v>980</v>
      </c>
      <c r="AF1500" s="138">
        <v>0</v>
      </c>
    </row>
    <row r="1501" spans="1:32" x14ac:dyDescent="0.25">
      <c r="A1501" s="135" t="s">
        <v>980</v>
      </c>
      <c r="B1501" s="136" t="s">
        <v>182</v>
      </c>
      <c r="C1501" s="136" t="s">
        <v>253</v>
      </c>
      <c r="D1501" s="137">
        <v>44253</v>
      </c>
      <c r="E1501" s="137">
        <v>44253</v>
      </c>
      <c r="F1501" s="137">
        <v>44258</v>
      </c>
      <c r="G1501" s="136" t="s">
        <v>981</v>
      </c>
      <c r="H1501" s="136" t="s">
        <v>982</v>
      </c>
      <c r="I1501" s="138">
        <v>-2209.65</v>
      </c>
      <c r="J1501" s="136" t="s">
        <v>983</v>
      </c>
      <c r="K1501" s="136" t="s">
        <v>984</v>
      </c>
      <c r="L1501" s="138">
        <v>-185500.12</v>
      </c>
      <c r="M1501" s="138">
        <v>-2209.65</v>
      </c>
      <c r="N1501" s="139">
        <f t="shared" si="47"/>
        <v>2209.65</v>
      </c>
      <c r="O1501" s="140" t="str">
        <f>IF(M1501="","",IF(M1501&lt;0,-M1501&amp;"_"&amp;COUNTIF(M$2:M1501,M1501),M1501&amp;"_"&amp;COUNTIF(M$2:M1501,M1501)))</f>
        <v>2209.65_1</v>
      </c>
      <c r="P1501" s="140" t="str">
        <f t="shared" si="46"/>
        <v/>
      </c>
      <c r="Q1501" s="136" t="s">
        <v>1804</v>
      </c>
      <c r="R1501" s="136" t="s">
        <v>1802</v>
      </c>
      <c r="S1501" s="136" t="s">
        <v>980</v>
      </c>
      <c r="T1501" s="136" t="s">
        <v>980</v>
      </c>
      <c r="U1501" s="136" t="s">
        <v>987</v>
      </c>
      <c r="V1501" s="136" t="s">
        <v>980</v>
      </c>
      <c r="W1501" s="136" t="s">
        <v>980</v>
      </c>
      <c r="X1501" s="136" t="s">
        <v>980</v>
      </c>
      <c r="Y1501" s="136" t="s">
        <v>980</v>
      </c>
      <c r="Z1501" s="136" t="s">
        <v>988</v>
      </c>
      <c r="AA1501" s="136" t="s">
        <v>980</v>
      </c>
      <c r="AB1501" s="137"/>
      <c r="AC1501" s="136" t="s">
        <v>980</v>
      </c>
      <c r="AD1501" s="136" t="s">
        <v>980</v>
      </c>
      <c r="AE1501" s="136" t="s">
        <v>980</v>
      </c>
      <c r="AF1501" s="138">
        <v>0</v>
      </c>
    </row>
    <row r="1502" spans="1:32" x14ac:dyDescent="0.25">
      <c r="A1502" s="135" t="s">
        <v>980</v>
      </c>
      <c r="B1502" s="136" t="s">
        <v>182</v>
      </c>
      <c r="C1502" s="136" t="s">
        <v>253</v>
      </c>
      <c r="D1502" s="137">
        <v>44253</v>
      </c>
      <c r="E1502" s="137">
        <v>44253</v>
      </c>
      <c r="F1502" s="137">
        <v>44258</v>
      </c>
      <c r="G1502" s="136" t="s">
        <v>981</v>
      </c>
      <c r="H1502" s="136" t="s">
        <v>982</v>
      </c>
      <c r="I1502" s="138">
        <v>-10369.950000000001</v>
      </c>
      <c r="J1502" s="136" t="s">
        <v>983</v>
      </c>
      <c r="K1502" s="136" t="s">
        <v>984</v>
      </c>
      <c r="L1502" s="138">
        <v>-870557.3</v>
      </c>
      <c r="M1502" s="138">
        <v>-10369.950000000001</v>
      </c>
      <c r="N1502" s="139">
        <f t="shared" si="47"/>
        <v>10369.950000000001</v>
      </c>
      <c r="O1502" s="140" t="str">
        <f>IF(M1502="","",IF(M1502&lt;0,-M1502&amp;"_"&amp;COUNTIF(M$2:M1502,M1502),M1502&amp;"_"&amp;COUNTIF(M$2:M1502,M1502)))</f>
        <v>10369.95_1</v>
      </c>
      <c r="P1502" s="140" t="str">
        <f t="shared" si="46"/>
        <v/>
      </c>
      <c r="Q1502" s="136" t="s">
        <v>1804</v>
      </c>
      <c r="R1502" s="136" t="s">
        <v>1802</v>
      </c>
      <c r="S1502" s="136" t="s">
        <v>980</v>
      </c>
      <c r="T1502" s="136" t="s">
        <v>980</v>
      </c>
      <c r="U1502" s="136" t="s">
        <v>987</v>
      </c>
      <c r="V1502" s="136" t="s">
        <v>980</v>
      </c>
      <c r="W1502" s="136" t="s">
        <v>980</v>
      </c>
      <c r="X1502" s="136" t="s">
        <v>980</v>
      </c>
      <c r="Y1502" s="136" t="s">
        <v>980</v>
      </c>
      <c r="Z1502" s="136" t="s">
        <v>988</v>
      </c>
      <c r="AA1502" s="136" t="s">
        <v>980</v>
      </c>
      <c r="AB1502" s="137"/>
      <c r="AC1502" s="136" t="s">
        <v>980</v>
      </c>
      <c r="AD1502" s="136" t="s">
        <v>980</v>
      </c>
      <c r="AE1502" s="136" t="s">
        <v>980</v>
      </c>
      <c r="AF1502" s="138">
        <v>0</v>
      </c>
    </row>
    <row r="1503" spans="1:32" x14ac:dyDescent="0.25">
      <c r="A1503" s="135" t="s">
        <v>980</v>
      </c>
      <c r="B1503" s="136" t="s">
        <v>182</v>
      </c>
      <c r="C1503" s="136" t="s">
        <v>253</v>
      </c>
      <c r="D1503" s="137">
        <v>44253</v>
      </c>
      <c r="E1503" s="137">
        <v>44253</v>
      </c>
      <c r="F1503" s="137">
        <v>44258</v>
      </c>
      <c r="G1503" s="136" t="s">
        <v>981</v>
      </c>
      <c r="H1503" s="136" t="s">
        <v>982</v>
      </c>
      <c r="I1503" s="138">
        <v>-3625.44</v>
      </c>
      <c r="J1503" s="136" t="s">
        <v>983</v>
      </c>
      <c r="K1503" s="136" t="s">
        <v>984</v>
      </c>
      <c r="L1503" s="138">
        <v>-304355.69</v>
      </c>
      <c r="M1503" s="138">
        <v>-3625.44</v>
      </c>
      <c r="N1503" s="139">
        <f t="shared" si="47"/>
        <v>3625.44</v>
      </c>
      <c r="O1503" s="140" t="str">
        <f>IF(M1503="","",IF(M1503&lt;0,-M1503&amp;"_"&amp;COUNTIF(M$2:M1503,M1503),M1503&amp;"_"&amp;COUNTIF(M$2:M1503,M1503)))</f>
        <v>3625.44_1</v>
      </c>
      <c r="P1503" s="140" t="str">
        <f t="shared" si="46"/>
        <v/>
      </c>
      <c r="Q1503" s="136" t="s">
        <v>1804</v>
      </c>
      <c r="R1503" s="136" t="s">
        <v>1802</v>
      </c>
      <c r="S1503" s="136" t="s">
        <v>980</v>
      </c>
      <c r="T1503" s="136" t="s">
        <v>980</v>
      </c>
      <c r="U1503" s="136" t="s">
        <v>987</v>
      </c>
      <c r="V1503" s="136" t="s">
        <v>980</v>
      </c>
      <c r="W1503" s="136" t="s">
        <v>980</v>
      </c>
      <c r="X1503" s="136" t="s">
        <v>980</v>
      </c>
      <c r="Y1503" s="136" t="s">
        <v>980</v>
      </c>
      <c r="Z1503" s="136" t="s">
        <v>988</v>
      </c>
      <c r="AA1503" s="136" t="s">
        <v>980</v>
      </c>
      <c r="AB1503" s="137"/>
      <c r="AC1503" s="136" t="s">
        <v>980</v>
      </c>
      <c r="AD1503" s="136" t="s">
        <v>980</v>
      </c>
      <c r="AE1503" s="136" t="s">
        <v>980</v>
      </c>
      <c r="AF1503" s="138">
        <v>0</v>
      </c>
    </row>
    <row r="1504" spans="1:32" x14ac:dyDescent="0.25">
      <c r="A1504" s="135" t="s">
        <v>980</v>
      </c>
      <c r="B1504" s="136" t="s">
        <v>182</v>
      </c>
      <c r="C1504" s="136" t="s">
        <v>823</v>
      </c>
      <c r="D1504" s="137">
        <v>44253</v>
      </c>
      <c r="E1504" s="137">
        <v>44253</v>
      </c>
      <c r="F1504" s="137">
        <v>44258</v>
      </c>
      <c r="G1504" s="136" t="s">
        <v>981</v>
      </c>
      <c r="H1504" s="136" t="s">
        <v>982</v>
      </c>
      <c r="I1504" s="138">
        <v>-4031.96</v>
      </c>
      <c r="J1504" s="136" t="s">
        <v>983</v>
      </c>
      <c r="K1504" s="136" t="s">
        <v>984</v>
      </c>
      <c r="L1504" s="138">
        <v>-338483.04</v>
      </c>
      <c r="M1504" s="138">
        <v>-4031.96</v>
      </c>
      <c r="N1504" s="139">
        <f t="shared" si="47"/>
        <v>4031.96</v>
      </c>
      <c r="O1504" s="140" t="str">
        <f>IF(M1504="","",IF(M1504&lt;0,-M1504&amp;"_"&amp;COUNTIF(M$2:M1504,M1504),M1504&amp;"_"&amp;COUNTIF(M$2:M1504,M1504)))</f>
        <v>4031.96_1</v>
      </c>
      <c r="P1504" s="140" t="str">
        <f t="shared" si="46"/>
        <v/>
      </c>
      <c r="Q1504" s="136" t="s">
        <v>1805</v>
      </c>
      <c r="R1504" s="136" t="s">
        <v>1802</v>
      </c>
      <c r="S1504" s="136" t="s">
        <v>980</v>
      </c>
      <c r="T1504" s="136" t="s">
        <v>980</v>
      </c>
      <c r="U1504" s="136" t="s">
        <v>987</v>
      </c>
      <c r="V1504" s="136" t="s">
        <v>980</v>
      </c>
      <c r="W1504" s="136" t="s">
        <v>980</v>
      </c>
      <c r="X1504" s="136" t="s">
        <v>980</v>
      </c>
      <c r="Y1504" s="136" t="s">
        <v>980</v>
      </c>
      <c r="Z1504" s="136" t="s">
        <v>988</v>
      </c>
      <c r="AA1504" s="136" t="s">
        <v>980</v>
      </c>
      <c r="AB1504" s="137"/>
      <c r="AC1504" s="136" t="s">
        <v>980</v>
      </c>
      <c r="AD1504" s="136" t="s">
        <v>980</v>
      </c>
      <c r="AE1504" s="136" t="s">
        <v>980</v>
      </c>
      <c r="AF1504" s="138">
        <v>0</v>
      </c>
    </row>
    <row r="1505" spans="1:32" x14ac:dyDescent="0.25">
      <c r="A1505" s="135" t="s">
        <v>980</v>
      </c>
      <c r="B1505" s="136" t="s">
        <v>182</v>
      </c>
      <c r="C1505" s="136" t="s">
        <v>826</v>
      </c>
      <c r="D1505" s="137">
        <v>44253</v>
      </c>
      <c r="E1505" s="137">
        <v>44253</v>
      </c>
      <c r="F1505" s="137">
        <v>44258</v>
      </c>
      <c r="G1505" s="136" t="s">
        <v>981</v>
      </c>
      <c r="H1505" s="136" t="s">
        <v>982</v>
      </c>
      <c r="I1505" s="138">
        <v>-6547.74</v>
      </c>
      <c r="J1505" s="136" t="s">
        <v>983</v>
      </c>
      <c r="K1505" s="136" t="s">
        <v>984</v>
      </c>
      <c r="L1505" s="138">
        <v>-549682.77</v>
      </c>
      <c r="M1505" s="138">
        <v>-6547.74</v>
      </c>
      <c r="N1505" s="139">
        <f t="shared" si="47"/>
        <v>6547.74</v>
      </c>
      <c r="O1505" s="140" t="str">
        <f>IF(M1505="","",IF(M1505&lt;0,-M1505&amp;"_"&amp;COUNTIF(M$2:M1505,M1505),M1505&amp;"_"&amp;COUNTIF(M$2:M1505,M1505)))</f>
        <v>6547.74_1</v>
      </c>
      <c r="P1505" s="140" t="str">
        <f t="shared" si="46"/>
        <v/>
      </c>
      <c r="Q1505" s="136" t="s">
        <v>1806</v>
      </c>
      <c r="R1505" s="136" t="s">
        <v>1802</v>
      </c>
      <c r="S1505" s="136" t="s">
        <v>980</v>
      </c>
      <c r="T1505" s="136" t="s">
        <v>980</v>
      </c>
      <c r="U1505" s="136" t="s">
        <v>987</v>
      </c>
      <c r="V1505" s="136" t="s">
        <v>980</v>
      </c>
      <c r="W1505" s="136" t="s">
        <v>980</v>
      </c>
      <c r="X1505" s="136" t="s">
        <v>980</v>
      </c>
      <c r="Y1505" s="136" t="s">
        <v>980</v>
      </c>
      <c r="Z1505" s="136" t="s">
        <v>988</v>
      </c>
      <c r="AA1505" s="136" t="s">
        <v>980</v>
      </c>
      <c r="AB1505" s="137"/>
      <c r="AC1505" s="136" t="s">
        <v>980</v>
      </c>
      <c r="AD1505" s="136" t="s">
        <v>980</v>
      </c>
      <c r="AE1505" s="136" t="s">
        <v>980</v>
      </c>
      <c r="AF1505" s="138">
        <v>0</v>
      </c>
    </row>
    <row r="1506" spans="1:32" x14ac:dyDescent="0.25">
      <c r="A1506" s="135" t="s">
        <v>980</v>
      </c>
      <c r="B1506" s="136" t="s">
        <v>182</v>
      </c>
      <c r="C1506" s="136" t="s">
        <v>842</v>
      </c>
      <c r="D1506" s="137">
        <v>44253</v>
      </c>
      <c r="E1506" s="137">
        <v>44253</v>
      </c>
      <c r="F1506" s="137">
        <v>44261</v>
      </c>
      <c r="G1506" s="136" t="s">
        <v>981</v>
      </c>
      <c r="H1506" s="136" t="s">
        <v>982</v>
      </c>
      <c r="I1506" s="138">
        <v>-8381.51</v>
      </c>
      <c r="J1506" s="136" t="s">
        <v>983</v>
      </c>
      <c r="K1506" s="136" t="s">
        <v>984</v>
      </c>
      <c r="L1506" s="138">
        <v>-703627.77</v>
      </c>
      <c r="M1506" s="138">
        <v>-8381.51</v>
      </c>
      <c r="N1506" s="139">
        <f t="shared" si="47"/>
        <v>8381.51</v>
      </c>
      <c r="O1506" s="140" t="str">
        <f>IF(M1506="","",IF(M1506&lt;0,-M1506&amp;"_"&amp;COUNTIF(M$2:M1506,M1506),M1506&amp;"_"&amp;COUNTIF(M$2:M1506,M1506)))</f>
        <v>8381.51_1</v>
      </c>
      <c r="P1506" s="140" t="str">
        <f t="shared" si="46"/>
        <v/>
      </c>
      <c r="Q1506" s="136" t="s">
        <v>1807</v>
      </c>
      <c r="R1506" s="136" t="s">
        <v>1802</v>
      </c>
      <c r="S1506" s="136" t="s">
        <v>980</v>
      </c>
      <c r="T1506" s="136" t="s">
        <v>980</v>
      </c>
      <c r="U1506" s="136" t="s">
        <v>987</v>
      </c>
      <c r="V1506" s="136" t="s">
        <v>980</v>
      </c>
      <c r="W1506" s="136" t="s">
        <v>980</v>
      </c>
      <c r="X1506" s="136" t="s">
        <v>980</v>
      </c>
      <c r="Y1506" s="136" t="s">
        <v>980</v>
      </c>
      <c r="Z1506" s="136" t="s">
        <v>988</v>
      </c>
      <c r="AA1506" s="136" t="s">
        <v>980</v>
      </c>
      <c r="AB1506" s="137"/>
      <c r="AC1506" s="136" t="s">
        <v>980</v>
      </c>
      <c r="AD1506" s="136" t="s">
        <v>980</v>
      </c>
      <c r="AE1506" s="136" t="s">
        <v>980</v>
      </c>
      <c r="AF1506" s="138">
        <v>0</v>
      </c>
    </row>
    <row r="1507" spans="1:32" x14ac:dyDescent="0.25">
      <c r="A1507" s="135" t="s">
        <v>980</v>
      </c>
      <c r="B1507" s="136" t="s">
        <v>182</v>
      </c>
      <c r="C1507" s="136" t="s">
        <v>842</v>
      </c>
      <c r="D1507" s="137">
        <v>44253</v>
      </c>
      <c r="E1507" s="137">
        <v>44253</v>
      </c>
      <c r="F1507" s="137">
        <v>44261</v>
      </c>
      <c r="G1507" s="136" t="s">
        <v>981</v>
      </c>
      <c r="H1507" s="136" t="s">
        <v>982</v>
      </c>
      <c r="I1507" s="138">
        <v>-5126.59</v>
      </c>
      <c r="J1507" s="136" t="s">
        <v>983</v>
      </c>
      <c r="K1507" s="136" t="s">
        <v>984</v>
      </c>
      <c r="L1507" s="138">
        <v>-430377.23</v>
      </c>
      <c r="M1507" s="138">
        <v>-5126.59</v>
      </c>
      <c r="N1507" s="139">
        <f t="shared" si="47"/>
        <v>5126.59</v>
      </c>
      <c r="O1507" s="140" t="str">
        <f>IF(M1507="","",IF(M1507&lt;0,-M1507&amp;"_"&amp;COUNTIF(M$2:M1507,M1507),M1507&amp;"_"&amp;COUNTIF(M$2:M1507,M1507)))</f>
        <v>5126.59_1</v>
      </c>
      <c r="P1507" s="140" t="str">
        <f t="shared" si="46"/>
        <v/>
      </c>
      <c r="Q1507" s="136" t="s">
        <v>1807</v>
      </c>
      <c r="R1507" s="136" t="s">
        <v>1802</v>
      </c>
      <c r="S1507" s="136" t="s">
        <v>980</v>
      </c>
      <c r="T1507" s="136" t="s">
        <v>980</v>
      </c>
      <c r="U1507" s="136" t="s">
        <v>987</v>
      </c>
      <c r="V1507" s="136" t="s">
        <v>980</v>
      </c>
      <c r="W1507" s="136" t="s">
        <v>980</v>
      </c>
      <c r="X1507" s="136" t="s">
        <v>980</v>
      </c>
      <c r="Y1507" s="136" t="s">
        <v>980</v>
      </c>
      <c r="Z1507" s="136" t="s">
        <v>988</v>
      </c>
      <c r="AA1507" s="136" t="s">
        <v>980</v>
      </c>
      <c r="AB1507" s="137"/>
      <c r="AC1507" s="136" t="s">
        <v>980</v>
      </c>
      <c r="AD1507" s="136" t="s">
        <v>980</v>
      </c>
      <c r="AE1507" s="136" t="s">
        <v>980</v>
      </c>
      <c r="AF1507" s="138">
        <v>0</v>
      </c>
    </row>
    <row r="1508" spans="1:32" x14ac:dyDescent="0.25">
      <c r="A1508" s="135" t="s">
        <v>980</v>
      </c>
      <c r="B1508" s="136" t="s">
        <v>182</v>
      </c>
      <c r="C1508" s="136" t="s">
        <v>842</v>
      </c>
      <c r="D1508" s="137">
        <v>44253</v>
      </c>
      <c r="E1508" s="137">
        <v>44253</v>
      </c>
      <c r="F1508" s="137">
        <v>44261</v>
      </c>
      <c r="G1508" s="136" t="s">
        <v>981</v>
      </c>
      <c r="H1508" s="136" t="s">
        <v>982</v>
      </c>
      <c r="I1508" s="138">
        <v>-21948.62</v>
      </c>
      <c r="J1508" s="136" t="s">
        <v>983</v>
      </c>
      <c r="K1508" s="136" t="s">
        <v>984</v>
      </c>
      <c r="L1508" s="138">
        <v>-1842586.65</v>
      </c>
      <c r="M1508" s="138">
        <v>-21948.62</v>
      </c>
      <c r="N1508" s="139">
        <f t="shared" si="47"/>
        <v>21948.62</v>
      </c>
      <c r="O1508" s="140" t="str">
        <f>IF(M1508="","",IF(M1508&lt;0,-M1508&amp;"_"&amp;COUNTIF(M$2:M1508,M1508),M1508&amp;"_"&amp;COUNTIF(M$2:M1508,M1508)))</f>
        <v>21948.62_1</v>
      </c>
      <c r="P1508" s="140" t="str">
        <f t="shared" si="46"/>
        <v/>
      </c>
      <c r="Q1508" s="136" t="s">
        <v>1807</v>
      </c>
      <c r="R1508" s="136" t="s">
        <v>1802</v>
      </c>
      <c r="S1508" s="136" t="s">
        <v>980</v>
      </c>
      <c r="T1508" s="136" t="s">
        <v>980</v>
      </c>
      <c r="U1508" s="136" t="s">
        <v>987</v>
      </c>
      <c r="V1508" s="136" t="s">
        <v>980</v>
      </c>
      <c r="W1508" s="136" t="s">
        <v>980</v>
      </c>
      <c r="X1508" s="136" t="s">
        <v>980</v>
      </c>
      <c r="Y1508" s="136" t="s">
        <v>980</v>
      </c>
      <c r="Z1508" s="136" t="s">
        <v>988</v>
      </c>
      <c r="AA1508" s="136" t="s">
        <v>980</v>
      </c>
      <c r="AB1508" s="137"/>
      <c r="AC1508" s="136" t="s">
        <v>980</v>
      </c>
      <c r="AD1508" s="136" t="s">
        <v>980</v>
      </c>
      <c r="AE1508" s="136" t="s">
        <v>980</v>
      </c>
      <c r="AF1508" s="138">
        <v>0</v>
      </c>
    </row>
    <row r="1509" spans="1:32" x14ac:dyDescent="0.25">
      <c r="A1509" s="135" t="s">
        <v>980</v>
      </c>
      <c r="B1509" s="136" t="s">
        <v>182</v>
      </c>
      <c r="C1509" s="136" t="s">
        <v>842</v>
      </c>
      <c r="D1509" s="137">
        <v>44253</v>
      </c>
      <c r="E1509" s="137">
        <v>44253</v>
      </c>
      <c r="F1509" s="137">
        <v>44261</v>
      </c>
      <c r="G1509" s="136" t="s">
        <v>981</v>
      </c>
      <c r="H1509" s="136" t="s">
        <v>982</v>
      </c>
      <c r="I1509" s="138">
        <v>-11450.55</v>
      </c>
      <c r="J1509" s="136" t="s">
        <v>983</v>
      </c>
      <c r="K1509" s="136" t="s">
        <v>984</v>
      </c>
      <c r="L1509" s="138">
        <v>-961273.67</v>
      </c>
      <c r="M1509" s="138">
        <v>-11450.55</v>
      </c>
      <c r="N1509" s="139">
        <f t="shared" si="47"/>
        <v>11450.55</v>
      </c>
      <c r="O1509" s="140" t="str">
        <f>IF(M1509="","",IF(M1509&lt;0,-M1509&amp;"_"&amp;COUNTIF(M$2:M1509,M1509),M1509&amp;"_"&amp;COUNTIF(M$2:M1509,M1509)))</f>
        <v>11450.55_1</v>
      </c>
      <c r="P1509" s="140" t="str">
        <f t="shared" si="46"/>
        <v/>
      </c>
      <c r="Q1509" s="136" t="s">
        <v>1807</v>
      </c>
      <c r="R1509" s="136" t="s">
        <v>1802</v>
      </c>
      <c r="S1509" s="136" t="s">
        <v>980</v>
      </c>
      <c r="T1509" s="136" t="s">
        <v>980</v>
      </c>
      <c r="U1509" s="136" t="s">
        <v>987</v>
      </c>
      <c r="V1509" s="136" t="s">
        <v>980</v>
      </c>
      <c r="W1509" s="136" t="s">
        <v>980</v>
      </c>
      <c r="X1509" s="136" t="s">
        <v>980</v>
      </c>
      <c r="Y1509" s="136" t="s">
        <v>980</v>
      </c>
      <c r="Z1509" s="136" t="s">
        <v>988</v>
      </c>
      <c r="AA1509" s="136" t="s">
        <v>980</v>
      </c>
      <c r="AB1509" s="137"/>
      <c r="AC1509" s="136" t="s">
        <v>980</v>
      </c>
      <c r="AD1509" s="136" t="s">
        <v>980</v>
      </c>
      <c r="AE1509" s="136" t="s">
        <v>980</v>
      </c>
      <c r="AF1509" s="138">
        <v>0</v>
      </c>
    </row>
    <row r="1510" spans="1:32" x14ac:dyDescent="0.25">
      <c r="A1510" s="135" t="s">
        <v>980</v>
      </c>
      <c r="B1510" s="136" t="s">
        <v>182</v>
      </c>
      <c r="C1510" s="136" t="s">
        <v>842</v>
      </c>
      <c r="D1510" s="137">
        <v>44253</v>
      </c>
      <c r="E1510" s="137">
        <v>44253</v>
      </c>
      <c r="F1510" s="137">
        <v>44261</v>
      </c>
      <c r="G1510" s="136" t="s">
        <v>981</v>
      </c>
      <c r="H1510" s="136" t="s">
        <v>982</v>
      </c>
      <c r="I1510" s="138">
        <v>-10886.79</v>
      </c>
      <c r="J1510" s="136" t="s">
        <v>983</v>
      </c>
      <c r="K1510" s="136" t="s">
        <v>984</v>
      </c>
      <c r="L1510" s="138">
        <v>-913946.02</v>
      </c>
      <c r="M1510" s="138">
        <v>-10886.79</v>
      </c>
      <c r="N1510" s="139">
        <f t="shared" si="47"/>
        <v>10886.79</v>
      </c>
      <c r="O1510" s="140" t="str">
        <f>IF(M1510="","",IF(M1510&lt;0,-M1510&amp;"_"&amp;COUNTIF(M$2:M1510,M1510),M1510&amp;"_"&amp;COUNTIF(M$2:M1510,M1510)))</f>
        <v>10886.79_1</v>
      </c>
      <c r="P1510" s="140" t="str">
        <f t="shared" si="46"/>
        <v/>
      </c>
      <c r="Q1510" s="136" t="s">
        <v>1807</v>
      </c>
      <c r="R1510" s="136" t="s">
        <v>1802</v>
      </c>
      <c r="S1510" s="136" t="s">
        <v>980</v>
      </c>
      <c r="T1510" s="136" t="s">
        <v>980</v>
      </c>
      <c r="U1510" s="136" t="s">
        <v>987</v>
      </c>
      <c r="V1510" s="136" t="s">
        <v>980</v>
      </c>
      <c r="W1510" s="136" t="s">
        <v>980</v>
      </c>
      <c r="X1510" s="136" t="s">
        <v>980</v>
      </c>
      <c r="Y1510" s="136" t="s">
        <v>980</v>
      </c>
      <c r="Z1510" s="136" t="s">
        <v>988</v>
      </c>
      <c r="AA1510" s="136" t="s">
        <v>980</v>
      </c>
      <c r="AB1510" s="137"/>
      <c r="AC1510" s="136" t="s">
        <v>980</v>
      </c>
      <c r="AD1510" s="136" t="s">
        <v>980</v>
      </c>
      <c r="AE1510" s="136" t="s">
        <v>980</v>
      </c>
      <c r="AF1510" s="138">
        <v>0</v>
      </c>
    </row>
    <row r="1511" spans="1:32" x14ac:dyDescent="0.25">
      <c r="A1511" s="135" t="s">
        <v>980</v>
      </c>
      <c r="B1511" s="136" t="s">
        <v>182</v>
      </c>
      <c r="C1511" s="136" t="s">
        <v>842</v>
      </c>
      <c r="D1511" s="137">
        <v>44253</v>
      </c>
      <c r="E1511" s="137">
        <v>44253</v>
      </c>
      <c r="F1511" s="137">
        <v>44261</v>
      </c>
      <c r="G1511" s="136" t="s">
        <v>981</v>
      </c>
      <c r="H1511" s="136" t="s">
        <v>982</v>
      </c>
      <c r="I1511" s="138">
        <v>-4277.32</v>
      </c>
      <c r="J1511" s="136" t="s">
        <v>983</v>
      </c>
      <c r="K1511" s="136" t="s">
        <v>984</v>
      </c>
      <c r="L1511" s="138">
        <v>-359081.01</v>
      </c>
      <c r="M1511" s="138">
        <v>-4277.32</v>
      </c>
      <c r="N1511" s="139">
        <f t="shared" si="47"/>
        <v>4277.32</v>
      </c>
      <c r="O1511" s="140" t="str">
        <f>IF(M1511="","",IF(M1511&lt;0,-M1511&amp;"_"&amp;COUNTIF(M$2:M1511,M1511),M1511&amp;"_"&amp;COUNTIF(M$2:M1511,M1511)))</f>
        <v>4277.32_1</v>
      </c>
      <c r="P1511" s="140" t="str">
        <f t="shared" si="46"/>
        <v/>
      </c>
      <c r="Q1511" s="136" t="s">
        <v>1807</v>
      </c>
      <c r="R1511" s="136" t="s">
        <v>1802</v>
      </c>
      <c r="S1511" s="136" t="s">
        <v>980</v>
      </c>
      <c r="T1511" s="136" t="s">
        <v>980</v>
      </c>
      <c r="U1511" s="136" t="s">
        <v>987</v>
      </c>
      <c r="V1511" s="136" t="s">
        <v>980</v>
      </c>
      <c r="W1511" s="136" t="s">
        <v>980</v>
      </c>
      <c r="X1511" s="136" t="s">
        <v>980</v>
      </c>
      <c r="Y1511" s="136" t="s">
        <v>980</v>
      </c>
      <c r="Z1511" s="136" t="s">
        <v>988</v>
      </c>
      <c r="AA1511" s="136" t="s">
        <v>980</v>
      </c>
      <c r="AB1511" s="137"/>
      <c r="AC1511" s="136" t="s">
        <v>980</v>
      </c>
      <c r="AD1511" s="136" t="s">
        <v>980</v>
      </c>
      <c r="AE1511" s="136" t="s">
        <v>980</v>
      </c>
      <c r="AF1511" s="138">
        <v>0</v>
      </c>
    </row>
    <row r="1512" spans="1:32" x14ac:dyDescent="0.25">
      <c r="A1512" s="135" t="s">
        <v>980</v>
      </c>
      <c r="B1512" s="136" t="s">
        <v>1021</v>
      </c>
      <c r="C1512" s="136" t="s">
        <v>817</v>
      </c>
      <c r="D1512" s="137">
        <v>44253</v>
      </c>
      <c r="E1512" s="137">
        <v>44253</v>
      </c>
      <c r="F1512" s="137">
        <v>44256</v>
      </c>
      <c r="G1512" s="136" t="s">
        <v>981</v>
      </c>
      <c r="H1512" s="136" t="s">
        <v>982</v>
      </c>
      <c r="I1512" s="138">
        <v>-1431.19</v>
      </c>
      <c r="J1512" s="136" t="s">
        <v>983</v>
      </c>
      <c r="K1512" s="136" t="s">
        <v>984</v>
      </c>
      <c r="L1512" s="138">
        <v>-120148.4</v>
      </c>
      <c r="M1512" s="138">
        <v>-1431.19</v>
      </c>
      <c r="N1512" s="139">
        <f t="shared" si="47"/>
        <v>1431.19</v>
      </c>
      <c r="O1512" s="140" t="str">
        <f>IF(M1512="","",IF(M1512&lt;0,-M1512&amp;"_"&amp;COUNTIF(M$2:M1512,M1512),M1512&amp;"_"&amp;COUNTIF(M$2:M1512,M1512)))</f>
        <v>1431.19_1</v>
      </c>
      <c r="P1512" s="140" t="str">
        <f t="shared" si="46"/>
        <v/>
      </c>
      <c r="Q1512" s="136" t="s">
        <v>1808</v>
      </c>
      <c r="R1512" s="136" t="s">
        <v>1802</v>
      </c>
      <c r="S1512" s="136" t="s">
        <v>980</v>
      </c>
      <c r="T1512" s="136" t="s">
        <v>980</v>
      </c>
      <c r="U1512" s="136" t="s">
        <v>987</v>
      </c>
      <c r="V1512" s="136" t="s">
        <v>980</v>
      </c>
      <c r="W1512" s="136" t="s">
        <v>980</v>
      </c>
      <c r="X1512" s="136" t="s">
        <v>980</v>
      </c>
      <c r="Y1512" s="136" t="s">
        <v>980</v>
      </c>
      <c r="Z1512" s="136" t="s">
        <v>988</v>
      </c>
      <c r="AA1512" s="136" t="s">
        <v>980</v>
      </c>
      <c r="AB1512" s="137"/>
      <c r="AC1512" s="136" t="s">
        <v>980</v>
      </c>
      <c r="AD1512" s="136" t="s">
        <v>980</v>
      </c>
      <c r="AE1512" s="136" t="s">
        <v>980</v>
      </c>
      <c r="AF1512" s="138">
        <v>0</v>
      </c>
    </row>
    <row r="1513" spans="1:32" x14ac:dyDescent="0.25">
      <c r="A1513" s="135" t="s">
        <v>980</v>
      </c>
      <c r="B1513" s="136" t="s">
        <v>182</v>
      </c>
      <c r="C1513" s="136" t="s">
        <v>829</v>
      </c>
      <c r="D1513" s="137">
        <v>44254</v>
      </c>
      <c r="E1513" s="137">
        <v>44254</v>
      </c>
      <c r="F1513" s="137">
        <v>44259</v>
      </c>
      <c r="G1513" s="136" t="s">
        <v>981</v>
      </c>
      <c r="H1513" s="136" t="s">
        <v>982</v>
      </c>
      <c r="I1513" s="138">
        <v>-5786.8</v>
      </c>
      <c r="J1513" s="136" t="s">
        <v>983</v>
      </c>
      <c r="K1513" s="136" t="s">
        <v>984</v>
      </c>
      <c r="L1513" s="138">
        <v>-485801.86</v>
      </c>
      <c r="M1513" s="138">
        <v>-5786.8</v>
      </c>
      <c r="N1513" s="139">
        <f t="shared" si="47"/>
        <v>5786.8</v>
      </c>
      <c r="O1513" s="140" t="str">
        <f>IF(M1513="","",IF(M1513&lt;0,-M1513&amp;"_"&amp;COUNTIF(M$2:M1513,M1513),M1513&amp;"_"&amp;COUNTIF(M$2:M1513,M1513)))</f>
        <v>5786.8_1</v>
      </c>
      <c r="P1513" s="140" t="str">
        <f t="shared" si="46"/>
        <v/>
      </c>
      <c r="Q1513" s="136" t="s">
        <v>1809</v>
      </c>
      <c r="R1513" s="136" t="s">
        <v>1810</v>
      </c>
      <c r="S1513" s="136" t="s">
        <v>980</v>
      </c>
      <c r="T1513" s="136" t="s">
        <v>980</v>
      </c>
      <c r="U1513" s="136" t="s">
        <v>987</v>
      </c>
      <c r="V1513" s="136" t="s">
        <v>980</v>
      </c>
      <c r="W1513" s="136" t="s">
        <v>980</v>
      </c>
      <c r="X1513" s="136" t="s">
        <v>980</v>
      </c>
      <c r="Y1513" s="136" t="s">
        <v>980</v>
      </c>
      <c r="Z1513" s="136" t="s">
        <v>988</v>
      </c>
      <c r="AA1513" s="136" t="s">
        <v>980</v>
      </c>
      <c r="AB1513" s="137"/>
      <c r="AC1513" s="136" t="s">
        <v>980</v>
      </c>
      <c r="AD1513" s="136" t="s">
        <v>980</v>
      </c>
      <c r="AE1513" s="136" t="s">
        <v>980</v>
      </c>
      <c r="AF1513" s="138">
        <v>0</v>
      </c>
    </row>
    <row r="1514" spans="1:32" x14ac:dyDescent="0.25">
      <c r="A1514" s="135" t="s">
        <v>980</v>
      </c>
      <c r="B1514" s="136" t="s">
        <v>182</v>
      </c>
      <c r="C1514" s="136" t="s">
        <v>847</v>
      </c>
      <c r="D1514" s="137">
        <v>44255</v>
      </c>
      <c r="E1514" s="137">
        <v>44255</v>
      </c>
      <c r="F1514" s="137">
        <v>44263</v>
      </c>
      <c r="G1514" s="136" t="s">
        <v>981</v>
      </c>
      <c r="H1514" s="136" t="s">
        <v>982</v>
      </c>
      <c r="I1514" s="138">
        <v>-14199.85</v>
      </c>
      <c r="J1514" s="136" t="s">
        <v>983</v>
      </c>
      <c r="K1514" s="136" t="s">
        <v>984</v>
      </c>
      <c r="L1514" s="138">
        <v>-1192077.4099999999</v>
      </c>
      <c r="M1514" s="138">
        <v>-14199.85</v>
      </c>
      <c r="N1514" s="139">
        <f t="shared" si="47"/>
        <v>14199.85</v>
      </c>
      <c r="O1514" s="140" t="str">
        <f>IF(M1514="","",IF(M1514&lt;0,-M1514&amp;"_"&amp;COUNTIF(M$2:M1514,M1514),M1514&amp;"_"&amp;COUNTIF(M$2:M1514,M1514)))</f>
        <v>14199.85_1</v>
      </c>
      <c r="P1514" s="140" t="str">
        <f t="shared" si="46"/>
        <v/>
      </c>
      <c r="Q1514" s="136" t="s">
        <v>1811</v>
      </c>
      <c r="R1514" s="136" t="s">
        <v>1812</v>
      </c>
      <c r="S1514" s="136" t="s">
        <v>980</v>
      </c>
      <c r="T1514" s="136" t="s">
        <v>980</v>
      </c>
      <c r="U1514" s="136" t="s">
        <v>987</v>
      </c>
      <c r="V1514" s="136" t="s">
        <v>980</v>
      </c>
      <c r="W1514" s="136" t="s">
        <v>980</v>
      </c>
      <c r="X1514" s="136" t="s">
        <v>980</v>
      </c>
      <c r="Y1514" s="136" t="s">
        <v>980</v>
      </c>
      <c r="Z1514" s="136" t="s">
        <v>988</v>
      </c>
      <c r="AA1514" s="136" t="s">
        <v>980</v>
      </c>
      <c r="AB1514" s="137"/>
      <c r="AC1514" s="136" t="s">
        <v>980</v>
      </c>
      <c r="AD1514" s="136" t="s">
        <v>980</v>
      </c>
      <c r="AE1514" s="136" t="s">
        <v>980</v>
      </c>
      <c r="AF1514" s="138">
        <v>0</v>
      </c>
    </row>
    <row r="1515" spans="1:32" x14ac:dyDescent="0.25">
      <c r="A1515" s="135" t="s">
        <v>980</v>
      </c>
      <c r="B1515" s="136" t="s">
        <v>182</v>
      </c>
      <c r="C1515" s="136" t="s">
        <v>846</v>
      </c>
      <c r="D1515" s="137">
        <v>44255</v>
      </c>
      <c r="E1515" s="137">
        <v>44255</v>
      </c>
      <c r="F1515" s="137">
        <v>44263</v>
      </c>
      <c r="G1515" s="136" t="s">
        <v>981</v>
      </c>
      <c r="H1515" s="136" t="s">
        <v>982</v>
      </c>
      <c r="I1515" s="138">
        <v>-8743.7900000000009</v>
      </c>
      <c r="J1515" s="136" t="s">
        <v>983</v>
      </c>
      <c r="K1515" s="136" t="s">
        <v>984</v>
      </c>
      <c r="L1515" s="138">
        <v>-734041.17</v>
      </c>
      <c r="M1515" s="138">
        <v>-8743.7900000000009</v>
      </c>
      <c r="N1515" s="139">
        <f t="shared" si="47"/>
        <v>8743.7900000000009</v>
      </c>
      <c r="O1515" s="140" t="str">
        <f>IF(M1515="","",IF(M1515&lt;0,-M1515&amp;"_"&amp;COUNTIF(M$2:M1515,M1515),M1515&amp;"_"&amp;COUNTIF(M$2:M1515,M1515)))</f>
        <v>8743.79_1</v>
      </c>
      <c r="P1515" s="140" t="str">
        <f t="shared" si="46"/>
        <v/>
      </c>
      <c r="Q1515" s="136" t="s">
        <v>1813</v>
      </c>
      <c r="R1515" s="136" t="s">
        <v>1812</v>
      </c>
      <c r="S1515" s="136" t="s">
        <v>980</v>
      </c>
      <c r="T1515" s="136" t="s">
        <v>980</v>
      </c>
      <c r="U1515" s="136" t="s">
        <v>987</v>
      </c>
      <c r="V1515" s="136" t="s">
        <v>980</v>
      </c>
      <c r="W1515" s="136" t="s">
        <v>980</v>
      </c>
      <c r="X1515" s="136" t="s">
        <v>980</v>
      </c>
      <c r="Y1515" s="136" t="s">
        <v>980</v>
      </c>
      <c r="Z1515" s="136" t="s">
        <v>988</v>
      </c>
      <c r="AA1515" s="136" t="s">
        <v>980</v>
      </c>
      <c r="AB1515" s="137"/>
      <c r="AC1515" s="136" t="s">
        <v>980</v>
      </c>
      <c r="AD1515" s="136" t="s">
        <v>980</v>
      </c>
      <c r="AE1515" s="136" t="s">
        <v>980</v>
      </c>
      <c r="AF1515" s="138">
        <v>0</v>
      </c>
    </row>
    <row r="1516" spans="1:32" x14ac:dyDescent="0.25">
      <c r="A1516" s="135" t="s">
        <v>980</v>
      </c>
      <c r="B1516" s="136" t="s">
        <v>182</v>
      </c>
      <c r="C1516" s="136" t="s">
        <v>839</v>
      </c>
      <c r="D1516" s="137">
        <v>44255</v>
      </c>
      <c r="E1516" s="137">
        <v>44255</v>
      </c>
      <c r="F1516" s="137">
        <v>44263</v>
      </c>
      <c r="G1516" s="136" t="s">
        <v>981</v>
      </c>
      <c r="H1516" s="136" t="s">
        <v>982</v>
      </c>
      <c r="I1516" s="138">
        <v>-4079.07</v>
      </c>
      <c r="J1516" s="136" t="s">
        <v>983</v>
      </c>
      <c r="K1516" s="136" t="s">
        <v>984</v>
      </c>
      <c r="L1516" s="138">
        <v>-342437.93</v>
      </c>
      <c r="M1516" s="138">
        <v>-4079.07</v>
      </c>
      <c r="N1516" s="139">
        <f t="shared" si="47"/>
        <v>4079.07</v>
      </c>
      <c r="O1516" s="140" t="str">
        <f>IF(M1516="","",IF(M1516&lt;0,-M1516&amp;"_"&amp;COUNTIF(M$2:M1516,M1516),M1516&amp;"_"&amp;COUNTIF(M$2:M1516,M1516)))</f>
        <v>4079.07_1</v>
      </c>
      <c r="P1516" s="140" t="str">
        <f t="shared" si="46"/>
        <v/>
      </c>
      <c r="Q1516" s="136" t="s">
        <v>1814</v>
      </c>
      <c r="R1516" s="136" t="s">
        <v>1812</v>
      </c>
      <c r="S1516" s="136" t="s">
        <v>980</v>
      </c>
      <c r="T1516" s="136" t="s">
        <v>980</v>
      </c>
      <c r="U1516" s="136" t="s">
        <v>987</v>
      </c>
      <c r="V1516" s="136" t="s">
        <v>980</v>
      </c>
      <c r="W1516" s="136" t="s">
        <v>980</v>
      </c>
      <c r="X1516" s="136" t="s">
        <v>980</v>
      </c>
      <c r="Y1516" s="136" t="s">
        <v>980</v>
      </c>
      <c r="Z1516" s="136" t="s">
        <v>988</v>
      </c>
      <c r="AA1516" s="136" t="s">
        <v>980</v>
      </c>
      <c r="AB1516" s="137"/>
      <c r="AC1516" s="136" t="s">
        <v>980</v>
      </c>
      <c r="AD1516" s="136" t="s">
        <v>980</v>
      </c>
      <c r="AE1516" s="136" t="s">
        <v>980</v>
      </c>
      <c r="AF1516" s="138">
        <v>0</v>
      </c>
    </row>
    <row r="1517" spans="1:32" x14ac:dyDescent="0.25">
      <c r="A1517" s="135" t="s">
        <v>980</v>
      </c>
      <c r="B1517" s="136" t="s">
        <v>182</v>
      </c>
      <c r="C1517" s="136" t="s">
        <v>831</v>
      </c>
      <c r="D1517" s="137">
        <v>44255</v>
      </c>
      <c r="E1517" s="137">
        <v>44255</v>
      </c>
      <c r="F1517" s="137">
        <v>44263</v>
      </c>
      <c r="G1517" s="136" t="s">
        <v>981</v>
      </c>
      <c r="H1517" s="136" t="s">
        <v>982</v>
      </c>
      <c r="I1517" s="138">
        <v>-5365.4</v>
      </c>
      <c r="J1517" s="136" t="s">
        <v>983</v>
      </c>
      <c r="K1517" s="136" t="s">
        <v>984</v>
      </c>
      <c r="L1517" s="138">
        <v>-450425.33</v>
      </c>
      <c r="M1517" s="138">
        <v>-5365.4</v>
      </c>
      <c r="N1517" s="139">
        <f t="shared" si="47"/>
        <v>5365.4</v>
      </c>
      <c r="O1517" s="140" t="str">
        <f>IF(M1517="","",IF(M1517&lt;0,-M1517&amp;"_"&amp;COUNTIF(M$2:M1517,M1517),M1517&amp;"_"&amp;COUNTIF(M$2:M1517,M1517)))</f>
        <v>5365.4_1</v>
      </c>
      <c r="P1517" s="140" t="str">
        <f t="shared" si="46"/>
        <v/>
      </c>
      <c r="Q1517" s="136" t="s">
        <v>1815</v>
      </c>
      <c r="R1517" s="136" t="s">
        <v>1812</v>
      </c>
      <c r="S1517" s="136" t="s">
        <v>980</v>
      </c>
      <c r="T1517" s="136" t="s">
        <v>980</v>
      </c>
      <c r="U1517" s="136" t="s">
        <v>987</v>
      </c>
      <c r="V1517" s="136" t="s">
        <v>980</v>
      </c>
      <c r="W1517" s="136" t="s">
        <v>980</v>
      </c>
      <c r="X1517" s="136" t="s">
        <v>980</v>
      </c>
      <c r="Y1517" s="136" t="s">
        <v>980</v>
      </c>
      <c r="Z1517" s="136" t="s">
        <v>988</v>
      </c>
      <c r="AA1517" s="136" t="s">
        <v>980</v>
      </c>
      <c r="AB1517" s="137"/>
      <c r="AC1517" s="136" t="s">
        <v>980</v>
      </c>
      <c r="AD1517" s="136" t="s">
        <v>980</v>
      </c>
      <c r="AE1517" s="136" t="s">
        <v>980</v>
      </c>
      <c r="AF1517" s="138">
        <v>0</v>
      </c>
    </row>
    <row r="1518" spans="1:32" x14ac:dyDescent="0.25">
      <c r="A1518" s="135" t="s">
        <v>980</v>
      </c>
      <c r="B1518" s="136" t="s">
        <v>182</v>
      </c>
      <c r="C1518" s="136" t="s">
        <v>254</v>
      </c>
      <c r="D1518" s="137">
        <v>44255</v>
      </c>
      <c r="E1518" s="137">
        <v>44255</v>
      </c>
      <c r="F1518" s="137">
        <v>44263</v>
      </c>
      <c r="G1518" s="136" t="s">
        <v>981</v>
      </c>
      <c r="H1518" s="136" t="s">
        <v>982</v>
      </c>
      <c r="I1518" s="138">
        <v>-3722.62</v>
      </c>
      <c r="J1518" s="136" t="s">
        <v>983</v>
      </c>
      <c r="K1518" s="136" t="s">
        <v>984</v>
      </c>
      <c r="L1518" s="138">
        <v>-312513.96000000002</v>
      </c>
      <c r="M1518" s="138">
        <v>-3722.62</v>
      </c>
      <c r="N1518" s="139">
        <f t="shared" si="47"/>
        <v>3722.62</v>
      </c>
      <c r="O1518" s="140" t="str">
        <f>IF(M1518="","",IF(M1518&lt;0,-M1518&amp;"_"&amp;COUNTIF(M$2:M1518,M1518),M1518&amp;"_"&amp;COUNTIF(M$2:M1518,M1518)))</f>
        <v>3722.62_1</v>
      </c>
      <c r="P1518" s="140" t="str">
        <f t="shared" si="46"/>
        <v/>
      </c>
      <c r="Q1518" s="136" t="s">
        <v>1816</v>
      </c>
      <c r="R1518" s="136" t="s">
        <v>1812</v>
      </c>
      <c r="S1518" s="136" t="s">
        <v>980</v>
      </c>
      <c r="T1518" s="136" t="s">
        <v>980</v>
      </c>
      <c r="U1518" s="136" t="s">
        <v>987</v>
      </c>
      <c r="V1518" s="136" t="s">
        <v>980</v>
      </c>
      <c r="W1518" s="136" t="s">
        <v>980</v>
      </c>
      <c r="X1518" s="136" t="s">
        <v>980</v>
      </c>
      <c r="Y1518" s="136" t="s">
        <v>980</v>
      </c>
      <c r="Z1518" s="136" t="s">
        <v>988</v>
      </c>
      <c r="AA1518" s="136" t="s">
        <v>980</v>
      </c>
      <c r="AB1518" s="137"/>
      <c r="AC1518" s="136" t="s">
        <v>980</v>
      </c>
      <c r="AD1518" s="136" t="s">
        <v>980</v>
      </c>
      <c r="AE1518" s="136" t="s">
        <v>980</v>
      </c>
      <c r="AF1518" s="138">
        <v>0</v>
      </c>
    </row>
    <row r="1519" spans="1:32" x14ac:dyDescent="0.25">
      <c r="A1519" s="135" t="s">
        <v>980</v>
      </c>
      <c r="B1519" s="136" t="s">
        <v>182</v>
      </c>
      <c r="C1519" s="136" t="s">
        <v>254</v>
      </c>
      <c r="D1519" s="137">
        <v>44255</v>
      </c>
      <c r="E1519" s="137">
        <v>44255</v>
      </c>
      <c r="F1519" s="137">
        <v>44263</v>
      </c>
      <c r="G1519" s="136" t="s">
        <v>981</v>
      </c>
      <c r="H1519" s="136" t="s">
        <v>982</v>
      </c>
      <c r="I1519" s="138">
        <v>-3260.93</v>
      </c>
      <c r="J1519" s="136" t="s">
        <v>983</v>
      </c>
      <c r="K1519" s="136" t="s">
        <v>984</v>
      </c>
      <c r="L1519" s="138">
        <v>-273755.07</v>
      </c>
      <c r="M1519" s="138">
        <v>-3260.93</v>
      </c>
      <c r="N1519" s="139">
        <f t="shared" si="47"/>
        <v>3260.93</v>
      </c>
      <c r="O1519" s="140" t="str">
        <f>IF(M1519="","",IF(M1519&lt;0,-M1519&amp;"_"&amp;COUNTIF(M$2:M1519,M1519),M1519&amp;"_"&amp;COUNTIF(M$2:M1519,M1519)))</f>
        <v>3260.93_1</v>
      </c>
      <c r="P1519" s="140" t="str">
        <f t="shared" si="46"/>
        <v/>
      </c>
      <c r="Q1519" s="136" t="s">
        <v>1816</v>
      </c>
      <c r="R1519" s="136" t="s">
        <v>1812</v>
      </c>
      <c r="S1519" s="136" t="s">
        <v>980</v>
      </c>
      <c r="T1519" s="136" t="s">
        <v>980</v>
      </c>
      <c r="U1519" s="136" t="s">
        <v>987</v>
      </c>
      <c r="V1519" s="136" t="s">
        <v>980</v>
      </c>
      <c r="W1519" s="136" t="s">
        <v>980</v>
      </c>
      <c r="X1519" s="136" t="s">
        <v>980</v>
      </c>
      <c r="Y1519" s="136" t="s">
        <v>980</v>
      </c>
      <c r="Z1519" s="136" t="s">
        <v>988</v>
      </c>
      <c r="AA1519" s="136" t="s">
        <v>980</v>
      </c>
      <c r="AB1519" s="137"/>
      <c r="AC1519" s="136" t="s">
        <v>980</v>
      </c>
      <c r="AD1519" s="136" t="s">
        <v>980</v>
      </c>
      <c r="AE1519" s="136" t="s">
        <v>980</v>
      </c>
      <c r="AF1519" s="138">
        <v>0</v>
      </c>
    </row>
    <row r="1520" spans="1:32" x14ac:dyDescent="0.25">
      <c r="A1520" s="135" t="s">
        <v>980</v>
      </c>
      <c r="B1520" s="136" t="s">
        <v>182</v>
      </c>
      <c r="C1520" s="136" t="s">
        <v>254</v>
      </c>
      <c r="D1520" s="137">
        <v>44255</v>
      </c>
      <c r="E1520" s="137">
        <v>44255</v>
      </c>
      <c r="F1520" s="137">
        <v>44263</v>
      </c>
      <c r="G1520" s="136" t="s">
        <v>981</v>
      </c>
      <c r="H1520" s="136" t="s">
        <v>982</v>
      </c>
      <c r="I1520" s="138">
        <v>-6009.72</v>
      </c>
      <c r="J1520" s="136" t="s">
        <v>983</v>
      </c>
      <c r="K1520" s="136" t="s">
        <v>984</v>
      </c>
      <c r="L1520" s="138">
        <v>-504515.99</v>
      </c>
      <c r="M1520" s="138">
        <v>-6009.72</v>
      </c>
      <c r="N1520" s="139">
        <f t="shared" si="47"/>
        <v>6009.72</v>
      </c>
      <c r="O1520" s="140" t="str">
        <f>IF(M1520="","",IF(M1520&lt;0,-M1520&amp;"_"&amp;COUNTIF(M$2:M1520,M1520),M1520&amp;"_"&amp;COUNTIF(M$2:M1520,M1520)))</f>
        <v>6009.72_1</v>
      </c>
      <c r="P1520" s="140" t="str">
        <f t="shared" si="46"/>
        <v/>
      </c>
      <c r="Q1520" s="136" t="s">
        <v>1816</v>
      </c>
      <c r="R1520" s="136" t="s">
        <v>1812</v>
      </c>
      <c r="S1520" s="136" t="s">
        <v>980</v>
      </c>
      <c r="T1520" s="136" t="s">
        <v>980</v>
      </c>
      <c r="U1520" s="136" t="s">
        <v>987</v>
      </c>
      <c r="V1520" s="136" t="s">
        <v>980</v>
      </c>
      <c r="W1520" s="136" t="s">
        <v>980</v>
      </c>
      <c r="X1520" s="136" t="s">
        <v>980</v>
      </c>
      <c r="Y1520" s="136" t="s">
        <v>980</v>
      </c>
      <c r="Z1520" s="136" t="s">
        <v>988</v>
      </c>
      <c r="AA1520" s="136" t="s">
        <v>980</v>
      </c>
      <c r="AB1520" s="137"/>
      <c r="AC1520" s="136" t="s">
        <v>980</v>
      </c>
      <c r="AD1520" s="136" t="s">
        <v>980</v>
      </c>
      <c r="AE1520" s="136" t="s">
        <v>980</v>
      </c>
      <c r="AF1520" s="138">
        <v>0</v>
      </c>
    </row>
    <row r="1521" spans="1:32" x14ac:dyDescent="0.25">
      <c r="A1521" s="135" t="s">
        <v>980</v>
      </c>
      <c r="B1521" s="136" t="s">
        <v>182</v>
      </c>
      <c r="C1521" s="136" t="s">
        <v>254</v>
      </c>
      <c r="D1521" s="137">
        <v>44255</v>
      </c>
      <c r="E1521" s="137">
        <v>44255</v>
      </c>
      <c r="F1521" s="137">
        <v>44263</v>
      </c>
      <c r="G1521" s="136" t="s">
        <v>981</v>
      </c>
      <c r="H1521" s="136" t="s">
        <v>982</v>
      </c>
      <c r="I1521" s="138">
        <v>-3618.78</v>
      </c>
      <c r="J1521" s="136" t="s">
        <v>983</v>
      </c>
      <c r="K1521" s="136" t="s">
        <v>984</v>
      </c>
      <c r="L1521" s="138">
        <v>-303796.58</v>
      </c>
      <c r="M1521" s="138">
        <v>-3618.78</v>
      </c>
      <c r="N1521" s="139">
        <f t="shared" si="47"/>
        <v>3618.78</v>
      </c>
      <c r="O1521" s="140" t="str">
        <f>IF(M1521="","",IF(M1521&lt;0,-M1521&amp;"_"&amp;COUNTIF(M$2:M1521,M1521),M1521&amp;"_"&amp;COUNTIF(M$2:M1521,M1521)))</f>
        <v>3618.78_1</v>
      </c>
      <c r="P1521" s="140" t="str">
        <f t="shared" si="46"/>
        <v/>
      </c>
      <c r="Q1521" s="136" t="s">
        <v>1816</v>
      </c>
      <c r="R1521" s="136" t="s">
        <v>1812</v>
      </c>
      <c r="S1521" s="136" t="s">
        <v>980</v>
      </c>
      <c r="T1521" s="136" t="s">
        <v>980</v>
      </c>
      <c r="U1521" s="136" t="s">
        <v>987</v>
      </c>
      <c r="V1521" s="136" t="s">
        <v>980</v>
      </c>
      <c r="W1521" s="136" t="s">
        <v>980</v>
      </c>
      <c r="X1521" s="136" t="s">
        <v>980</v>
      </c>
      <c r="Y1521" s="136" t="s">
        <v>980</v>
      </c>
      <c r="Z1521" s="136" t="s">
        <v>988</v>
      </c>
      <c r="AA1521" s="136" t="s">
        <v>980</v>
      </c>
      <c r="AB1521" s="137"/>
      <c r="AC1521" s="136" t="s">
        <v>980</v>
      </c>
      <c r="AD1521" s="136" t="s">
        <v>980</v>
      </c>
      <c r="AE1521" s="136" t="s">
        <v>980</v>
      </c>
      <c r="AF1521" s="138">
        <v>0</v>
      </c>
    </row>
    <row r="1522" spans="1:32" x14ac:dyDescent="0.25">
      <c r="A1522" s="135" t="s">
        <v>980</v>
      </c>
      <c r="B1522" s="136" t="s">
        <v>182</v>
      </c>
      <c r="C1522" s="136" t="s">
        <v>869</v>
      </c>
      <c r="D1522" s="137">
        <v>44255</v>
      </c>
      <c r="E1522" s="137">
        <v>44255</v>
      </c>
      <c r="F1522" s="137">
        <v>44263</v>
      </c>
      <c r="G1522" s="136" t="s">
        <v>981</v>
      </c>
      <c r="H1522" s="136" t="s">
        <v>982</v>
      </c>
      <c r="I1522" s="138">
        <v>-10510.54</v>
      </c>
      <c r="J1522" s="136" t="s">
        <v>983</v>
      </c>
      <c r="K1522" s="136" t="s">
        <v>984</v>
      </c>
      <c r="L1522" s="138">
        <v>-882359.83</v>
      </c>
      <c r="M1522" s="138">
        <v>-10510.54</v>
      </c>
      <c r="N1522" s="139">
        <f t="shared" si="47"/>
        <v>10510.54</v>
      </c>
      <c r="O1522" s="140" t="str">
        <f>IF(M1522="","",IF(M1522&lt;0,-M1522&amp;"_"&amp;COUNTIF(M$2:M1522,M1522),M1522&amp;"_"&amp;COUNTIF(M$2:M1522,M1522)))</f>
        <v>10510.54_1</v>
      </c>
      <c r="P1522" s="140" t="str">
        <f t="shared" si="46"/>
        <v/>
      </c>
      <c r="Q1522" s="136" t="s">
        <v>1817</v>
      </c>
      <c r="R1522" s="136" t="s">
        <v>1812</v>
      </c>
      <c r="S1522" s="136" t="s">
        <v>980</v>
      </c>
      <c r="T1522" s="136" t="s">
        <v>980</v>
      </c>
      <c r="U1522" s="136" t="s">
        <v>987</v>
      </c>
      <c r="V1522" s="136" t="s">
        <v>980</v>
      </c>
      <c r="W1522" s="136" t="s">
        <v>980</v>
      </c>
      <c r="X1522" s="136" t="s">
        <v>980</v>
      </c>
      <c r="Y1522" s="136" t="s">
        <v>980</v>
      </c>
      <c r="Z1522" s="136" t="s">
        <v>988</v>
      </c>
      <c r="AA1522" s="136" t="s">
        <v>980</v>
      </c>
      <c r="AB1522" s="137"/>
      <c r="AC1522" s="136" t="s">
        <v>980</v>
      </c>
      <c r="AD1522" s="136" t="s">
        <v>980</v>
      </c>
      <c r="AE1522" s="136" t="s">
        <v>980</v>
      </c>
      <c r="AF1522" s="138">
        <v>0</v>
      </c>
    </row>
    <row r="1523" spans="1:32" x14ac:dyDescent="0.25">
      <c r="A1523" s="135" t="s">
        <v>980</v>
      </c>
      <c r="B1523" s="136" t="s">
        <v>182</v>
      </c>
      <c r="C1523" s="136" t="s">
        <v>843</v>
      </c>
      <c r="D1523" s="137">
        <v>44256</v>
      </c>
      <c r="E1523" s="137">
        <v>44256</v>
      </c>
      <c r="F1523" s="137">
        <v>44263</v>
      </c>
      <c r="G1523" s="136" t="s">
        <v>981</v>
      </c>
      <c r="H1523" s="136" t="s">
        <v>982</v>
      </c>
      <c r="I1523" s="138">
        <v>-2255.98</v>
      </c>
      <c r="J1523" s="136" t="s">
        <v>983</v>
      </c>
      <c r="K1523" s="136" t="s">
        <v>984</v>
      </c>
      <c r="L1523" s="138">
        <v>-189389.52</v>
      </c>
      <c r="M1523" s="138">
        <v>-2255.98</v>
      </c>
      <c r="N1523" s="139">
        <f t="shared" si="47"/>
        <v>2255.98</v>
      </c>
      <c r="O1523" s="140" t="str">
        <f>IF(M1523="","",IF(M1523&lt;0,-M1523&amp;"_"&amp;COUNTIF(M$2:M1523,M1523),M1523&amp;"_"&amp;COUNTIF(M$2:M1523,M1523)))</f>
        <v>2255.98_1</v>
      </c>
      <c r="P1523" s="140" t="str">
        <f t="shared" si="46"/>
        <v/>
      </c>
      <c r="Q1523" s="136" t="s">
        <v>1818</v>
      </c>
      <c r="R1523" s="136" t="s">
        <v>1819</v>
      </c>
      <c r="S1523" s="136" t="s">
        <v>980</v>
      </c>
      <c r="T1523" s="136" t="s">
        <v>980</v>
      </c>
      <c r="U1523" s="136" t="s">
        <v>987</v>
      </c>
      <c r="V1523" s="136" t="s">
        <v>980</v>
      </c>
      <c r="W1523" s="136" t="s">
        <v>980</v>
      </c>
      <c r="X1523" s="136" t="s">
        <v>980</v>
      </c>
      <c r="Y1523" s="136" t="s">
        <v>980</v>
      </c>
      <c r="Z1523" s="136" t="s">
        <v>988</v>
      </c>
      <c r="AA1523" s="136" t="s">
        <v>980</v>
      </c>
      <c r="AB1523" s="137"/>
      <c r="AC1523" s="136" t="s">
        <v>980</v>
      </c>
      <c r="AD1523" s="136" t="s">
        <v>980</v>
      </c>
      <c r="AE1523" s="136" t="s">
        <v>980</v>
      </c>
      <c r="AF1523" s="138">
        <v>0</v>
      </c>
    </row>
    <row r="1524" spans="1:32" x14ac:dyDescent="0.25">
      <c r="A1524" s="135" t="s">
        <v>980</v>
      </c>
      <c r="B1524" s="136" t="s">
        <v>182</v>
      </c>
      <c r="C1524" s="136" t="s">
        <v>843</v>
      </c>
      <c r="D1524" s="137">
        <v>44256</v>
      </c>
      <c r="E1524" s="137">
        <v>44256</v>
      </c>
      <c r="F1524" s="137">
        <v>44263</v>
      </c>
      <c r="G1524" s="136" t="s">
        <v>981</v>
      </c>
      <c r="H1524" s="136" t="s">
        <v>982</v>
      </c>
      <c r="I1524" s="138">
        <v>-17129.04</v>
      </c>
      <c r="J1524" s="136" t="s">
        <v>983</v>
      </c>
      <c r="K1524" s="136" t="s">
        <v>984</v>
      </c>
      <c r="L1524" s="138">
        <v>-1437982.91</v>
      </c>
      <c r="M1524" s="138">
        <v>-17129.04</v>
      </c>
      <c r="N1524" s="139">
        <f t="shared" si="47"/>
        <v>17129.04</v>
      </c>
      <c r="O1524" s="140" t="str">
        <f>IF(M1524="","",IF(M1524&lt;0,-M1524&amp;"_"&amp;COUNTIF(M$2:M1524,M1524),M1524&amp;"_"&amp;COUNTIF(M$2:M1524,M1524)))</f>
        <v>17129.04_1</v>
      </c>
      <c r="P1524" s="140" t="str">
        <f t="shared" si="46"/>
        <v/>
      </c>
      <c r="Q1524" s="136" t="s">
        <v>1818</v>
      </c>
      <c r="R1524" s="136" t="s">
        <v>1819</v>
      </c>
      <c r="S1524" s="136" t="s">
        <v>980</v>
      </c>
      <c r="T1524" s="136" t="s">
        <v>980</v>
      </c>
      <c r="U1524" s="136" t="s">
        <v>987</v>
      </c>
      <c r="V1524" s="136" t="s">
        <v>980</v>
      </c>
      <c r="W1524" s="136" t="s">
        <v>980</v>
      </c>
      <c r="X1524" s="136" t="s">
        <v>980</v>
      </c>
      <c r="Y1524" s="136" t="s">
        <v>980</v>
      </c>
      <c r="Z1524" s="136" t="s">
        <v>988</v>
      </c>
      <c r="AA1524" s="136" t="s">
        <v>980</v>
      </c>
      <c r="AB1524" s="137"/>
      <c r="AC1524" s="136" t="s">
        <v>980</v>
      </c>
      <c r="AD1524" s="136" t="s">
        <v>980</v>
      </c>
      <c r="AE1524" s="136" t="s">
        <v>980</v>
      </c>
      <c r="AF1524" s="138">
        <v>0</v>
      </c>
    </row>
    <row r="1525" spans="1:32" x14ac:dyDescent="0.25">
      <c r="A1525" s="135" t="s">
        <v>980</v>
      </c>
      <c r="B1525" s="136" t="s">
        <v>182</v>
      </c>
      <c r="C1525" s="136" t="s">
        <v>843</v>
      </c>
      <c r="D1525" s="137">
        <v>44256</v>
      </c>
      <c r="E1525" s="137">
        <v>44256</v>
      </c>
      <c r="F1525" s="137">
        <v>44263</v>
      </c>
      <c r="G1525" s="136" t="s">
        <v>981</v>
      </c>
      <c r="H1525" s="136" t="s">
        <v>982</v>
      </c>
      <c r="I1525" s="138">
        <v>-9848.15</v>
      </c>
      <c r="J1525" s="136" t="s">
        <v>983</v>
      </c>
      <c r="K1525" s="136" t="s">
        <v>984</v>
      </c>
      <c r="L1525" s="138">
        <v>-826752.19</v>
      </c>
      <c r="M1525" s="138">
        <v>-9848.15</v>
      </c>
      <c r="N1525" s="139">
        <f t="shared" si="47"/>
        <v>9848.15</v>
      </c>
      <c r="O1525" s="140" t="str">
        <f>IF(M1525="","",IF(M1525&lt;0,-M1525&amp;"_"&amp;COUNTIF(M$2:M1525,M1525),M1525&amp;"_"&amp;COUNTIF(M$2:M1525,M1525)))</f>
        <v>9848.15_1</v>
      </c>
      <c r="P1525" s="140" t="str">
        <f t="shared" si="46"/>
        <v/>
      </c>
      <c r="Q1525" s="136" t="s">
        <v>1818</v>
      </c>
      <c r="R1525" s="136" t="s">
        <v>1819</v>
      </c>
      <c r="S1525" s="136" t="s">
        <v>980</v>
      </c>
      <c r="T1525" s="136" t="s">
        <v>980</v>
      </c>
      <c r="U1525" s="136" t="s">
        <v>987</v>
      </c>
      <c r="V1525" s="136" t="s">
        <v>980</v>
      </c>
      <c r="W1525" s="136" t="s">
        <v>980</v>
      </c>
      <c r="X1525" s="136" t="s">
        <v>980</v>
      </c>
      <c r="Y1525" s="136" t="s">
        <v>980</v>
      </c>
      <c r="Z1525" s="136" t="s">
        <v>988</v>
      </c>
      <c r="AA1525" s="136" t="s">
        <v>980</v>
      </c>
      <c r="AB1525" s="137"/>
      <c r="AC1525" s="136" t="s">
        <v>980</v>
      </c>
      <c r="AD1525" s="136" t="s">
        <v>980</v>
      </c>
      <c r="AE1525" s="136" t="s">
        <v>980</v>
      </c>
      <c r="AF1525" s="138">
        <v>0</v>
      </c>
    </row>
    <row r="1526" spans="1:32" x14ac:dyDescent="0.25">
      <c r="A1526" s="135" t="s">
        <v>980</v>
      </c>
      <c r="B1526" s="136" t="s">
        <v>182</v>
      </c>
      <c r="C1526" s="136" t="s">
        <v>843</v>
      </c>
      <c r="D1526" s="137">
        <v>44256</v>
      </c>
      <c r="E1526" s="137">
        <v>44256</v>
      </c>
      <c r="F1526" s="137">
        <v>44263</v>
      </c>
      <c r="G1526" s="136" t="s">
        <v>981</v>
      </c>
      <c r="H1526" s="136" t="s">
        <v>982</v>
      </c>
      <c r="I1526" s="138">
        <v>-9870</v>
      </c>
      <c r="J1526" s="136" t="s">
        <v>983</v>
      </c>
      <c r="K1526" s="136" t="s">
        <v>984</v>
      </c>
      <c r="L1526" s="138">
        <v>-828586.5</v>
      </c>
      <c r="M1526" s="138">
        <v>-9870</v>
      </c>
      <c r="N1526" s="139">
        <f t="shared" si="47"/>
        <v>9870</v>
      </c>
      <c r="O1526" s="140" t="str">
        <f>IF(M1526="","",IF(M1526&lt;0,-M1526&amp;"_"&amp;COUNTIF(M$2:M1526,M1526),M1526&amp;"_"&amp;COUNTIF(M$2:M1526,M1526)))</f>
        <v>9870_1</v>
      </c>
      <c r="P1526" s="140" t="str">
        <f t="shared" si="46"/>
        <v/>
      </c>
      <c r="Q1526" s="136" t="s">
        <v>1818</v>
      </c>
      <c r="R1526" s="136" t="s">
        <v>1819</v>
      </c>
      <c r="S1526" s="136" t="s">
        <v>980</v>
      </c>
      <c r="T1526" s="136" t="s">
        <v>980</v>
      </c>
      <c r="U1526" s="136" t="s">
        <v>987</v>
      </c>
      <c r="V1526" s="136" t="s">
        <v>980</v>
      </c>
      <c r="W1526" s="136" t="s">
        <v>980</v>
      </c>
      <c r="X1526" s="136" t="s">
        <v>980</v>
      </c>
      <c r="Y1526" s="136" t="s">
        <v>980</v>
      </c>
      <c r="Z1526" s="136" t="s">
        <v>988</v>
      </c>
      <c r="AA1526" s="136" t="s">
        <v>980</v>
      </c>
      <c r="AB1526" s="137"/>
      <c r="AC1526" s="136" t="s">
        <v>980</v>
      </c>
      <c r="AD1526" s="136" t="s">
        <v>980</v>
      </c>
      <c r="AE1526" s="136" t="s">
        <v>980</v>
      </c>
      <c r="AF1526" s="138">
        <v>0</v>
      </c>
    </row>
    <row r="1527" spans="1:32" x14ac:dyDescent="0.25">
      <c r="A1527" s="135" t="s">
        <v>980</v>
      </c>
      <c r="B1527" s="136" t="s">
        <v>182</v>
      </c>
      <c r="C1527" s="136" t="s">
        <v>825</v>
      </c>
      <c r="D1527" s="137">
        <v>44257</v>
      </c>
      <c r="E1527" s="137">
        <v>44257</v>
      </c>
      <c r="F1527" s="137">
        <v>44259</v>
      </c>
      <c r="G1527" s="136" t="s">
        <v>981</v>
      </c>
      <c r="H1527" s="136" t="s">
        <v>982</v>
      </c>
      <c r="I1527" s="138">
        <v>-5515.9</v>
      </c>
      <c r="J1527" s="136" t="s">
        <v>983</v>
      </c>
      <c r="K1527" s="136" t="s">
        <v>984</v>
      </c>
      <c r="L1527" s="138">
        <v>-463059.81</v>
      </c>
      <c r="M1527" s="138">
        <v>-5515.9</v>
      </c>
      <c r="N1527" s="139">
        <f t="shared" si="47"/>
        <v>5515.9</v>
      </c>
      <c r="O1527" s="140" t="str">
        <f>IF(M1527="","",IF(M1527&lt;0,-M1527&amp;"_"&amp;COUNTIF(M$2:M1527,M1527),M1527&amp;"_"&amp;COUNTIF(M$2:M1527,M1527)))</f>
        <v>5515.9_1</v>
      </c>
      <c r="P1527" s="140" t="str">
        <f t="shared" si="46"/>
        <v/>
      </c>
      <c r="Q1527" s="136" t="s">
        <v>1820</v>
      </c>
      <c r="R1527" s="136" t="s">
        <v>1821</v>
      </c>
      <c r="S1527" s="136" t="s">
        <v>980</v>
      </c>
      <c r="T1527" s="136" t="s">
        <v>980</v>
      </c>
      <c r="U1527" s="136" t="s">
        <v>987</v>
      </c>
      <c r="V1527" s="136" t="s">
        <v>980</v>
      </c>
      <c r="W1527" s="136" t="s">
        <v>980</v>
      </c>
      <c r="X1527" s="136" t="s">
        <v>980</v>
      </c>
      <c r="Y1527" s="136" t="s">
        <v>980</v>
      </c>
      <c r="Z1527" s="136" t="s">
        <v>988</v>
      </c>
      <c r="AA1527" s="136" t="s">
        <v>980</v>
      </c>
      <c r="AB1527" s="137"/>
      <c r="AC1527" s="136" t="s">
        <v>980</v>
      </c>
      <c r="AD1527" s="136" t="s">
        <v>980</v>
      </c>
      <c r="AE1527" s="136" t="s">
        <v>980</v>
      </c>
      <c r="AF1527" s="138">
        <v>0</v>
      </c>
    </row>
    <row r="1528" spans="1:32" x14ac:dyDescent="0.25">
      <c r="A1528" s="135" t="s">
        <v>980</v>
      </c>
      <c r="B1528" s="136" t="s">
        <v>182</v>
      </c>
      <c r="C1528" s="136" t="s">
        <v>835</v>
      </c>
      <c r="D1528" s="137">
        <v>44257</v>
      </c>
      <c r="E1528" s="137">
        <v>44257</v>
      </c>
      <c r="F1528" s="137">
        <v>44259</v>
      </c>
      <c r="G1528" s="136" t="s">
        <v>981</v>
      </c>
      <c r="H1528" s="136" t="s">
        <v>982</v>
      </c>
      <c r="I1528" s="138">
        <v>-8090.04</v>
      </c>
      <c r="J1528" s="136" t="s">
        <v>983</v>
      </c>
      <c r="K1528" s="136" t="s">
        <v>984</v>
      </c>
      <c r="L1528" s="138">
        <v>-679158.86</v>
      </c>
      <c r="M1528" s="138">
        <v>-8090.04</v>
      </c>
      <c r="N1528" s="139">
        <f t="shared" si="47"/>
        <v>8090.04</v>
      </c>
      <c r="O1528" s="140" t="str">
        <f>IF(M1528="","",IF(M1528&lt;0,-M1528&amp;"_"&amp;COUNTIF(M$2:M1528,M1528),M1528&amp;"_"&amp;COUNTIF(M$2:M1528,M1528)))</f>
        <v>8090.04_1</v>
      </c>
      <c r="P1528" s="140" t="str">
        <f t="shared" si="46"/>
        <v/>
      </c>
      <c r="Q1528" s="136" t="s">
        <v>1822</v>
      </c>
      <c r="R1528" s="136" t="s">
        <v>1821</v>
      </c>
      <c r="S1528" s="136" t="s">
        <v>980</v>
      </c>
      <c r="T1528" s="136" t="s">
        <v>980</v>
      </c>
      <c r="U1528" s="136" t="s">
        <v>987</v>
      </c>
      <c r="V1528" s="136" t="s">
        <v>980</v>
      </c>
      <c r="W1528" s="136" t="s">
        <v>980</v>
      </c>
      <c r="X1528" s="136" t="s">
        <v>980</v>
      </c>
      <c r="Y1528" s="136" t="s">
        <v>980</v>
      </c>
      <c r="Z1528" s="136" t="s">
        <v>988</v>
      </c>
      <c r="AA1528" s="136" t="s">
        <v>980</v>
      </c>
      <c r="AB1528" s="137"/>
      <c r="AC1528" s="136" t="s">
        <v>980</v>
      </c>
      <c r="AD1528" s="136" t="s">
        <v>980</v>
      </c>
      <c r="AE1528" s="136" t="s">
        <v>980</v>
      </c>
      <c r="AF1528" s="138">
        <v>0</v>
      </c>
    </row>
    <row r="1529" spans="1:32" x14ac:dyDescent="0.25">
      <c r="A1529" s="135" t="s">
        <v>980</v>
      </c>
      <c r="B1529" s="136" t="s">
        <v>182</v>
      </c>
      <c r="C1529" s="136" t="s">
        <v>844</v>
      </c>
      <c r="D1529" s="137">
        <v>44257</v>
      </c>
      <c r="E1529" s="137">
        <v>44257</v>
      </c>
      <c r="F1529" s="137">
        <v>44263</v>
      </c>
      <c r="G1529" s="136" t="s">
        <v>981</v>
      </c>
      <c r="H1529" s="136" t="s">
        <v>982</v>
      </c>
      <c r="I1529" s="138">
        <v>-283.16000000000003</v>
      </c>
      <c r="J1529" s="136" t="s">
        <v>999</v>
      </c>
      <c r="K1529" s="136" t="s">
        <v>984</v>
      </c>
      <c r="L1529" s="138">
        <v>-23771.279999999999</v>
      </c>
      <c r="M1529" s="138">
        <v>-283.16000000000003</v>
      </c>
      <c r="N1529" s="139">
        <f t="shared" si="47"/>
        <v>283.16000000000003</v>
      </c>
      <c r="O1529" s="140" t="str">
        <f>IF(M1529="","",IF(M1529&lt;0,-M1529&amp;"_"&amp;COUNTIF(M$2:M1529,M1529),M1529&amp;"_"&amp;COUNTIF(M$2:M1529,M1529)))</f>
        <v>283.16_1</v>
      </c>
      <c r="P1529" s="140" t="str">
        <f t="shared" si="46"/>
        <v/>
      </c>
      <c r="Q1529" s="136" t="s">
        <v>1823</v>
      </c>
      <c r="R1529" s="136" t="s">
        <v>1821</v>
      </c>
      <c r="S1529" s="136" t="s">
        <v>980</v>
      </c>
      <c r="T1529" s="136" t="s">
        <v>980</v>
      </c>
      <c r="U1529" s="136" t="s">
        <v>987</v>
      </c>
      <c r="V1529" s="136" t="s">
        <v>980</v>
      </c>
      <c r="W1529" s="136" t="s">
        <v>980</v>
      </c>
      <c r="X1529" s="136" t="s">
        <v>980</v>
      </c>
      <c r="Y1529" s="136" t="s">
        <v>980</v>
      </c>
      <c r="Z1529" s="136" t="s">
        <v>988</v>
      </c>
      <c r="AA1529" s="136" t="s">
        <v>980</v>
      </c>
      <c r="AB1529" s="137"/>
      <c r="AC1529" s="136" t="s">
        <v>980</v>
      </c>
      <c r="AD1529" s="136" t="s">
        <v>980</v>
      </c>
      <c r="AE1529" s="136" t="s">
        <v>980</v>
      </c>
      <c r="AF1529" s="138">
        <v>0</v>
      </c>
    </row>
    <row r="1530" spans="1:32" x14ac:dyDescent="0.25">
      <c r="A1530" s="135" t="s">
        <v>980</v>
      </c>
      <c r="B1530" s="136" t="s">
        <v>182</v>
      </c>
      <c r="C1530" s="136" t="s">
        <v>844</v>
      </c>
      <c r="D1530" s="137">
        <v>44257</v>
      </c>
      <c r="E1530" s="137">
        <v>44257</v>
      </c>
      <c r="F1530" s="137">
        <v>44263</v>
      </c>
      <c r="G1530" s="136" t="s">
        <v>981</v>
      </c>
      <c r="H1530" s="136" t="s">
        <v>982</v>
      </c>
      <c r="I1530" s="138">
        <v>-8968.5300000000007</v>
      </c>
      <c r="J1530" s="136" t="s">
        <v>983</v>
      </c>
      <c r="K1530" s="136" t="s">
        <v>984</v>
      </c>
      <c r="L1530" s="138">
        <v>-752908.09</v>
      </c>
      <c r="M1530" s="138">
        <v>-8968.5300000000007</v>
      </c>
      <c r="N1530" s="139">
        <f t="shared" si="47"/>
        <v>8968.5300000000007</v>
      </c>
      <c r="O1530" s="140" t="str">
        <f>IF(M1530="","",IF(M1530&lt;0,-M1530&amp;"_"&amp;COUNTIF(M$2:M1530,M1530),M1530&amp;"_"&amp;COUNTIF(M$2:M1530,M1530)))</f>
        <v>8968.53_1</v>
      </c>
      <c r="P1530" s="140" t="str">
        <f t="shared" si="46"/>
        <v/>
      </c>
      <c r="Q1530" s="136" t="s">
        <v>1823</v>
      </c>
      <c r="R1530" s="136" t="s">
        <v>1821</v>
      </c>
      <c r="S1530" s="136" t="s">
        <v>980</v>
      </c>
      <c r="T1530" s="136" t="s">
        <v>980</v>
      </c>
      <c r="U1530" s="136" t="s">
        <v>987</v>
      </c>
      <c r="V1530" s="136" t="s">
        <v>980</v>
      </c>
      <c r="W1530" s="136" t="s">
        <v>980</v>
      </c>
      <c r="X1530" s="136" t="s">
        <v>980</v>
      </c>
      <c r="Y1530" s="136" t="s">
        <v>980</v>
      </c>
      <c r="Z1530" s="136" t="s">
        <v>988</v>
      </c>
      <c r="AA1530" s="136" t="s">
        <v>980</v>
      </c>
      <c r="AB1530" s="137"/>
      <c r="AC1530" s="136" t="s">
        <v>980</v>
      </c>
      <c r="AD1530" s="136" t="s">
        <v>980</v>
      </c>
      <c r="AE1530" s="136" t="s">
        <v>980</v>
      </c>
      <c r="AF1530" s="138">
        <v>0</v>
      </c>
    </row>
    <row r="1531" spans="1:32" x14ac:dyDescent="0.25">
      <c r="A1531" s="135" t="s">
        <v>980</v>
      </c>
      <c r="B1531" s="136" t="s">
        <v>182</v>
      </c>
      <c r="C1531" s="136" t="s">
        <v>844</v>
      </c>
      <c r="D1531" s="137">
        <v>44257</v>
      </c>
      <c r="E1531" s="137">
        <v>44257</v>
      </c>
      <c r="F1531" s="137">
        <v>44263</v>
      </c>
      <c r="G1531" s="136" t="s">
        <v>981</v>
      </c>
      <c r="H1531" s="136" t="s">
        <v>982</v>
      </c>
      <c r="I1531" s="138">
        <v>-1331.47</v>
      </c>
      <c r="J1531" s="136" t="s">
        <v>983</v>
      </c>
      <c r="K1531" s="136" t="s">
        <v>984</v>
      </c>
      <c r="L1531" s="138">
        <v>-111776.91</v>
      </c>
      <c r="M1531" s="138">
        <v>-1331.47</v>
      </c>
      <c r="N1531" s="139">
        <f t="shared" si="47"/>
        <v>1331.47</v>
      </c>
      <c r="O1531" s="140" t="str">
        <f>IF(M1531="","",IF(M1531&lt;0,-M1531&amp;"_"&amp;COUNTIF(M$2:M1531,M1531),M1531&amp;"_"&amp;COUNTIF(M$2:M1531,M1531)))</f>
        <v>1331.47_1</v>
      </c>
      <c r="P1531" s="140" t="str">
        <f t="shared" si="46"/>
        <v/>
      </c>
      <c r="Q1531" s="136" t="s">
        <v>1823</v>
      </c>
      <c r="R1531" s="136" t="s">
        <v>1821</v>
      </c>
      <c r="S1531" s="136" t="s">
        <v>980</v>
      </c>
      <c r="T1531" s="136" t="s">
        <v>980</v>
      </c>
      <c r="U1531" s="136" t="s">
        <v>987</v>
      </c>
      <c r="V1531" s="136" t="s">
        <v>980</v>
      </c>
      <c r="W1531" s="136" t="s">
        <v>980</v>
      </c>
      <c r="X1531" s="136" t="s">
        <v>980</v>
      </c>
      <c r="Y1531" s="136" t="s">
        <v>980</v>
      </c>
      <c r="Z1531" s="136" t="s">
        <v>988</v>
      </c>
      <c r="AA1531" s="136" t="s">
        <v>980</v>
      </c>
      <c r="AB1531" s="137"/>
      <c r="AC1531" s="136" t="s">
        <v>980</v>
      </c>
      <c r="AD1531" s="136" t="s">
        <v>980</v>
      </c>
      <c r="AE1531" s="136" t="s">
        <v>980</v>
      </c>
      <c r="AF1531" s="138">
        <v>0</v>
      </c>
    </row>
    <row r="1532" spans="1:32" x14ac:dyDescent="0.25">
      <c r="A1532" s="135" t="s">
        <v>980</v>
      </c>
      <c r="B1532" s="136" t="s">
        <v>182</v>
      </c>
      <c r="C1532" s="136" t="s">
        <v>844</v>
      </c>
      <c r="D1532" s="137">
        <v>44257</v>
      </c>
      <c r="E1532" s="137">
        <v>44257</v>
      </c>
      <c r="F1532" s="137">
        <v>44263</v>
      </c>
      <c r="G1532" s="136" t="s">
        <v>981</v>
      </c>
      <c r="H1532" s="136" t="s">
        <v>982</v>
      </c>
      <c r="I1532" s="138">
        <v>-707.94</v>
      </c>
      <c r="J1532" s="136" t="s">
        <v>983</v>
      </c>
      <c r="K1532" s="136" t="s">
        <v>984</v>
      </c>
      <c r="L1532" s="138">
        <v>-59431.56</v>
      </c>
      <c r="M1532" s="138">
        <v>-707.94</v>
      </c>
      <c r="N1532" s="139">
        <f t="shared" si="47"/>
        <v>707.94</v>
      </c>
      <c r="O1532" s="140" t="str">
        <f>IF(M1532="","",IF(M1532&lt;0,-M1532&amp;"_"&amp;COUNTIF(M$2:M1532,M1532),M1532&amp;"_"&amp;COUNTIF(M$2:M1532,M1532)))</f>
        <v>707.94_1</v>
      </c>
      <c r="P1532" s="140" t="str">
        <f t="shared" si="46"/>
        <v/>
      </c>
      <c r="Q1532" s="136" t="s">
        <v>1823</v>
      </c>
      <c r="R1532" s="136" t="s">
        <v>1821</v>
      </c>
      <c r="S1532" s="136" t="s">
        <v>980</v>
      </c>
      <c r="T1532" s="136" t="s">
        <v>980</v>
      </c>
      <c r="U1532" s="136" t="s">
        <v>987</v>
      </c>
      <c r="V1532" s="136" t="s">
        <v>980</v>
      </c>
      <c r="W1532" s="136" t="s">
        <v>980</v>
      </c>
      <c r="X1532" s="136" t="s">
        <v>980</v>
      </c>
      <c r="Y1532" s="136" t="s">
        <v>980</v>
      </c>
      <c r="Z1532" s="136" t="s">
        <v>988</v>
      </c>
      <c r="AA1532" s="136" t="s">
        <v>980</v>
      </c>
      <c r="AB1532" s="137"/>
      <c r="AC1532" s="136" t="s">
        <v>980</v>
      </c>
      <c r="AD1532" s="136" t="s">
        <v>980</v>
      </c>
      <c r="AE1532" s="136" t="s">
        <v>980</v>
      </c>
      <c r="AF1532" s="138">
        <v>0</v>
      </c>
    </row>
    <row r="1533" spans="1:32" x14ac:dyDescent="0.25">
      <c r="A1533" s="135" t="s">
        <v>980</v>
      </c>
      <c r="B1533" s="136" t="s">
        <v>182</v>
      </c>
      <c r="C1533" s="136" t="s">
        <v>844</v>
      </c>
      <c r="D1533" s="137">
        <v>44257</v>
      </c>
      <c r="E1533" s="137">
        <v>44257</v>
      </c>
      <c r="F1533" s="137">
        <v>44263</v>
      </c>
      <c r="G1533" s="136" t="s">
        <v>981</v>
      </c>
      <c r="H1533" s="136" t="s">
        <v>982</v>
      </c>
      <c r="I1533" s="138">
        <v>-9847.5300000000007</v>
      </c>
      <c r="J1533" s="136" t="s">
        <v>983</v>
      </c>
      <c r="K1533" s="136" t="s">
        <v>984</v>
      </c>
      <c r="L1533" s="138">
        <v>-826700.14</v>
      </c>
      <c r="M1533" s="138">
        <v>-9847.5300000000007</v>
      </c>
      <c r="N1533" s="139">
        <f t="shared" si="47"/>
        <v>9847.5300000000007</v>
      </c>
      <c r="O1533" s="140" t="str">
        <f>IF(M1533="","",IF(M1533&lt;0,-M1533&amp;"_"&amp;COUNTIF(M$2:M1533,M1533),M1533&amp;"_"&amp;COUNTIF(M$2:M1533,M1533)))</f>
        <v>9847.53_1</v>
      </c>
      <c r="P1533" s="140" t="str">
        <f t="shared" si="46"/>
        <v/>
      </c>
      <c r="Q1533" s="136" t="s">
        <v>1823</v>
      </c>
      <c r="R1533" s="136" t="s">
        <v>1821</v>
      </c>
      <c r="S1533" s="136" t="s">
        <v>980</v>
      </c>
      <c r="T1533" s="136" t="s">
        <v>980</v>
      </c>
      <c r="U1533" s="136" t="s">
        <v>987</v>
      </c>
      <c r="V1533" s="136" t="s">
        <v>980</v>
      </c>
      <c r="W1533" s="136" t="s">
        <v>980</v>
      </c>
      <c r="X1533" s="136" t="s">
        <v>980</v>
      </c>
      <c r="Y1533" s="136" t="s">
        <v>980</v>
      </c>
      <c r="Z1533" s="136" t="s">
        <v>988</v>
      </c>
      <c r="AA1533" s="136" t="s">
        <v>980</v>
      </c>
      <c r="AB1533" s="137"/>
      <c r="AC1533" s="136" t="s">
        <v>980</v>
      </c>
      <c r="AD1533" s="136" t="s">
        <v>980</v>
      </c>
      <c r="AE1533" s="136" t="s">
        <v>980</v>
      </c>
      <c r="AF1533" s="138">
        <v>0</v>
      </c>
    </row>
    <row r="1534" spans="1:32" x14ac:dyDescent="0.25">
      <c r="A1534" s="135" t="s">
        <v>980</v>
      </c>
      <c r="B1534" s="136" t="s">
        <v>182</v>
      </c>
      <c r="C1534" s="136" t="s">
        <v>844</v>
      </c>
      <c r="D1534" s="137">
        <v>44257</v>
      </c>
      <c r="E1534" s="137">
        <v>44257</v>
      </c>
      <c r="F1534" s="137">
        <v>44263</v>
      </c>
      <c r="G1534" s="136" t="s">
        <v>981</v>
      </c>
      <c r="H1534" s="136" t="s">
        <v>982</v>
      </c>
      <c r="I1534" s="138">
        <v>-1929.18</v>
      </c>
      <c r="J1534" s="136" t="s">
        <v>983</v>
      </c>
      <c r="K1534" s="136" t="s">
        <v>984</v>
      </c>
      <c r="L1534" s="138">
        <v>-161954.66</v>
      </c>
      <c r="M1534" s="138">
        <v>-1929.18</v>
      </c>
      <c r="N1534" s="139">
        <f t="shared" si="47"/>
        <v>1929.18</v>
      </c>
      <c r="O1534" s="140" t="str">
        <f>IF(M1534="","",IF(M1534&lt;0,-M1534&amp;"_"&amp;COUNTIF(M$2:M1534,M1534),M1534&amp;"_"&amp;COUNTIF(M$2:M1534,M1534)))</f>
        <v>1929.18_1</v>
      </c>
      <c r="P1534" s="140" t="str">
        <f t="shared" si="46"/>
        <v/>
      </c>
      <c r="Q1534" s="136" t="s">
        <v>1823</v>
      </c>
      <c r="R1534" s="136" t="s">
        <v>1821</v>
      </c>
      <c r="S1534" s="136" t="s">
        <v>980</v>
      </c>
      <c r="T1534" s="136" t="s">
        <v>980</v>
      </c>
      <c r="U1534" s="136" t="s">
        <v>987</v>
      </c>
      <c r="V1534" s="136" t="s">
        <v>980</v>
      </c>
      <c r="W1534" s="136" t="s">
        <v>980</v>
      </c>
      <c r="X1534" s="136" t="s">
        <v>980</v>
      </c>
      <c r="Y1534" s="136" t="s">
        <v>980</v>
      </c>
      <c r="Z1534" s="136" t="s">
        <v>988</v>
      </c>
      <c r="AA1534" s="136" t="s">
        <v>980</v>
      </c>
      <c r="AB1534" s="137"/>
      <c r="AC1534" s="136" t="s">
        <v>980</v>
      </c>
      <c r="AD1534" s="136" t="s">
        <v>980</v>
      </c>
      <c r="AE1534" s="136" t="s">
        <v>980</v>
      </c>
      <c r="AF1534" s="138">
        <v>0</v>
      </c>
    </row>
    <row r="1535" spans="1:32" x14ac:dyDescent="0.25">
      <c r="A1535" s="135" t="s">
        <v>980</v>
      </c>
      <c r="B1535" s="136" t="s">
        <v>182</v>
      </c>
      <c r="C1535" s="136" t="s">
        <v>844</v>
      </c>
      <c r="D1535" s="137">
        <v>44257</v>
      </c>
      <c r="E1535" s="137">
        <v>44257</v>
      </c>
      <c r="F1535" s="137">
        <v>44263</v>
      </c>
      <c r="G1535" s="136" t="s">
        <v>981</v>
      </c>
      <c r="H1535" s="136" t="s">
        <v>982</v>
      </c>
      <c r="I1535" s="138">
        <v>-703.8</v>
      </c>
      <c r="J1535" s="136" t="s">
        <v>983</v>
      </c>
      <c r="K1535" s="136" t="s">
        <v>984</v>
      </c>
      <c r="L1535" s="138">
        <v>-59084.01</v>
      </c>
      <c r="M1535" s="138">
        <v>-703.8</v>
      </c>
      <c r="N1535" s="139">
        <f t="shared" si="47"/>
        <v>703.8</v>
      </c>
      <c r="O1535" s="140" t="str">
        <f>IF(M1535="","",IF(M1535&lt;0,-M1535&amp;"_"&amp;COUNTIF(M$2:M1535,M1535),M1535&amp;"_"&amp;COUNTIF(M$2:M1535,M1535)))</f>
        <v>703.8_1</v>
      </c>
      <c r="P1535" s="140" t="str">
        <f t="shared" si="46"/>
        <v/>
      </c>
      <c r="Q1535" s="136" t="s">
        <v>1823</v>
      </c>
      <c r="R1535" s="136" t="s">
        <v>1821</v>
      </c>
      <c r="S1535" s="136" t="s">
        <v>980</v>
      </c>
      <c r="T1535" s="136" t="s">
        <v>980</v>
      </c>
      <c r="U1535" s="136" t="s">
        <v>987</v>
      </c>
      <c r="V1535" s="136" t="s">
        <v>980</v>
      </c>
      <c r="W1535" s="136" t="s">
        <v>980</v>
      </c>
      <c r="X1535" s="136" t="s">
        <v>980</v>
      </c>
      <c r="Y1535" s="136" t="s">
        <v>980</v>
      </c>
      <c r="Z1535" s="136" t="s">
        <v>988</v>
      </c>
      <c r="AA1535" s="136" t="s">
        <v>980</v>
      </c>
      <c r="AB1535" s="137"/>
      <c r="AC1535" s="136" t="s">
        <v>980</v>
      </c>
      <c r="AD1535" s="136" t="s">
        <v>980</v>
      </c>
      <c r="AE1535" s="136" t="s">
        <v>980</v>
      </c>
      <c r="AF1535" s="138">
        <v>0</v>
      </c>
    </row>
    <row r="1536" spans="1:32" x14ac:dyDescent="0.25">
      <c r="A1536" s="135" t="s">
        <v>980</v>
      </c>
      <c r="B1536" s="136" t="s">
        <v>182</v>
      </c>
      <c r="C1536" s="136" t="s">
        <v>844</v>
      </c>
      <c r="D1536" s="137">
        <v>44257</v>
      </c>
      <c r="E1536" s="137">
        <v>44257</v>
      </c>
      <c r="F1536" s="137">
        <v>44263</v>
      </c>
      <c r="G1536" s="136" t="s">
        <v>981</v>
      </c>
      <c r="H1536" s="136" t="s">
        <v>982</v>
      </c>
      <c r="I1536" s="138">
        <v>-6688.08</v>
      </c>
      <c r="J1536" s="136" t="s">
        <v>983</v>
      </c>
      <c r="K1536" s="136" t="s">
        <v>984</v>
      </c>
      <c r="L1536" s="138">
        <v>-561464.31999999995</v>
      </c>
      <c r="M1536" s="138">
        <v>-6688.08</v>
      </c>
      <c r="N1536" s="139">
        <f t="shared" si="47"/>
        <v>6688.08</v>
      </c>
      <c r="O1536" s="140" t="str">
        <f>IF(M1536="","",IF(M1536&lt;0,-M1536&amp;"_"&amp;COUNTIF(M$2:M1536,M1536),M1536&amp;"_"&amp;COUNTIF(M$2:M1536,M1536)))</f>
        <v>6688.08_1</v>
      </c>
      <c r="P1536" s="140" t="str">
        <f t="shared" si="46"/>
        <v/>
      </c>
      <c r="Q1536" s="136" t="s">
        <v>1823</v>
      </c>
      <c r="R1536" s="136" t="s">
        <v>1821</v>
      </c>
      <c r="S1536" s="136" t="s">
        <v>980</v>
      </c>
      <c r="T1536" s="136" t="s">
        <v>980</v>
      </c>
      <c r="U1536" s="136" t="s">
        <v>987</v>
      </c>
      <c r="V1536" s="136" t="s">
        <v>980</v>
      </c>
      <c r="W1536" s="136" t="s">
        <v>980</v>
      </c>
      <c r="X1536" s="136" t="s">
        <v>980</v>
      </c>
      <c r="Y1536" s="136" t="s">
        <v>980</v>
      </c>
      <c r="Z1536" s="136" t="s">
        <v>988</v>
      </c>
      <c r="AA1536" s="136" t="s">
        <v>980</v>
      </c>
      <c r="AB1536" s="137"/>
      <c r="AC1536" s="136" t="s">
        <v>980</v>
      </c>
      <c r="AD1536" s="136" t="s">
        <v>980</v>
      </c>
      <c r="AE1536" s="136" t="s">
        <v>980</v>
      </c>
      <c r="AF1536" s="138">
        <v>0</v>
      </c>
    </row>
    <row r="1537" spans="1:32" x14ac:dyDescent="0.25">
      <c r="A1537" s="135" t="s">
        <v>980</v>
      </c>
      <c r="B1537" s="136" t="s">
        <v>182</v>
      </c>
      <c r="C1537" s="136" t="s">
        <v>844</v>
      </c>
      <c r="D1537" s="137">
        <v>44257</v>
      </c>
      <c r="E1537" s="137">
        <v>44257</v>
      </c>
      <c r="F1537" s="137">
        <v>44263</v>
      </c>
      <c r="G1537" s="136" t="s">
        <v>981</v>
      </c>
      <c r="H1537" s="136" t="s">
        <v>982</v>
      </c>
      <c r="I1537" s="138">
        <v>-1669.62</v>
      </c>
      <c r="J1537" s="136" t="s">
        <v>983</v>
      </c>
      <c r="K1537" s="136" t="s">
        <v>984</v>
      </c>
      <c r="L1537" s="138">
        <v>-140164.6</v>
      </c>
      <c r="M1537" s="138">
        <v>-1669.62</v>
      </c>
      <c r="N1537" s="139">
        <f t="shared" si="47"/>
        <v>1669.62</v>
      </c>
      <c r="O1537" s="140" t="str">
        <f>IF(M1537="","",IF(M1537&lt;0,-M1537&amp;"_"&amp;COUNTIF(M$2:M1537,M1537),M1537&amp;"_"&amp;COUNTIF(M$2:M1537,M1537)))</f>
        <v>1669.62_1</v>
      </c>
      <c r="P1537" s="140" t="str">
        <f t="shared" si="46"/>
        <v/>
      </c>
      <c r="Q1537" s="136" t="s">
        <v>1823</v>
      </c>
      <c r="R1537" s="136" t="s">
        <v>1821</v>
      </c>
      <c r="S1537" s="136" t="s">
        <v>980</v>
      </c>
      <c r="T1537" s="136" t="s">
        <v>980</v>
      </c>
      <c r="U1537" s="136" t="s">
        <v>987</v>
      </c>
      <c r="V1537" s="136" t="s">
        <v>980</v>
      </c>
      <c r="W1537" s="136" t="s">
        <v>980</v>
      </c>
      <c r="X1537" s="136" t="s">
        <v>980</v>
      </c>
      <c r="Y1537" s="136" t="s">
        <v>980</v>
      </c>
      <c r="Z1537" s="136" t="s">
        <v>988</v>
      </c>
      <c r="AA1537" s="136" t="s">
        <v>980</v>
      </c>
      <c r="AB1537" s="137"/>
      <c r="AC1537" s="136" t="s">
        <v>980</v>
      </c>
      <c r="AD1537" s="136" t="s">
        <v>980</v>
      </c>
      <c r="AE1537" s="136" t="s">
        <v>980</v>
      </c>
      <c r="AF1537" s="138">
        <v>0</v>
      </c>
    </row>
    <row r="1538" spans="1:32" x14ac:dyDescent="0.25">
      <c r="A1538" s="135" t="s">
        <v>980</v>
      </c>
      <c r="B1538" s="136" t="s">
        <v>182</v>
      </c>
      <c r="C1538" s="136" t="s">
        <v>852</v>
      </c>
      <c r="D1538" s="137">
        <v>44257</v>
      </c>
      <c r="E1538" s="137">
        <v>44257</v>
      </c>
      <c r="F1538" s="137">
        <v>44266</v>
      </c>
      <c r="G1538" s="136" t="s">
        <v>981</v>
      </c>
      <c r="H1538" s="136" t="s">
        <v>982</v>
      </c>
      <c r="I1538" s="138">
        <v>-12229.49</v>
      </c>
      <c r="J1538" s="136" t="s">
        <v>983</v>
      </c>
      <c r="K1538" s="136" t="s">
        <v>984</v>
      </c>
      <c r="L1538" s="138">
        <v>-1026665.69</v>
      </c>
      <c r="M1538" s="138">
        <v>-12229.49</v>
      </c>
      <c r="N1538" s="139">
        <f t="shared" si="47"/>
        <v>12229.49</v>
      </c>
      <c r="O1538" s="140" t="str">
        <f>IF(M1538="","",IF(M1538&lt;0,-M1538&amp;"_"&amp;COUNTIF(M$2:M1538,M1538),M1538&amp;"_"&amp;COUNTIF(M$2:M1538,M1538)))</f>
        <v>12229.49_1</v>
      </c>
      <c r="P1538" s="140" t="str">
        <f t="shared" ref="P1538:P1601" si="48">IF(COUNTIF(O:O,O1538)=2,"x","")</f>
        <v/>
      </c>
      <c r="Q1538" s="136" t="s">
        <v>1824</v>
      </c>
      <c r="R1538" s="136" t="s">
        <v>1821</v>
      </c>
      <c r="S1538" s="136" t="s">
        <v>980</v>
      </c>
      <c r="T1538" s="136" t="s">
        <v>980</v>
      </c>
      <c r="U1538" s="136" t="s">
        <v>987</v>
      </c>
      <c r="V1538" s="136" t="s">
        <v>980</v>
      </c>
      <c r="W1538" s="136" t="s">
        <v>980</v>
      </c>
      <c r="X1538" s="136" t="s">
        <v>980</v>
      </c>
      <c r="Y1538" s="136" t="s">
        <v>980</v>
      </c>
      <c r="Z1538" s="136" t="s">
        <v>988</v>
      </c>
      <c r="AA1538" s="136" t="s">
        <v>980</v>
      </c>
      <c r="AB1538" s="137"/>
      <c r="AC1538" s="136" t="s">
        <v>980</v>
      </c>
      <c r="AD1538" s="136" t="s">
        <v>980</v>
      </c>
      <c r="AE1538" s="136" t="s">
        <v>980</v>
      </c>
      <c r="AF1538" s="138">
        <v>0</v>
      </c>
    </row>
    <row r="1539" spans="1:32" x14ac:dyDescent="0.25">
      <c r="A1539" s="135" t="s">
        <v>980</v>
      </c>
      <c r="B1539" s="136" t="s">
        <v>182</v>
      </c>
      <c r="C1539" s="136" t="s">
        <v>845</v>
      </c>
      <c r="D1539" s="137">
        <v>44258</v>
      </c>
      <c r="E1539" s="137">
        <v>44258</v>
      </c>
      <c r="F1539" s="137">
        <v>44263</v>
      </c>
      <c r="G1539" s="136" t="s">
        <v>981</v>
      </c>
      <c r="H1539" s="136" t="s">
        <v>982</v>
      </c>
      <c r="I1539" s="138">
        <v>-15880.9</v>
      </c>
      <c r="J1539" s="136" t="s">
        <v>983</v>
      </c>
      <c r="K1539" s="136" t="s">
        <v>984</v>
      </c>
      <c r="L1539" s="138">
        <v>-1333201.56</v>
      </c>
      <c r="M1539" s="138">
        <v>-15880.9</v>
      </c>
      <c r="N1539" s="139">
        <f t="shared" ref="N1539:N1602" si="49">M1539*-1</f>
        <v>15880.9</v>
      </c>
      <c r="O1539" s="140" t="str">
        <f>IF(M1539="","",IF(M1539&lt;0,-M1539&amp;"_"&amp;COUNTIF(M$2:M1539,M1539),M1539&amp;"_"&amp;COUNTIF(M$2:M1539,M1539)))</f>
        <v>15880.9_1</v>
      </c>
      <c r="P1539" s="140" t="str">
        <f t="shared" si="48"/>
        <v/>
      </c>
      <c r="Q1539" s="136" t="s">
        <v>1825</v>
      </c>
      <c r="R1539" s="136" t="s">
        <v>1826</v>
      </c>
      <c r="S1539" s="136" t="s">
        <v>980</v>
      </c>
      <c r="T1539" s="136" t="s">
        <v>980</v>
      </c>
      <c r="U1539" s="136" t="s">
        <v>987</v>
      </c>
      <c r="V1539" s="136" t="s">
        <v>980</v>
      </c>
      <c r="W1539" s="136" t="s">
        <v>980</v>
      </c>
      <c r="X1539" s="136" t="s">
        <v>980</v>
      </c>
      <c r="Y1539" s="136" t="s">
        <v>980</v>
      </c>
      <c r="Z1539" s="136" t="s">
        <v>988</v>
      </c>
      <c r="AA1539" s="136" t="s">
        <v>980</v>
      </c>
      <c r="AB1539" s="137"/>
      <c r="AC1539" s="136" t="s">
        <v>980</v>
      </c>
      <c r="AD1539" s="136" t="s">
        <v>980</v>
      </c>
      <c r="AE1539" s="136" t="s">
        <v>980</v>
      </c>
      <c r="AF1539" s="138">
        <v>0</v>
      </c>
    </row>
    <row r="1540" spans="1:32" x14ac:dyDescent="0.25">
      <c r="A1540" s="135" t="s">
        <v>980</v>
      </c>
      <c r="B1540" s="136" t="s">
        <v>182</v>
      </c>
      <c r="C1540" s="136" t="s">
        <v>822</v>
      </c>
      <c r="D1540" s="137">
        <v>44259</v>
      </c>
      <c r="E1540" s="137">
        <v>44259</v>
      </c>
      <c r="F1540" s="137">
        <v>44265</v>
      </c>
      <c r="G1540" s="136" t="s">
        <v>981</v>
      </c>
      <c r="H1540" s="136" t="s">
        <v>982</v>
      </c>
      <c r="I1540" s="138">
        <v>-2961.94</v>
      </c>
      <c r="J1540" s="136" t="s">
        <v>983</v>
      </c>
      <c r="K1540" s="136" t="s">
        <v>984</v>
      </c>
      <c r="L1540" s="138">
        <v>-248654.86</v>
      </c>
      <c r="M1540" s="138">
        <v>-2961.94</v>
      </c>
      <c r="N1540" s="139">
        <f t="shared" si="49"/>
        <v>2961.94</v>
      </c>
      <c r="O1540" s="140" t="str">
        <f>IF(M1540="","",IF(M1540&lt;0,-M1540&amp;"_"&amp;COUNTIF(M$2:M1540,M1540),M1540&amp;"_"&amp;COUNTIF(M$2:M1540,M1540)))</f>
        <v>2961.94_1</v>
      </c>
      <c r="P1540" s="140" t="str">
        <f t="shared" si="48"/>
        <v/>
      </c>
      <c r="Q1540" s="136" t="s">
        <v>1827</v>
      </c>
      <c r="R1540" s="136" t="s">
        <v>1828</v>
      </c>
      <c r="S1540" s="136" t="s">
        <v>980</v>
      </c>
      <c r="T1540" s="136" t="s">
        <v>980</v>
      </c>
      <c r="U1540" s="136" t="s">
        <v>987</v>
      </c>
      <c r="V1540" s="136" t="s">
        <v>980</v>
      </c>
      <c r="W1540" s="136" t="s">
        <v>980</v>
      </c>
      <c r="X1540" s="136" t="s">
        <v>980</v>
      </c>
      <c r="Y1540" s="136" t="s">
        <v>980</v>
      </c>
      <c r="Z1540" s="136" t="s">
        <v>988</v>
      </c>
      <c r="AA1540" s="136" t="s">
        <v>980</v>
      </c>
      <c r="AB1540" s="137"/>
      <c r="AC1540" s="136" t="s">
        <v>980</v>
      </c>
      <c r="AD1540" s="136" t="s">
        <v>980</v>
      </c>
      <c r="AE1540" s="136" t="s">
        <v>980</v>
      </c>
      <c r="AF1540" s="138">
        <v>0</v>
      </c>
    </row>
    <row r="1541" spans="1:32" x14ac:dyDescent="0.25">
      <c r="A1541" s="135" t="s">
        <v>980</v>
      </c>
      <c r="B1541" s="136" t="s">
        <v>182</v>
      </c>
      <c r="C1541" s="136" t="s">
        <v>822</v>
      </c>
      <c r="D1541" s="137">
        <v>44259</v>
      </c>
      <c r="E1541" s="137">
        <v>44259</v>
      </c>
      <c r="F1541" s="137">
        <v>44265</v>
      </c>
      <c r="G1541" s="136" t="s">
        <v>981</v>
      </c>
      <c r="H1541" s="136" t="s">
        <v>982</v>
      </c>
      <c r="I1541" s="138">
        <v>-1198.5999999999999</v>
      </c>
      <c r="J1541" s="136" t="s">
        <v>983</v>
      </c>
      <c r="K1541" s="136" t="s">
        <v>984</v>
      </c>
      <c r="L1541" s="138">
        <v>-100622.47</v>
      </c>
      <c r="M1541" s="138">
        <v>-1198.5999999999999</v>
      </c>
      <c r="N1541" s="139">
        <f t="shared" si="49"/>
        <v>1198.5999999999999</v>
      </c>
      <c r="O1541" s="140" t="str">
        <f>IF(M1541="","",IF(M1541&lt;0,-M1541&amp;"_"&amp;COUNTIF(M$2:M1541,M1541),M1541&amp;"_"&amp;COUNTIF(M$2:M1541,M1541)))</f>
        <v>1198.6_1</v>
      </c>
      <c r="P1541" s="140" t="str">
        <f t="shared" si="48"/>
        <v/>
      </c>
      <c r="Q1541" s="136" t="s">
        <v>1827</v>
      </c>
      <c r="R1541" s="136" t="s">
        <v>1828</v>
      </c>
      <c r="S1541" s="136" t="s">
        <v>980</v>
      </c>
      <c r="T1541" s="136" t="s">
        <v>980</v>
      </c>
      <c r="U1541" s="136" t="s">
        <v>987</v>
      </c>
      <c r="V1541" s="136" t="s">
        <v>980</v>
      </c>
      <c r="W1541" s="136" t="s">
        <v>980</v>
      </c>
      <c r="X1541" s="136" t="s">
        <v>980</v>
      </c>
      <c r="Y1541" s="136" t="s">
        <v>980</v>
      </c>
      <c r="Z1541" s="136" t="s">
        <v>988</v>
      </c>
      <c r="AA1541" s="136" t="s">
        <v>980</v>
      </c>
      <c r="AB1541" s="137"/>
      <c r="AC1541" s="136" t="s">
        <v>980</v>
      </c>
      <c r="AD1541" s="136" t="s">
        <v>980</v>
      </c>
      <c r="AE1541" s="136" t="s">
        <v>980</v>
      </c>
      <c r="AF1541" s="138">
        <v>0</v>
      </c>
    </row>
    <row r="1542" spans="1:32" x14ac:dyDescent="0.25">
      <c r="A1542" s="135" t="s">
        <v>980</v>
      </c>
      <c r="B1542" s="136" t="s">
        <v>182</v>
      </c>
      <c r="C1542" s="136" t="s">
        <v>836</v>
      </c>
      <c r="D1542" s="137">
        <v>44259</v>
      </c>
      <c r="E1542" s="137">
        <v>44259</v>
      </c>
      <c r="F1542" s="137">
        <v>44265</v>
      </c>
      <c r="G1542" s="136" t="s">
        <v>981</v>
      </c>
      <c r="H1542" s="136" t="s">
        <v>982</v>
      </c>
      <c r="I1542" s="138">
        <v>-7741.44</v>
      </c>
      <c r="J1542" s="136" t="s">
        <v>983</v>
      </c>
      <c r="K1542" s="136" t="s">
        <v>984</v>
      </c>
      <c r="L1542" s="138">
        <v>-649893.89</v>
      </c>
      <c r="M1542" s="138">
        <v>-7741.44</v>
      </c>
      <c r="N1542" s="139">
        <f t="shared" si="49"/>
        <v>7741.44</v>
      </c>
      <c r="O1542" s="140" t="str">
        <f>IF(M1542="","",IF(M1542&lt;0,-M1542&amp;"_"&amp;COUNTIF(M$2:M1542,M1542),M1542&amp;"_"&amp;COUNTIF(M$2:M1542,M1542)))</f>
        <v>7741.44_1</v>
      </c>
      <c r="P1542" s="140" t="str">
        <f t="shared" si="48"/>
        <v/>
      </c>
      <c r="Q1542" s="136" t="s">
        <v>1829</v>
      </c>
      <c r="R1542" s="136" t="s">
        <v>1828</v>
      </c>
      <c r="S1542" s="136" t="s">
        <v>980</v>
      </c>
      <c r="T1542" s="136" t="s">
        <v>980</v>
      </c>
      <c r="U1542" s="136" t="s">
        <v>987</v>
      </c>
      <c r="V1542" s="136" t="s">
        <v>980</v>
      </c>
      <c r="W1542" s="136" t="s">
        <v>980</v>
      </c>
      <c r="X1542" s="136" t="s">
        <v>980</v>
      </c>
      <c r="Y1542" s="136" t="s">
        <v>980</v>
      </c>
      <c r="Z1542" s="136" t="s">
        <v>988</v>
      </c>
      <c r="AA1542" s="136" t="s">
        <v>980</v>
      </c>
      <c r="AB1542" s="137"/>
      <c r="AC1542" s="136" t="s">
        <v>980</v>
      </c>
      <c r="AD1542" s="136" t="s">
        <v>980</v>
      </c>
      <c r="AE1542" s="136" t="s">
        <v>980</v>
      </c>
      <c r="AF1542" s="138">
        <v>0</v>
      </c>
    </row>
    <row r="1543" spans="1:32" x14ac:dyDescent="0.25">
      <c r="A1543" s="135" t="s">
        <v>980</v>
      </c>
      <c r="B1543" s="136" t="s">
        <v>182</v>
      </c>
      <c r="C1543" s="136" t="s">
        <v>840</v>
      </c>
      <c r="D1543" s="137">
        <v>44259</v>
      </c>
      <c r="E1543" s="137">
        <v>44259</v>
      </c>
      <c r="F1543" s="137">
        <v>44265</v>
      </c>
      <c r="G1543" s="136" t="s">
        <v>981</v>
      </c>
      <c r="H1543" s="136" t="s">
        <v>982</v>
      </c>
      <c r="I1543" s="138">
        <v>-3175.64</v>
      </c>
      <c r="J1543" s="136" t="s">
        <v>983</v>
      </c>
      <c r="K1543" s="136" t="s">
        <v>984</v>
      </c>
      <c r="L1543" s="138">
        <v>-266594.98</v>
      </c>
      <c r="M1543" s="138">
        <v>-3175.64</v>
      </c>
      <c r="N1543" s="139">
        <f t="shared" si="49"/>
        <v>3175.64</v>
      </c>
      <c r="O1543" s="140" t="str">
        <f>IF(M1543="","",IF(M1543&lt;0,-M1543&amp;"_"&amp;COUNTIF(M$2:M1543,M1543),M1543&amp;"_"&amp;COUNTIF(M$2:M1543,M1543)))</f>
        <v>3175.64_1</v>
      </c>
      <c r="P1543" s="140" t="str">
        <f t="shared" si="48"/>
        <v/>
      </c>
      <c r="Q1543" s="136" t="s">
        <v>1830</v>
      </c>
      <c r="R1543" s="136" t="s">
        <v>1828</v>
      </c>
      <c r="S1543" s="136" t="s">
        <v>980</v>
      </c>
      <c r="T1543" s="136" t="s">
        <v>980</v>
      </c>
      <c r="U1543" s="136" t="s">
        <v>987</v>
      </c>
      <c r="V1543" s="136" t="s">
        <v>980</v>
      </c>
      <c r="W1543" s="136" t="s">
        <v>980</v>
      </c>
      <c r="X1543" s="136" t="s">
        <v>980</v>
      </c>
      <c r="Y1543" s="136" t="s">
        <v>980</v>
      </c>
      <c r="Z1543" s="136" t="s">
        <v>988</v>
      </c>
      <c r="AA1543" s="136" t="s">
        <v>980</v>
      </c>
      <c r="AB1543" s="137"/>
      <c r="AC1543" s="136" t="s">
        <v>980</v>
      </c>
      <c r="AD1543" s="136" t="s">
        <v>980</v>
      </c>
      <c r="AE1543" s="136" t="s">
        <v>980</v>
      </c>
      <c r="AF1543" s="138">
        <v>0</v>
      </c>
    </row>
    <row r="1544" spans="1:32" x14ac:dyDescent="0.25">
      <c r="A1544" s="135" t="s">
        <v>980</v>
      </c>
      <c r="B1544" s="136" t="s">
        <v>182</v>
      </c>
      <c r="C1544" s="136" t="s">
        <v>840</v>
      </c>
      <c r="D1544" s="137">
        <v>44259</v>
      </c>
      <c r="E1544" s="137">
        <v>44259</v>
      </c>
      <c r="F1544" s="137">
        <v>44265</v>
      </c>
      <c r="G1544" s="136" t="s">
        <v>981</v>
      </c>
      <c r="H1544" s="136" t="s">
        <v>982</v>
      </c>
      <c r="I1544" s="138">
        <v>-2342.96</v>
      </c>
      <c r="J1544" s="136" t="s">
        <v>983</v>
      </c>
      <c r="K1544" s="136" t="s">
        <v>984</v>
      </c>
      <c r="L1544" s="138">
        <v>-196691.49</v>
      </c>
      <c r="M1544" s="138">
        <v>-2342.96</v>
      </c>
      <c r="N1544" s="139">
        <f t="shared" si="49"/>
        <v>2342.96</v>
      </c>
      <c r="O1544" s="140" t="str">
        <f>IF(M1544="","",IF(M1544&lt;0,-M1544&amp;"_"&amp;COUNTIF(M$2:M1544,M1544),M1544&amp;"_"&amp;COUNTIF(M$2:M1544,M1544)))</f>
        <v>2342.96_1</v>
      </c>
      <c r="P1544" s="140" t="str">
        <f t="shared" si="48"/>
        <v/>
      </c>
      <c r="Q1544" s="136" t="s">
        <v>1830</v>
      </c>
      <c r="R1544" s="136" t="s">
        <v>1828</v>
      </c>
      <c r="S1544" s="136" t="s">
        <v>980</v>
      </c>
      <c r="T1544" s="136" t="s">
        <v>980</v>
      </c>
      <c r="U1544" s="136" t="s">
        <v>987</v>
      </c>
      <c r="V1544" s="136" t="s">
        <v>980</v>
      </c>
      <c r="W1544" s="136" t="s">
        <v>980</v>
      </c>
      <c r="X1544" s="136" t="s">
        <v>980</v>
      </c>
      <c r="Y1544" s="136" t="s">
        <v>980</v>
      </c>
      <c r="Z1544" s="136" t="s">
        <v>988</v>
      </c>
      <c r="AA1544" s="136" t="s">
        <v>980</v>
      </c>
      <c r="AB1544" s="137"/>
      <c r="AC1544" s="136" t="s">
        <v>980</v>
      </c>
      <c r="AD1544" s="136" t="s">
        <v>980</v>
      </c>
      <c r="AE1544" s="136" t="s">
        <v>980</v>
      </c>
      <c r="AF1544" s="138">
        <v>0</v>
      </c>
    </row>
    <row r="1545" spans="1:32" x14ac:dyDescent="0.25">
      <c r="A1545" s="135" t="s">
        <v>980</v>
      </c>
      <c r="B1545" s="136" t="s">
        <v>182</v>
      </c>
      <c r="C1545" s="136" t="s">
        <v>849</v>
      </c>
      <c r="D1545" s="137">
        <v>44259</v>
      </c>
      <c r="E1545" s="137">
        <v>44259</v>
      </c>
      <c r="F1545" s="137">
        <v>44265</v>
      </c>
      <c r="G1545" s="136" t="s">
        <v>981</v>
      </c>
      <c r="H1545" s="136" t="s">
        <v>982</v>
      </c>
      <c r="I1545" s="138">
        <v>-2603.9</v>
      </c>
      <c r="J1545" s="136" t="s">
        <v>983</v>
      </c>
      <c r="K1545" s="136" t="s">
        <v>984</v>
      </c>
      <c r="L1545" s="138">
        <v>-218597.41</v>
      </c>
      <c r="M1545" s="138">
        <v>-2603.9</v>
      </c>
      <c r="N1545" s="139">
        <f t="shared" si="49"/>
        <v>2603.9</v>
      </c>
      <c r="O1545" s="140" t="str">
        <f>IF(M1545="","",IF(M1545&lt;0,-M1545&amp;"_"&amp;COUNTIF(M$2:M1545,M1545),M1545&amp;"_"&amp;COUNTIF(M$2:M1545,M1545)))</f>
        <v>2603.9_1</v>
      </c>
      <c r="P1545" s="140" t="str">
        <f t="shared" si="48"/>
        <v/>
      </c>
      <c r="Q1545" s="136" t="s">
        <v>1831</v>
      </c>
      <c r="R1545" s="136" t="s">
        <v>1828</v>
      </c>
      <c r="S1545" s="136" t="s">
        <v>980</v>
      </c>
      <c r="T1545" s="136" t="s">
        <v>980</v>
      </c>
      <c r="U1545" s="136" t="s">
        <v>987</v>
      </c>
      <c r="V1545" s="136" t="s">
        <v>980</v>
      </c>
      <c r="W1545" s="136" t="s">
        <v>980</v>
      </c>
      <c r="X1545" s="136" t="s">
        <v>980</v>
      </c>
      <c r="Y1545" s="136" t="s">
        <v>980</v>
      </c>
      <c r="Z1545" s="136" t="s">
        <v>988</v>
      </c>
      <c r="AA1545" s="136" t="s">
        <v>980</v>
      </c>
      <c r="AB1545" s="137"/>
      <c r="AC1545" s="136" t="s">
        <v>980</v>
      </c>
      <c r="AD1545" s="136" t="s">
        <v>980</v>
      </c>
      <c r="AE1545" s="136" t="s">
        <v>980</v>
      </c>
      <c r="AF1545" s="138">
        <v>0</v>
      </c>
    </row>
    <row r="1546" spans="1:32" x14ac:dyDescent="0.25">
      <c r="A1546" s="135" t="s">
        <v>980</v>
      </c>
      <c r="B1546" s="136" t="s">
        <v>182</v>
      </c>
      <c r="C1546" s="136" t="s">
        <v>850</v>
      </c>
      <c r="D1546" s="137">
        <v>44259</v>
      </c>
      <c r="E1546" s="137">
        <v>44259</v>
      </c>
      <c r="F1546" s="137">
        <v>44265</v>
      </c>
      <c r="G1546" s="136" t="s">
        <v>981</v>
      </c>
      <c r="H1546" s="136" t="s">
        <v>982</v>
      </c>
      <c r="I1546" s="138">
        <v>-13806.94</v>
      </c>
      <c r="J1546" s="136" t="s">
        <v>983</v>
      </c>
      <c r="K1546" s="136" t="s">
        <v>984</v>
      </c>
      <c r="L1546" s="138">
        <v>-1159092.6200000001</v>
      </c>
      <c r="M1546" s="138">
        <v>-13806.94</v>
      </c>
      <c r="N1546" s="139">
        <f t="shared" si="49"/>
        <v>13806.94</v>
      </c>
      <c r="O1546" s="140" t="str">
        <f>IF(M1546="","",IF(M1546&lt;0,-M1546&amp;"_"&amp;COUNTIF(M$2:M1546,M1546),M1546&amp;"_"&amp;COUNTIF(M$2:M1546,M1546)))</f>
        <v>13806.94_1</v>
      </c>
      <c r="P1546" s="140" t="str">
        <f t="shared" si="48"/>
        <v/>
      </c>
      <c r="Q1546" s="136" t="s">
        <v>1832</v>
      </c>
      <c r="R1546" s="136" t="s">
        <v>1828</v>
      </c>
      <c r="S1546" s="136" t="s">
        <v>980</v>
      </c>
      <c r="T1546" s="136" t="s">
        <v>980</v>
      </c>
      <c r="U1546" s="136" t="s">
        <v>987</v>
      </c>
      <c r="V1546" s="136" t="s">
        <v>980</v>
      </c>
      <c r="W1546" s="136" t="s">
        <v>980</v>
      </c>
      <c r="X1546" s="136" t="s">
        <v>980</v>
      </c>
      <c r="Y1546" s="136" t="s">
        <v>980</v>
      </c>
      <c r="Z1546" s="136" t="s">
        <v>988</v>
      </c>
      <c r="AA1546" s="136" t="s">
        <v>980</v>
      </c>
      <c r="AB1546" s="137"/>
      <c r="AC1546" s="136" t="s">
        <v>980</v>
      </c>
      <c r="AD1546" s="136" t="s">
        <v>980</v>
      </c>
      <c r="AE1546" s="136" t="s">
        <v>980</v>
      </c>
      <c r="AF1546" s="138">
        <v>0</v>
      </c>
    </row>
    <row r="1547" spans="1:32" x14ac:dyDescent="0.25">
      <c r="A1547" s="135" t="s">
        <v>980</v>
      </c>
      <c r="B1547" s="136" t="s">
        <v>182</v>
      </c>
      <c r="C1547" s="136" t="s">
        <v>850</v>
      </c>
      <c r="D1547" s="137">
        <v>44259</v>
      </c>
      <c r="E1547" s="137">
        <v>44259</v>
      </c>
      <c r="F1547" s="137">
        <v>44265</v>
      </c>
      <c r="G1547" s="136" t="s">
        <v>981</v>
      </c>
      <c r="H1547" s="136" t="s">
        <v>982</v>
      </c>
      <c r="I1547" s="138">
        <v>-7307.56</v>
      </c>
      <c r="J1547" s="136" t="s">
        <v>983</v>
      </c>
      <c r="K1547" s="136" t="s">
        <v>984</v>
      </c>
      <c r="L1547" s="138">
        <v>-613469.66</v>
      </c>
      <c r="M1547" s="138">
        <v>-7307.56</v>
      </c>
      <c r="N1547" s="139">
        <f t="shared" si="49"/>
        <v>7307.56</v>
      </c>
      <c r="O1547" s="140" t="str">
        <f>IF(M1547="","",IF(M1547&lt;0,-M1547&amp;"_"&amp;COUNTIF(M$2:M1547,M1547),M1547&amp;"_"&amp;COUNTIF(M$2:M1547,M1547)))</f>
        <v>7307.56_1</v>
      </c>
      <c r="P1547" s="140" t="str">
        <f t="shared" si="48"/>
        <v/>
      </c>
      <c r="Q1547" s="136" t="s">
        <v>1832</v>
      </c>
      <c r="R1547" s="136" t="s">
        <v>1828</v>
      </c>
      <c r="S1547" s="136" t="s">
        <v>980</v>
      </c>
      <c r="T1547" s="136" t="s">
        <v>980</v>
      </c>
      <c r="U1547" s="136" t="s">
        <v>987</v>
      </c>
      <c r="V1547" s="136" t="s">
        <v>980</v>
      </c>
      <c r="W1547" s="136" t="s">
        <v>980</v>
      </c>
      <c r="X1547" s="136" t="s">
        <v>980</v>
      </c>
      <c r="Y1547" s="136" t="s">
        <v>980</v>
      </c>
      <c r="Z1547" s="136" t="s">
        <v>988</v>
      </c>
      <c r="AA1547" s="136" t="s">
        <v>980</v>
      </c>
      <c r="AB1547" s="137"/>
      <c r="AC1547" s="136" t="s">
        <v>980</v>
      </c>
      <c r="AD1547" s="136" t="s">
        <v>980</v>
      </c>
      <c r="AE1547" s="136" t="s">
        <v>980</v>
      </c>
      <c r="AF1547" s="138">
        <v>0</v>
      </c>
    </row>
    <row r="1548" spans="1:32" x14ac:dyDescent="0.25">
      <c r="A1548" s="135" t="s">
        <v>980</v>
      </c>
      <c r="B1548" s="136" t="s">
        <v>182</v>
      </c>
      <c r="C1548" s="136" t="s">
        <v>255</v>
      </c>
      <c r="D1548" s="137">
        <v>44259</v>
      </c>
      <c r="E1548" s="137">
        <v>44259</v>
      </c>
      <c r="F1548" s="137">
        <v>44265</v>
      </c>
      <c r="G1548" s="136" t="s">
        <v>981</v>
      </c>
      <c r="H1548" s="136" t="s">
        <v>982</v>
      </c>
      <c r="I1548" s="138">
        <v>-24216.71</v>
      </c>
      <c r="J1548" s="136" t="s">
        <v>983</v>
      </c>
      <c r="K1548" s="136" t="s">
        <v>984</v>
      </c>
      <c r="L1548" s="138">
        <v>-2032992.8</v>
      </c>
      <c r="M1548" s="138">
        <v>-24216.71</v>
      </c>
      <c r="N1548" s="139">
        <f t="shared" si="49"/>
        <v>24216.71</v>
      </c>
      <c r="O1548" s="140" t="str">
        <f>IF(M1548="","",IF(M1548&lt;0,-M1548&amp;"_"&amp;COUNTIF(M$2:M1548,M1548),M1548&amp;"_"&amp;COUNTIF(M$2:M1548,M1548)))</f>
        <v>24216.71_1</v>
      </c>
      <c r="P1548" s="140" t="str">
        <f t="shared" si="48"/>
        <v/>
      </c>
      <c r="Q1548" s="136" t="s">
        <v>1833</v>
      </c>
      <c r="R1548" s="136" t="s">
        <v>1828</v>
      </c>
      <c r="S1548" s="136" t="s">
        <v>980</v>
      </c>
      <c r="T1548" s="136" t="s">
        <v>980</v>
      </c>
      <c r="U1548" s="136" t="s">
        <v>987</v>
      </c>
      <c r="V1548" s="136" t="s">
        <v>980</v>
      </c>
      <c r="W1548" s="136" t="s">
        <v>980</v>
      </c>
      <c r="X1548" s="136" t="s">
        <v>980</v>
      </c>
      <c r="Y1548" s="136" t="s">
        <v>980</v>
      </c>
      <c r="Z1548" s="136" t="s">
        <v>988</v>
      </c>
      <c r="AA1548" s="136" t="s">
        <v>980</v>
      </c>
      <c r="AB1548" s="137"/>
      <c r="AC1548" s="136" t="s">
        <v>980</v>
      </c>
      <c r="AD1548" s="136" t="s">
        <v>980</v>
      </c>
      <c r="AE1548" s="136" t="s">
        <v>980</v>
      </c>
      <c r="AF1548" s="138">
        <v>0</v>
      </c>
    </row>
    <row r="1549" spans="1:32" x14ac:dyDescent="0.25">
      <c r="A1549" s="135" t="s">
        <v>980</v>
      </c>
      <c r="B1549" s="136" t="s">
        <v>182</v>
      </c>
      <c r="C1549" s="136" t="s">
        <v>255</v>
      </c>
      <c r="D1549" s="137">
        <v>44259</v>
      </c>
      <c r="E1549" s="137">
        <v>44259</v>
      </c>
      <c r="F1549" s="137">
        <v>44265</v>
      </c>
      <c r="G1549" s="136" t="s">
        <v>981</v>
      </c>
      <c r="H1549" s="136" t="s">
        <v>982</v>
      </c>
      <c r="I1549" s="138">
        <v>-5237.8900000000003</v>
      </c>
      <c r="J1549" s="136" t="s">
        <v>983</v>
      </c>
      <c r="K1549" s="136" t="s">
        <v>984</v>
      </c>
      <c r="L1549" s="138">
        <v>-439720.87</v>
      </c>
      <c r="M1549" s="138">
        <v>-5237.8900000000003</v>
      </c>
      <c r="N1549" s="139">
        <f t="shared" si="49"/>
        <v>5237.8900000000003</v>
      </c>
      <c r="O1549" s="140" t="str">
        <f>IF(M1549="","",IF(M1549&lt;0,-M1549&amp;"_"&amp;COUNTIF(M$2:M1549,M1549),M1549&amp;"_"&amp;COUNTIF(M$2:M1549,M1549)))</f>
        <v>5237.89_1</v>
      </c>
      <c r="P1549" s="140" t="str">
        <f t="shared" si="48"/>
        <v/>
      </c>
      <c r="Q1549" s="136" t="s">
        <v>1833</v>
      </c>
      <c r="R1549" s="136" t="s">
        <v>1828</v>
      </c>
      <c r="S1549" s="136" t="s">
        <v>980</v>
      </c>
      <c r="T1549" s="136" t="s">
        <v>980</v>
      </c>
      <c r="U1549" s="136" t="s">
        <v>987</v>
      </c>
      <c r="V1549" s="136" t="s">
        <v>980</v>
      </c>
      <c r="W1549" s="136" t="s">
        <v>980</v>
      </c>
      <c r="X1549" s="136" t="s">
        <v>980</v>
      </c>
      <c r="Y1549" s="136" t="s">
        <v>980</v>
      </c>
      <c r="Z1549" s="136" t="s">
        <v>988</v>
      </c>
      <c r="AA1549" s="136" t="s">
        <v>980</v>
      </c>
      <c r="AB1549" s="137"/>
      <c r="AC1549" s="136" t="s">
        <v>980</v>
      </c>
      <c r="AD1549" s="136" t="s">
        <v>980</v>
      </c>
      <c r="AE1549" s="136" t="s">
        <v>980</v>
      </c>
      <c r="AF1549" s="138">
        <v>0</v>
      </c>
    </row>
    <row r="1550" spans="1:32" x14ac:dyDescent="0.25">
      <c r="A1550" s="135" t="s">
        <v>980</v>
      </c>
      <c r="B1550" s="136" t="s">
        <v>182</v>
      </c>
      <c r="C1550" s="136" t="s">
        <v>255</v>
      </c>
      <c r="D1550" s="137">
        <v>44259</v>
      </c>
      <c r="E1550" s="137">
        <v>44259</v>
      </c>
      <c r="F1550" s="137">
        <v>44265</v>
      </c>
      <c r="G1550" s="136" t="s">
        <v>981</v>
      </c>
      <c r="H1550" s="136" t="s">
        <v>982</v>
      </c>
      <c r="I1550" s="138">
        <v>-31556.75</v>
      </c>
      <c r="J1550" s="136" t="s">
        <v>983</v>
      </c>
      <c r="K1550" s="136" t="s">
        <v>984</v>
      </c>
      <c r="L1550" s="138">
        <v>-2649189.16</v>
      </c>
      <c r="M1550" s="138">
        <v>-31556.75</v>
      </c>
      <c r="N1550" s="139">
        <f t="shared" si="49"/>
        <v>31556.75</v>
      </c>
      <c r="O1550" s="140" t="str">
        <f>IF(M1550="","",IF(M1550&lt;0,-M1550&amp;"_"&amp;COUNTIF(M$2:M1550,M1550),M1550&amp;"_"&amp;COUNTIF(M$2:M1550,M1550)))</f>
        <v>31556.75_1</v>
      </c>
      <c r="P1550" s="140" t="str">
        <f t="shared" si="48"/>
        <v/>
      </c>
      <c r="Q1550" s="136" t="s">
        <v>1833</v>
      </c>
      <c r="R1550" s="136" t="s">
        <v>1828</v>
      </c>
      <c r="S1550" s="136" t="s">
        <v>980</v>
      </c>
      <c r="T1550" s="136" t="s">
        <v>980</v>
      </c>
      <c r="U1550" s="136" t="s">
        <v>987</v>
      </c>
      <c r="V1550" s="136" t="s">
        <v>980</v>
      </c>
      <c r="W1550" s="136" t="s">
        <v>980</v>
      </c>
      <c r="X1550" s="136" t="s">
        <v>980</v>
      </c>
      <c r="Y1550" s="136" t="s">
        <v>980</v>
      </c>
      <c r="Z1550" s="136" t="s">
        <v>988</v>
      </c>
      <c r="AA1550" s="136" t="s">
        <v>980</v>
      </c>
      <c r="AB1550" s="137"/>
      <c r="AC1550" s="136" t="s">
        <v>980</v>
      </c>
      <c r="AD1550" s="136" t="s">
        <v>980</v>
      </c>
      <c r="AE1550" s="136" t="s">
        <v>980</v>
      </c>
      <c r="AF1550" s="138">
        <v>0</v>
      </c>
    </row>
    <row r="1551" spans="1:32" x14ac:dyDescent="0.25">
      <c r="A1551" s="135" t="s">
        <v>980</v>
      </c>
      <c r="B1551" s="136" t="s">
        <v>182</v>
      </c>
      <c r="C1551" s="136" t="s">
        <v>255</v>
      </c>
      <c r="D1551" s="137">
        <v>44259</v>
      </c>
      <c r="E1551" s="137">
        <v>44259</v>
      </c>
      <c r="F1551" s="137">
        <v>44265</v>
      </c>
      <c r="G1551" s="136" t="s">
        <v>981</v>
      </c>
      <c r="H1551" s="136" t="s">
        <v>982</v>
      </c>
      <c r="I1551" s="138">
        <v>-15850.98</v>
      </c>
      <c r="J1551" s="136" t="s">
        <v>983</v>
      </c>
      <c r="K1551" s="136" t="s">
        <v>984</v>
      </c>
      <c r="L1551" s="138">
        <v>-1330689.77</v>
      </c>
      <c r="M1551" s="138">
        <v>-15850.98</v>
      </c>
      <c r="N1551" s="139">
        <f t="shared" si="49"/>
        <v>15850.98</v>
      </c>
      <c r="O1551" s="140" t="str">
        <f>IF(M1551="","",IF(M1551&lt;0,-M1551&amp;"_"&amp;COUNTIF(M$2:M1551,M1551),M1551&amp;"_"&amp;COUNTIF(M$2:M1551,M1551)))</f>
        <v>15850.98_1</v>
      </c>
      <c r="P1551" s="140" t="str">
        <f t="shared" si="48"/>
        <v/>
      </c>
      <c r="Q1551" s="136" t="s">
        <v>1833</v>
      </c>
      <c r="R1551" s="136" t="s">
        <v>1828</v>
      </c>
      <c r="S1551" s="136" t="s">
        <v>980</v>
      </c>
      <c r="T1551" s="136" t="s">
        <v>980</v>
      </c>
      <c r="U1551" s="136" t="s">
        <v>987</v>
      </c>
      <c r="V1551" s="136" t="s">
        <v>980</v>
      </c>
      <c r="W1551" s="136" t="s">
        <v>980</v>
      </c>
      <c r="X1551" s="136" t="s">
        <v>980</v>
      </c>
      <c r="Y1551" s="136" t="s">
        <v>980</v>
      </c>
      <c r="Z1551" s="136" t="s">
        <v>988</v>
      </c>
      <c r="AA1551" s="136" t="s">
        <v>980</v>
      </c>
      <c r="AB1551" s="137"/>
      <c r="AC1551" s="136" t="s">
        <v>980</v>
      </c>
      <c r="AD1551" s="136" t="s">
        <v>980</v>
      </c>
      <c r="AE1551" s="136" t="s">
        <v>980</v>
      </c>
      <c r="AF1551" s="138">
        <v>0</v>
      </c>
    </row>
    <row r="1552" spans="1:32" x14ac:dyDescent="0.25">
      <c r="A1552" s="135" t="s">
        <v>980</v>
      </c>
      <c r="B1552" s="136" t="s">
        <v>182</v>
      </c>
      <c r="C1552" s="136" t="s">
        <v>821</v>
      </c>
      <c r="D1552" s="137">
        <v>44260</v>
      </c>
      <c r="E1552" s="137">
        <v>44260</v>
      </c>
      <c r="F1552" s="137">
        <v>44265</v>
      </c>
      <c r="G1552" s="136" t="s">
        <v>981</v>
      </c>
      <c r="H1552" s="136" t="s">
        <v>982</v>
      </c>
      <c r="I1552" s="138">
        <v>-2960.92</v>
      </c>
      <c r="J1552" s="136" t="s">
        <v>983</v>
      </c>
      <c r="K1552" s="136" t="s">
        <v>984</v>
      </c>
      <c r="L1552" s="138">
        <v>-248569.24</v>
      </c>
      <c r="M1552" s="138">
        <v>-2960.92</v>
      </c>
      <c r="N1552" s="139">
        <f t="shared" si="49"/>
        <v>2960.92</v>
      </c>
      <c r="O1552" s="140" t="str">
        <f>IF(M1552="","",IF(M1552&lt;0,-M1552&amp;"_"&amp;COUNTIF(M$2:M1552,M1552),M1552&amp;"_"&amp;COUNTIF(M$2:M1552,M1552)))</f>
        <v>2960.92_1</v>
      </c>
      <c r="P1552" s="140" t="str">
        <f t="shared" si="48"/>
        <v/>
      </c>
      <c r="Q1552" s="136" t="s">
        <v>1834</v>
      </c>
      <c r="R1552" s="136" t="s">
        <v>1835</v>
      </c>
      <c r="S1552" s="136" t="s">
        <v>980</v>
      </c>
      <c r="T1552" s="136" t="s">
        <v>980</v>
      </c>
      <c r="U1552" s="136" t="s">
        <v>987</v>
      </c>
      <c r="V1552" s="136" t="s">
        <v>980</v>
      </c>
      <c r="W1552" s="136" t="s">
        <v>980</v>
      </c>
      <c r="X1552" s="136" t="s">
        <v>980</v>
      </c>
      <c r="Y1552" s="136" t="s">
        <v>980</v>
      </c>
      <c r="Z1552" s="136" t="s">
        <v>988</v>
      </c>
      <c r="AA1552" s="136" t="s">
        <v>980</v>
      </c>
      <c r="AB1552" s="137"/>
      <c r="AC1552" s="136" t="s">
        <v>980</v>
      </c>
      <c r="AD1552" s="136" t="s">
        <v>980</v>
      </c>
      <c r="AE1552" s="136" t="s">
        <v>980</v>
      </c>
      <c r="AF1552" s="138">
        <v>0</v>
      </c>
    </row>
    <row r="1553" spans="1:32" x14ac:dyDescent="0.25">
      <c r="A1553" s="135" t="s">
        <v>980</v>
      </c>
      <c r="B1553" s="136" t="s">
        <v>182</v>
      </c>
      <c r="C1553" s="136" t="s">
        <v>821</v>
      </c>
      <c r="D1553" s="137">
        <v>44260</v>
      </c>
      <c r="E1553" s="137">
        <v>44260</v>
      </c>
      <c r="F1553" s="137">
        <v>44265</v>
      </c>
      <c r="G1553" s="136" t="s">
        <v>981</v>
      </c>
      <c r="H1553" s="136" t="s">
        <v>982</v>
      </c>
      <c r="I1553" s="138">
        <v>-2567.9299999999998</v>
      </c>
      <c r="J1553" s="136" t="s">
        <v>983</v>
      </c>
      <c r="K1553" s="136" t="s">
        <v>984</v>
      </c>
      <c r="L1553" s="138">
        <v>-215577.72</v>
      </c>
      <c r="M1553" s="138">
        <v>-2567.9299999999998</v>
      </c>
      <c r="N1553" s="139">
        <f t="shared" si="49"/>
        <v>2567.9299999999998</v>
      </c>
      <c r="O1553" s="140" t="str">
        <f>IF(M1553="","",IF(M1553&lt;0,-M1553&amp;"_"&amp;COUNTIF(M$2:M1553,M1553),M1553&amp;"_"&amp;COUNTIF(M$2:M1553,M1553)))</f>
        <v>2567.93_1</v>
      </c>
      <c r="P1553" s="140" t="str">
        <f t="shared" si="48"/>
        <v/>
      </c>
      <c r="Q1553" s="136" t="s">
        <v>1834</v>
      </c>
      <c r="R1553" s="136" t="s">
        <v>1835</v>
      </c>
      <c r="S1553" s="136" t="s">
        <v>980</v>
      </c>
      <c r="T1553" s="136" t="s">
        <v>980</v>
      </c>
      <c r="U1553" s="136" t="s">
        <v>987</v>
      </c>
      <c r="V1553" s="136" t="s">
        <v>980</v>
      </c>
      <c r="W1553" s="136" t="s">
        <v>980</v>
      </c>
      <c r="X1553" s="136" t="s">
        <v>980</v>
      </c>
      <c r="Y1553" s="136" t="s">
        <v>980</v>
      </c>
      <c r="Z1553" s="136" t="s">
        <v>988</v>
      </c>
      <c r="AA1553" s="136" t="s">
        <v>980</v>
      </c>
      <c r="AB1553" s="137"/>
      <c r="AC1553" s="136" t="s">
        <v>980</v>
      </c>
      <c r="AD1553" s="136" t="s">
        <v>980</v>
      </c>
      <c r="AE1553" s="136" t="s">
        <v>980</v>
      </c>
      <c r="AF1553" s="138">
        <v>0</v>
      </c>
    </row>
    <row r="1554" spans="1:32" x14ac:dyDescent="0.25">
      <c r="A1554" s="135" t="s">
        <v>980</v>
      </c>
      <c r="B1554" s="136" t="s">
        <v>182</v>
      </c>
      <c r="C1554" s="136" t="s">
        <v>821</v>
      </c>
      <c r="D1554" s="137">
        <v>44260</v>
      </c>
      <c r="E1554" s="137">
        <v>44260</v>
      </c>
      <c r="F1554" s="137">
        <v>44265</v>
      </c>
      <c r="G1554" s="136" t="s">
        <v>981</v>
      </c>
      <c r="H1554" s="136" t="s">
        <v>982</v>
      </c>
      <c r="I1554" s="138">
        <v>-3976.64</v>
      </c>
      <c r="J1554" s="136" t="s">
        <v>983</v>
      </c>
      <c r="K1554" s="136" t="s">
        <v>984</v>
      </c>
      <c r="L1554" s="138">
        <v>-333838.93</v>
      </c>
      <c r="M1554" s="138">
        <v>-3976.64</v>
      </c>
      <c r="N1554" s="139">
        <f t="shared" si="49"/>
        <v>3976.64</v>
      </c>
      <c r="O1554" s="140" t="str">
        <f>IF(M1554="","",IF(M1554&lt;0,-M1554&amp;"_"&amp;COUNTIF(M$2:M1554,M1554),M1554&amp;"_"&amp;COUNTIF(M$2:M1554,M1554)))</f>
        <v>3976.64_1</v>
      </c>
      <c r="P1554" s="140" t="str">
        <f t="shared" si="48"/>
        <v/>
      </c>
      <c r="Q1554" s="136" t="s">
        <v>1834</v>
      </c>
      <c r="R1554" s="136" t="s">
        <v>1835</v>
      </c>
      <c r="S1554" s="136" t="s">
        <v>980</v>
      </c>
      <c r="T1554" s="136" t="s">
        <v>980</v>
      </c>
      <c r="U1554" s="136" t="s">
        <v>987</v>
      </c>
      <c r="V1554" s="136" t="s">
        <v>980</v>
      </c>
      <c r="W1554" s="136" t="s">
        <v>980</v>
      </c>
      <c r="X1554" s="136" t="s">
        <v>980</v>
      </c>
      <c r="Y1554" s="136" t="s">
        <v>980</v>
      </c>
      <c r="Z1554" s="136" t="s">
        <v>988</v>
      </c>
      <c r="AA1554" s="136" t="s">
        <v>980</v>
      </c>
      <c r="AB1554" s="137"/>
      <c r="AC1554" s="136" t="s">
        <v>980</v>
      </c>
      <c r="AD1554" s="136" t="s">
        <v>980</v>
      </c>
      <c r="AE1554" s="136" t="s">
        <v>980</v>
      </c>
      <c r="AF1554" s="138">
        <v>0</v>
      </c>
    </row>
    <row r="1555" spans="1:32" x14ac:dyDescent="0.25">
      <c r="A1555" s="135" t="s">
        <v>980</v>
      </c>
      <c r="B1555" s="136" t="s">
        <v>182</v>
      </c>
      <c r="C1555" s="136" t="s">
        <v>821</v>
      </c>
      <c r="D1555" s="137">
        <v>44260</v>
      </c>
      <c r="E1555" s="137">
        <v>44260</v>
      </c>
      <c r="F1555" s="137">
        <v>44265</v>
      </c>
      <c r="G1555" s="136" t="s">
        <v>981</v>
      </c>
      <c r="H1555" s="136" t="s">
        <v>982</v>
      </c>
      <c r="I1555" s="138">
        <v>-2561.56</v>
      </c>
      <c r="J1555" s="136" t="s">
        <v>983</v>
      </c>
      <c r="K1555" s="136" t="s">
        <v>984</v>
      </c>
      <c r="L1555" s="138">
        <v>-215042.96</v>
      </c>
      <c r="M1555" s="138">
        <v>-2561.56</v>
      </c>
      <c r="N1555" s="139">
        <f t="shared" si="49"/>
        <v>2561.56</v>
      </c>
      <c r="O1555" s="140" t="str">
        <f>IF(M1555="","",IF(M1555&lt;0,-M1555&amp;"_"&amp;COUNTIF(M$2:M1555,M1555),M1555&amp;"_"&amp;COUNTIF(M$2:M1555,M1555)))</f>
        <v>2561.56_1</v>
      </c>
      <c r="P1555" s="140" t="str">
        <f t="shared" si="48"/>
        <v/>
      </c>
      <c r="Q1555" s="136" t="s">
        <v>1834</v>
      </c>
      <c r="R1555" s="136" t="s">
        <v>1835</v>
      </c>
      <c r="S1555" s="136" t="s">
        <v>980</v>
      </c>
      <c r="T1555" s="136" t="s">
        <v>980</v>
      </c>
      <c r="U1555" s="136" t="s">
        <v>987</v>
      </c>
      <c r="V1555" s="136" t="s">
        <v>980</v>
      </c>
      <c r="W1555" s="136" t="s">
        <v>980</v>
      </c>
      <c r="X1555" s="136" t="s">
        <v>980</v>
      </c>
      <c r="Y1555" s="136" t="s">
        <v>980</v>
      </c>
      <c r="Z1555" s="136" t="s">
        <v>988</v>
      </c>
      <c r="AA1555" s="136" t="s">
        <v>980</v>
      </c>
      <c r="AB1555" s="137"/>
      <c r="AC1555" s="136" t="s">
        <v>980</v>
      </c>
      <c r="AD1555" s="136" t="s">
        <v>980</v>
      </c>
      <c r="AE1555" s="136" t="s">
        <v>980</v>
      </c>
      <c r="AF1555" s="138">
        <v>0</v>
      </c>
    </row>
    <row r="1556" spans="1:32" x14ac:dyDescent="0.25">
      <c r="A1556" s="135" t="s">
        <v>980</v>
      </c>
      <c r="B1556" s="136" t="s">
        <v>182</v>
      </c>
      <c r="C1556" s="136" t="s">
        <v>821</v>
      </c>
      <c r="D1556" s="137">
        <v>44260</v>
      </c>
      <c r="E1556" s="137">
        <v>44260</v>
      </c>
      <c r="F1556" s="137">
        <v>44265</v>
      </c>
      <c r="G1556" s="136" t="s">
        <v>981</v>
      </c>
      <c r="H1556" s="136" t="s">
        <v>982</v>
      </c>
      <c r="I1556" s="138">
        <v>-1926.49</v>
      </c>
      <c r="J1556" s="136" t="s">
        <v>983</v>
      </c>
      <c r="K1556" s="136" t="s">
        <v>984</v>
      </c>
      <c r="L1556" s="138">
        <v>-161728.84</v>
      </c>
      <c r="M1556" s="138">
        <v>-1926.49</v>
      </c>
      <c r="N1556" s="139">
        <f t="shared" si="49"/>
        <v>1926.49</v>
      </c>
      <c r="O1556" s="140" t="str">
        <f>IF(M1556="","",IF(M1556&lt;0,-M1556&amp;"_"&amp;COUNTIF(M$2:M1556,M1556),M1556&amp;"_"&amp;COUNTIF(M$2:M1556,M1556)))</f>
        <v>1926.49_1</v>
      </c>
      <c r="P1556" s="140" t="str">
        <f t="shared" si="48"/>
        <v/>
      </c>
      <c r="Q1556" s="136" t="s">
        <v>1834</v>
      </c>
      <c r="R1556" s="136" t="s">
        <v>1835</v>
      </c>
      <c r="S1556" s="136" t="s">
        <v>980</v>
      </c>
      <c r="T1556" s="136" t="s">
        <v>980</v>
      </c>
      <c r="U1556" s="136" t="s">
        <v>987</v>
      </c>
      <c r="V1556" s="136" t="s">
        <v>980</v>
      </c>
      <c r="W1556" s="136" t="s">
        <v>980</v>
      </c>
      <c r="X1556" s="136" t="s">
        <v>980</v>
      </c>
      <c r="Y1556" s="136" t="s">
        <v>980</v>
      </c>
      <c r="Z1556" s="136" t="s">
        <v>988</v>
      </c>
      <c r="AA1556" s="136" t="s">
        <v>980</v>
      </c>
      <c r="AB1556" s="137"/>
      <c r="AC1556" s="136" t="s">
        <v>980</v>
      </c>
      <c r="AD1556" s="136" t="s">
        <v>980</v>
      </c>
      <c r="AE1556" s="136" t="s">
        <v>980</v>
      </c>
      <c r="AF1556" s="138">
        <v>0</v>
      </c>
    </row>
    <row r="1557" spans="1:32" x14ac:dyDescent="0.25">
      <c r="A1557" s="135" t="s">
        <v>980</v>
      </c>
      <c r="B1557" s="136" t="s">
        <v>182</v>
      </c>
      <c r="C1557" s="136" t="s">
        <v>821</v>
      </c>
      <c r="D1557" s="137">
        <v>44260</v>
      </c>
      <c r="E1557" s="137">
        <v>44260</v>
      </c>
      <c r="F1557" s="137">
        <v>44265</v>
      </c>
      <c r="G1557" s="136" t="s">
        <v>981</v>
      </c>
      <c r="H1557" s="136" t="s">
        <v>982</v>
      </c>
      <c r="I1557" s="138">
        <v>-2307.1999999999998</v>
      </c>
      <c r="J1557" s="136" t="s">
        <v>983</v>
      </c>
      <c r="K1557" s="136" t="s">
        <v>984</v>
      </c>
      <c r="L1557" s="138">
        <v>-193689.44</v>
      </c>
      <c r="M1557" s="138">
        <v>-2307.1999999999998</v>
      </c>
      <c r="N1557" s="139">
        <f t="shared" si="49"/>
        <v>2307.1999999999998</v>
      </c>
      <c r="O1557" s="140" t="str">
        <f>IF(M1557="","",IF(M1557&lt;0,-M1557&amp;"_"&amp;COUNTIF(M$2:M1557,M1557),M1557&amp;"_"&amp;COUNTIF(M$2:M1557,M1557)))</f>
        <v>2307.2_1</v>
      </c>
      <c r="P1557" s="140" t="str">
        <f t="shared" si="48"/>
        <v/>
      </c>
      <c r="Q1557" s="136" t="s">
        <v>1834</v>
      </c>
      <c r="R1557" s="136" t="s">
        <v>1835</v>
      </c>
      <c r="S1557" s="136" t="s">
        <v>980</v>
      </c>
      <c r="T1557" s="136" t="s">
        <v>980</v>
      </c>
      <c r="U1557" s="136" t="s">
        <v>987</v>
      </c>
      <c r="V1557" s="136" t="s">
        <v>980</v>
      </c>
      <c r="W1557" s="136" t="s">
        <v>980</v>
      </c>
      <c r="X1557" s="136" t="s">
        <v>980</v>
      </c>
      <c r="Y1557" s="136" t="s">
        <v>980</v>
      </c>
      <c r="Z1557" s="136" t="s">
        <v>988</v>
      </c>
      <c r="AA1557" s="136" t="s">
        <v>980</v>
      </c>
      <c r="AB1557" s="137"/>
      <c r="AC1557" s="136" t="s">
        <v>980</v>
      </c>
      <c r="AD1557" s="136" t="s">
        <v>980</v>
      </c>
      <c r="AE1557" s="136" t="s">
        <v>980</v>
      </c>
      <c r="AF1557" s="138">
        <v>0</v>
      </c>
    </row>
    <row r="1558" spans="1:32" x14ac:dyDescent="0.25">
      <c r="A1558" s="135" t="s">
        <v>980</v>
      </c>
      <c r="B1558" s="136" t="s">
        <v>182</v>
      </c>
      <c r="C1558" s="136" t="s">
        <v>821</v>
      </c>
      <c r="D1558" s="137">
        <v>44260</v>
      </c>
      <c r="E1558" s="137">
        <v>44260</v>
      </c>
      <c r="F1558" s="137">
        <v>44265</v>
      </c>
      <c r="G1558" s="136" t="s">
        <v>981</v>
      </c>
      <c r="H1558" s="136" t="s">
        <v>982</v>
      </c>
      <c r="I1558" s="138">
        <v>-2530.7199999999998</v>
      </c>
      <c r="J1558" s="136" t="s">
        <v>983</v>
      </c>
      <c r="K1558" s="136" t="s">
        <v>984</v>
      </c>
      <c r="L1558" s="138">
        <v>-212453.94</v>
      </c>
      <c r="M1558" s="138">
        <v>-2530.7199999999998</v>
      </c>
      <c r="N1558" s="139">
        <f t="shared" si="49"/>
        <v>2530.7199999999998</v>
      </c>
      <c r="O1558" s="140" t="str">
        <f>IF(M1558="","",IF(M1558&lt;0,-M1558&amp;"_"&amp;COUNTIF(M$2:M1558,M1558),M1558&amp;"_"&amp;COUNTIF(M$2:M1558,M1558)))</f>
        <v>2530.72_1</v>
      </c>
      <c r="P1558" s="140" t="str">
        <f t="shared" si="48"/>
        <v/>
      </c>
      <c r="Q1558" s="136" t="s">
        <v>1834</v>
      </c>
      <c r="R1558" s="136" t="s">
        <v>1835</v>
      </c>
      <c r="S1558" s="136" t="s">
        <v>980</v>
      </c>
      <c r="T1558" s="136" t="s">
        <v>980</v>
      </c>
      <c r="U1558" s="136" t="s">
        <v>987</v>
      </c>
      <c r="V1558" s="136" t="s">
        <v>980</v>
      </c>
      <c r="W1558" s="136" t="s">
        <v>980</v>
      </c>
      <c r="X1558" s="136" t="s">
        <v>980</v>
      </c>
      <c r="Y1558" s="136" t="s">
        <v>980</v>
      </c>
      <c r="Z1558" s="136" t="s">
        <v>988</v>
      </c>
      <c r="AA1558" s="136" t="s">
        <v>980</v>
      </c>
      <c r="AB1558" s="137"/>
      <c r="AC1558" s="136" t="s">
        <v>980</v>
      </c>
      <c r="AD1558" s="136" t="s">
        <v>980</v>
      </c>
      <c r="AE1558" s="136" t="s">
        <v>980</v>
      </c>
      <c r="AF1558" s="138">
        <v>0</v>
      </c>
    </row>
    <row r="1559" spans="1:32" x14ac:dyDescent="0.25">
      <c r="A1559" s="135" t="s">
        <v>980</v>
      </c>
      <c r="B1559" s="136" t="s">
        <v>182</v>
      </c>
      <c r="C1559" s="136" t="s">
        <v>841</v>
      </c>
      <c r="D1559" s="137">
        <v>44260</v>
      </c>
      <c r="E1559" s="137">
        <v>44260</v>
      </c>
      <c r="F1559" s="137">
        <v>44265</v>
      </c>
      <c r="G1559" s="136" t="s">
        <v>981</v>
      </c>
      <c r="H1559" s="136" t="s">
        <v>982</v>
      </c>
      <c r="I1559" s="138">
        <v>-791.14</v>
      </c>
      <c r="J1559" s="136" t="s">
        <v>983</v>
      </c>
      <c r="K1559" s="136" t="s">
        <v>984</v>
      </c>
      <c r="L1559" s="138">
        <v>-66416.2</v>
      </c>
      <c r="M1559" s="138">
        <v>-791.14</v>
      </c>
      <c r="N1559" s="139">
        <f t="shared" si="49"/>
        <v>791.14</v>
      </c>
      <c r="O1559" s="140" t="str">
        <f>IF(M1559="","",IF(M1559&lt;0,-M1559&amp;"_"&amp;COUNTIF(M$2:M1559,M1559),M1559&amp;"_"&amp;COUNTIF(M$2:M1559,M1559)))</f>
        <v>791.14_1</v>
      </c>
      <c r="P1559" s="140" t="str">
        <f t="shared" si="48"/>
        <v/>
      </c>
      <c r="Q1559" s="136" t="s">
        <v>1836</v>
      </c>
      <c r="R1559" s="136" t="s">
        <v>1835</v>
      </c>
      <c r="S1559" s="136" t="s">
        <v>980</v>
      </c>
      <c r="T1559" s="136" t="s">
        <v>980</v>
      </c>
      <c r="U1559" s="136" t="s">
        <v>987</v>
      </c>
      <c r="V1559" s="136" t="s">
        <v>980</v>
      </c>
      <c r="W1559" s="136" t="s">
        <v>980</v>
      </c>
      <c r="X1559" s="136" t="s">
        <v>980</v>
      </c>
      <c r="Y1559" s="136" t="s">
        <v>980</v>
      </c>
      <c r="Z1559" s="136" t="s">
        <v>988</v>
      </c>
      <c r="AA1559" s="136" t="s">
        <v>980</v>
      </c>
      <c r="AB1559" s="137"/>
      <c r="AC1559" s="136" t="s">
        <v>980</v>
      </c>
      <c r="AD1559" s="136" t="s">
        <v>980</v>
      </c>
      <c r="AE1559" s="136" t="s">
        <v>980</v>
      </c>
      <c r="AF1559" s="138">
        <v>0</v>
      </c>
    </row>
    <row r="1560" spans="1:32" x14ac:dyDescent="0.25">
      <c r="A1560" s="135" t="s">
        <v>980</v>
      </c>
      <c r="B1560" s="136" t="s">
        <v>182</v>
      </c>
      <c r="C1560" s="136" t="s">
        <v>851</v>
      </c>
      <c r="D1560" s="137">
        <v>44260</v>
      </c>
      <c r="E1560" s="137">
        <v>44260</v>
      </c>
      <c r="F1560" s="137">
        <v>44265</v>
      </c>
      <c r="G1560" s="136" t="s">
        <v>981</v>
      </c>
      <c r="H1560" s="136" t="s">
        <v>982</v>
      </c>
      <c r="I1560" s="138">
        <v>-3757.37</v>
      </c>
      <c r="J1560" s="136" t="s">
        <v>983</v>
      </c>
      <c r="K1560" s="136" t="s">
        <v>984</v>
      </c>
      <c r="L1560" s="138">
        <v>-315431.21000000002</v>
      </c>
      <c r="M1560" s="138">
        <v>-3757.37</v>
      </c>
      <c r="N1560" s="139">
        <f t="shared" si="49"/>
        <v>3757.37</v>
      </c>
      <c r="O1560" s="140" t="str">
        <f>IF(M1560="","",IF(M1560&lt;0,-M1560&amp;"_"&amp;COUNTIF(M$2:M1560,M1560),M1560&amp;"_"&amp;COUNTIF(M$2:M1560,M1560)))</f>
        <v>3757.37_2</v>
      </c>
      <c r="P1560" s="140" t="str">
        <f t="shared" si="48"/>
        <v/>
      </c>
      <c r="Q1560" s="136" t="s">
        <v>1837</v>
      </c>
      <c r="R1560" s="136" t="s">
        <v>1835</v>
      </c>
      <c r="S1560" s="136" t="s">
        <v>980</v>
      </c>
      <c r="T1560" s="136" t="s">
        <v>980</v>
      </c>
      <c r="U1560" s="136" t="s">
        <v>987</v>
      </c>
      <c r="V1560" s="136" t="s">
        <v>980</v>
      </c>
      <c r="W1560" s="136" t="s">
        <v>980</v>
      </c>
      <c r="X1560" s="136" t="s">
        <v>980</v>
      </c>
      <c r="Y1560" s="136" t="s">
        <v>980</v>
      </c>
      <c r="Z1560" s="136" t="s">
        <v>988</v>
      </c>
      <c r="AA1560" s="136" t="s">
        <v>980</v>
      </c>
      <c r="AB1560" s="137"/>
      <c r="AC1560" s="136" t="s">
        <v>980</v>
      </c>
      <c r="AD1560" s="136" t="s">
        <v>980</v>
      </c>
      <c r="AE1560" s="136" t="s">
        <v>980</v>
      </c>
      <c r="AF1560" s="138">
        <v>0</v>
      </c>
    </row>
    <row r="1561" spans="1:32" x14ac:dyDescent="0.25">
      <c r="A1561" s="135" t="s">
        <v>980</v>
      </c>
      <c r="B1561" s="136" t="s">
        <v>182</v>
      </c>
      <c r="C1561" s="136" t="s">
        <v>851</v>
      </c>
      <c r="D1561" s="137">
        <v>44260</v>
      </c>
      <c r="E1561" s="137">
        <v>44260</v>
      </c>
      <c r="F1561" s="137">
        <v>44265</v>
      </c>
      <c r="G1561" s="136" t="s">
        <v>981</v>
      </c>
      <c r="H1561" s="136" t="s">
        <v>982</v>
      </c>
      <c r="I1561" s="138">
        <v>-2349.42</v>
      </c>
      <c r="J1561" s="136" t="s">
        <v>983</v>
      </c>
      <c r="K1561" s="136" t="s">
        <v>984</v>
      </c>
      <c r="L1561" s="138">
        <v>-197233.81</v>
      </c>
      <c r="M1561" s="138">
        <v>-2349.42</v>
      </c>
      <c r="N1561" s="139">
        <f t="shared" si="49"/>
        <v>2349.42</v>
      </c>
      <c r="O1561" s="140" t="str">
        <f>IF(M1561="","",IF(M1561&lt;0,-M1561&amp;"_"&amp;COUNTIF(M$2:M1561,M1561),M1561&amp;"_"&amp;COUNTIF(M$2:M1561,M1561)))</f>
        <v>2349.42_1</v>
      </c>
      <c r="P1561" s="140" t="str">
        <f t="shared" si="48"/>
        <v/>
      </c>
      <c r="Q1561" s="136" t="s">
        <v>1837</v>
      </c>
      <c r="R1561" s="136" t="s">
        <v>1835</v>
      </c>
      <c r="S1561" s="136" t="s">
        <v>980</v>
      </c>
      <c r="T1561" s="136" t="s">
        <v>980</v>
      </c>
      <c r="U1561" s="136" t="s">
        <v>987</v>
      </c>
      <c r="V1561" s="136" t="s">
        <v>980</v>
      </c>
      <c r="W1561" s="136" t="s">
        <v>980</v>
      </c>
      <c r="X1561" s="136" t="s">
        <v>980</v>
      </c>
      <c r="Y1561" s="136" t="s">
        <v>980</v>
      </c>
      <c r="Z1561" s="136" t="s">
        <v>988</v>
      </c>
      <c r="AA1561" s="136" t="s">
        <v>980</v>
      </c>
      <c r="AB1561" s="137"/>
      <c r="AC1561" s="136" t="s">
        <v>980</v>
      </c>
      <c r="AD1561" s="136" t="s">
        <v>980</v>
      </c>
      <c r="AE1561" s="136" t="s">
        <v>980</v>
      </c>
      <c r="AF1561" s="138">
        <v>0</v>
      </c>
    </row>
    <row r="1562" spans="1:32" x14ac:dyDescent="0.25">
      <c r="A1562" s="135" t="s">
        <v>980</v>
      </c>
      <c r="B1562" s="136" t="s">
        <v>182</v>
      </c>
      <c r="C1562" s="136" t="s">
        <v>832</v>
      </c>
      <c r="D1562" s="137">
        <v>44262</v>
      </c>
      <c r="E1562" s="137">
        <v>44262</v>
      </c>
      <c r="F1562" s="137">
        <v>44265</v>
      </c>
      <c r="G1562" s="136" t="s">
        <v>981</v>
      </c>
      <c r="H1562" s="136" t="s">
        <v>982</v>
      </c>
      <c r="I1562" s="138">
        <v>-2324.5</v>
      </c>
      <c r="J1562" s="136" t="s">
        <v>983</v>
      </c>
      <c r="K1562" s="136" t="s">
        <v>984</v>
      </c>
      <c r="L1562" s="138">
        <v>-195141.77</v>
      </c>
      <c r="M1562" s="138">
        <v>-2324.5</v>
      </c>
      <c r="N1562" s="139">
        <f t="shared" si="49"/>
        <v>2324.5</v>
      </c>
      <c r="O1562" s="140" t="str">
        <f>IF(M1562="","",IF(M1562&lt;0,-M1562&amp;"_"&amp;COUNTIF(M$2:M1562,M1562),M1562&amp;"_"&amp;COUNTIF(M$2:M1562,M1562)))</f>
        <v>2324.5_1</v>
      </c>
      <c r="P1562" s="140" t="str">
        <f t="shared" si="48"/>
        <v/>
      </c>
      <c r="Q1562" s="136" t="s">
        <v>1838</v>
      </c>
      <c r="R1562" s="136" t="s">
        <v>1839</v>
      </c>
      <c r="S1562" s="136" t="s">
        <v>980</v>
      </c>
      <c r="T1562" s="136" t="s">
        <v>980</v>
      </c>
      <c r="U1562" s="136" t="s">
        <v>987</v>
      </c>
      <c r="V1562" s="136" t="s">
        <v>980</v>
      </c>
      <c r="W1562" s="136" t="s">
        <v>980</v>
      </c>
      <c r="X1562" s="136" t="s">
        <v>980</v>
      </c>
      <c r="Y1562" s="136" t="s">
        <v>980</v>
      </c>
      <c r="Z1562" s="136" t="s">
        <v>988</v>
      </c>
      <c r="AA1562" s="136" t="s">
        <v>980</v>
      </c>
      <c r="AB1562" s="137"/>
      <c r="AC1562" s="136" t="s">
        <v>980</v>
      </c>
      <c r="AD1562" s="136" t="s">
        <v>980</v>
      </c>
      <c r="AE1562" s="136" t="s">
        <v>980</v>
      </c>
      <c r="AF1562" s="138">
        <v>0</v>
      </c>
    </row>
    <row r="1563" spans="1:32" x14ac:dyDescent="0.25">
      <c r="A1563" s="135" t="s">
        <v>980</v>
      </c>
      <c r="B1563" s="136" t="s">
        <v>182</v>
      </c>
      <c r="C1563" s="136" t="s">
        <v>832</v>
      </c>
      <c r="D1563" s="137">
        <v>44262</v>
      </c>
      <c r="E1563" s="137">
        <v>44262</v>
      </c>
      <c r="F1563" s="137">
        <v>44265</v>
      </c>
      <c r="G1563" s="136" t="s">
        <v>981</v>
      </c>
      <c r="H1563" s="136" t="s">
        <v>982</v>
      </c>
      <c r="I1563" s="138">
        <v>-1652.63</v>
      </c>
      <c r="J1563" s="136" t="s">
        <v>983</v>
      </c>
      <c r="K1563" s="136" t="s">
        <v>984</v>
      </c>
      <c r="L1563" s="138">
        <v>-138738.29</v>
      </c>
      <c r="M1563" s="138">
        <v>-1652.63</v>
      </c>
      <c r="N1563" s="139">
        <f t="shared" si="49"/>
        <v>1652.63</v>
      </c>
      <c r="O1563" s="140" t="str">
        <f>IF(M1563="","",IF(M1563&lt;0,-M1563&amp;"_"&amp;COUNTIF(M$2:M1563,M1563),M1563&amp;"_"&amp;COUNTIF(M$2:M1563,M1563)))</f>
        <v>1652.63_1</v>
      </c>
      <c r="P1563" s="140" t="str">
        <f t="shared" si="48"/>
        <v/>
      </c>
      <c r="Q1563" s="136" t="s">
        <v>1838</v>
      </c>
      <c r="R1563" s="136" t="s">
        <v>1839</v>
      </c>
      <c r="S1563" s="136" t="s">
        <v>980</v>
      </c>
      <c r="T1563" s="136" t="s">
        <v>980</v>
      </c>
      <c r="U1563" s="136" t="s">
        <v>987</v>
      </c>
      <c r="V1563" s="136" t="s">
        <v>980</v>
      </c>
      <c r="W1563" s="136" t="s">
        <v>980</v>
      </c>
      <c r="X1563" s="136" t="s">
        <v>980</v>
      </c>
      <c r="Y1563" s="136" t="s">
        <v>980</v>
      </c>
      <c r="Z1563" s="136" t="s">
        <v>988</v>
      </c>
      <c r="AA1563" s="136" t="s">
        <v>980</v>
      </c>
      <c r="AB1563" s="137"/>
      <c r="AC1563" s="136" t="s">
        <v>980</v>
      </c>
      <c r="AD1563" s="136" t="s">
        <v>980</v>
      </c>
      <c r="AE1563" s="136" t="s">
        <v>980</v>
      </c>
      <c r="AF1563" s="138">
        <v>0</v>
      </c>
    </row>
    <row r="1564" spans="1:32" x14ac:dyDescent="0.25">
      <c r="A1564" s="135" t="s">
        <v>980</v>
      </c>
      <c r="B1564" s="136" t="s">
        <v>182</v>
      </c>
      <c r="C1564" s="136" t="s">
        <v>848</v>
      </c>
      <c r="D1564" s="137">
        <v>44262</v>
      </c>
      <c r="E1564" s="137">
        <v>44262</v>
      </c>
      <c r="F1564" s="137">
        <v>44265</v>
      </c>
      <c r="G1564" s="136" t="s">
        <v>981</v>
      </c>
      <c r="H1564" s="136" t="s">
        <v>982</v>
      </c>
      <c r="I1564" s="138">
        <v>-4161.7</v>
      </c>
      <c r="J1564" s="136" t="s">
        <v>983</v>
      </c>
      <c r="K1564" s="136" t="s">
        <v>984</v>
      </c>
      <c r="L1564" s="138">
        <v>-349374.71999999997</v>
      </c>
      <c r="M1564" s="138">
        <v>-4161.7</v>
      </c>
      <c r="N1564" s="139">
        <f t="shared" si="49"/>
        <v>4161.7</v>
      </c>
      <c r="O1564" s="140" t="str">
        <f>IF(M1564="","",IF(M1564&lt;0,-M1564&amp;"_"&amp;COUNTIF(M$2:M1564,M1564),M1564&amp;"_"&amp;COUNTIF(M$2:M1564,M1564)))</f>
        <v>4161.7_1</v>
      </c>
      <c r="P1564" s="140" t="str">
        <f t="shared" si="48"/>
        <v/>
      </c>
      <c r="Q1564" s="136" t="s">
        <v>1840</v>
      </c>
      <c r="R1564" s="136" t="s">
        <v>1839</v>
      </c>
      <c r="S1564" s="136" t="s">
        <v>980</v>
      </c>
      <c r="T1564" s="136" t="s">
        <v>980</v>
      </c>
      <c r="U1564" s="136" t="s">
        <v>987</v>
      </c>
      <c r="V1564" s="136" t="s">
        <v>980</v>
      </c>
      <c r="W1564" s="136" t="s">
        <v>980</v>
      </c>
      <c r="X1564" s="136" t="s">
        <v>980</v>
      </c>
      <c r="Y1564" s="136" t="s">
        <v>980</v>
      </c>
      <c r="Z1564" s="136" t="s">
        <v>988</v>
      </c>
      <c r="AA1564" s="136" t="s">
        <v>980</v>
      </c>
      <c r="AB1564" s="137"/>
      <c r="AC1564" s="136" t="s">
        <v>980</v>
      </c>
      <c r="AD1564" s="136" t="s">
        <v>980</v>
      </c>
      <c r="AE1564" s="136" t="s">
        <v>980</v>
      </c>
      <c r="AF1564" s="138">
        <v>0</v>
      </c>
    </row>
    <row r="1565" spans="1:32" x14ac:dyDescent="0.25">
      <c r="A1565" s="135" t="s">
        <v>980</v>
      </c>
      <c r="B1565" s="136" t="s">
        <v>182</v>
      </c>
      <c r="C1565" s="136" t="s">
        <v>855</v>
      </c>
      <c r="D1565" s="137">
        <v>44262</v>
      </c>
      <c r="E1565" s="137">
        <v>44262</v>
      </c>
      <c r="F1565" s="137">
        <v>44268</v>
      </c>
      <c r="G1565" s="136" t="s">
        <v>981</v>
      </c>
      <c r="H1565" s="136" t="s">
        <v>982</v>
      </c>
      <c r="I1565" s="138">
        <v>-2458.06</v>
      </c>
      <c r="J1565" s="136" t="s">
        <v>983</v>
      </c>
      <c r="K1565" s="136" t="s">
        <v>984</v>
      </c>
      <c r="L1565" s="138">
        <v>-206354.14</v>
      </c>
      <c r="M1565" s="138">
        <v>-2458.06</v>
      </c>
      <c r="N1565" s="139">
        <f t="shared" si="49"/>
        <v>2458.06</v>
      </c>
      <c r="O1565" s="140" t="str">
        <f>IF(M1565="","",IF(M1565&lt;0,-M1565&amp;"_"&amp;COUNTIF(M$2:M1565,M1565),M1565&amp;"_"&amp;COUNTIF(M$2:M1565,M1565)))</f>
        <v>2458.06_1</v>
      </c>
      <c r="P1565" s="140" t="str">
        <f t="shared" si="48"/>
        <v/>
      </c>
      <c r="Q1565" s="136" t="s">
        <v>1841</v>
      </c>
      <c r="R1565" s="136" t="s">
        <v>1839</v>
      </c>
      <c r="S1565" s="136" t="s">
        <v>980</v>
      </c>
      <c r="T1565" s="136" t="s">
        <v>980</v>
      </c>
      <c r="U1565" s="136" t="s">
        <v>987</v>
      </c>
      <c r="V1565" s="136" t="s">
        <v>980</v>
      </c>
      <c r="W1565" s="136" t="s">
        <v>980</v>
      </c>
      <c r="X1565" s="136" t="s">
        <v>980</v>
      </c>
      <c r="Y1565" s="136" t="s">
        <v>980</v>
      </c>
      <c r="Z1565" s="136" t="s">
        <v>988</v>
      </c>
      <c r="AA1565" s="136" t="s">
        <v>980</v>
      </c>
      <c r="AB1565" s="137"/>
      <c r="AC1565" s="136" t="s">
        <v>980</v>
      </c>
      <c r="AD1565" s="136" t="s">
        <v>980</v>
      </c>
      <c r="AE1565" s="136" t="s">
        <v>980</v>
      </c>
      <c r="AF1565" s="138">
        <v>0</v>
      </c>
    </row>
    <row r="1566" spans="1:32" x14ac:dyDescent="0.25">
      <c r="A1566" s="135" t="s">
        <v>980</v>
      </c>
      <c r="B1566" s="136" t="s">
        <v>182</v>
      </c>
      <c r="C1566" s="136" t="s">
        <v>256</v>
      </c>
      <c r="D1566" s="137">
        <v>44262</v>
      </c>
      <c r="E1566" s="137">
        <v>44262</v>
      </c>
      <c r="F1566" s="137">
        <v>44268</v>
      </c>
      <c r="G1566" s="136" t="s">
        <v>981</v>
      </c>
      <c r="H1566" s="136" t="s">
        <v>982</v>
      </c>
      <c r="I1566" s="138">
        <v>-4218.78</v>
      </c>
      <c r="J1566" s="136" t="s">
        <v>983</v>
      </c>
      <c r="K1566" s="136" t="s">
        <v>984</v>
      </c>
      <c r="L1566" s="138">
        <v>-354166.57</v>
      </c>
      <c r="M1566" s="138">
        <v>-4218.78</v>
      </c>
      <c r="N1566" s="139">
        <f t="shared" si="49"/>
        <v>4218.78</v>
      </c>
      <c r="O1566" s="140" t="str">
        <f>IF(M1566="","",IF(M1566&lt;0,-M1566&amp;"_"&amp;COUNTIF(M$2:M1566,M1566),M1566&amp;"_"&amp;COUNTIF(M$2:M1566,M1566)))</f>
        <v>4218.78_1</v>
      </c>
      <c r="P1566" s="140" t="str">
        <f t="shared" si="48"/>
        <v/>
      </c>
      <c r="Q1566" s="136" t="s">
        <v>1842</v>
      </c>
      <c r="R1566" s="136" t="s">
        <v>1839</v>
      </c>
      <c r="S1566" s="136" t="s">
        <v>980</v>
      </c>
      <c r="T1566" s="136" t="s">
        <v>980</v>
      </c>
      <c r="U1566" s="136" t="s">
        <v>987</v>
      </c>
      <c r="V1566" s="136" t="s">
        <v>980</v>
      </c>
      <c r="W1566" s="136" t="s">
        <v>980</v>
      </c>
      <c r="X1566" s="136" t="s">
        <v>980</v>
      </c>
      <c r="Y1566" s="136" t="s">
        <v>980</v>
      </c>
      <c r="Z1566" s="136" t="s">
        <v>988</v>
      </c>
      <c r="AA1566" s="136" t="s">
        <v>980</v>
      </c>
      <c r="AB1566" s="137"/>
      <c r="AC1566" s="136" t="s">
        <v>980</v>
      </c>
      <c r="AD1566" s="136" t="s">
        <v>980</v>
      </c>
      <c r="AE1566" s="136" t="s">
        <v>980</v>
      </c>
      <c r="AF1566" s="138">
        <v>0</v>
      </c>
    </row>
    <row r="1567" spans="1:32" x14ac:dyDescent="0.25">
      <c r="A1567" s="135" t="s">
        <v>980</v>
      </c>
      <c r="B1567" s="136" t="s">
        <v>182</v>
      </c>
      <c r="C1567" s="136" t="s">
        <v>256</v>
      </c>
      <c r="D1567" s="137">
        <v>44262</v>
      </c>
      <c r="E1567" s="137">
        <v>44262</v>
      </c>
      <c r="F1567" s="137">
        <v>44268</v>
      </c>
      <c r="G1567" s="136" t="s">
        <v>981</v>
      </c>
      <c r="H1567" s="136" t="s">
        <v>982</v>
      </c>
      <c r="I1567" s="138">
        <v>-32772.14</v>
      </c>
      <c r="J1567" s="136" t="s">
        <v>983</v>
      </c>
      <c r="K1567" s="136" t="s">
        <v>984</v>
      </c>
      <c r="L1567" s="138">
        <v>-2751221.15</v>
      </c>
      <c r="M1567" s="138">
        <v>-32772.14</v>
      </c>
      <c r="N1567" s="139">
        <f t="shared" si="49"/>
        <v>32772.14</v>
      </c>
      <c r="O1567" s="140" t="str">
        <f>IF(M1567="","",IF(M1567&lt;0,-M1567&amp;"_"&amp;COUNTIF(M$2:M1567,M1567),M1567&amp;"_"&amp;COUNTIF(M$2:M1567,M1567)))</f>
        <v>32772.14_1</v>
      </c>
      <c r="P1567" s="140" t="str">
        <f t="shared" si="48"/>
        <v/>
      </c>
      <c r="Q1567" s="136" t="s">
        <v>1842</v>
      </c>
      <c r="R1567" s="136" t="s">
        <v>1839</v>
      </c>
      <c r="S1567" s="136" t="s">
        <v>980</v>
      </c>
      <c r="T1567" s="136" t="s">
        <v>980</v>
      </c>
      <c r="U1567" s="136" t="s">
        <v>987</v>
      </c>
      <c r="V1567" s="136" t="s">
        <v>980</v>
      </c>
      <c r="W1567" s="136" t="s">
        <v>980</v>
      </c>
      <c r="X1567" s="136" t="s">
        <v>980</v>
      </c>
      <c r="Y1567" s="136" t="s">
        <v>980</v>
      </c>
      <c r="Z1567" s="136" t="s">
        <v>988</v>
      </c>
      <c r="AA1567" s="136" t="s">
        <v>980</v>
      </c>
      <c r="AB1567" s="137"/>
      <c r="AC1567" s="136" t="s">
        <v>980</v>
      </c>
      <c r="AD1567" s="136" t="s">
        <v>980</v>
      </c>
      <c r="AE1567" s="136" t="s">
        <v>980</v>
      </c>
      <c r="AF1567" s="138">
        <v>0</v>
      </c>
    </row>
    <row r="1568" spans="1:32" x14ac:dyDescent="0.25">
      <c r="A1568" s="135" t="s">
        <v>980</v>
      </c>
      <c r="B1568" s="136" t="s">
        <v>182</v>
      </c>
      <c r="C1568" s="136" t="s">
        <v>256</v>
      </c>
      <c r="D1568" s="137">
        <v>44262</v>
      </c>
      <c r="E1568" s="137">
        <v>44262</v>
      </c>
      <c r="F1568" s="137">
        <v>44268</v>
      </c>
      <c r="G1568" s="136" t="s">
        <v>981</v>
      </c>
      <c r="H1568" s="136" t="s">
        <v>982</v>
      </c>
      <c r="I1568" s="138">
        <v>-39848.660000000003</v>
      </c>
      <c r="J1568" s="136" t="s">
        <v>983</v>
      </c>
      <c r="K1568" s="136" t="s">
        <v>984</v>
      </c>
      <c r="L1568" s="138">
        <v>-3345295.01</v>
      </c>
      <c r="M1568" s="138">
        <v>-39848.660000000003</v>
      </c>
      <c r="N1568" s="139">
        <f t="shared" si="49"/>
        <v>39848.660000000003</v>
      </c>
      <c r="O1568" s="140" t="str">
        <f>IF(M1568="","",IF(M1568&lt;0,-M1568&amp;"_"&amp;COUNTIF(M$2:M1568,M1568),M1568&amp;"_"&amp;COUNTIF(M$2:M1568,M1568)))</f>
        <v>39848.66_1</v>
      </c>
      <c r="P1568" s="140" t="str">
        <f t="shared" si="48"/>
        <v/>
      </c>
      <c r="Q1568" s="136" t="s">
        <v>1842</v>
      </c>
      <c r="R1568" s="136" t="s">
        <v>1839</v>
      </c>
      <c r="S1568" s="136" t="s">
        <v>980</v>
      </c>
      <c r="T1568" s="136" t="s">
        <v>980</v>
      </c>
      <c r="U1568" s="136" t="s">
        <v>987</v>
      </c>
      <c r="V1568" s="136" t="s">
        <v>980</v>
      </c>
      <c r="W1568" s="136" t="s">
        <v>980</v>
      </c>
      <c r="X1568" s="136" t="s">
        <v>980</v>
      </c>
      <c r="Y1568" s="136" t="s">
        <v>980</v>
      </c>
      <c r="Z1568" s="136" t="s">
        <v>988</v>
      </c>
      <c r="AA1568" s="136" t="s">
        <v>980</v>
      </c>
      <c r="AB1568" s="137"/>
      <c r="AC1568" s="136" t="s">
        <v>980</v>
      </c>
      <c r="AD1568" s="136" t="s">
        <v>980</v>
      </c>
      <c r="AE1568" s="136" t="s">
        <v>980</v>
      </c>
      <c r="AF1568" s="138">
        <v>0</v>
      </c>
    </row>
    <row r="1569" spans="1:32" x14ac:dyDescent="0.25">
      <c r="A1569" s="135" t="s">
        <v>980</v>
      </c>
      <c r="B1569" s="136" t="s">
        <v>182</v>
      </c>
      <c r="C1569" s="136" t="s">
        <v>256</v>
      </c>
      <c r="D1569" s="137">
        <v>44262</v>
      </c>
      <c r="E1569" s="137">
        <v>44262</v>
      </c>
      <c r="F1569" s="137">
        <v>44268</v>
      </c>
      <c r="G1569" s="136" t="s">
        <v>981</v>
      </c>
      <c r="H1569" s="136" t="s">
        <v>982</v>
      </c>
      <c r="I1569" s="138">
        <v>-20672.07</v>
      </c>
      <c r="J1569" s="136" t="s">
        <v>983</v>
      </c>
      <c r="K1569" s="136" t="s">
        <v>984</v>
      </c>
      <c r="L1569" s="138">
        <v>-1735420.28</v>
      </c>
      <c r="M1569" s="138">
        <v>-20672.07</v>
      </c>
      <c r="N1569" s="139">
        <f t="shared" si="49"/>
        <v>20672.07</v>
      </c>
      <c r="O1569" s="140" t="str">
        <f>IF(M1569="","",IF(M1569&lt;0,-M1569&amp;"_"&amp;COUNTIF(M$2:M1569,M1569),M1569&amp;"_"&amp;COUNTIF(M$2:M1569,M1569)))</f>
        <v>20672.07_1</v>
      </c>
      <c r="P1569" s="140" t="str">
        <f t="shared" si="48"/>
        <v/>
      </c>
      <c r="Q1569" s="136" t="s">
        <v>1842</v>
      </c>
      <c r="R1569" s="136" t="s">
        <v>1839</v>
      </c>
      <c r="S1569" s="136" t="s">
        <v>980</v>
      </c>
      <c r="T1569" s="136" t="s">
        <v>980</v>
      </c>
      <c r="U1569" s="136" t="s">
        <v>987</v>
      </c>
      <c r="V1569" s="136" t="s">
        <v>980</v>
      </c>
      <c r="W1569" s="136" t="s">
        <v>980</v>
      </c>
      <c r="X1569" s="136" t="s">
        <v>980</v>
      </c>
      <c r="Y1569" s="136" t="s">
        <v>980</v>
      </c>
      <c r="Z1569" s="136" t="s">
        <v>988</v>
      </c>
      <c r="AA1569" s="136" t="s">
        <v>980</v>
      </c>
      <c r="AB1569" s="137"/>
      <c r="AC1569" s="136" t="s">
        <v>980</v>
      </c>
      <c r="AD1569" s="136" t="s">
        <v>980</v>
      </c>
      <c r="AE1569" s="136" t="s">
        <v>980</v>
      </c>
      <c r="AF1569" s="138">
        <v>0</v>
      </c>
    </row>
    <row r="1570" spans="1:32" x14ac:dyDescent="0.25">
      <c r="A1570" s="135" t="s">
        <v>980</v>
      </c>
      <c r="B1570" s="136" t="s">
        <v>182</v>
      </c>
      <c r="C1570" s="136" t="s">
        <v>256</v>
      </c>
      <c r="D1570" s="137">
        <v>44262</v>
      </c>
      <c r="E1570" s="137">
        <v>44262</v>
      </c>
      <c r="F1570" s="137">
        <v>44268</v>
      </c>
      <c r="G1570" s="136" t="s">
        <v>981</v>
      </c>
      <c r="H1570" s="136" t="s">
        <v>982</v>
      </c>
      <c r="I1570" s="138">
        <v>-73845.009999999995</v>
      </c>
      <c r="J1570" s="136" t="s">
        <v>983</v>
      </c>
      <c r="K1570" s="136" t="s">
        <v>984</v>
      </c>
      <c r="L1570" s="138">
        <v>-6199288.5899999999</v>
      </c>
      <c r="M1570" s="138">
        <v>-73845.009999999995</v>
      </c>
      <c r="N1570" s="139">
        <f t="shared" si="49"/>
        <v>73845.009999999995</v>
      </c>
      <c r="O1570" s="140" t="str">
        <f>IF(M1570="","",IF(M1570&lt;0,-M1570&amp;"_"&amp;COUNTIF(M$2:M1570,M1570),M1570&amp;"_"&amp;COUNTIF(M$2:M1570,M1570)))</f>
        <v>73845.01_1</v>
      </c>
      <c r="P1570" s="140" t="str">
        <f t="shared" si="48"/>
        <v/>
      </c>
      <c r="Q1570" s="136" t="s">
        <v>1842</v>
      </c>
      <c r="R1570" s="136" t="s">
        <v>1839</v>
      </c>
      <c r="S1570" s="136" t="s">
        <v>980</v>
      </c>
      <c r="T1570" s="136" t="s">
        <v>980</v>
      </c>
      <c r="U1570" s="136" t="s">
        <v>987</v>
      </c>
      <c r="V1570" s="136" t="s">
        <v>980</v>
      </c>
      <c r="W1570" s="136" t="s">
        <v>980</v>
      </c>
      <c r="X1570" s="136" t="s">
        <v>980</v>
      </c>
      <c r="Y1570" s="136" t="s">
        <v>980</v>
      </c>
      <c r="Z1570" s="136" t="s">
        <v>988</v>
      </c>
      <c r="AA1570" s="136" t="s">
        <v>980</v>
      </c>
      <c r="AB1570" s="137"/>
      <c r="AC1570" s="136" t="s">
        <v>980</v>
      </c>
      <c r="AD1570" s="136" t="s">
        <v>980</v>
      </c>
      <c r="AE1570" s="136" t="s">
        <v>980</v>
      </c>
      <c r="AF1570" s="138">
        <v>0</v>
      </c>
    </row>
    <row r="1571" spans="1:32" x14ac:dyDescent="0.25">
      <c r="A1571" s="135" t="s">
        <v>980</v>
      </c>
      <c r="B1571" s="136" t="s">
        <v>182</v>
      </c>
      <c r="C1571" s="136" t="s">
        <v>256</v>
      </c>
      <c r="D1571" s="137">
        <v>44262</v>
      </c>
      <c r="E1571" s="137">
        <v>44262</v>
      </c>
      <c r="F1571" s="137">
        <v>44268</v>
      </c>
      <c r="G1571" s="136" t="s">
        <v>981</v>
      </c>
      <c r="H1571" s="136" t="s">
        <v>982</v>
      </c>
      <c r="I1571" s="138">
        <v>-46369.66</v>
      </c>
      <c r="J1571" s="136" t="s">
        <v>983</v>
      </c>
      <c r="K1571" s="136" t="s">
        <v>984</v>
      </c>
      <c r="L1571" s="138">
        <v>-3892732.96</v>
      </c>
      <c r="M1571" s="138">
        <v>-46369.66</v>
      </c>
      <c r="N1571" s="139">
        <f t="shared" si="49"/>
        <v>46369.66</v>
      </c>
      <c r="O1571" s="140" t="str">
        <f>IF(M1571="","",IF(M1571&lt;0,-M1571&amp;"_"&amp;COUNTIF(M$2:M1571,M1571),M1571&amp;"_"&amp;COUNTIF(M$2:M1571,M1571)))</f>
        <v>46369.66_1</v>
      </c>
      <c r="P1571" s="140" t="str">
        <f t="shared" si="48"/>
        <v/>
      </c>
      <c r="Q1571" s="136" t="s">
        <v>1842</v>
      </c>
      <c r="R1571" s="136" t="s">
        <v>1839</v>
      </c>
      <c r="S1571" s="136" t="s">
        <v>980</v>
      </c>
      <c r="T1571" s="136" t="s">
        <v>980</v>
      </c>
      <c r="U1571" s="136" t="s">
        <v>987</v>
      </c>
      <c r="V1571" s="136" t="s">
        <v>980</v>
      </c>
      <c r="W1571" s="136" t="s">
        <v>980</v>
      </c>
      <c r="X1571" s="136" t="s">
        <v>980</v>
      </c>
      <c r="Y1571" s="136" t="s">
        <v>980</v>
      </c>
      <c r="Z1571" s="136" t="s">
        <v>988</v>
      </c>
      <c r="AA1571" s="136" t="s">
        <v>980</v>
      </c>
      <c r="AB1571" s="137"/>
      <c r="AC1571" s="136" t="s">
        <v>980</v>
      </c>
      <c r="AD1571" s="136" t="s">
        <v>980</v>
      </c>
      <c r="AE1571" s="136" t="s">
        <v>980</v>
      </c>
      <c r="AF1571" s="138">
        <v>0</v>
      </c>
    </row>
    <row r="1572" spans="1:32" x14ac:dyDescent="0.25">
      <c r="A1572" s="135" t="s">
        <v>980</v>
      </c>
      <c r="B1572" s="136" t="s">
        <v>182</v>
      </c>
      <c r="C1572" s="136" t="s">
        <v>257</v>
      </c>
      <c r="D1572" s="137">
        <v>44262</v>
      </c>
      <c r="E1572" s="137">
        <v>44262</v>
      </c>
      <c r="F1572" s="137">
        <v>44270</v>
      </c>
      <c r="G1572" s="136" t="s">
        <v>981</v>
      </c>
      <c r="H1572" s="136" t="s">
        <v>982</v>
      </c>
      <c r="I1572" s="138">
        <v>-31424.080000000002</v>
      </c>
      <c r="J1572" s="136" t="s">
        <v>983</v>
      </c>
      <c r="K1572" s="136" t="s">
        <v>984</v>
      </c>
      <c r="L1572" s="138">
        <v>-2638051.52</v>
      </c>
      <c r="M1572" s="138">
        <v>-31424.080000000002</v>
      </c>
      <c r="N1572" s="139">
        <f t="shared" si="49"/>
        <v>31424.080000000002</v>
      </c>
      <c r="O1572" s="140" t="str">
        <f>IF(M1572="","",IF(M1572&lt;0,-M1572&amp;"_"&amp;COUNTIF(M$2:M1572,M1572),M1572&amp;"_"&amp;COUNTIF(M$2:M1572,M1572)))</f>
        <v>31424.08_1</v>
      </c>
      <c r="P1572" s="140" t="str">
        <f t="shared" si="48"/>
        <v/>
      </c>
      <c r="Q1572" s="136" t="s">
        <v>1843</v>
      </c>
      <c r="R1572" s="136" t="s">
        <v>1839</v>
      </c>
      <c r="S1572" s="136" t="s">
        <v>980</v>
      </c>
      <c r="T1572" s="136" t="s">
        <v>980</v>
      </c>
      <c r="U1572" s="136" t="s">
        <v>987</v>
      </c>
      <c r="V1572" s="136" t="s">
        <v>980</v>
      </c>
      <c r="W1572" s="136" t="s">
        <v>980</v>
      </c>
      <c r="X1572" s="136" t="s">
        <v>980</v>
      </c>
      <c r="Y1572" s="136" t="s">
        <v>980</v>
      </c>
      <c r="Z1572" s="136" t="s">
        <v>988</v>
      </c>
      <c r="AA1572" s="136" t="s">
        <v>980</v>
      </c>
      <c r="AB1572" s="137"/>
      <c r="AC1572" s="136" t="s">
        <v>980</v>
      </c>
      <c r="AD1572" s="136" t="s">
        <v>980</v>
      </c>
      <c r="AE1572" s="136" t="s">
        <v>980</v>
      </c>
      <c r="AF1572" s="138">
        <v>0</v>
      </c>
    </row>
    <row r="1573" spans="1:32" x14ac:dyDescent="0.25">
      <c r="A1573" s="135" t="s">
        <v>980</v>
      </c>
      <c r="B1573" s="136" t="s">
        <v>182</v>
      </c>
      <c r="C1573" s="136" t="s">
        <v>257</v>
      </c>
      <c r="D1573" s="137">
        <v>44262</v>
      </c>
      <c r="E1573" s="137">
        <v>44262</v>
      </c>
      <c r="F1573" s="137">
        <v>44270</v>
      </c>
      <c r="G1573" s="136" t="s">
        <v>981</v>
      </c>
      <c r="H1573" s="136" t="s">
        <v>982</v>
      </c>
      <c r="I1573" s="138">
        <v>-8418.49</v>
      </c>
      <c r="J1573" s="136" t="s">
        <v>983</v>
      </c>
      <c r="K1573" s="136" t="s">
        <v>984</v>
      </c>
      <c r="L1573" s="138">
        <v>-706732.24</v>
      </c>
      <c r="M1573" s="138">
        <v>-8418.49</v>
      </c>
      <c r="N1573" s="139">
        <f t="shared" si="49"/>
        <v>8418.49</v>
      </c>
      <c r="O1573" s="140" t="str">
        <f>IF(M1573="","",IF(M1573&lt;0,-M1573&amp;"_"&amp;COUNTIF(M$2:M1573,M1573),M1573&amp;"_"&amp;COUNTIF(M$2:M1573,M1573)))</f>
        <v>8418.49_1</v>
      </c>
      <c r="P1573" s="140" t="str">
        <f t="shared" si="48"/>
        <v/>
      </c>
      <c r="Q1573" s="136" t="s">
        <v>1843</v>
      </c>
      <c r="R1573" s="136" t="s">
        <v>1839</v>
      </c>
      <c r="S1573" s="136" t="s">
        <v>980</v>
      </c>
      <c r="T1573" s="136" t="s">
        <v>980</v>
      </c>
      <c r="U1573" s="136" t="s">
        <v>987</v>
      </c>
      <c r="V1573" s="136" t="s">
        <v>980</v>
      </c>
      <c r="W1573" s="136" t="s">
        <v>980</v>
      </c>
      <c r="X1573" s="136" t="s">
        <v>980</v>
      </c>
      <c r="Y1573" s="136" t="s">
        <v>980</v>
      </c>
      <c r="Z1573" s="136" t="s">
        <v>988</v>
      </c>
      <c r="AA1573" s="136" t="s">
        <v>980</v>
      </c>
      <c r="AB1573" s="137"/>
      <c r="AC1573" s="136" t="s">
        <v>980</v>
      </c>
      <c r="AD1573" s="136" t="s">
        <v>980</v>
      </c>
      <c r="AE1573" s="136" t="s">
        <v>980</v>
      </c>
      <c r="AF1573" s="138">
        <v>0</v>
      </c>
    </row>
    <row r="1574" spans="1:32" x14ac:dyDescent="0.25">
      <c r="A1574" s="135" t="s">
        <v>980</v>
      </c>
      <c r="B1574" s="136" t="s">
        <v>182</v>
      </c>
      <c r="C1574" s="136" t="s">
        <v>257</v>
      </c>
      <c r="D1574" s="137">
        <v>44262</v>
      </c>
      <c r="E1574" s="137">
        <v>44262</v>
      </c>
      <c r="F1574" s="137">
        <v>44270</v>
      </c>
      <c r="G1574" s="136" t="s">
        <v>981</v>
      </c>
      <c r="H1574" s="136" t="s">
        <v>982</v>
      </c>
      <c r="I1574" s="138">
        <v>-13836.14</v>
      </c>
      <c r="J1574" s="136" t="s">
        <v>983</v>
      </c>
      <c r="K1574" s="136" t="s">
        <v>984</v>
      </c>
      <c r="L1574" s="138">
        <v>-1161543.95</v>
      </c>
      <c r="M1574" s="138">
        <v>-13836.14</v>
      </c>
      <c r="N1574" s="139">
        <f t="shared" si="49"/>
        <v>13836.14</v>
      </c>
      <c r="O1574" s="140" t="str">
        <f>IF(M1574="","",IF(M1574&lt;0,-M1574&amp;"_"&amp;COUNTIF(M$2:M1574,M1574),M1574&amp;"_"&amp;COUNTIF(M$2:M1574,M1574)))</f>
        <v>13836.14_1</v>
      </c>
      <c r="P1574" s="140" t="str">
        <f t="shared" si="48"/>
        <v/>
      </c>
      <c r="Q1574" s="136" t="s">
        <v>1843</v>
      </c>
      <c r="R1574" s="136" t="s">
        <v>1839</v>
      </c>
      <c r="S1574" s="136" t="s">
        <v>980</v>
      </c>
      <c r="T1574" s="136" t="s">
        <v>980</v>
      </c>
      <c r="U1574" s="136" t="s">
        <v>987</v>
      </c>
      <c r="V1574" s="136" t="s">
        <v>980</v>
      </c>
      <c r="W1574" s="136" t="s">
        <v>980</v>
      </c>
      <c r="X1574" s="136" t="s">
        <v>980</v>
      </c>
      <c r="Y1574" s="136" t="s">
        <v>980</v>
      </c>
      <c r="Z1574" s="136" t="s">
        <v>988</v>
      </c>
      <c r="AA1574" s="136" t="s">
        <v>980</v>
      </c>
      <c r="AB1574" s="137"/>
      <c r="AC1574" s="136" t="s">
        <v>980</v>
      </c>
      <c r="AD1574" s="136" t="s">
        <v>980</v>
      </c>
      <c r="AE1574" s="136" t="s">
        <v>980</v>
      </c>
      <c r="AF1574" s="138">
        <v>0</v>
      </c>
    </row>
    <row r="1575" spans="1:32" x14ac:dyDescent="0.25">
      <c r="A1575" s="135" t="s">
        <v>980</v>
      </c>
      <c r="B1575" s="136" t="s">
        <v>182</v>
      </c>
      <c r="C1575" s="136" t="s">
        <v>257</v>
      </c>
      <c r="D1575" s="137">
        <v>44262</v>
      </c>
      <c r="E1575" s="137">
        <v>44262</v>
      </c>
      <c r="F1575" s="137">
        <v>44270</v>
      </c>
      <c r="G1575" s="136" t="s">
        <v>981</v>
      </c>
      <c r="H1575" s="136" t="s">
        <v>982</v>
      </c>
      <c r="I1575" s="138">
        <v>-19445.16</v>
      </c>
      <c r="J1575" s="136" t="s">
        <v>983</v>
      </c>
      <c r="K1575" s="136" t="s">
        <v>984</v>
      </c>
      <c r="L1575" s="138">
        <v>-1632421.18</v>
      </c>
      <c r="M1575" s="138">
        <v>-19445.16</v>
      </c>
      <c r="N1575" s="139">
        <f t="shared" si="49"/>
        <v>19445.16</v>
      </c>
      <c r="O1575" s="140" t="str">
        <f>IF(M1575="","",IF(M1575&lt;0,-M1575&amp;"_"&amp;COUNTIF(M$2:M1575,M1575),M1575&amp;"_"&amp;COUNTIF(M$2:M1575,M1575)))</f>
        <v>19445.16_1</v>
      </c>
      <c r="P1575" s="140" t="str">
        <f t="shared" si="48"/>
        <v/>
      </c>
      <c r="Q1575" s="136" t="s">
        <v>1843</v>
      </c>
      <c r="R1575" s="136" t="s">
        <v>1839</v>
      </c>
      <c r="S1575" s="136" t="s">
        <v>980</v>
      </c>
      <c r="T1575" s="136" t="s">
        <v>980</v>
      </c>
      <c r="U1575" s="136" t="s">
        <v>987</v>
      </c>
      <c r="V1575" s="136" t="s">
        <v>980</v>
      </c>
      <c r="W1575" s="136" t="s">
        <v>980</v>
      </c>
      <c r="X1575" s="136" t="s">
        <v>980</v>
      </c>
      <c r="Y1575" s="136" t="s">
        <v>980</v>
      </c>
      <c r="Z1575" s="136" t="s">
        <v>988</v>
      </c>
      <c r="AA1575" s="136" t="s">
        <v>980</v>
      </c>
      <c r="AB1575" s="137"/>
      <c r="AC1575" s="136" t="s">
        <v>980</v>
      </c>
      <c r="AD1575" s="136" t="s">
        <v>980</v>
      </c>
      <c r="AE1575" s="136" t="s">
        <v>980</v>
      </c>
      <c r="AF1575" s="138">
        <v>0</v>
      </c>
    </row>
    <row r="1576" spans="1:32" x14ac:dyDescent="0.25">
      <c r="A1576" s="135" t="s">
        <v>980</v>
      </c>
      <c r="B1576" s="136" t="s">
        <v>182</v>
      </c>
      <c r="C1576" s="136" t="s">
        <v>257</v>
      </c>
      <c r="D1576" s="137">
        <v>44262</v>
      </c>
      <c r="E1576" s="137">
        <v>44262</v>
      </c>
      <c r="F1576" s="137">
        <v>44270</v>
      </c>
      <c r="G1576" s="136" t="s">
        <v>981</v>
      </c>
      <c r="H1576" s="136" t="s">
        <v>982</v>
      </c>
      <c r="I1576" s="138">
        <v>-19757.509999999998</v>
      </c>
      <c r="J1576" s="136" t="s">
        <v>983</v>
      </c>
      <c r="K1576" s="136" t="s">
        <v>984</v>
      </c>
      <c r="L1576" s="138">
        <v>-1658642.96</v>
      </c>
      <c r="M1576" s="138">
        <v>-19757.509999999998</v>
      </c>
      <c r="N1576" s="139">
        <f t="shared" si="49"/>
        <v>19757.509999999998</v>
      </c>
      <c r="O1576" s="140" t="str">
        <f>IF(M1576="","",IF(M1576&lt;0,-M1576&amp;"_"&amp;COUNTIF(M$2:M1576,M1576),M1576&amp;"_"&amp;COUNTIF(M$2:M1576,M1576)))</f>
        <v>19757.51_1</v>
      </c>
      <c r="P1576" s="140" t="str">
        <f t="shared" si="48"/>
        <v/>
      </c>
      <c r="Q1576" s="136" t="s">
        <v>1843</v>
      </c>
      <c r="R1576" s="136" t="s">
        <v>1839</v>
      </c>
      <c r="S1576" s="136" t="s">
        <v>980</v>
      </c>
      <c r="T1576" s="136" t="s">
        <v>980</v>
      </c>
      <c r="U1576" s="136" t="s">
        <v>987</v>
      </c>
      <c r="V1576" s="136" t="s">
        <v>980</v>
      </c>
      <c r="W1576" s="136" t="s">
        <v>980</v>
      </c>
      <c r="X1576" s="136" t="s">
        <v>980</v>
      </c>
      <c r="Y1576" s="136" t="s">
        <v>980</v>
      </c>
      <c r="Z1576" s="136" t="s">
        <v>988</v>
      </c>
      <c r="AA1576" s="136" t="s">
        <v>980</v>
      </c>
      <c r="AB1576" s="137"/>
      <c r="AC1576" s="136" t="s">
        <v>980</v>
      </c>
      <c r="AD1576" s="136" t="s">
        <v>980</v>
      </c>
      <c r="AE1576" s="136" t="s">
        <v>980</v>
      </c>
      <c r="AF1576" s="138">
        <v>0</v>
      </c>
    </row>
    <row r="1577" spans="1:32" x14ac:dyDescent="0.25">
      <c r="A1577" s="135" t="s">
        <v>980</v>
      </c>
      <c r="B1577" s="136" t="s">
        <v>182</v>
      </c>
      <c r="C1577" s="136" t="s">
        <v>257</v>
      </c>
      <c r="D1577" s="137">
        <v>44262</v>
      </c>
      <c r="E1577" s="137">
        <v>44262</v>
      </c>
      <c r="F1577" s="137">
        <v>44270</v>
      </c>
      <c r="G1577" s="136" t="s">
        <v>981</v>
      </c>
      <c r="H1577" s="136" t="s">
        <v>982</v>
      </c>
      <c r="I1577" s="138">
        <v>-7128.86</v>
      </c>
      <c r="J1577" s="136" t="s">
        <v>983</v>
      </c>
      <c r="K1577" s="136" t="s">
        <v>984</v>
      </c>
      <c r="L1577" s="138">
        <v>-598467.80000000005</v>
      </c>
      <c r="M1577" s="138">
        <v>-7128.86</v>
      </c>
      <c r="N1577" s="139">
        <f t="shared" si="49"/>
        <v>7128.86</v>
      </c>
      <c r="O1577" s="140" t="str">
        <f>IF(M1577="","",IF(M1577&lt;0,-M1577&amp;"_"&amp;COUNTIF(M$2:M1577,M1577),M1577&amp;"_"&amp;COUNTIF(M$2:M1577,M1577)))</f>
        <v>7128.86_1</v>
      </c>
      <c r="P1577" s="140" t="str">
        <f t="shared" si="48"/>
        <v/>
      </c>
      <c r="Q1577" s="136" t="s">
        <v>1843</v>
      </c>
      <c r="R1577" s="136" t="s">
        <v>1839</v>
      </c>
      <c r="S1577" s="136" t="s">
        <v>980</v>
      </c>
      <c r="T1577" s="136" t="s">
        <v>980</v>
      </c>
      <c r="U1577" s="136" t="s">
        <v>987</v>
      </c>
      <c r="V1577" s="136" t="s">
        <v>980</v>
      </c>
      <c r="W1577" s="136" t="s">
        <v>980</v>
      </c>
      <c r="X1577" s="136" t="s">
        <v>980</v>
      </c>
      <c r="Y1577" s="136" t="s">
        <v>980</v>
      </c>
      <c r="Z1577" s="136" t="s">
        <v>988</v>
      </c>
      <c r="AA1577" s="136" t="s">
        <v>980</v>
      </c>
      <c r="AB1577" s="137"/>
      <c r="AC1577" s="136" t="s">
        <v>980</v>
      </c>
      <c r="AD1577" s="136" t="s">
        <v>980</v>
      </c>
      <c r="AE1577" s="136" t="s">
        <v>980</v>
      </c>
      <c r="AF1577" s="138">
        <v>0</v>
      </c>
    </row>
    <row r="1578" spans="1:32" x14ac:dyDescent="0.25">
      <c r="A1578" s="135" t="s">
        <v>980</v>
      </c>
      <c r="B1578" s="136" t="s">
        <v>182</v>
      </c>
      <c r="C1578" s="136" t="s">
        <v>858</v>
      </c>
      <c r="D1578" s="137">
        <v>44263</v>
      </c>
      <c r="E1578" s="137">
        <v>44263</v>
      </c>
      <c r="F1578" s="137">
        <v>44270</v>
      </c>
      <c r="G1578" s="136" t="s">
        <v>981</v>
      </c>
      <c r="H1578" s="136" t="s">
        <v>982</v>
      </c>
      <c r="I1578" s="138">
        <v>-2039.94</v>
      </c>
      <c r="J1578" s="136" t="s">
        <v>983</v>
      </c>
      <c r="K1578" s="136" t="s">
        <v>984</v>
      </c>
      <c r="L1578" s="138">
        <v>-171252.97</v>
      </c>
      <c r="M1578" s="138">
        <v>-2039.94</v>
      </c>
      <c r="N1578" s="139">
        <f t="shared" si="49"/>
        <v>2039.94</v>
      </c>
      <c r="O1578" s="140" t="str">
        <f>IF(M1578="","",IF(M1578&lt;0,-M1578&amp;"_"&amp;COUNTIF(M$2:M1578,M1578),M1578&amp;"_"&amp;COUNTIF(M$2:M1578,M1578)))</f>
        <v>2039.94_1</v>
      </c>
      <c r="P1578" s="140" t="str">
        <f t="shared" si="48"/>
        <v/>
      </c>
      <c r="Q1578" s="136" t="s">
        <v>1844</v>
      </c>
      <c r="R1578" s="136" t="s">
        <v>1845</v>
      </c>
      <c r="S1578" s="136" t="s">
        <v>980</v>
      </c>
      <c r="T1578" s="136" t="s">
        <v>980</v>
      </c>
      <c r="U1578" s="136" t="s">
        <v>987</v>
      </c>
      <c r="V1578" s="136" t="s">
        <v>980</v>
      </c>
      <c r="W1578" s="136" t="s">
        <v>980</v>
      </c>
      <c r="X1578" s="136" t="s">
        <v>980</v>
      </c>
      <c r="Y1578" s="136" t="s">
        <v>980</v>
      </c>
      <c r="Z1578" s="136" t="s">
        <v>988</v>
      </c>
      <c r="AA1578" s="136" t="s">
        <v>980</v>
      </c>
      <c r="AB1578" s="137"/>
      <c r="AC1578" s="136" t="s">
        <v>980</v>
      </c>
      <c r="AD1578" s="136" t="s">
        <v>980</v>
      </c>
      <c r="AE1578" s="136" t="s">
        <v>980</v>
      </c>
      <c r="AF1578" s="138">
        <v>0</v>
      </c>
    </row>
    <row r="1579" spans="1:32" x14ac:dyDescent="0.25">
      <c r="A1579" s="135" t="s">
        <v>980</v>
      </c>
      <c r="B1579" s="136" t="s">
        <v>182</v>
      </c>
      <c r="C1579" s="136" t="s">
        <v>858</v>
      </c>
      <c r="D1579" s="137">
        <v>44263</v>
      </c>
      <c r="E1579" s="137">
        <v>44263</v>
      </c>
      <c r="F1579" s="137">
        <v>44270</v>
      </c>
      <c r="G1579" s="136" t="s">
        <v>981</v>
      </c>
      <c r="H1579" s="136" t="s">
        <v>982</v>
      </c>
      <c r="I1579" s="138">
        <v>-1186.71</v>
      </c>
      <c r="J1579" s="136" t="s">
        <v>983</v>
      </c>
      <c r="K1579" s="136" t="s">
        <v>984</v>
      </c>
      <c r="L1579" s="138">
        <v>-99624.3</v>
      </c>
      <c r="M1579" s="138">
        <v>-1186.71</v>
      </c>
      <c r="N1579" s="139">
        <f t="shared" si="49"/>
        <v>1186.71</v>
      </c>
      <c r="O1579" s="140" t="str">
        <f>IF(M1579="","",IF(M1579&lt;0,-M1579&amp;"_"&amp;COUNTIF(M$2:M1579,M1579),M1579&amp;"_"&amp;COUNTIF(M$2:M1579,M1579)))</f>
        <v>1186.71_1</v>
      </c>
      <c r="P1579" s="140" t="str">
        <f t="shared" si="48"/>
        <v/>
      </c>
      <c r="Q1579" s="136" t="s">
        <v>1844</v>
      </c>
      <c r="R1579" s="136" t="s">
        <v>1845</v>
      </c>
      <c r="S1579" s="136" t="s">
        <v>980</v>
      </c>
      <c r="T1579" s="136" t="s">
        <v>980</v>
      </c>
      <c r="U1579" s="136" t="s">
        <v>987</v>
      </c>
      <c r="V1579" s="136" t="s">
        <v>980</v>
      </c>
      <c r="W1579" s="136" t="s">
        <v>980</v>
      </c>
      <c r="X1579" s="136" t="s">
        <v>980</v>
      </c>
      <c r="Y1579" s="136" t="s">
        <v>980</v>
      </c>
      <c r="Z1579" s="136" t="s">
        <v>988</v>
      </c>
      <c r="AA1579" s="136" t="s">
        <v>980</v>
      </c>
      <c r="AB1579" s="137"/>
      <c r="AC1579" s="136" t="s">
        <v>980</v>
      </c>
      <c r="AD1579" s="136" t="s">
        <v>980</v>
      </c>
      <c r="AE1579" s="136" t="s">
        <v>980</v>
      </c>
      <c r="AF1579" s="138">
        <v>0</v>
      </c>
    </row>
    <row r="1580" spans="1:32" x14ac:dyDescent="0.25">
      <c r="A1580" s="135" t="s">
        <v>980</v>
      </c>
      <c r="B1580" s="136" t="s">
        <v>182</v>
      </c>
      <c r="C1580" s="136" t="s">
        <v>858</v>
      </c>
      <c r="D1580" s="137">
        <v>44263</v>
      </c>
      <c r="E1580" s="137">
        <v>44263</v>
      </c>
      <c r="F1580" s="137">
        <v>44270</v>
      </c>
      <c r="G1580" s="136" t="s">
        <v>981</v>
      </c>
      <c r="H1580" s="136" t="s">
        <v>982</v>
      </c>
      <c r="I1580" s="138">
        <v>-5089.54</v>
      </c>
      <c r="J1580" s="136" t="s">
        <v>983</v>
      </c>
      <c r="K1580" s="136" t="s">
        <v>984</v>
      </c>
      <c r="L1580" s="138">
        <v>-427266.88</v>
      </c>
      <c r="M1580" s="138">
        <v>-5089.54</v>
      </c>
      <c r="N1580" s="139">
        <f t="shared" si="49"/>
        <v>5089.54</v>
      </c>
      <c r="O1580" s="140" t="str">
        <f>IF(M1580="","",IF(M1580&lt;0,-M1580&amp;"_"&amp;COUNTIF(M$2:M1580,M1580),M1580&amp;"_"&amp;COUNTIF(M$2:M1580,M1580)))</f>
        <v>5089.54_1</v>
      </c>
      <c r="P1580" s="140" t="str">
        <f t="shared" si="48"/>
        <v/>
      </c>
      <c r="Q1580" s="136" t="s">
        <v>1844</v>
      </c>
      <c r="R1580" s="136" t="s">
        <v>1845</v>
      </c>
      <c r="S1580" s="136" t="s">
        <v>980</v>
      </c>
      <c r="T1580" s="136" t="s">
        <v>980</v>
      </c>
      <c r="U1580" s="136" t="s">
        <v>987</v>
      </c>
      <c r="V1580" s="136" t="s">
        <v>980</v>
      </c>
      <c r="W1580" s="136" t="s">
        <v>980</v>
      </c>
      <c r="X1580" s="136" t="s">
        <v>980</v>
      </c>
      <c r="Y1580" s="136" t="s">
        <v>980</v>
      </c>
      <c r="Z1580" s="136" t="s">
        <v>988</v>
      </c>
      <c r="AA1580" s="136" t="s">
        <v>980</v>
      </c>
      <c r="AB1580" s="137"/>
      <c r="AC1580" s="136" t="s">
        <v>980</v>
      </c>
      <c r="AD1580" s="136" t="s">
        <v>980</v>
      </c>
      <c r="AE1580" s="136" t="s">
        <v>980</v>
      </c>
      <c r="AF1580" s="138">
        <v>0</v>
      </c>
    </row>
    <row r="1581" spans="1:32" x14ac:dyDescent="0.25">
      <c r="A1581" s="135" t="s">
        <v>980</v>
      </c>
      <c r="B1581" s="136" t="s">
        <v>182</v>
      </c>
      <c r="C1581" s="136" t="s">
        <v>858</v>
      </c>
      <c r="D1581" s="137">
        <v>44263</v>
      </c>
      <c r="E1581" s="137">
        <v>44263</v>
      </c>
      <c r="F1581" s="137">
        <v>44270</v>
      </c>
      <c r="G1581" s="136" t="s">
        <v>981</v>
      </c>
      <c r="H1581" s="136" t="s">
        <v>982</v>
      </c>
      <c r="I1581" s="138">
        <v>-2658.64</v>
      </c>
      <c r="J1581" s="136" t="s">
        <v>983</v>
      </c>
      <c r="K1581" s="136" t="s">
        <v>984</v>
      </c>
      <c r="L1581" s="138">
        <v>-223192.83</v>
      </c>
      <c r="M1581" s="138">
        <v>-2658.64</v>
      </c>
      <c r="N1581" s="139">
        <f t="shared" si="49"/>
        <v>2658.64</v>
      </c>
      <c r="O1581" s="140" t="str">
        <f>IF(M1581="","",IF(M1581&lt;0,-M1581&amp;"_"&amp;COUNTIF(M$2:M1581,M1581),M1581&amp;"_"&amp;COUNTIF(M$2:M1581,M1581)))</f>
        <v>2658.64_1</v>
      </c>
      <c r="P1581" s="140" t="str">
        <f t="shared" si="48"/>
        <v/>
      </c>
      <c r="Q1581" s="136" t="s">
        <v>1844</v>
      </c>
      <c r="R1581" s="136" t="s">
        <v>1845</v>
      </c>
      <c r="S1581" s="136" t="s">
        <v>980</v>
      </c>
      <c r="T1581" s="136" t="s">
        <v>980</v>
      </c>
      <c r="U1581" s="136" t="s">
        <v>987</v>
      </c>
      <c r="V1581" s="136" t="s">
        <v>980</v>
      </c>
      <c r="W1581" s="136" t="s">
        <v>980</v>
      </c>
      <c r="X1581" s="136" t="s">
        <v>980</v>
      </c>
      <c r="Y1581" s="136" t="s">
        <v>980</v>
      </c>
      <c r="Z1581" s="136" t="s">
        <v>988</v>
      </c>
      <c r="AA1581" s="136" t="s">
        <v>980</v>
      </c>
      <c r="AB1581" s="137"/>
      <c r="AC1581" s="136" t="s">
        <v>980</v>
      </c>
      <c r="AD1581" s="136" t="s">
        <v>980</v>
      </c>
      <c r="AE1581" s="136" t="s">
        <v>980</v>
      </c>
      <c r="AF1581" s="138">
        <v>0</v>
      </c>
    </row>
    <row r="1582" spans="1:32" x14ac:dyDescent="0.25">
      <c r="A1582" s="135" t="s">
        <v>980</v>
      </c>
      <c r="B1582" s="136" t="s">
        <v>182</v>
      </c>
      <c r="C1582" s="136" t="s">
        <v>858</v>
      </c>
      <c r="D1582" s="137">
        <v>44263</v>
      </c>
      <c r="E1582" s="137">
        <v>44263</v>
      </c>
      <c r="F1582" s="137">
        <v>44270</v>
      </c>
      <c r="G1582" s="136" t="s">
        <v>981</v>
      </c>
      <c r="H1582" s="136" t="s">
        <v>982</v>
      </c>
      <c r="I1582" s="138">
        <v>-2587.29</v>
      </c>
      <c r="J1582" s="136" t="s">
        <v>983</v>
      </c>
      <c r="K1582" s="136" t="s">
        <v>984</v>
      </c>
      <c r="L1582" s="138">
        <v>-217203</v>
      </c>
      <c r="M1582" s="138">
        <v>-2587.29</v>
      </c>
      <c r="N1582" s="139">
        <f t="shared" si="49"/>
        <v>2587.29</v>
      </c>
      <c r="O1582" s="140" t="str">
        <f>IF(M1582="","",IF(M1582&lt;0,-M1582&amp;"_"&amp;COUNTIF(M$2:M1582,M1582),M1582&amp;"_"&amp;COUNTIF(M$2:M1582,M1582)))</f>
        <v>2587.29_1</v>
      </c>
      <c r="P1582" s="140" t="str">
        <f t="shared" si="48"/>
        <v/>
      </c>
      <c r="Q1582" s="136" t="s">
        <v>1844</v>
      </c>
      <c r="R1582" s="136" t="s">
        <v>1845</v>
      </c>
      <c r="S1582" s="136" t="s">
        <v>980</v>
      </c>
      <c r="T1582" s="136" t="s">
        <v>980</v>
      </c>
      <c r="U1582" s="136" t="s">
        <v>987</v>
      </c>
      <c r="V1582" s="136" t="s">
        <v>980</v>
      </c>
      <c r="W1582" s="136" t="s">
        <v>980</v>
      </c>
      <c r="X1582" s="136" t="s">
        <v>980</v>
      </c>
      <c r="Y1582" s="136" t="s">
        <v>980</v>
      </c>
      <c r="Z1582" s="136" t="s">
        <v>988</v>
      </c>
      <c r="AA1582" s="136" t="s">
        <v>980</v>
      </c>
      <c r="AB1582" s="137"/>
      <c r="AC1582" s="136" t="s">
        <v>980</v>
      </c>
      <c r="AD1582" s="136" t="s">
        <v>980</v>
      </c>
      <c r="AE1582" s="136" t="s">
        <v>980</v>
      </c>
      <c r="AF1582" s="138">
        <v>0</v>
      </c>
    </row>
    <row r="1583" spans="1:32" x14ac:dyDescent="0.25">
      <c r="A1583" s="135" t="s">
        <v>980</v>
      </c>
      <c r="B1583" s="136" t="s">
        <v>182</v>
      </c>
      <c r="C1583" s="136" t="s">
        <v>858</v>
      </c>
      <c r="D1583" s="137">
        <v>44263</v>
      </c>
      <c r="E1583" s="137">
        <v>44263</v>
      </c>
      <c r="F1583" s="137">
        <v>44270</v>
      </c>
      <c r="G1583" s="136" t="s">
        <v>981</v>
      </c>
      <c r="H1583" s="136" t="s">
        <v>982</v>
      </c>
      <c r="I1583" s="138">
        <v>-990.12</v>
      </c>
      <c r="J1583" s="136" t="s">
        <v>983</v>
      </c>
      <c r="K1583" s="136" t="s">
        <v>984</v>
      </c>
      <c r="L1583" s="138">
        <v>-83120.570000000007</v>
      </c>
      <c r="M1583" s="138">
        <v>-990.12</v>
      </c>
      <c r="N1583" s="139">
        <f t="shared" si="49"/>
        <v>990.12</v>
      </c>
      <c r="O1583" s="140" t="str">
        <f>IF(M1583="","",IF(M1583&lt;0,-M1583&amp;"_"&amp;COUNTIF(M$2:M1583,M1583),M1583&amp;"_"&amp;COUNTIF(M$2:M1583,M1583)))</f>
        <v>990.12_1</v>
      </c>
      <c r="P1583" s="140" t="str">
        <f t="shared" si="48"/>
        <v/>
      </c>
      <c r="Q1583" s="136" t="s">
        <v>1844</v>
      </c>
      <c r="R1583" s="136" t="s">
        <v>1845</v>
      </c>
      <c r="S1583" s="136" t="s">
        <v>980</v>
      </c>
      <c r="T1583" s="136" t="s">
        <v>980</v>
      </c>
      <c r="U1583" s="136" t="s">
        <v>987</v>
      </c>
      <c r="V1583" s="136" t="s">
        <v>980</v>
      </c>
      <c r="W1583" s="136" t="s">
        <v>980</v>
      </c>
      <c r="X1583" s="136" t="s">
        <v>980</v>
      </c>
      <c r="Y1583" s="136" t="s">
        <v>980</v>
      </c>
      <c r="Z1583" s="136" t="s">
        <v>988</v>
      </c>
      <c r="AA1583" s="136" t="s">
        <v>980</v>
      </c>
      <c r="AB1583" s="137"/>
      <c r="AC1583" s="136" t="s">
        <v>980</v>
      </c>
      <c r="AD1583" s="136" t="s">
        <v>980</v>
      </c>
      <c r="AE1583" s="136" t="s">
        <v>980</v>
      </c>
      <c r="AF1583" s="138">
        <v>0</v>
      </c>
    </row>
    <row r="1584" spans="1:32" x14ac:dyDescent="0.25">
      <c r="A1584" s="135" t="s">
        <v>980</v>
      </c>
      <c r="B1584" s="136" t="s">
        <v>182</v>
      </c>
      <c r="C1584" s="136" t="s">
        <v>861</v>
      </c>
      <c r="D1584" s="137">
        <v>44264</v>
      </c>
      <c r="E1584" s="137">
        <v>44264</v>
      </c>
      <c r="F1584" s="137">
        <v>44270</v>
      </c>
      <c r="G1584" s="136" t="s">
        <v>981</v>
      </c>
      <c r="H1584" s="136" t="s">
        <v>982</v>
      </c>
      <c r="I1584" s="138">
        <v>-17689.89</v>
      </c>
      <c r="J1584" s="136" t="s">
        <v>983</v>
      </c>
      <c r="K1584" s="136" t="s">
        <v>984</v>
      </c>
      <c r="L1584" s="138">
        <v>-1485066.25</v>
      </c>
      <c r="M1584" s="138">
        <v>-17689.89</v>
      </c>
      <c r="N1584" s="139">
        <f t="shared" si="49"/>
        <v>17689.89</v>
      </c>
      <c r="O1584" s="140" t="str">
        <f>IF(M1584="","",IF(M1584&lt;0,-M1584&amp;"_"&amp;COUNTIF(M$2:M1584,M1584),M1584&amp;"_"&amp;COUNTIF(M$2:M1584,M1584)))</f>
        <v>17689.89_1</v>
      </c>
      <c r="P1584" s="140" t="str">
        <f t="shared" si="48"/>
        <v/>
      </c>
      <c r="Q1584" s="136" t="s">
        <v>1846</v>
      </c>
      <c r="R1584" s="136" t="s">
        <v>1847</v>
      </c>
      <c r="S1584" s="136" t="s">
        <v>980</v>
      </c>
      <c r="T1584" s="136" t="s">
        <v>980</v>
      </c>
      <c r="U1584" s="136" t="s">
        <v>987</v>
      </c>
      <c r="V1584" s="136" t="s">
        <v>980</v>
      </c>
      <c r="W1584" s="136" t="s">
        <v>980</v>
      </c>
      <c r="X1584" s="136" t="s">
        <v>980</v>
      </c>
      <c r="Y1584" s="136" t="s">
        <v>980</v>
      </c>
      <c r="Z1584" s="136" t="s">
        <v>988</v>
      </c>
      <c r="AA1584" s="136" t="s">
        <v>980</v>
      </c>
      <c r="AB1584" s="137"/>
      <c r="AC1584" s="136" t="s">
        <v>980</v>
      </c>
      <c r="AD1584" s="136" t="s">
        <v>980</v>
      </c>
      <c r="AE1584" s="136" t="s">
        <v>980</v>
      </c>
      <c r="AF1584" s="138">
        <v>0</v>
      </c>
    </row>
    <row r="1585" spans="1:32" x14ac:dyDescent="0.25">
      <c r="A1585" s="135" t="s">
        <v>980</v>
      </c>
      <c r="B1585" s="136" t="s">
        <v>182</v>
      </c>
      <c r="C1585" s="136" t="s">
        <v>861</v>
      </c>
      <c r="D1585" s="137">
        <v>44264</v>
      </c>
      <c r="E1585" s="137">
        <v>44264</v>
      </c>
      <c r="F1585" s="137">
        <v>44270</v>
      </c>
      <c r="G1585" s="136" t="s">
        <v>981</v>
      </c>
      <c r="H1585" s="136" t="s">
        <v>982</v>
      </c>
      <c r="I1585" s="138">
        <v>-4536.63</v>
      </c>
      <c r="J1585" s="136" t="s">
        <v>983</v>
      </c>
      <c r="K1585" s="136" t="s">
        <v>984</v>
      </c>
      <c r="L1585" s="138">
        <v>-380850.09</v>
      </c>
      <c r="M1585" s="138">
        <v>-4536.63</v>
      </c>
      <c r="N1585" s="139">
        <f t="shared" si="49"/>
        <v>4536.63</v>
      </c>
      <c r="O1585" s="140" t="str">
        <f>IF(M1585="","",IF(M1585&lt;0,-M1585&amp;"_"&amp;COUNTIF(M$2:M1585,M1585),M1585&amp;"_"&amp;COUNTIF(M$2:M1585,M1585)))</f>
        <v>4536.63_1</v>
      </c>
      <c r="P1585" s="140" t="str">
        <f t="shared" si="48"/>
        <v/>
      </c>
      <c r="Q1585" s="136" t="s">
        <v>1846</v>
      </c>
      <c r="R1585" s="136" t="s">
        <v>1847</v>
      </c>
      <c r="S1585" s="136" t="s">
        <v>980</v>
      </c>
      <c r="T1585" s="136" t="s">
        <v>980</v>
      </c>
      <c r="U1585" s="136" t="s">
        <v>987</v>
      </c>
      <c r="V1585" s="136" t="s">
        <v>980</v>
      </c>
      <c r="W1585" s="136" t="s">
        <v>980</v>
      </c>
      <c r="X1585" s="136" t="s">
        <v>980</v>
      </c>
      <c r="Y1585" s="136" t="s">
        <v>980</v>
      </c>
      <c r="Z1585" s="136" t="s">
        <v>988</v>
      </c>
      <c r="AA1585" s="136" t="s">
        <v>980</v>
      </c>
      <c r="AB1585" s="137"/>
      <c r="AC1585" s="136" t="s">
        <v>980</v>
      </c>
      <c r="AD1585" s="136" t="s">
        <v>980</v>
      </c>
      <c r="AE1585" s="136" t="s">
        <v>980</v>
      </c>
      <c r="AF1585" s="138">
        <v>0</v>
      </c>
    </row>
    <row r="1586" spans="1:32" x14ac:dyDescent="0.25">
      <c r="A1586" s="135" t="s">
        <v>980</v>
      </c>
      <c r="B1586" s="136" t="s">
        <v>182</v>
      </c>
      <c r="C1586" s="136" t="s">
        <v>861</v>
      </c>
      <c r="D1586" s="137">
        <v>44264</v>
      </c>
      <c r="E1586" s="137">
        <v>44264</v>
      </c>
      <c r="F1586" s="137">
        <v>44270</v>
      </c>
      <c r="G1586" s="136" t="s">
        <v>981</v>
      </c>
      <c r="H1586" s="136" t="s">
        <v>982</v>
      </c>
      <c r="I1586" s="138">
        <v>-7583.27</v>
      </c>
      <c r="J1586" s="136" t="s">
        <v>983</v>
      </c>
      <c r="K1586" s="136" t="s">
        <v>984</v>
      </c>
      <c r="L1586" s="138">
        <v>-636615.52</v>
      </c>
      <c r="M1586" s="138">
        <v>-7583.27</v>
      </c>
      <c r="N1586" s="139">
        <f t="shared" si="49"/>
        <v>7583.27</v>
      </c>
      <c r="O1586" s="140" t="str">
        <f>IF(M1586="","",IF(M1586&lt;0,-M1586&amp;"_"&amp;COUNTIF(M$2:M1586,M1586),M1586&amp;"_"&amp;COUNTIF(M$2:M1586,M1586)))</f>
        <v>7583.27_1</v>
      </c>
      <c r="P1586" s="140" t="str">
        <f t="shared" si="48"/>
        <v/>
      </c>
      <c r="Q1586" s="136" t="s">
        <v>1846</v>
      </c>
      <c r="R1586" s="136" t="s">
        <v>1847</v>
      </c>
      <c r="S1586" s="136" t="s">
        <v>980</v>
      </c>
      <c r="T1586" s="136" t="s">
        <v>980</v>
      </c>
      <c r="U1586" s="136" t="s">
        <v>987</v>
      </c>
      <c r="V1586" s="136" t="s">
        <v>980</v>
      </c>
      <c r="W1586" s="136" t="s">
        <v>980</v>
      </c>
      <c r="X1586" s="136" t="s">
        <v>980</v>
      </c>
      <c r="Y1586" s="136" t="s">
        <v>980</v>
      </c>
      <c r="Z1586" s="136" t="s">
        <v>988</v>
      </c>
      <c r="AA1586" s="136" t="s">
        <v>980</v>
      </c>
      <c r="AB1586" s="137"/>
      <c r="AC1586" s="136" t="s">
        <v>980</v>
      </c>
      <c r="AD1586" s="136" t="s">
        <v>980</v>
      </c>
      <c r="AE1586" s="136" t="s">
        <v>980</v>
      </c>
      <c r="AF1586" s="138">
        <v>0</v>
      </c>
    </row>
    <row r="1587" spans="1:32" x14ac:dyDescent="0.25">
      <c r="A1587" s="135" t="s">
        <v>980</v>
      </c>
      <c r="B1587" s="136" t="s">
        <v>182</v>
      </c>
      <c r="C1587" s="136" t="s">
        <v>861</v>
      </c>
      <c r="D1587" s="137">
        <v>44264</v>
      </c>
      <c r="E1587" s="137">
        <v>44264</v>
      </c>
      <c r="F1587" s="137">
        <v>44270</v>
      </c>
      <c r="G1587" s="136" t="s">
        <v>981</v>
      </c>
      <c r="H1587" s="136" t="s">
        <v>982</v>
      </c>
      <c r="I1587" s="138">
        <v>-10294.5</v>
      </c>
      <c r="J1587" s="136" t="s">
        <v>983</v>
      </c>
      <c r="K1587" s="136" t="s">
        <v>984</v>
      </c>
      <c r="L1587" s="138">
        <v>-864223.28</v>
      </c>
      <c r="M1587" s="138">
        <v>-10294.5</v>
      </c>
      <c r="N1587" s="139">
        <f t="shared" si="49"/>
        <v>10294.5</v>
      </c>
      <c r="O1587" s="140" t="str">
        <f>IF(M1587="","",IF(M1587&lt;0,-M1587&amp;"_"&amp;COUNTIF(M$2:M1587,M1587),M1587&amp;"_"&amp;COUNTIF(M$2:M1587,M1587)))</f>
        <v>10294.5_1</v>
      </c>
      <c r="P1587" s="140" t="str">
        <f t="shared" si="48"/>
        <v/>
      </c>
      <c r="Q1587" s="136" t="s">
        <v>1846</v>
      </c>
      <c r="R1587" s="136" t="s">
        <v>1847</v>
      </c>
      <c r="S1587" s="136" t="s">
        <v>980</v>
      </c>
      <c r="T1587" s="136" t="s">
        <v>980</v>
      </c>
      <c r="U1587" s="136" t="s">
        <v>987</v>
      </c>
      <c r="V1587" s="136" t="s">
        <v>980</v>
      </c>
      <c r="W1587" s="136" t="s">
        <v>980</v>
      </c>
      <c r="X1587" s="136" t="s">
        <v>980</v>
      </c>
      <c r="Y1587" s="136" t="s">
        <v>980</v>
      </c>
      <c r="Z1587" s="136" t="s">
        <v>988</v>
      </c>
      <c r="AA1587" s="136" t="s">
        <v>980</v>
      </c>
      <c r="AB1587" s="137"/>
      <c r="AC1587" s="136" t="s">
        <v>980</v>
      </c>
      <c r="AD1587" s="136" t="s">
        <v>980</v>
      </c>
      <c r="AE1587" s="136" t="s">
        <v>980</v>
      </c>
      <c r="AF1587" s="138">
        <v>0</v>
      </c>
    </row>
    <row r="1588" spans="1:32" x14ac:dyDescent="0.25">
      <c r="A1588" s="135" t="s">
        <v>980</v>
      </c>
      <c r="B1588" s="136" t="s">
        <v>182</v>
      </c>
      <c r="C1588" s="136" t="s">
        <v>861</v>
      </c>
      <c r="D1588" s="137">
        <v>44264</v>
      </c>
      <c r="E1588" s="137">
        <v>44264</v>
      </c>
      <c r="F1588" s="137">
        <v>44270</v>
      </c>
      <c r="G1588" s="136" t="s">
        <v>981</v>
      </c>
      <c r="H1588" s="136" t="s">
        <v>982</v>
      </c>
      <c r="I1588" s="138">
        <v>-10584.38</v>
      </c>
      <c r="J1588" s="136" t="s">
        <v>983</v>
      </c>
      <c r="K1588" s="136" t="s">
        <v>984</v>
      </c>
      <c r="L1588" s="138">
        <v>-888558.7</v>
      </c>
      <c r="M1588" s="138">
        <v>-10584.38</v>
      </c>
      <c r="N1588" s="139">
        <f t="shared" si="49"/>
        <v>10584.38</v>
      </c>
      <c r="O1588" s="140" t="str">
        <f>IF(M1588="","",IF(M1588&lt;0,-M1588&amp;"_"&amp;COUNTIF(M$2:M1588,M1588),M1588&amp;"_"&amp;COUNTIF(M$2:M1588,M1588)))</f>
        <v>10584.38_1</v>
      </c>
      <c r="P1588" s="140" t="str">
        <f t="shared" si="48"/>
        <v/>
      </c>
      <c r="Q1588" s="136" t="s">
        <v>1846</v>
      </c>
      <c r="R1588" s="136" t="s">
        <v>1847</v>
      </c>
      <c r="S1588" s="136" t="s">
        <v>980</v>
      </c>
      <c r="T1588" s="136" t="s">
        <v>980</v>
      </c>
      <c r="U1588" s="136" t="s">
        <v>987</v>
      </c>
      <c r="V1588" s="136" t="s">
        <v>980</v>
      </c>
      <c r="W1588" s="136" t="s">
        <v>980</v>
      </c>
      <c r="X1588" s="136" t="s">
        <v>980</v>
      </c>
      <c r="Y1588" s="136" t="s">
        <v>980</v>
      </c>
      <c r="Z1588" s="136" t="s">
        <v>988</v>
      </c>
      <c r="AA1588" s="136" t="s">
        <v>980</v>
      </c>
      <c r="AB1588" s="137"/>
      <c r="AC1588" s="136" t="s">
        <v>980</v>
      </c>
      <c r="AD1588" s="136" t="s">
        <v>980</v>
      </c>
      <c r="AE1588" s="136" t="s">
        <v>980</v>
      </c>
      <c r="AF1588" s="138">
        <v>0</v>
      </c>
    </row>
    <row r="1589" spans="1:32" x14ac:dyDescent="0.25">
      <c r="A1589" s="135" t="s">
        <v>980</v>
      </c>
      <c r="B1589" s="136" t="s">
        <v>182</v>
      </c>
      <c r="C1589" s="136" t="s">
        <v>861</v>
      </c>
      <c r="D1589" s="137">
        <v>44264</v>
      </c>
      <c r="E1589" s="137">
        <v>44264</v>
      </c>
      <c r="F1589" s="137">
        <v>44270</v>
      </c>
      <c r="G1589" s="136" t="s">
        <v>981</v>
      </c>
      <c r="H1589" s="136" t="s">
        <v>982</v>
      </c>
      <c r="I1589" s="138">
        <v>-3841.67</v>
      </c>
      <c r="J1589" s="136" t="s">
        <v>983</v>
      </c>
      <c r="K1589" s="136" t="s">
        <v>984</v>
      </c>
      <c r="L1589" s="138">
        <v>-322508.2</v>
      </c>
      <c r="M1589" s="138">
        <v>-3841.67</v>
      </c>
      <c r="N1589" s="139">
        <f t="shared" si="49"/>
        <v>3841.67</v>
      </c>
      <c r="O1589" s="140" t="str">
        <f>IF(M1589="","",IF(M1589&lt;0,-M1589&amp;"_"&amp;COUNTIF(M$2:M1589,M1589),M1589&amp;"_"&amp;COUNTIF(M$2:M1589,M1589)))</f>
        <v>3841.67_1</v>
      </c>
      <c r="P1589" s="140" t="str">
        <f t="shared" si="48"/>
        <v/>
      </c>
      <c r="Q1589" s="136" t="s">
        <v>1846</v>
      </c>
      <c r="R1589" s="136" t="s">
        <v>1847</v>
      </c>
      <c r="S1589" s="136" t="s">
        <v>980</v>
      </c>
      <c r="T1589" s="136" t="s">
        <v>980</v>
      </c>
      <c r="U1589" s="136" t="s">
        <v>987</v>
      </c>
      <c r="V1589" s="136" t="s">
        <v>980</v>
      </c>
      <c r="W1589" s="136" t="s">
        <v>980</v>
      </c>
      <c r="X1589" s="136" t="s">
        <v>980</v>
      </c>
      <c r="Y1589" s="136" t="s">
        <v>980</v>
      </c>
      <c r="Z1589" s="136" t="s">
        <v>988</v>
      </c>
      <c r="AA1589" s="136" t="s">
        <v>980</v>
      </c>
      <c r="AB1589" s="137"/>
      <c r="AC1589" s="136" t="s">
        <v>980</v>
      </c>
      <c r="AD1589" s="136" t="s">
        <v>980</v>
      </c>
      <c r="AE1589" s="136" t="s">
        <v>980</v>
      </c>
      <c r="AF1589" s="138">
        <v>0</v>
      </c>
    </row>
    <row r="1590" spans="1:32" x14ac:dyDescent="0.25">
      <c r="A1590" s="135" t="s">
        <v>980</v>
      </c>
      <c r="B1590" s="136" t="s">
        <v>182</v>
      </c>
      <c r="C1590" s="136" t="s">
        <v>856</v>
      </c>
      <c r="D1590" s="137">
        <v>44265</v>
      </c>
      <c r="E1590" s="137">
        <v>44265</v>
      </c>
      <c r="F1590" s="137">
        <v>44268</v>
      </c>
      <c r="G1590" s="136" t="s">
        <v>981</v>
      </c>
      <c r="H1590" s="136" t="s">
        <v>982</v>
      </c>
      <c r="I1590" s="138">
        <v>-13408.6</v>
      </c>
      <c r="J1590" s="136" t="s">
        <v>983</v>
      </c>
      <c r="K1590" s="136" t="s">
        <v>984</v>
      </c>
      <c r="L1590" s="138">
        <v>-1125651.97</v>
      </c>
      <c r="M1590" s="138">
        <v>-13408.6</v>
      </c>
      <c r="N1590" s="139">
        <f t="shared" si="49"/>
        <v>13408.6</v>
      </c>
      <c r="O1590" s="140" t="str">
        <f>IF(M1590="","",IF(M1590&lt;0,-M1590&amp;"_"&amp;COUNTIF(M$2:M1590,M1590),M1590&amp;"_"&amp;COUNTIF(M$2:M1590,M1590)))</f>
        <v>13408.6_1</v>
      </c>
      <c r="P1590" s="140" t="str">
        <f t="shared" si="48"/>
        <v/>
      </c>
      <c r="Q1590" s="136" t="s">
        <v>1848</v>
      </c>
      <c r="R1590" s="136" t="s">
        <v>1849</v>
      </c>
      <c r="S1590" s="136" t="s">
        <v>980</v>
      </c>
      <c r="T1590" s="136" t="s">
        <v>980</v>
      </c>
      <c r="U1590" s="136" t="s">
        <v>987</v>
      </c>
      <c r="V1590" s="136" t="s">
        <v>980</v>
      </c>
      <c r="W1590" s="136" t="s">
        <v>980</v>
      </c>
      <c r="X1590" s="136" t="s">
        <v>980</v>
      </c>
      <c r="Y1590" s="136" t="s">
        <v>980</v>
      </c>
      <c r="Z1590" s="136" t="s">
        <v>988</v>
      </c>
      <c r="AA1590" s="136" t="s">
        <v>980</v>
      </c>
      <c r="AB1590" s="137"/>
      <c r="AC1590" s="136" t="s">
        <v>980</v>
      </c>
      <c r="AD1590" s="136" t="s">
        <v>980</v>
      </c>
      <c r="AE1590" s="136" t="s">
        <v>980</v>
      </c>
      <c r="AF1590" s="138">
        <v>0</v>
      </c>
    </row>
    <row r="1591" spans="1:32" x14ac:dyDescent="0.25">
      <c r="A1591" s="135" t="s">
        <v>980</v>
      </c>
      <c r="B1591" s="136" t="s">
        <v>182</v>
      </c>
      <c r="C1591" s="136" t="s">
        <v>862</v>
      </c>
      <c r="D1591" s="137">
        <v>44265</v>
      </c>
      <c r="E1591" s="137">
        <v>44265</v>
      </c>
      <c r="F1591" s="137">
        <v>44272</v>
      </c>
      <c r="G1591" s="136" t="s">
        <v>981</v>
      </c>
      <c r="H1591" s="136" t="s">
        <v>982</v>
      </c>
      <c r="I1591" s="138">
        <v>-3992.36</v>
      </c>
      <c r="J1591" s="136" t="s">
        <v>983</v>
      </c>
      <c r="K1591" s="136" t="s">
        <v>984</v>
      </c>
      <c r="L1591" s="138">
        <v>-335158.62</v>
      </c>
      <c r="M1591" s="138">
        <v>-3992.36</v>
      </c>
      <c r="N1591" s="139">
        <f t="shared" si="49"/>
        <v>3992.36</v>
      </c>
      <c r="O1591" s="140" t="str">
        <f>IF(M1591="","",IF(M1591&lt;0,-M1591&amp;"_"&amp;COUNTIF(M$2:M1591,M1591),M1591&amp;"_"&amp;COUNTIF(M$2:M1591,M1591)))</f>
        <v>3992.36_1</v>
      </c>
      <c r="P1591" s="140" t="str">
        <f t="shared" si="48"/>
        <v/>
      </c>
      <c r="Q1591" s="136" t="s">
        <v>1850</v>
      </c>
      <c r="R1591" s="136" t="s">
        <v>1849</v>
      </c>
      <c r="S1591" s="136" t="s">
        <v>980</v>
      </c>
      <c r="T1591" s="136" t="s">
        <v>980</v>
      </c>
      <c r="U1591" s="136" t="s">
        <v>987</v>
      </c>
      <c r="V1591" s="136" t="s">
        <v>980</v>
      </c>
      <c r="W1591" s="136" t="s">
        <v>980</v>
      </c>
      <c r="X1591" s="136" t="s">
        <v>980</v>
      </c>
      <c r="Y1591" s="136" t="s">
        <v>980</v>
      </c>
      <c r="Z1591" s="136" t="s">
        <v>988</v>
      </c>
      <c r="AA1591" s="136" t="s">
        <v>980</v>
      </c>
      <c r="AB1591" s="137"/>
      <c r="AC1591" s="136" t="s">
        <v>980</v>
      </c>
      <c r="AD1591" s="136" t="s">
        <v>980</v>
      </c>
      <c r="AE1591" s="136" t="s">
        <v>980</v>
      </c>
      <c r="AF1591" s="138">
        <v>0</v>
      </c>
    </row>
    <row r="1592" spans="1:32" x14ac:dyDescent="0.25">
      <c r="A1592" s="135" t="s">
        <v>980</v>
      </c>
      <c r="B1592" s="136" t="s">
        <v>182</v>
      </c>
      <c r="C1592" s="136" t="s">
        <v>859</v>
      </c>
      <c r="D1592" s="137">
        <v>44266</v>
      </c>
      <c r="E1592" s="137">
        <v>44266</v>
      </c>
      <c r="F1592" s="137">
        <v>44270</v>
      </c>
      <c r="G1592" s="136" t="s">
        <v>981</v>
      </c>
      <c r="H1592" s="136" t="s">
        <v>982</v>
      </c>
      <c r="I1592" s="138">
        <v>-1491.96</v>
      </c>
      <c r="J1592" s="136" t="s">
        <v>983</v>
      </c>
      <c r="K1592" s="136" t="s">
        <v>984</v>
      </c>
      <c r="L1592" s="138">
        <v>-125250.04</v>
      </c>
      <c r="M1592" s="138">
        <v>-1491.96</v>
      </c>
      <c r="N1592" s="139">
        <f t="shared" si="49"/>
        <v>1491.96</v>
      </c>
      <c r="O1592" s="140" t="str">
        <f>IF(M1592="","",IF(M1592&lt;0,-M1592&amp;"_"&amp;COUNTIF(M$2:M1592,M1592),M1592&amp;"_"&amp;COUNTIF(M$2:M1592,M1592)))</f>
        <v>1491.96_1</v>
      </c>
      <c r="P1592" s="140" t="str">
        <f t="shared" si="48"/>
        <v/>
      </c>
      <c r="Q1592" s="136" t="s">
        <v>1851</v>
      </c>
      <c r="R1592" s="136" t="s">
        <v>1852</v>
      </c>
      <c r="S1592" s="136" t="s">
        <v>980</v>
      </c>
      <c r="T1592" s="136" t="s">
        <v>980</v>
      </c>
      <c r="U1592" s="136" t="s">
        <v>987</v>
      </c>
      <c r="V1592" s="136" t="s">
        <v>980</v>
      </c>
      <c r="W1592" s="136" t="s">
        <v>980</v>
      </c>
      <c r="X1592" s="136" t="s">
        <v>980</v>
      </c>
      <c r="Y1592" s="136" t="s">
        <v>980</v>
      </c>
      <c r="Z1592" s="136" t="s">
        <v>988</v>
      </c>
      <c r="AA1592" s="136" t="s">
        <v>980</v>
      </c>
      <c r="AB1592" s="137"/>
      <c r="AC1592" s="136" t="s">
        <v>980</v>
      </c>
      <c r="AD1592" s="136" t="s">
        <v>980</v>
      </c>
      <c r="AE1592" s="136" t="s">
        <v>980</v>
      </c>
      <c r="AF1592" s="138">
        <v>0</v>
      </c>
    </row>
    <row r="1593" spans="1:32" x14ac:dyDescent="0.25">
      <c r="A1593" s="135" t="s">
        <v>980</v>
      </c>
      <c r="B1593" s="136" t="s">
        <v>182</v>
      </c>
      <c r="C1593" s="136" t="s">
        <v>860</v>
      </c>
      <c r="D1593" s="137">
        <v>44266</v>
      </c>
      <c r="E1593" s="137">
        <v>44266</v>
      </c>
      <c r="F1593" s="137">
        <v>44270</v>
      </c>
      <c r="G1593" s="136" t="s">
        <v>981</v>
      </c>
      <c r="H1593" s="136" t="s">
        <v>982</v>
      </c>
      <c r="I1593" s="138">
        <v>-2416.6799999999998</v>
      </c>
      <c r="J1593" s="136" t="s">
        <v>983</v>
      </c>
      <c r="K1593" s="136" t="s">
        <v>984</v>
      </c>
      <c r="L1593" s="138">
        <v>-202880.29</v>
      </c>
      <c r="M1593" s="138">
        <v>-2416.6799999999998</v>
      </c>
      <c r="N1593" s="139">
        <f t="shared" si="49"/>
        <v>2416.6799999999998</v>
      </c>
      <c r="O1593" s="140" t="str">
        <f>IF(M1593="","",IF(M1593&lt;0,-M1593&amp;"_"&amp;COUNTIF(M$2:M1593,M1593),M1593&amp;"_"&amp;COUNTIF(M$2:M1593,M1593)))</f>
        <v>2416.68_1</v>
      </c>
      <c r="P1593" s="140" t="str">
        <f t="shared" si="48"/>
        <v/>
      </c>
      <c r="Q1593" s="136" t="s">
        <v>1853</v>
      </c>
      <c r="R1593" s="136" t="s">
        <v>1852</v>
      </c>
      <c r="S1593" s="136" t="s">
        <v>980</v>
      </c>
      <c r="T1593" s="136" t="s">
        <v>980</v>
      </c>
      <c r="U1593" s="136" t="s">
        <v>987</v>
      </c>
      <c r="V1593" s="136" t="s">
        <v>980</v>
      </c>
      <c r="W1593" s="136" t="s">
        <v>980</v>
      </c>
      <c r="X1593" s="136" t="s">
        <v>980</v>
      </c>
      <c r="Y1593" s="136" t="s">
        <v>980</v>
      </c>
      <c r="Z1593" s="136" t="s">
        <v>988</v>
      </c>
      <c r="AA1593" s="136" t="s">
        <v>980</v>
      </c>
      <c r="AB1593" s="137"/>
      <c r="AC1593" s="136" t="s">
        <v>980</v>
      </c>
      <c r="AD1593" s="136" t="s">
        <v>980</v>
      </c>
      <c r="AE1593" s="136" t="s">
        <v>980</v>
      </c>
      <c r="AF1593" s="138">
        <v>0</v>
      </c>
    </row>
    <row r="1594" spans="1:32" x14ac:dyDescent="0.25">
      <c r="A1594" s="135" t="s">
        <v>980</v>
      </c>
      <c r="B1594" s="136" t="s">
        <v>182</v>
      </c>
      <c r="C1594" s="136" t="s">
        <v>863</v>
      </c>
      <c r="D1594" s="137">
        <v>44266</v>
      </c>
      <c r="E1594" s="137">
        <v>44266</v>
      </c>
      <c r="F1594" s="137">
        <v>44272</v>
      </c>
      <c r="G1594" s="136" t="s">
        <v>981</v>
      </c>
      <c r="H1594" s="136" t="s">
        <v>982</v>
      </c>
      <c r="I1594" s="138">
        <v>-2964.66</v>
      </c>
      <c r="J1594" s="136" t="s">
        <v>983</v>
      </c>
      <c r="K1594" s="136" t="s">
        <v>984</v>
      </c>
      <c r="L1594" s="138">
        <v>-248883.21</v>
      </c>
      <c r="M1594" s="138">
        <v>-2964.66</v>
      </c>
      <c r="N1594" s="139">
        <f t="shared" si="49"/>
        <v>2964.66</v>
      </c>
      <c r="O1594" s="140" t="str">
        <f>IF(M1594="","",IF(M1594&lt;0,-M1594&amp;"_"&amp;COUNTIF(M$2:M1594,M1594),M1594&amp;"_"&amp;COUNTIF(M$2:M1594,M1594)))</f>
        <v>2964.66_1</v>
      </c>
      <c r="P1594" s="140" t="str">
        <f t="shared" si="48"/>
        <v/>
      </c>
      <c r="Q1594" s="136" t="s">
        <v>1854</v>
      </c>
      <c r="R1594" s="136" t="s">
        <v>1852</v>
      </c>
      <c r="S1594" s="136" t="s">
        <v>980</v>
      </c>
      <c r="T1594" s="136" t="s">
        <v>980</v>
      </c>
      <c r="U1594" s="136" t="s">
        <v>987</v>
      </c>
      <c r="V1594" s="136" t="s">
        <v>980</v>
      </c>
      <c r="W1594" s="136" t="s">
        <v>980</v>
      </c>
      <c r="X1594" s="136" t="s">
        <v>980</v>
      </c>
      <c r="Y1594" s="136" t="s">
        <v>980</v>
      </c>
      <c r="Z1594" s="136" t="s">
        <v>988</v>
      </c>
      <c r="AA1594" s="136" t="s">
        <v>980</v>
      </c>
      <c r="AB1594" s="137"/>
      <c r="AC1594" s="136" t="s">
        <v>980</v>
      </c>
      <c r="AD1594" s="136" t="s">
        <v>980</v>
      </c>
      <c r="AE1594" s="136" t="s">
        <v>980</v>
      </c>
      <c r="AF1594" s="138">
        <v>0</v>
      </c>
    </row>
    <row r="1595" spans="1:32" x14ac:dyDescent="0.25">
      <c r="A1595" s="135" t="s">
        <v>980</v>
      </c>
      <c r="B1595" s="136" t="s">
        <v>182</v>
      </c>
      <c r="C1595" s="136" t="s">
        <v>258</v>
      </c>
      <c r="D1595" s="137">
        <v>44266</v>
      </c>
      <c r="E1595" s="137">
        <v>44266</v>
      </c>
      <c r="F1595" s="137">
        <v>44272</v>
      </c>
      <c r="G1595" s="136" t="s">
        <v>981</v>
      </c>
      <c r="H1595" s="136" t="s">
        <v>982</v>
      </c>
      <c r="I1595" s="138">
        <v>-2095.59</v>
      </c>
      <c r="J1595" s="136" t="s">
        <v>983</v>
      </c>
      <c r="K1595" s="136" t="s">
        <v>984</v>
      </c>
      <c r="L1595" s="138">
        <v>-175924.78</v>
      </c>
      <c r="M1595" s="138">
        <v>-2095.59</v>
      </c>
      <c r="N1595" s="139">
        <f t="shared" si="49"/>
        <v>2095.59</v>
      </c>
      <c r="O1595" s="140" t="str">
        <f>IF(M1595="","",IF(M1595&lt;0,-M1595&amp;"_"&amp;COUNTIF(M$2:M1595,M1595),M1595&amp;"_"&amp;COUNTIF(M$2:M1595,M1595)))</f>
        <v>2095.59_1</v>
      </c>
      <c r="P1595" s="140" t="str">
        <f t="shared" si="48"/>
        <v/>
      </c>
      <c r="Q1595" s="136" t="s">
        <v>1855</v>
      </c>
      <c r="R1595" s="136" t="s">
        <v>1852</v>
      </c>
      <c r="S1595" s="136" t="s">
        <v>980</v>
      </c>
      <c r="T1595" s="136" t="s">
        <v>980</v>
      </c>
      <c r="U1595" s="136" t="s">
        <v>987</v>
      </c>
      <c r="V1595" s="136" t="s">
        <v>980</v>
      </c>
      <c r="W1595" s="136" t="s">
        <v>980</v>
      </c>
      <c r="X1595" s="136" t="s">
        <v>980</v>
      </c>
      <c r="Y1595" s="136" t="s">
        <v>980</v>
      </c>
      <c r="Z1595" s="136" t="s">
        <v>988</v>
      </c>
      <c r="AA1595" s="136" t="s">
        <v>980</v>
      </c>
      <c r="AB1595" s="137"/>
      <c r="AC1595" s="136" t="s">
        <v>980</v>
      </c>
      <c r="AD1595" s="136" t="s">
        <v>980</v>
      </c>
      <c r="AE1595" s="136" t="s">
        <v>980</v>
      </c>
      <c r="AF1595" s="138">
        <v>0</v>
      </c>
    </row>
    <row r="1596" spans="1:32" x14ac:dyDescent="0.25">
      <c r="A1596" s="135" t="s">
        <v>980</v>
      </c>
      <c r="B1596" s="136" t="s">
        <v>182</v>
      </c>
      <c r="C1596" s="136" t="s">
        <v>258</v>
      </c>
      <c r="D1596" s="137">
        <v>44266</v>
      </c>
      <c r="E1596" s="137">
        <v>44266</v>
      </c>
      <c r="F1596" s="137">
        <v>44272</v>
      </c>
      <c r="G1596" s="136" t="s">
        <v>981</v>
      </c>
      <c r="H1596" s="136" t="s">
        <v>982</v>
      </c>
      <c r="I1596" s="138">
        <v>-7893.96</v>
      </c>
      <c r="J1596" s="136" t="s">
        <v>983</v>
      </c>
      <c r="K1596" s="136" t="s">
        <v>984</v>
      </c>
      <c r="L1596" s="138">
        <v>-662697.93999999994</v>
      </c>
      <c r="M1596" s="138">
        <v>-7893.96</v>
      </c>
      <c r="N1596" s="139">
        <f t="shared" si="49"/>
        <v>7893.96</v>
      </c>
      <c r="O1596" s="140" t="str">
        <f>IF(M1596="","",IF(M1596&lt;0,-M1596&amp;"_"&amp;COUNTIF(M$2:M1596,M1596),M1596&amp;"_"&amp;COUNTIF(M$2:M1596,M1596)))</f>
        <v>7893.96_1</v>
      </c>
      <c r="P1596" s="140" t="str">
        <f t="shared" si="48"/>
        <v/>
      </c>
      <c r="Q1596" s="136" t="s">
        <v>1855</v>
      </c>
      <c r="R1596" s="136" t="s">
        <v>1852</v>
      </c>
      <c r="S1596" s="136" t="s">
        <v>980</v>
      </c>
      <c r="T1596" s="136" t="s">
        <v>980</v>
      </c>
      <c r="U1596" s="136" t="s">
        <v>987</v>
      </c>
      <c r="V1596" s="136" t="s">
        <v>980</v>
      </c>
      <c r="W1596" s="136" t="s">
        <v>980</v>
      </c>
      <c r="X1596" s="136" t="s">
        <v>980</v>
      </c>
      <c r="Y1596" s="136" t="s">
        <v>980</v>
      </c>
      <c r="Z1596" s="136" t="s">
        <v>988</v>
      </c>
      <c r="AA1596" s="136" t="s">
        <v>980</v>
      </c>
      <c r="AB1596" s="137"/>
      <c r="AC1596" s="136" t="s">
        <v>980</v>
      </c>
      <c r="AD1596" s="136" t="s">
        <v>980</v>
      </c>
      <c r="AE1596" s="136" t="s">
        <v>980</v>
      </c>
      <c r="AF1596" s="138">
        <v>0</v>
      </c>
    </row>
    <row r="1597" spans="1:32" x14ac:dyDescent="0.25">
      <c r="A1597" s="135" t="s">
        <v>980</v>
      </c>
      <c r="B1597" s="136" t="s">
        <v>182</v>
      </c>
      <c r="C1597" s="136" t="s">
        <v>258</v>
      </c>
      <c r="D1597" s="137">
        <v>44266</v>
      </c>
      <c r="E1597" s="137">
        <v>44266</v>
      </c>
      <c r="F1597" s="137">
        <v>44272</v>
      </c>
      <c r="G1597" s="136" t="s">
        <v>981</v>
      </c>
      <c r="H1597" s="136" t="s">
        <v>982</v>
      </c>
      <c r="I1597" s="138">
        <v>-28444.33</v>
      </c>
      <c r="J1597" s="136" t="s">
        <v>983</v>
      </c>
      <c r="K1597" s="136" t="s">
        <v>984</v>
      </c>
      <c r="L1597" s="138">
        <v>-2387901.5</v>
      </c>
      <c r="M1597" s="138">
        <v>-28444.33</v>
      </c>
      <c r="N1597" s="139">
        <f t="shared" si="49"/>
        <v>28444.33</v>
      </c>
      <c r="O1597" s="140" t="str">
        <f>IF(M1597="","",IF(M1597&lt;0,-M1597&amp;"_"&amp;COUNTIF(M$2:M1597,M1597),M1597&amp;"_"&amp;COUNTIF(M$2:M1597,M1597)))</f>
        <v>28444.33_1</v>
      </c>
      <c r="P1597" s="140" t="str">
        <f t="shared" si="48"/>
        <v/>
      </c>
      <c r="Q1597" s="136" t="s">
        <v>1855</v>
      </c>
      <c r="R1597" s="136" t="s">
        <v>1852</v>
      </c>
      <c r="S1597" s="136" t="s">
        <v>980</v>
      </c>
      <c r="T1597" s="136" t="s">
        <v>980</v>
      </c>
      <c r="U1597" s="136" t="s">
        <v>987</v>
      </c>
      <c r="V1597" s="136" t="s">
        <v>980</v>
      </c>
      <c r="W1597" s="136" t="s">
        <v>980</v>
      </c>
      <c r="X1597" s="136" t="s">
        <v>980</v>
      </c>
      <c r="Y1597" s="136" t="s">
        <v>980</v>
      </c>
      <c r="Z1597" s="136" t="s">
        <v>988</v>
      </c>
      <c r="AA1597" s="136" t="s">
        <v>980</v>
      </c>
      <c r="AB1597" s="137"/>
      <c r="AC1597" s="136" t="s">
        <v>980</v>
      </c>
      <c r="AD1597" s="136" t="s">
        <v>980</v>
      </c>
      <c r="AE1597" s="136" t="s">
        <v>980</v>
      </c>
      <c r="AF1597" s="138">
        <v>0</v>
      </c>
    </row>
    <row r="1598" spans="1:32" x14ac:dyDescent="0.25">
      <c r="A1598" s="135" t="s">
        <v>980</v>
      </c>
      <c r="B1598" s="136" t="s">
        <v>182</v>
      </c>
      <c r="C1598" s="136" t="s">
        <v>258</v>
      </c>
      <c r="D1598" s="137">
        <v>44266</v>
      </c>
      <c r="E1598" s="137">
        <v>44266</v>
      </c>
      <c r="F1598" s="137">
        <v>44272</v>
      </c>
      <c r="G1598" s="136" t="s">
        <v>981</v>
      </c>
      <c r="H1598" s="136" t="s">
        <v>982</v>
      </c>
      <c r="I1598" s="138">
        <v>-20203.89</v>
      </c>
      <c r="J1598" s="136" t="s">
        <v>983</v>
      </c>
      <c r="K1598" s="136" t="s">
        <v>984</v>
      </c>
      <c r="L1598" s="138">
        <v>-1696116.57</v>
      </c>
      <c r="M1598" s="138">
        <v>-20203.89</v>
      </c>
      <c r="N1598" s="139">
        <f t="shared" si="49"/>
        <v>20203.89</v>
      </c>
      <c r="O1598" s="140" t="str">
        <f>IF(M1598="","",IF(M1598&lt;0,-M1598&amp;"_"&amp;COUNTIF(M$2:M1598,M1598),M1598&amp;"_"&amp;COUNTIF(M$2:M1598,M1598)))</f>
        <v>20203.89_1</v>
      </c>
      <c r="P1598" s="140" t="str">
        <f t="shared" si="48"/>
        <v/>
      </c>
      <c r="Q1598" s="136" t="s">
        <v>1855</v>
      </c>
      <c r="R1598" s="136" t="s">
        <v>1852</v>
      </c>
      <c r="S1598" s="136" t="s">
        <v>980</v>
      </c>
      <c r="T1598" s="136" t="s">
        <v>980</v>
      </c>
      <c r="U1598" s="136" t="s">
        <v>987</v>
      </c>
      <c r="V1598" s="136" t="s">
        <v>980</v>
      </c>
      <c r="W1598" s="136" t="s">
        <v>980</v>
      </c>
      <c r="X1598" s="136" t="s">
        <v>980</v>
      </c>
      <c r="Y1598" s="136" t="s">
        <v>980</v>
      </c>
      <c r="Z1598" s="136" t="s">
        <v>988</v>
      </c>
      <c r="AA1598" s="136" t="s">
        <v>980</v>
      </c>
      <c r="AB1598" s="137"/>
      <c r="AC1598" s="136" t="s">
        <v>980</v>
      </c>
      <c r="AD1598" s="136" t="s">
        <v>980</v>
      </c>
      <c r="AE1598" s="136" t="s">
        <v>980</v>
      </c>
      <c r="AF1598" s="138">
        <v>0</v>
      </c>
    </row>
    <row r="1599" spans="1:32" x14ac:dyDescent="0.25">
      <c r="A1599" s="135" t="s">
        <v>980</v>
      </c>
      <c r="B1599" s="136" t="s">
        <v>182</v>
      </c>
      <c r="C1599" s="136" t="s">
        <v>857</v>
      </c>
      <c r="D1599" s="137">
        <v>44267</v>
      </c>
      <c r="E1599" s="137">
        <v>44267</v>
      </c>
      <c r="F1599" s="137">
        <v>44268</v>
      </c>
      <c r="G1599" s="136" t="s">
        <v>981</v>
      </c>
      <c r="H1599" s="136" t="s">
        <v>982</v>
      </c>
      <c r="I1599" s="138">
        <v>-4163.22</v>
      </c>
      <c r="J1599" s="136" t="s">
        <v>983</v>
      </c>
      <c r="K1599" s="136" t="s">
        <v>984</v>
      </c>
      <c r="L1599" s="138">
        <v>-349502.32</v>
      </c>
      <c r="M1599" s="138">
        <v>-4163.22</v>
      </c>
      <c r="N1599" s="139">
        <f t="shared" si="49"/>
        <v>4163.22</v>
      </c>
      <c r="O1599" s="140" t="str">
        <f>IF(M1599="","",IF(M1599&lt;0,-M1599&amp;"_"&amp;COUNTIF(M$2:M1599,M1599),M1599&amp;"_"&amp;COUNTIF(M$2:M1599,M1599)))</f>
        <v>4163.22_1</v>
      </c>
      <c r="P1599" s="140" t="str">
        <f t="shared" si="48"/>
        <v/>
      </c>
      <c r="Q1599" s="136" t="s">
        <v>1856</v>
      </c>
      <c r="R1599" s="136" t="s">
        <v>1857</v>
      </c>
      <c r="S1599" s="136" t="s">
        <v>980</v>
      </c>
      <c r="T1599" s="136" t="s">
        <v>980</v>
      </c>
      <c r="U1599" s="136" t="s">
        <v>987</v>
      </c>
      <c r="V1599" s="136" t="s">
        <v>980</v>
      </c>
      <c r="W1599" s="136" t="s">
        <v>980</v>
      </c>
      <c r="X1599" s="136" t="s">
        <v>980</v>
      </c>
      <c r="Y1599" s="136" t="s">
        <v>980</v>
      </c>
      <c r="Z1599" s="136" t="s">
        <v>988</v>
      </c>
      <c r="AA1599" s="136" t="s">
        <v>980</v>
      </c>
      <c r="AB1599" s="137"/>
      <c r="AC1599" s="136" t="s">
        <v>980</v>
      </c>
      <c r="AD1599" s="136" t="s">
        <v>980</v>
      </c>
      <c r="AE1599" s="136" t="s">
        <v>980</v>
      </c>
      <c r="AF1599" s="138">
        <v>0</v>
      </c>
    </row>
    <row r="1600" spans="1:32" x14ac:dyDescent="0.25">
      <c r="A1600" s="135" t="s">
        <v>980</v>
      </c>
      <c r="B1600" s="136" t="s">
        <v>182</v>
      </c>
      <c r="C1600" s="136" t="s">
        <v>864</v>
      </c>
      <c r="D1600" s="137">
        <v>44267</v>
      </c>
      <c r="E1600" s="137">
        <v>44267</v>
      </c>
      <c r="F1600" s="137">
        <v>44272</v>
      </c>
      <c r="G1600" s="136" t="s">
        <v>981</v>
      </c>
      <c r="H1600" s="136" t="s">
        <v>982</v>
      </c>
      <c r="I1600" s="138">
        <v>-4162.08</v>
      </c>
      <c r="J1600" s="136" t="s">
        <v>983</v>
      </c>
      <c r="K1600" s="136" t="s">
        <v>984</v>
      </c>
      <c r="L1600" s="138">
        <v>-349406.62</v>
      </c>
      <c r="M1600" s="138">
        <v>-4162.08</v>
      </c>
      <c r="N1600" s="139">
        <f t="shared" si="49"/>
        <v>4162.08</v>
      </c>
      <c r="O1600" s="140" t="str">
        <f>IF(M1600="","",IF(M1600&lt;0,-M1600&amp;"_"&amp;COUNTIF(M$2:M1600,M1600),M1600&amp;"_"&amp;COUNTIF(M$2:M1600,M1600)))</f>
        <v>4162.08_1</v>
      </c>
      <c r="P1600" s="140" t="str">
        <f t="shared" si="48"/>
        <v/>
      </c>
      <c r="Q1600" s="136" t="s">
        <v>1858</v>
      </c>
      <c r="R1600" s="136" t="s">
        <v>1857</v>
      </c>
      <c r="S1600" s="136" t="s">
        <v>980</v>
      </c>
      <c r="T1600" s="136" t="s">
        <v>980</v>
      </c>
      <c r="U1600" s="136" t="s">
        <v>987</v>
      </c>
      <c r="V1600" s="136" t="s">
        <v>980</v>
      </c>
      <c r="W1600" s="136" t="s">
        <v>980</v>
      </c>
      <c r="X1600" s="136" t="s">
        <v>980</v>
      </c>
      <c r="Y1600" s="136" t="s">
        <v>980</v>
      </c>
      <c r="Z1600" s="136" t="s">
        <v>988</v>
      </c>
      <c r="AA1600" s="136" t="s">
        <v>980</v>
      </c>
      <c r="AB1600" s="137"/>
      <c r="AC1600" s="136" t="s">
        <v>980</v>
      </c>
      <c r="AD1600" s="136" t="s">
        <v>980</v>
      </c>
      <c r="AE1600" s="136" t="s">
        <v>980</v>
      </c>
      <c r="AF1600" s="138">
        <v>0</v>
      </c>
    </row>
    <row r="1601" spans="1:32" x14ac:dyDescent="0.25">
      <c r="A1601" s="135" t="s">
        <v>980</v>
      </c>
      <c r="B1601" s="136" t="s">
        <v>182</v>
      </c>
      <c r="C1601" s="136" t="s">
        <v>865</v>
      </c>
      <c r="D1601" s="137">
        <v>44271</v>
      </c>
      <c r="E1601" s="137">
        <v>44271</v>
      </c>
      <c r="F1601" s="137">
        <v>44272</v>
      </c>
      <c r="G1601" s="136" t="s">
        <v>981</v>
      </c>
      <c r="H1601" s="136" t="s">
        <v>982</v>
      </c>
      <c r="I1601" s="138">
        <v>-1056.73</v>
      </c>
      <c r="J1601" s="136" t="s">
        <v>983</v>
      </c>
      <c r="K1601" s="136" t="s">
        <v>984</v>
      </c>
      <c r="L1601" s="138">
        <v>-88712.48</v>
      </c>
      <c r="M1601" s="138">
        <v>-1056.73</v>
      </c>
      <c r="N1601" s="139">
        <f t="shared" si="49"/>
        <v>1056.73</v>
      </c>
      <c r="O1601" s="140" t="str">
        <f>IF(M1601="","",IF(M1601&lt;0,-M1601&amp;"_"&amp;COUNTIF(M$2:M1601,M1601),M1601&amp;"_"&amp;COUNTIF(M$2:M1601,M1601)))</f>
        <v>1056.73_1</v>
      </c>
      <c r="P1601" s="140" t="str">
        <f t="shared" si="48"/>
        <v/>
      </c>
      <c r="Q1601" s="136" t="s">
        <v>1859</v>
      </c>
      <c r="R1601" s="136" t="s">
        <v>1860</v>
      </c>
      <c r="S1601" s="136" t="s">
        <v>980</v>
      </c>
      <c r="T1601" s="136" t="s">
        <v>980</v>
      </c>
      <c r="U1601" s="136" t="s">
        <v>987</v>
      </c>
      <c r="V1601" s="136" t="s">
        <v>980</v>
      </c>
      <c r="W1601" s="136" t="s">
        <v>980</v>
      </c>
      <c r="X1601" s="136" t="s">
        <v>980</v>
      </c>
      <c r="Y1601" s="136" t="s">
        <v>980</v>
      </c>
      <c r="Z1601" s="136" t="s">
        <v>988</v>
      </c>
      <c r="AA1601" s="136" t="s">
        <v>980</v>
      </c>
      <c r="AB1601" s="137"/>
      <c r="AC1601" s="136" t="s">
        <v>980</v>
      </c>
      <c r="AD1601" s="136" t="s">
        <v>980</v>
      </c>
      <c r="AE1601" s="136" t="s">
        <v>980</v>
      </c>
      <c r="AF1601" s="138">
        <v>0</v>
      </c>
    </row>
    <row r="1602" spans="1:32" x14ac:dyDescent="0.25">
      <c r="A1602" s="135" t="s">
        <v>980</v>
      </c>
      <c r="B1602" s="136" t="s">
        <v>182</v>
      </c>
      <c r="C1602" s="136" t="s">
        <v>866</v>
      </c>
      <c r="D1602" s="137">
        <v>44271</v>
      </c>
      <c r="E1602" s="137">
        <v>44271</v>
      </c>
      <c r="F1602" s="137">
        <v>44272</v>
      </c>
      <c r="G1602" s="136" t="s">
        <v>981</v>
      </c>
      <c r="H1602" s="136" t="s">
        <v>982</v>
      </c>
      <c r="I1602" s="138">
        <v>-1261.27</v>
      </c>
      <c r="J1602" s="136" t="s">
        <v>983</v>
      </c>
      <c r="K1602" s="136" t="s">
        <v>984</v>
      </c>
      <c r="L1602" s="138">
        <v>-105883.62</v>
      </c>
      <c r="M1602" s="138">
        <v>-1261.27</v>
      </c>
      <c r="N1602" s="139">
        <f t="shared" si="49"/>
        <v>1261.27</v>
      </c>
      <c r="O1602" s="140" t="str">
        <f>IF(M1602="","",IF(M1602&lt;0,-M1602&amp;"_"&amp;COUNTIF(M$2:M1602,M1602),M1602&amp;"_"&amp;COUNTIF(M$2:M1602,M1602)))</f>
        <v>1261.27_1</v>
      </c>
      <c r="P1602" s="140" t="str">
        <f t="shared" ref="P1602:P1665" si="50">IF(COUNTIF(O:O,O1602)=2,"x","")</f>
        <v/>
      </c>
      <c r="Q1602" s="136" t="s">
        <v>1861</v>
      </c>
      <c r="R1602" s="136" t="s">
        <v>1860</v>
      </c>
      <c r="S1602" s="136" t="s">
        <v>980</v>
      </c>
      <c r="T1602" s="136" t="s">
        <v>980</v>
      </c>
      <c r="U1602" s="136" t="s">
        <v>987</v>
      </c>
      <c r="V1602" s="136" t="s">
        <v>980</v>
      </c>
      <c r="W1602" s="136" t="s">
        <v>980</v>
      </c>
      <c r="X1602" s="136" t="s">
        <v>980</v>
      </c>
      <c r="Y1602" s="136" t="s">
        <v>980</v>
      </c>
      <c r="Z1602" s="136" t="s">
        <v>988</v>
      </c>
      <c r="AA1602" s="136" t="s">
        <v>980</v>
      </c>
      <c r="AB1602" s="137"/>
      <c r="AC1602" s="136" t="s">
        <v>980</v>
      </c>
      <c r="AD1602" s="136" t="s">
        <v>980</v>
      </c>
      <c r="AE1602" s="136" t="s">
        <v>980</v>
      </c>
      <c r="AF1602" s="138">
        <v>0</v>
      </c>
    </row>
    <row r="1603" spans="1:32" x14ac:dyDescent="0.25">
      <c r="A1603" s="135" t="s">
        <v>980</v>
      </c>
      <c r="B1603" s="136" t="s">
        <v>182</v>
      </c>
      <c r="C1603" s="136" t="s">
        <v>875</v>
      </c>
      <c r="D1603" s="137">
        <v>44271</v>
      </c>
      <c r="E1603" s="137">
        <v>44271</v>
      </c>
      <c r="F1603" s="137">
        <v>44272</v>
      </c>
      <c r="G1603" s="136" t="s">
        <v>981</v>
      </c>
      <c r="H1603" s="136" t="s">
        <v>982</v>
      </c>
      <c r="I1603" s="138">
        <v>-1312.09</v>
      </c>
      <c r="J1603" s="136" t="s">
        <v>983</v>
      </c>
      <c r="K1603" s="136" t="s">
        <v>984</v>
      </c>
      <c r="L1603" s="138">
        <v>-110149.96</v>
      </c>
      <c r="M1603" s="138">
        <v>-1312.09</v>
      </c>
      <c r="N1603" s="139">
        <f t="shared" ref="N1603:N1666" si="51">M1603*-1</f>
        <v>1312.09</v>
      </c>
      <c r="O1603" s="140" t="str">
        <f>IF(M1603="","",IF(M1603&lt;0,-M1603&amp;"_"&amp;COUNTIF(M$2:M1603,M1603),M1603&amp;"_"&amp;COUNTIF(M$2:M1603,M1603)))</f>
        <v>1312.09_1</v>
      </c>
      <c r="P1603" s="140" t="str">
        <f t="shared" si="50"/>
        <v/>
      </c>
      <c r="Q1603" s="136" t="s">
        <v>1862</v>
      </c>
      <c r="R1603" s="136" t="s">
        <v>1860</v>
      </c>
      <c r="S1603" s="136" t="s">
        <v>980</v>
      </c>
      <c r="T1603" s="136" t="s">
        <v>980</v>
      </c>
      <c r="U1603" s="136" t="s">
        <v>987</v>
      </c>
      <c r="V1603" s="136" t="s">
        <v>980</v>
      </c>
      <c r="W1603" s="136" t="s">
        <v>980</v>
      </c>
      <c r="X1603" s="136" t="s">
        <v>980</v>
      </c>
      <c r="Y1603" s="136" t="s">
        <v>980</v>
      </c>
      <c r="Z1603" s="136" t="s">
        <v>988</v>
      </c>
      <c r="AA1603" s="136" t="s">
        <v>980</v>
      </c>
      <c r="AB1603" s="137"/>
      <c r="AC1603" s="136" t="s">
        <v>980</v>
      </c>
      <c r="AD1603" s="136" t="s">
        <v>980</v>
      </c>
      <c r="AE1603" s="136" t="s">
        <v>980</v>
      </c>
      <c r="AF1603" s="138">
        <v>0</v>
      </c>
    </row>
    <row r="1604" spans="1:32" x14ac:dyDescent="0.25">
      <c r="A1604" s="135" t="s">
        <v>980</v>
      </c>
      <c r="B1604" s="136" t="s">
        <v>182</v>
      </c>
      <c r="C1604" s="136" t="s">
        <v>876</v>
      </c>
      <c r="D1604" s="137">
        <v>44272</v>
      </c>
      <c r="E1604" s="137">
        <v>44272</v>
      </c>
      <c r="F1604" s="137">
        <v>44275</v>
      </c>
      <c r="G1604" s="136" t="s">
        <v>981</v>
      </c>
      <c r="H1604" s="136" t="s">
        <v>982</v>
      </c>
      <c r="I1604" s="138">
        <v>-7609.44</v>
      </c>
      <c r="J1604" s="136" t="s">
        <v>983</v>
      </c>
      <c r="K1604" s="136" t="s">
        <v>984</v>
      </c>
      <c r="L1604" s="138">
        <v>-638812.49</v>
      </c>
      <c r="M1604" s="138">
        <v>-7609.44</v>
      </c>
      <c r="N1604" s="139">
        <f t="shared" si="51"/>
        <v>7609.44</v>
      </c>
      <c r="O1604" s="140" t="str">
        <f>IF(M1604="","",IF(M1604&lt;0,-M1604&amp;"_"&amp;COUNTIF(M$2:M1604,M1604),M1604&amp;"_"&amp;COUNTIF(M$2:M1604,M1604)))</f>
        <v>7609.44_1</v>
      </c>
      <c r="P1604" s="140" t="str">
        <f t="shared" si="50"/>
        <v/>
      </c>
      <c r="Q1604" s="136" t="s">
        <v>1863</v>
      </c>
      <c r="R1604" s="136" t="s">
        <v>1864</v>
      </c>
      <c r="S1604" s="136" t="s">
        <v>980</v>
      </c>
      <c r="T1604" s="136" t="s">
        <v>980</v>
      </c>
      <c r="U1604" s="136" t="s">
        <v>987</v>
      </c>
      <c r="V1604" s="136" t="s">
        <v>980</v>
      </c>
      <c r="W1604" s="136" t="s">
        <v>980</v>
      </c>
      <c r="X1604" s="136" t="s">
        <v>980</v>
      </c>
      <c r="Y1604" s="136" t="s">
        <v>980</v>
      </c>
      <c r="Z1604" s="136" t="s">
        <v>988</v>
      </c>
      <c r="AA1604" s="136" t="s">
        <v>980</v>
      </c>
      <c r="AB1604" s="137"/>
      <c r="AC1604" s="136" t="s">
        <v>980</v>
      </c>
      <c r="AD1604" s="136" t="s">
        <v>980</v>
      </c>
      <c r="AE1604" s="136" t="s">
        <v>980</v>
      </c>
      <c r="AF1604" s="138">
        <v>0</v>
      </c>
    </row>
    <row r="1605" spans="1:32" x14ac:dyDescent="0.25">
      <c r="A1605" s="135" t="s">
        <v>980</v>
      </c>
      <c r="B1605" s="136" t="s">
        <v>182</v>
      </c>
      <c r="C1605" s="136" t="s">
        <v>876</v>
      </c>
      <c r="D1605" s="137">
        <v>44272</v>
      </c>
      <c r="E1605" s="137">
        <v>44272</v>
      </c>
      <c r="F1605" s="137">
        <v>44275</v>
      </c>
      <c r="G1605" s="136" t="s">
        <v>981</v>
      </c>
      <c r="H1605" s="136" t="s">
        <v>982</v>
      </c>
      <c r="I1605" s="138">
        <v>-1995.61</v>
      </c>
      <c r="J1605" s="136" t="s">
        <v>983</v>
      </c>
      <c r="K1605" s="136" t="s">
        <v>984</v>
      </c>
      <c r="L1605" s="138">
        <v>-167531.46</v>
      </c>
      <c r="M1605" s="138">
        <v>-1995.61</v>
      </c>
      <c r="N1605" s="139">
        <f t="shared" si="51"/>
        <v>1995.61</v>
      </c>
      <c r="O1605" s="140" t="str">
        <f>IF(M1605="","",IF(M1605&lt;0,-M1605&amp;"_"&amp;COUNTIF(M$2:M1605,M1605),M1605&amp;"_"&amp;COUNTIF(M$2:M1605,M1605)))</f>
        <v>1995.61_1</v>
      </c>
      <c r="P1605" s="140" t="str">
        <f t="shared" si="50"/>
        <v/>
      </c>
      <c r="Q1605" s="136" t="s">
        <v>1863</v>
      </c>
      <c r="R1605" s="136" t="s">
        <v>1864</v>
      </c>
      <c r="S1605" s="136" t="s">
        <v>980</v>
      </c>
      <c r="T1605" s="136" t="s">
        <v>980</v>
      </c>
      <c r="U1605" s="136" t="s">
        <v>987</v>
      </c>
      <c r="V1605" s="136" t="s">
        <v>980</v>
      </c>
      <c r="W1605" s="136" t="s">
        <v>980</v>
      </c>
      <c r="X1605" s="136" t="s">
        <v>980</v>
      </c>
      <c r="Y1605" s="136" t="s">
        <v>980</v>
      </c>
      <c r="Z1605" s="136" t="s">
        <v>988</v>
      </c>
      <c r="AA1605" s="136" t="s">
        <v>980</v>
      </c>
      <c r="AB1605" s="137"/>
      <c r="AC1605" s="136" t="s">
        <v>980</v>
      </c>
      <c r="AD1605" s="136" t="s">
        <v>980</v>
      </c>
      <c r="AE1605" s="136" t="s">
        <v>980</v>
      </c>
      <c r="AF1605" s="138">
        <v>0</v>
      </c>
    </row>
    <row r="1606" spans="1:32" x14ac:dyDescent="0.25">
      <c r="A1606" s="135" t="s">
        <v>980</v>
      </c>
      <c r="B1606" s="136" t="s">
        <v>182</v>
      </c>
      <c r="C1606" s="136" t="s">
        <v>877</v>
      </c>
      <c r="D1606" s="137">
        <v>44272</v>
      </c>
      <c r="E1606" s="137">
        <v>44272</v>
      </c>
      <c r="F1606" s="137">
        <v>44275</v>
      </c>
      <c r="G1606" s="136" t="s">
        <v>981</v>
      </c>
      <c r="H1606" s="136" t="s">
        <v>982</v>
      </c>
      <c r="I1606" s="138">
        <v>-18388.900000000001</v>
      </c>
      <c r="J1606" s="136" t="s">
        <v>983</v>
      </c>
      <c r="K1606" s="136" t="s">
        <v>984</v>
      </c>
      <c r="L1606" s="138">
        <v>-1543748.15</v>
      </c>
      <c r="M1606" s="138">
        <v>-18388.900000000001</v>
      </c>
      <c r="N1606" s="139">
        <f t="shared" si="51"/>
        <v>18388.900000000001</v>
      </c>
      <c r="O1606" s="140" t="str">
        <f>IF(M1606="","",IF(M1606&lt;0,-M1606&amp;"_"&amp;COUNTIF(M$2:M1606,M1606),M1606&amp;"_"&amp;COUNTIF(M$2:M1606,M1606)))</f>
        <v>18388.9_1</v>
      </c>
      <c r="P1606" s="140" t="str">
        <f t="shared" si="50"/>
        <v/>
      </c>
      <c r="Q1606" s="136" t="s">
        <v>1865</v>
      </c>
      <c r="R1606" s="136" t="s">
        <v>1864</v>
      </c>
      <c r="S1606" s="136" t="s">
        <v>980</v>
      </c>
      <c r="T1606" s="136" t="s">
        <v>980</v>
      </c>
      <c r="U1606" s="136" t="s">
        <v>987</v>
      </c>
      <c r="V1606" s="136" t="s">
        <v>980</v>
      </c>
      <c r="W1606" s="136" t="s">
        <v>980</v>
      </c>
      <c r="X1606" s="136" t="s">
        <v>980</v>
      </c>
      <c r="Y1606" s="136" t="s">
        <v>980</v>
      </c>
      <c r="Z1606" s="136" t="s">
        <v>988</v>
      </c>
      <c r="AA1606" s="136" t="s">
        <v>980</v>
      </c>
      <c r="AB1606" s="137"/>
      <c r="AC1606" s="136" t="s">
        <v>980</v>
      </c>
      <c r="AD1606" s="136" t="s">
        <v>980</v>
      </c>
      <c r="AE1606" s="136" t="s">
        <v>980</v>
      </c>
      <c r="AF1606" s="138">
        <v>0</v>
      </c>
    </row>
    <row r="1607" spans="1:32" x14ac:dyDescent="0.25">
      <c r="A1607" s="135" t="s">
        <v>980</v>
      </c>
      <c r="B1607" s="136" t="s">
        <v>182</v>
      </c>
      <c r="C1607" s="136" t="s">
        <v>877</v>
      </c>
      <c r="D1607" s="137">
        <v>44272</v>
      </c>
      <c r="E1607" s="137">
        <v>44272</v>
      </c>
      <c r="F1607" s="137">
        <v>44275</v>
      </c>
      <c r="G1607" s="136" t="s">
        <v>981</v>
      </c>
      <c r="H1607" s="136" t="s">
        <v>982</v>
      </c>
      <c r="I1607" s="138">
        <v>-10001.89</v>
      </c>
      <c r="J1607" s="136" t="s">
        <v>983</v>
      </c>
      <c r="K1607" s="136" t="s">
        <v>984</v>
      </c>
      <c r="L1607" s="138">
        <v>-839658.67</v>
      </c>
      <c r="M1607" s="138">
        <v>-10001.89</v>
      </c>
      <c r="N1607" s="139">
        <f t="shared" si="51"/>
        <v>10001.89</v>
      </c>
      <c r="O1607" s="140" t="str">
        <f>IF(M1607="","",IF(M1607&lt;0,-M1607&amp;"_"&amp;COUNTIF(M$2:M1607,M1607),M1607&amp;"_"&amp;COUNTIF(M$2:M1607,M1607)))</f>
        <v>10001.89_1</v>
      </c>
      <c r="P1607" s="140" t="str">
        <f t="shared" si="50"/>
        <v/>
      </c>
      <c r="Q1607" s="136" t="s">
        <v>1865</v>
      </c>
      <c r="R1607" s="136" t="s">
        <v>1864</v>
      </c>
      <c r="S1607" s="136" t="s">
        <v>980</v>
      </c>
      <c r="T1607" s="136" t="s">
        <v>980</v>
      </c>
      <c r="U1607" s="136" t="s">
        <v>987</v>
      </c>
      <c r="V1607" s="136" t="s">
        <v>980</v>
      </c>
      <c r="W1607" s="136" t="s">
        <v>980</v>
      </c>
      <c r="X1607" s="136" t="s">
        <v>980</v>
      </c>
      <c r="Y1607" s="136" t="s">
        <v>980</v>
      </c>
      <c r="Z1607" s="136" t="s">
        <v>988</v>
      </c>
      <c r="AA1607" s="136" t="s">
        <v>980</v>
      </c>
      <c r="AB1607" s="137"/>
      <c r="AC1607" s="136" t="s">
        <v>980</v>
      </c>
      <c r="AD1607" s="136" t="s">
        <v>980</v>
      </c>
      <c r="AE1607" s="136" t="s">
        <v>980</v>
      </c>
      <c r="AF1607" s="138">
        <v>0</v>
      </c>
    </row>
    <row r="1608" spans="1:32" x14ac:dyDescent="0.25">
      <c r="A1608" s="135" t="s">
        <v>980</v>
      </c>
      <c r="B1608" s="136" t="s">
        <v>182</v>
      </c>
      <c r="C1608" s="136" t="s">
        <v>878</v>
      </c>
      <c r="D1608" s="137">
        <v>44273</v>
      </c>
      <c r="E1608" s="137">
        <v>44273</v>
      </c>
      <c r="F1608" s="137">
        <v>44279</v>
      </c>
      <c r="G1608" s="136" t="s">
        <v>981</v>
      </c>
      <c r="H1608" s="136" t="s">
        <v>982</v>
      </c>
      <c r="I1608" s="138">
        <v>-3955.32</v>
      </c>
      <c r="J1608" s="136" t="s">
        <v>983</v>
      </c>
      <c r="K1608" s="136" t="s">
        <v>984</v>
      </c>
      <c r="L1608" s="138">
        <v>-332049.11</v>
      </c>
      <c r="M1608" s="138">
        <v>-3955.32</v>
      </c>
      <c r="N1608" s="139">
        <f t="shared" si="51"/>
        <v>3955.32</v>
      </c>
      <c r="O1608" s="140" t="str">
        <f>IF(M1608="","",IF(M1608&lt;0,-M1608&amp;"_"&amp;COUNTIF(M$2:M1608,M1608),M1608&amp;"_"&amp;COUNTIF(M$2:M1608,M1608)))</f>
        <v>3955.32_1</v>
      </c>
      <c r="P1608" s="140" t="str">
        <f t="shared" si="50"/>
        <v/>
      </c>
      <c r="Q1608" s="136" t="s">
        <v>1866</v>
      </c>
      <c r="R1608" s="136" t="s">
        <v>1867</v>
      </c>
      <c r="S1608" s="136" t="s">
        <v>980</v>
      </c>
      <c r="T1608" s="136" t="s">
        <v>980</v>
      </c>
      <c r="U1608" s="136" t="s">
        <v>987</v>
      </c>
      <c r="V1608" s="136" t="s">
        <v>980</v>
      </c>
      <c r="W1608" s="136" t="s">
        <v>980</v>
      </c>
      <c r="X1608" s="136" t="s">
        <v>980</v>
      </c>
      <c r="Y1608" s="136" t="s">
        <v>980</v>
      </c>
      <c r="Z1608" s="136" t="s">
        <v>988</v>
      </c>
      <c r="AA1608" s="136" t="s">
        <v>980</v>
      </c>
      <c r="AB1608" s="137"/>
      <c r="AC1608" s="136" t="s">
        <v>980</v>
      </c>
      <c r="AD1608" s="136" t="s">
        <v>980</v>
      </c>
      <c r="AE1608" s="136" t="s">
        <v>980</v>
      </c>
      <c r="AF1608" s="138">
        <v>0</v>
      </c>
    </row>
    <row r="1609" spans="1:32" x14ac:dyDescent="0.25">
      <c r="A1609" s="135" t="s">
        <v>980</v>
      </c>
      <c r="B1609" s="136" t="s">
        <v>182</v>
      </c>
      <c r="C1609" s="136" t="s">
        <v>878</v>
      </c>
      <c r="D1609" s="137">
        <v>44273</v>
      </c>
      <c r="E1609" s="137">
        <v>44273</v>
      </c>
      <c r="F1609" s="137">
        <v>44279</v>
      </c>
      <c r="G1609" s="136" t="s">
        <v>981</v>
      </c>
      <c r="H1609" s="136" t="s">
        <v>982</v>
      </c>
      <c r="I1609" s="138">
        <v>-1185.69</v>
      </c>
      <c r="J1609" s="136" t="s">
        <v>983</v>
      </c>
      <c r="K1609" s="136" t="s">
        <v>984</v>
      </c>
      <c r="L1609" s="138">
        <v>-99538.68</v>
      </c>
      <c r="M1609" s="138">
        <v>-1185.69</v>
      </c>
      <c r="N1609" s="139">
        <f t="shared" si="51"/>
        <v>1185.69</v>
      </c>
      <c r="O1609" s="140" t="str">
        <f>IF(M1609="","",IF(M1609&lt;0,-M1609&amp;"_"&amp;COUNTIF(M$2:M1609,M1609),M1609&amp;"_"&amp;COUNTIF(M$2:M1609,M1609)))</f>
        <v>1185.69_1</v>
      </c>
      <c r="P1609" s="140" t="str">
        <f t="shared" si="50"/>
        <v/>
      </c>
      <c r="Q1609" s="136" t="s">
        <v>1866</v>
      </c>
      <c r="R1609" s="136" t="s">
        <v>1867</v>
      </c>
      <c r="S1609" s="136" t="s">
        <v>980</v>
      </c>
      <c r="T1609" s="136" t="s">
        <v>980</v>
      </c>
      <c r="U1609" s="136" t="s">
        <v>987</v>
      </c>
      <c r="V1609" s="136" t="s">
        <v>980</v>
      </c>
      <c r="W1609" s="136" t="s">
        <v>980</v>
      </c>
      <c r="X1609" s="136" t="s">
        <v>980</v>
      </c>
      <c r="Y1609" s="136" t="s">
        <v>980</v>
      </c>
      <c r="Z1609" s="136" t="s">
        <v>988</v>
      </c>
      <c r="AA1609" s="136" t="s">
        <v>980</v>
      </c>
      <c r="AB1609" s="137"/>
      <c r="AC1609" s="136" t="s">
        <v>980</v>
      </c>
      <c r="AD1609" s="136" t="s">
        <v>980</v>
      </c>
      <c r="AE1609" s="136" t="s">
        <v>980</v>
      </c>
      <c r="AF1609" s="138">
        <v>0</v>
      </c>
    </row>
    <row r="1610" spans="1:32" x14ac:dyDescent="0.25">
      <c r="A1610" s="135" t="s">
        <v>980</v>
      </c>
      <c r="B1610" s="136" t="s">
        <v>182</v>
      </c>
      <c r="C1610" s="136" t="s">
        <v>878</v>
      </c>
      <c r="D1610" s="137">
        <v>44273</v>
      </c>
      <c r="E1610" s="137">
        <v>44273</v>
      </c>
      <c r="F1610" s="137">
        <v>44279</v>
      </c>
      <c r="G1610" s="136" t="s">
        <v>981</v>
      </c>
      <c r="H1610" s="136" t="s">
        <v>982</v>
      </c>
      <c r="I1610" s="138">
        <v>-4341.26</v>
      </c>
      <c r="J1610" s="136" t="s">
        <v>983</v>
      </c>
      <c r="K1610" s="136" t="s">
        <v>984</v>
      </c>
      <c r="L1610" s="138">
        <v>-364448.78</v>
      </c>
      <c r="M1610" s="138">
        <v>-4341.26</v>
      </c>
      <c r="N1610" s="139">
        <f t="shared" si="51"/>
        <v>4341.26</v>
      </c>
      <c r="O1610" s="140" t="str">
        <f>IF(M1610="","",IF(M1610&lt;0,-M1610&amp;"_"&amp;COUNTIF(M$2:M1610,M1610),M1610&amp;"_"&amp;COUNTIF(M$2:M1610,M1610)))</f>
        <v>4341.26_1</v>
      </c>
      <c r="P1610" s="140" t="str">
        <f t="shared" si="50"/>
        <v/>
      </c>
      <c r="Q1610" s="136" t="s">
        <v>1866</v>
      </c>
      <c r="R1610" s="136" t="s">
        <v>1867</v>
      </c>
      <c r="S1610" s="136" t="s">
        <v>980</v>
      </c>
      <c r="T1610" s="136" t="s">
        <v>980</v>
      </c>
      <c r="U1610" s="136" t="s">
        <v>987</v>
      </c>
      <c r="V1610" s="136" t="s">
        <v>980</v>
      </c>
      <c r="W1610" s="136" t="s">
        <v>980</v>
      </c>
      <c r="X1610" s="136" t="s">
        <v>980</v>
      </c>
      <c r="Y1610" s="136" t="s">
        <v>980</v>
      </c>
      <c r="Z1610" s="136" t="s">
        <v>988</v>
      </c>
      <c r="AA1610" s="136" t="s">
        <v>980</v>
      </c>
      <c r="AB1610" s="137"/>
      <c r="AC1610" s="136" t="s">
        <v>980</v>
      </c>
      <c r="AD1610" s="136" t="s">
        <v>980</v>
      </c>
      <c r="AE1610" s="136" t="s">
        <v>980</v>
      </c>
      <c r="AF1610" s="138">
        <v>0</v>
      </c>
    </row>
    <row r="1611" spans="1:32" x14ac:dyDescent="0.25">
      <c r="A1611" s="135" t="s">
        <v>980</v>
      </c>
      <c r="B1611" s="136" t="s">
        <v>182</v>
      </c>
      <c r="C1611" s="136" t="s">
        <v>878</v>
      </c>
      <c r="D1611" s="137">
        <v>44273</v>
      </c>
      <c r="E1611" s="137">
        <v>44273</v>
      </c>
      <c r="F1611" s="137">
        <v>44279</v>
      </c>
      <c r="G1611" s="136" t="s">
        <v>981</v>
      </c>
      <c r="H1611" s="136" t="s">
        <v>982</v>
      </c>
      <c r="I1611" s="138">
        <v>-1283.72</v>
      </c>
      <c r="J1611" s="136" t="s">
        <v>983</v>
      </c>
      <c r="K1611" s="136" t="s">
        <v>984</v>
      </c>
      <c r="L1611" s="138">
        <v>-107768.29</v>
      </c>
      <c r="M1611" s="138">
        <v>-1283.72</v>
      </c>
      <c r="N1611" s="139">
        <f t="shared" si="51"/>
        <v>1283.72</v>
      </c>
      <c r="O1611" s="140" t="str">
        <f>IF(M1611="","",IF(M1611&lt;0,-M1611&amp;"_"&amp;COUNTIF(M$2:M1611,M1611),M1611&amp;"_"&amp;COUNTIF(M$2:M1611,M1611)))</f>
        <v>1283.72_1</v>
      </c>
      <c r="P1611" s="140" t="str">
        <f t="shared" si="50"/>
        <v/>
      </c>
      <c r="Q1611" s="136" t="s">
        <v>1866</v>
      </c>
      <c r="R1611" s="136" t="s">
        <v>1867</v>
      </c>
      <c r="S1611" s="136" t="s">
        <v>980</v>
      </c>
      <c r="T1611" s="136" t="s">
        <v>980</v>
      </c>
      <c r="U1611" s="136" t="s">
        <v>987</v>
      </c>
      <c r="V1611" s="136" t="s">
        <v>980</v>
      </c>
      <c r="W1611" s="136" t="s">
        <v>980</v>
      </c>
      <c r="X1611" s="136" t="s">
        <v>980</v>
      </c>
      <c r="Y1611" s="136" t="s">
        <v>980</v>
      </c>
      <c r="Z1611" s="136" t="s">
        <v>988</v>
      </c>
      <c r="AA1611" s="136" t="s">
        <v>980</v>
      </c>
      <c r="AB1611" s="137"/>
      <c r="AC1611" s="136" t="s">
        <v>980</v>
      </c>
      <c r="AD1611" s="136" t="s">
        <v>980</v>
      </c>
      <c r="AE1611" s="136" t="s">
        <v>980</v>
      </c>
      <c r="AF1611" s="138">
        <v>0</v>
      </c>
    </row>
    <row r="1612" spans="1:32" x14ac:dyDescent="0.25">
      <c r="A1612" s="135" t="s">
        <v>980</v>
      </c>
      <c r="B1612" s="136" t="s">
        <v>182</v>
      </c>
      <c r="C1612" s="136" t="s">
        <v>878</v>
      </c>
      <c r="D1612" s="137">
        <v>44273</v>
      </c>
      <c r="E1612" s="137">
        <v>44273</v>
      </c>
      <c r="F1612" s="137">
        <v>44279</v>
      </c>
      <c r="G1612" s="136" t="s">
        <v>981</v>
      </c>
      <c r="H1612" s="136" t="s">
        <v>982</v>
      </c>
      <c r="I1612" s="138">
        <v>-4052.39</v>
      </c>
      <c r="J1612" s="136" t="s">
        <v>983</v>
      </c>
      <c r="K1612" s="136" t="s">
        <v>984</v>
      </c>
      <c r="L1612" s="138">
        <v>-340198.14</v>
      </c>
      <c r="M1612" s="138">
        <v>-4052.39</v>
      </c>
      <c r="N1612" s="139">
        <f t="shared" si="51"/>
        <v>4052.39</v>
      </c>
      <c r="O1612" s="140" t="str">
        <f>IF(M1612="","",IF(M1612&lt;0,-M1612&amp;"_"&amp;COUNTIF(M$2:M1612,M1612),M1612&amp;"_"&amp;COUNTIF(M$2:M1612,M1612)))</f>
        <v>4052.39_1</v>
      </c>
      <c r="P1612" s="140" t="str">
        <f t="shared" si="50"/>
        <v/>
      </c>
      <c r="Q1612" s="136" t="s">
        <v>1866</v>
      </c>
      <c r="R1612" s="136" t="s">
        <v>1867</v>
      </c>
      <c r="S1612" s="136" t="s">
        <v>980</v>
      </c>
      <c r="T1612" s="136" t="s">
        <v>980</v>
      </c>
      <c r="U1612" s="136" t="s">
        <v>987</v>
      </c>
      <c r="V1612" s="136" t="s">
        <v>980</v>
      </c>
      <c r="W1612" s="136" t="s">
        <v>980</v>
      </c>
      <c r="X1612" s="136" t="s">
        <v>980</v>
      </c>
      <c r="Y1612" s="136" t="s">
        <v>980</v>
      </c>
      <c r="Z1612" s="136" t="s">
        <v>988</v>
      </c>
      <c r="AA1612" s="136" t="s">
        <v>980</v>
      </c>
      <c r="AB1612" s="137"/>
      <c r="AC1612" s="136" t="s">
        <v>980</v>
      </c>
      <c r="AD1612" s="136" t="s">
        <v>980</v>
      </c>
      <c r="AE1612" s="136" t="s">
        <v>980</v>
      </c>
      <c r="AF1612" s="138">
        <v>0</v>
      </c>
    </row>
    <row r="1613" spans="1:32" x14ac:dyDescent="0.25">
      <c r="A1613" s="135" t="s">
        <v>980</v>
      </c>
      <c r="B1613" s="136" t="s">
        <v>182</v>
      </c>
      <c r="C1613" s="136" t="s">
        <v>878</v>
      </c>
      <c r="D1613" s="137">
        <v>44273</v>
      </c>
      <c r="E1613" s="137">
        <v>44273</v>
      </c>
      <c r="F1613" s="137">
        <v>44279</v>
      </c>
      <c r="G1613" s="136" t="s">
        <v>981</v>
      </c>
      <c r="H1613" s="136" t="s">
        <v>982</v>
      </c>
      <c r="I1613" s="138">
        <v>-1407.34</v>
      </c>
      <c r="J1613" s="136" t="s">
        <v>983</v>
      </c>
      <c r="K1613" s="136" t="s">
        <v>984</v>
      </c>
      <c r="L1613" s="138">
        <v>-118146.19</v>
      </c>
      <c r="M1613" s="138">
        <v>-1407.34</v>
      </c>
      <c r="N1613" s="139">
        <f t="shared" si="51"/>
        <v>1407.34</v>
      </c>
      <c r="O1613" s="140" t="str">
        <f>IF(M1613="","",IF(M1613&lt;0,-M1613&amp;"_"&amp;COUNTIF(M$2:M1613,M1613),M1613&amp;"_"&amp;COUNTIF(M$2:M1613,M1613)))</f>
        <v>1407.34_1</v>
      </c>
      <c r="P1613" s="140" t="str">
        <f t="shared" si="50"/>
        <v/>
      </c>
      <c r="Q1613" s="136" t="s">
        <v>1866</v>
      </c>
      <c r="R1613" s="136" t="s">
        <v>1867</v>
      </c>
      <c r="S1613" s="136" t="s">
        <v>980</v>
      </c>
      <c r="T1613" s="136" t="s">
        <v>980</v>
      </c>
      <c r="U1613" s="136" t="s">
        <v>987</v>
      </c>
      <c r="V1613" s="136" t="s">
        <v>980</v>
      </c>
      <c r="W1613" s="136" t="s">
        <v>980</v>
      </c>
      <c r="X1613" s="136" t="s">
        <v>980</v>
      </c>
      <c r="Y1613" s="136" t="s">
        <v>980</v>
      </c>
      <c r="Z1613" s="136" t="s">
        <v>988</v>
      </c>
      <c r="AA1613" s="136" t="s">
        <v>980</v>
      </c>
      <c r="AB1613" s="137"/>
      <c r="AC1613" s="136" t="s">
        <v>980</v>
      </c>
      <c r="AD1613" s="136" t="s">
        <v>980</v>
      </c>
      <c r="AE1613" s="136" t="s">
        <v>980</v>
      </c>
      <c r="AF1613" s="138">
        <v>0</v>
      </c>
    </row>
    <row r="1614" spans="1:32" x14ac:dyDescent="0.25">
      <c r="A1614" s="135" t="s">
        <v>980</v>
      </c>
      <c r="B1614" s="136" t="s">
        <v>182</v>
      </c>
      <c r="C1614" s="136" t="s">
        <v>878</v>
      </c>
      <c r="D1614" s="137">
        <v>44273</v>
      </c>
      <c r="E1614" s="137">
        <v>44273</v>
      </c>
      <c r="F1614" s="137">
        <v>44279</v>
      </c>
      <c r="G1614" s="136" t="s">
        <v>981</v>
      </c>
      <c r="H1614" s="136" t="s">
        <v>982</v>
      </c>
      <c r="I1614" s="138">
        <v>-3997.07</v>
      </c>
      <c r="J1614" s="136" t="s">
        <v>983</v>
      </c>
      <c r="K1614" s="136" t="s">
        <v>984</v>
      </c>
      <c r="L1614" s="138">
        <v>-335554.03</v>
      </c>
      <c r="M1614" s="138">
        <v>-3997.07</v>
      </c>
      <c r="N1614" s="139">
        <f t="shared" si="51"/>
        <v>3997.07</v>
      </c>
      <c r="O1614" s="140" t="str">
        <f>IF(M1614="","",IF(M1614&lt;0,-M1614&amp;"_"&amp;COUNTIF(M$2:M1614,M1614),M1614&amp;"_"&amp;COUNTIF(M$2:M1614,M1614)))</f>
        <v>3997.07_1</v>
      </c>
      <c r="P1614" s="140" t="str">
        <f t="shared" si="50"/>
        <v/>
      </c>
      <c r="Q1614" s="136" t="s">
        <v>1866</v>
      </c>
      <c r="R1614" s="136" t="s">
        <v>1867</v>
      </c>
      <c r="S1614" s="136" t="s">
        <v>980</v>
      </c>
      <c r="T1614" s="136" t="s">
        <v>980</v>
      </c>
      <c r="U1614" s="136" t="s">
        <v>987</v>
      </c>
      <c r="V1614" s="136" t="s">
        <v>980</v>
      </c>
      <c r="W1614" s="136" t="s">
        <v>980</v>
      </c>
      <c r="X1614" s="136" t="s">
        <v>980</v>
      </c>
      <c r="Y1614" s="136" t="s">
        <v>980</v>
      </c>
      <c r="Z1614" s="136" t="s">
        <v>988</v>
      </c>
      <c r="AA1614" s="136" t="s">
        <v>980</v>
      </c>
      <c r="AB1614" s="137"/>
      <c r="AC1614" s="136" t="s">
        <v>980</v>
      </c>
      <c r="AD1614" s="136" t="s">
        <v>980</v>
      </c>
      <c r="AE1614" s="136" t="s">
        <v>980</v>
      </c>
      <c r="AF1614" s="138">
        <v>0</v>
      </c>
    </row>
    <row r="1615" spans="1:32" x14ac:dyDescent="0.25">
      <c r="A1615" s="135" t="s">
        <v>980</v>
      </c>
      <c r="B1615" s="136" t="s">
        <v>182</v>
      </c>
      <c r="C1615" s="136" t="s">
        <v>878</v>
      </c>
      <c r="D1615" s="137">
        <v>44273</v>
      </c>
      <c r="E1615" s="137">
        <v>44273</v>
      </c>
      <c r="F1615" s="137">
        <v>44279</v>
      </c>
      <c r="G1615" s="136" t="s">
        <v>981</v>
      </c>
      <c r="H1615" s="136" t="s">
        <v>982</v>
      </c>
      <c r="I1615" s="138">
        <v>-40739.339999999997</v>
      </c>
      <c r="J1615" s="136" t="s">
        <v>983</v>
      </c>
      <c r="K1615" s="136" t="s">
        <v>984</v>
      </c>
      <c r="L1615" s="138">
        <v>-3420067.59</v>
      </c>
      <c r="M1615" s="138">
        <v>-40739.339999999997</v>
      </c>
      <c r="N1615" s="139">
        <f t="shared" si="51"/>
        <v>40739.339999999997</v>
      </c>
      <c r="O1615" s="140" t="str">
        <f>IF(M1615="","",IF(M1615&lt;0,-M1615&amp;"_"&amp;COUNTIF(M$2:M1615,M1615),M1615&amp;"_"&amp;COUNTIF(M$2:M1615,M1615)))</f>
        <v>40739.34_1</v>
      </c>
      <c r="P1615" s="140" t="str">
        <f t="shared" si="50"/>
        <v/>
      </c>
      <c r="Q1615" s="136" t="s">
        <v>1866</v>
      </c>
      <c r="R1615" s="136" t="s">
        <v>1867</v>
      </c>
      <c r="S1615" s="136" t="s">
        <v>980</v>
      </c>
      <c r="T1615" s="136" t="s">
        <v>980</v>
      </c>
      <c r="U1615" s="136" t="s">
        <v>987</v>
      </c>
      <c r="V1615" s="136" t="s">
        <v>980</v>
      </c>
      <c r="W1615" s="136" t="s">
        <v>980</v>
      </c>
      <c r="X1615" s="136" t="s">
        <v>980</v>
      </c>
      <c r="Y1615" s="136" t="s">
        <v>980</v>
      </c>
      <c r="Z1615" s="136" t="s">
        <v>988</v>
      </c>
      <c r="AA1615" s="136" t="s">
        <v>980</v>
      </c>
      <c r="AB1615" s="137"/>
      <c r="AC1615" s="136" t="s">
        <v>980</v>
      </c>
      <c r="AD1615" s="136" t="s">
        <v>980</v>
      </c>
      <c r="AE1615" s="136" t="s">
        <v>980</v>
      </c>
      <c r="AF1615" s="138">
        <v>0</v>
      </c>
    </row>
    <row r="1616" spans="1:32" x14ac:dyDescent="0.25">
      <c r="A1616" s="135" t="s">
        <v>980</v>
      </c>
      <c r="B1616" s="136" t="s">
        <v>182</v>
      </c>
      <c r="C1616" s="136" t="s">
        <v>878</v>
      </c>
      <c r="D1616" s="137">
        <v>44273</v>
      </c>
      <c r="E1616" s="137">
        <v>44273</v>
      </c>
      <c r="F1616" s="137">
        <v>44279</v>
      </c>
      <c r="G1616" s="136" t="s">
        <v>981</v>
      </c>
      <c r="H1616" s="136" t="s">
        <v>982</v>
      </c>
      <c r="I1616" s="138">
        <v>-14686.76</v>
      </c>
      <c r="J1616" s="136" t="s">
        <v>983</v>
      </c>
      <c r="K1616" s="136" t="s">
        <v>984</v>
      </c>
      <c r="L1616" s="138">
        <v>-1232953.5</v>
      </c>
      <c r="M1616" s="138">
        <v>-14686.76</v>
      </c>
      <c r="N1616" s="139">
        <f t="shared" si="51"/>
        <v>14686.76</v>
      </c>
      <c r="O1616" s="140" t="str">
        <f>IF(M1616="","",IF(M1616&lt;0,-M1616&amp;"_"&amp;COUNTIF(M$2:M1616,M1616),M1616&amp;"_"&amp;COUNTIF(M$2:M1616,M1616)))</f>
        <v>14686.76_1</v>
      </c>
      <c r="P1616" s="140" t="str">
        <f t="shared" si="50"/>
        <v/>
      </c>
      <c r="Q1616" s="136" t="s">
        <v>1866</v>
      </c>
      <c r="R1616" s="136" t="s">
        <v>1867</v>
      </c>
      <c r="S1616" s="136" t="s">
        <v>980</v>
      </c>
      <c r="T1616" s="136" t="s">
        <v>980</v>
      </c>
      <c r="U1616" s="136" t="s">
        <v>987</v>
      </c>
      <c r="V1616" s="136" t="s">
        <v>980</v>
      </c>
      <c r="W1616" s="136" t="s">
        <v>980</v>
      </c>
      <c r="X1616" s="136" t="s">
        <v>980</v>
      </c>
      <c r="Y1616" s="136" t="s">
        <v>980</v>
      </c>
      <c r="Z1616" s="136" t="s">
        <v>988</v>
      </c>
      <c r="AA1616" s="136" t="s">
        <v>980</v>
      </c>
      <c r="AB1616" s="137"/>
      <c r="AC1616" s="136" t="s">
        <v>980</v>
      </c>
      <c r="AD1616" s="136" t="s">
        <v>980</v>
      </c>
      <c r="AE1616" s="136" t="s">
        <v>980</v>
      </c>
      <c r="AF1616" s="138">
        <v>0</v>
      </c>
    </row>
    <row r="1617" spans="1:32" x14ac:dyDescent="0.25">
      <c r="A1617" s="135" t="s">
        <v>980</v>
      </c>
      <c r="B1617" s="136" t="s">
        <v>182</v>
      </c>
      <c r="C1617" s="136" t="s">
        <v>878</v>
      </c>
      <c r="D1617" s="137">
        <v>44273</v>
      </c>
      <c r="E1617" s="137">
        <v>44273</v>
      </c>
      <c r="F1617" s="137">
        <v>44279</v>
      </c>
      <c r="G1617" s="136" t="s">
        <v>981</v>
      </c>
      <c r="H1617" s="136" t="s">
        <v>982</v>
      </c>
      <c r="I1617" s="138">
        <v>-8327.42</v>
      </c>
      <c r="J1617" s="136" t="s">
        <v>983</v>
      </c>
      <c r="K1617" s="136" t="s">
        <v>984</v>
      </c>
      <c r="L1617" s="138">
        <v>-699086.91</v>
      </c>
      <c r="M1617" s="138">
        <v>-8327.42</v>
      </c>
      <c r="N1617" s="139">
        <f t="shared" si="51"/>
        <v>8327.42</v>
      </c>
      <c r="O1617" s="140" t="str">
        <f>IF(M1617="","",IF(M1617&lt;0,-M1617&amp;"_"&amp;COUNTIF(M$2:M1617,M1617),M1617&amp;"_"&amp;COUNTIF(M$2:M1617,M1617)))</f>
        <v>8327.42_1</v>
      </c>
      <c r="P1617" s="140" t="str">
        <f t="shared" si="50"/>
        <v/>
      </c>
      <c r="Q1617" s="136" t="s">
        <v>1866</v>
      </c>
      <c r="R1617" s="136" t="s">
        <v>1867</v>
      </c>
      <c r="S1617" s="136" t="s">
        <v>980</v>
      </c>
      <c r="T1617" s="136" t="s">
        <v>980</v>
      </c>
      <c r="U1617" s="136" t="s">
        <v>987</v>
      </c>
      <c r="V1617" s="136" t="s">
        <v>980</v>
      </c>
      <c r="W1617" s="136" t="s">
        <v>980</v>
      </c>
      <c r="X1617" s="136" t="s">
        <v>980</v>
      </c>
      <c r="Y1617" s="136" t="s">
        <v>980</v>
      </c>
      <c r="Z1617" s="136" t="s">
        <v>988</v>
      </c>
      <c r="AA1617" s="136" t="s">
        <v>980</v>
      </c>
      <c r="AB1617" s="137"/>
      <c r="AC1617" s="136" t="s">
        <v>980</v>
      </c>
      <c r="AD1617" s="136" t="s">
        <v>980</v>
      </c>
      <c r="AE1617" s="136" t="s">
        <v>980</v>
      </c>
      <c r="AF1617" s="138">
        <v>0</v>
      </c>
    </row>
    <row r="1618" spans="1:32" x14ac:dyDescent="0.25">
      <c r="A1618" s="135" t="s">
        <v>980</v>
      </c>
      <c r="B1618" s="136" t="s">
        <v>182</v>
      </c>
      <c r="C1618" s="136" t="s">
        <v>878</v>
      </c>
      <c r="D1618" s="137">
        <v>44273</v>
      </c>
      <c r="E1618" s="137">
        <v>44273</v>
      </c>
      <c r="F1618" s="137">
        <v>44279</v>
      </c>
      <c r="G1618" s="136" t="s">
        <v>981</v>
      </c>
      <c r="H1618" s="136" t="s">
        <v>982</v>
      </c>
      <c r="I1618" s="138">
        <v>-2322.2199999999998</v>
      </c>
      <c r="J1618" s="136" t="s">
        <v>983</v>
      </c>
      <c r="K1618" s="136" t="s">
        <v>984</v>
      </c>
      <c r="L1618" s="138">
        <v>-194950.37</v>
      </c>
      <c r="M1618" s="138">
        <v>-2322.2199999999998</v>
      </c>
      <c r="N1618" s="139">
        <f t="shared" si="51"/>
        <v>2322.2199999999998</v>
      </c>
      <c r="O1618" s="140" t="str">
        <f>IF(M1618="","",IF(M1618&lt;0,-M1618&amp;"_"&amp;COUNTIF(M$2:M1618,M1618),M1618&amp;"_"&amp;COUNTIF(M$2:M1618,M1618)))</f>
        <v>2322.22_1</v>
      </c>
      <c r="P1618" s="140" t="str">
        <f t="shared" si="50"/>
        <v/>
      </c>
      <c r="Q1618" s="136" t="s">
        <v>1866</v>
      </c>
      <c r="R1618" s="136" t="s">
        <v>1867</v>
      </c>
      <c r="S1618" s="136" t="s">
        <v>980</v>
      </c>
      <c r="T1618" s="136" t="s">
        <v>980</v>
      </c>
      <c r="U1618" s="136" t="s">
        <v>987</v>
      </c>
      <c r="V1618" s="136" t="s">
        <v>980</v>
      </c>
      <c r="W1618" s="136" t="s">
        <v>980</v>
      </c>
      <c r="X1618" s="136" t="s">
        <v>980</v>
      </c>
      <c r="Y1618" s="136" t="s">
        <v>980</v>
      </c>
      <c r="Z1618" s="136" t="s">
        <v>988</v>
      </c>
      <c r="AA1618" s="136" t="s">
        <v>980</v>
      </c>
      <c r="AB1618" s="137"/>
      <c r="AC1618" s="136" t="s">
        <v>980</v>
      </c>
      <c r="AD1618" s="136" t="s">
        <v>980</v>
      </c>
      <c r="AE1618" s="136" t="s">
        <v>980</v>
      </c>
      <c r="AF1618" s="138">
        <v>0</v>
      </c>
    </row>
    <row r="1619" spans="1:32" x14ac:dyDescent="0.25">
      <c r="A1619" s="135" t="s">
        <v>980</v>
      </c>
      <c r="B1619" s="136" t="s">
        <v>182</v>
      </c>
      <c r="C1619" s="136" t="s">
        <v>259</v>
      </c>
      <c r="D1619" s="137">
        <v>44273</v>
      </c>
      <c r="E1619" s="137">
        <v>44273</v>
      </c>
      <c r="F1619" s="137">
        <v>44279</v>
      </c>
      <c r="G1619" s="136" t="s">
        <v>981</v>
      </c>
      <c r="H1619" s="136" t="s">
        <v>982</v>
      </c>
      <c r="I1619" s="138">
        <v>-1429.12</v>
      </c>
      <c r="J1619" s="136" t="s">
        <v>983</v>
      </c>
      <c r="K1619" s="136" t="s">
        <v>984</v>
      </c>
      <c r="L1619" s="138">
        <v>-119974.63</v>
      </c>
      <c r="M1619" s="138">
        <v>-1429.12</v>
      </c>
      <c r="N1619" s="139">
        <f t="shared" si="51"/>
        <v>1429.12</v>
      </c>
      <c r="O1619" s="140" t="str">
        <f>IF(M1619="","",IF(M1619&lt;0,-M1619&amp;"_"&amp;COUNTIF(M$2:M1619,M1619),M1619&amp;"_"&amp;COUNTIF(M$2:M1619,M1619)))</f>
        <v>1429.12_1</v>
      </c>
      <c r="P1619" s="140" t="str">
        <f t="shared" si="50"/>
        <v/>
      </c>
      <c r="Q1619" s="136" t="s">
        <v>1868</v>
      </c>
      <c r="R1619" s="136" t="s">
        <v>1867</v>
      </c>
      <c r="S1619" s="136" t="s">
        <v>980</v>
      </c>
      <c r="T1619" s="136" t="s">
        <v>980</v>
      </c>
      <c r="U1619" s="136" t="s">
        <v>987</v>
      </c>
      <c r="V1619" s="136" t="s">
        <v>980</v>
      </c>
      <c r="W1619" s="136" t="s">
        <v>980</v>
      </c>
      <c r="X1619" s="136" t="s">
        <v>980</v>
      </c>
      <c r="Y1619" s="136" t="s">
        <v>980</v>
      </c>
      <c r="Z1619" s="136" t="s">
        <v>988</v>
      </c>
      <c r="AA1619" s="136" t="s">
        <v>980</v>
      </c>
      <c r="AB1619" s="137"/>
      <c r="AC1619" s="136" t="s">
        <v>980</v>
      </c>
      <c r="AD1619" s="136" t="s">
        <v>980</v>
      </c>
      <c r="AE1619" s="136" t="s">
        <v>980</v>
      </c>
      <c r="AF1619" s="138">
        <v>0</v>
      </c>
    </row>
    <row r="1620" spans="1:32" x14ac:dyDescent="0.25">
      <c r="A1620" s="135" t="s">
        <v>980</v>
      </c>
      <c r="B1620" s="136" t="s">
        <v>182</v>
      </c>
      <c r="C1620" s="136" t="s">
        <v>259</v>
      </c>
      <c r="D1620" s="137">
        <v>44273</v>
      </c>
      <c r="E1620" s="137">
        <v>44273</v>
      </c>
      <c r="F1620" s="137">
        <v>44279</v>
      </c>
      <c r="G1620" s="136" t="s">
        <v>981</v>
      </c>
      <c r="H1620" s="136" t="s">
        <v>982</v>
      </c>
      <c r="I1620" s="138">
        <v>-23915.42</v>
      </c>
      <c r="J1620" s="136" t="s">
        <v>983</v>
      </c>
      <c r="K1620" s="136" t="s">
        <v>984</v>
      </c>
      <c r="L1620" s="138">
        <v>-2007699.51</v>
      </c>
      <c r="M1620" s="138">
        <v>-23915.42</v>
      </c>
      <c r="N1620" s="139">
        <f t="shared" si="51"/>
        <v>23915.42</v>
      </c>
      <c r="O1620" s="140" t="str">
        <f>IF(M1620="","",IF(M1620&lt;0,-M1620&amp;"_"&amp;COUNTIF(M$2:M1620,M1620),M1620&amp;"_"&amp;COUNTIF(M$2:M1620,M1620)))</f>
        <v>23915.42_1</v>
      </c>
      <c r="P1620" s="140" t="str">
        <f t="shared" si="50"/>
        <v/>
      </c>
      <c r="Q1620" s="136" t="s">
        <v>1868</v>
      </c>
      <c r="R1620" s="136" t="s">
        <v>1867</v>
      </c>
      <c r="S1620" s="136" t="s">
        <v>980</v>
      </c>
      <c r="T1620" s="136" t="s">
        <v>980</v>
      </c>
      <c r="U1620" s="136" t="s">
        <v>987</v>
      </c>
      <c r="V1620" s="136" t="s">
        <v>980</v>
      </c>
      <c r="W1620" s="136" t="s">
        <v>980</v>
      </c>
      <c r="X1620" s="136" t="s">
        <v>980</v>
      </c>
      <c r="Y1620" s="136" t="s">
        <v>980</v>
      </c>
      <c r="Z1620" s="136" t="s">
        <v>988</v>
      </c>
      <c r="AA1620" s="136" t="s">
        <v>980</v>
      </c>
      <c r="AB1620" s="137"/>
      <c r="AC1620" s="136" t="s">
        <v>980</v>
      </c>
      <c r="AD1620" s="136" t="s">
        <v>980</v>
      </c>
      <c r="AE1620" s="136" t="s">
        <v>980</v>
      </c>
      <c r="AF1620" s="138">
        <v>0</v>
      </c>
    </row>
    <row r="1621" spans="1:32" x14ac:dyDescent="0.25">
      <c r="A1621" s="135" t="s">
        <v>980</v>
      </c>
      <c r="B1621" s="136" t="s">
        <v>182</v>
      </c>
      <c r="C1621" s="136" t="s">
        <v>259</v>
      </c>
      <c r="D1621" s="137">
        <v>44273</v>
      </c>
      <c r="E1621" s="137">
        <v>44273</v>
      </c>
      <c r="F1621" s="137">
        <v>44279</v>
      </c>
      <c r="G1621" s="136" t="s">
        <v>981</v>
      </c>
      <c r="H1621" s="136" t="s">
        <v>982</v>
      </c>
      <c r="I1621" s="138">
        <v>-5497.52</v>
      </c>
      <c r="J1621" s="136" t="s">
        <v>983</v>
      </c>
      <c r="K1621" s="136" t="s">
        <v>984</v>
      </c>
      <c r="L1621" s="138">
        <v>-461516.79999999999</v>
      </c>
      <c r="M1621" s="138">
        <v>-5497.52</v>
      </c>
      <c r="N1621" s="139">
        <f t="shared" si="51"/>
        <v>5497.52</v>
      </c>
      <c r="O1621" s="140" t="str">
        <f>IF(M1621="","",IF(M1621&lt;0,-M1621&amp;"_"&amp;COUNTIF(M$2:M1621,M1621),M1621&amp;"_"&amp;COUNTIF(M$2:M1621,M1621)))</f>
        <v>5497.52_1</v>
      </c>
      <c r="P1621" s="140" t="str">
        <f t="shared" si="50"/>
        <v/>
      </c>
      <c r="Q1621" s="136" t="s">
        <v>1868</v>
      </c>
      <c r="R1621" s="136" t="s">
        <v>1867</v>
      </c>
      <c r="S1621" s="136" t="s">
        <v>980</v>
      </c>
      <c r="T1621" s="136" t="s">
        <v>980</v>
      </c>
      <c r="U1621" s="136" t="s">
        <v>987</v>
      </c>
      <c r="V1621" s="136" t="s">
        <v>980</v>
      </c>
      <c r="W1621" s="136" t="s">
        <v>980</v>
      </c>
      <c r="X1621" s="136" t="s">
        <v>980</v>
      </c>
      <c r="Y1621" s="136" t="s">
        <v>980</v>
      </c>
      <c r="Z1621" s="136" t="s">
        <v>988</v>
      </c>
      <c r="AA1621" s="136" t="s">
        <v>980</v>
      </c>
      <c r="AB1621" s="137"/>
      <c r="AC1621" s="136" t="s">
        <v>980</v>
      </c>
      <c r="AD1621" s="136" t="s">
        <v>980</v>
      </c>
      <c r="AE1621" s="136" t="s">
        <v>980</v>
      </c>
      <c r="AF1621" s="138">
        <v>0</v>
      </c>
    </row>
    <row r="1622" spans="1:32" x14ac:dyDescent="0.25">
      <c r="A1622" s="135" t="s">
        <v>980</v>
      </c>
      <c r="B1622" s="136" t="s">
        <v>182</v>
      </c>
      <c r="C1622" s="136" t="s">
        <v>259</v>
      </c>
      <c r="D1622" s="137">
        <v>44273</v>
      </c>
      <c r="E1622" s="137">
        <v>44273</v>
      </c>
      <c r="F1622" s="137">
        <v>44279</v>
      </c>
      <c r="G1622" s="136" t="s">
        <v>981</v>
      </c>
      <c r="H1622" s="136" t="s">
        <v>982</v>
      </c>
      <c r="I1622" s="138">
        <v>-4240.96</v>
      </c>
      <c r="J1622" s="136" t="s">
        <v>983</v>
      </c>
      <c r="K1622" s="136" t="s">
        <v>984</v>
      </c>
      <c r="L1622" s="138">
        <v>-356028.59</v>
      </c>
      <c r="M1622" s="138">
        <v>-4240.96</v>
      </c>
      <c r="N1622" s="139">
        <f t="shared" si="51"/>
        <v>4240.96</v>
      </c>
      <c r="O1622" s="140" t="str">
        <f>IF(M1622="","",IF(M1622&lt;0,-M1622&amp;"_"&amp;COUNTIF(M$2:M1622,M1622),M1622&amp;"_"&amp;COUNTIF(M$2:M1622,M1622)))</f>
        <v>4240.96_1</v>
      </c>
      <c r="P1622" s="140" t="str">
        <f t="shared" si="50"/>
        <v/>
      </c>
      <c r="Q1622" s="136" t="s">
        <v>1868</v>
      </c>
      <c r="R1622" s="136" t="s">
        <v>1867</v>
      </c>
      <c r="S1622" s="136" t="s">
        <v>980</v>
      </c>
      <c r="T1622" s="136" t="s">
        <v>980</v>
      </c>
      <c r="U1622" s="136" t="s">
        <v>987</v>
      </c>
      <c r="V1622" s="136" t="s">
        <v>980</v>
      </c>
      <c r="W1622" s="136" t="s">
        <v>980</v>
      </c>
      <c r="X1622" s="136" t="s">
        <v>980</v>
      </c>
      <c r="Y1622" s="136" t="s">
        <v>980</v>
      </c>
      <c r="Z1622" s="136" t="s">
        <v>988</v>
      </c>
      <c r="AA1622" s="136" t="s">
        <v>980</v>
      </c>
      <c r="AB1622" s="137"/>
      <c r="AC1622" s="136" t="s">
        <v>980</v>
      </c>
      <c r="AD1622" s="136" t="s">
        <v>980</v>
      </c>
      <c r="AE1622" s="136" t="s">
        <v>980</v>
      </c>
      <c r="AF1622" s="138">
        <v>0</v>
      </c>
    </row>
    <row r="1623" spans="1:32" x14ac:dyDescent="0.25">
      <c r="A1623" s="135" t="s">
        <v>980</v>
      </c>
      <c r="B1623" s="136" t="s">
        <v>182</v>
      </c>
      <c r="C1623" s="136" t="s">
        <v>259</v>
      </c>
      <c r="D1623" s="137">
        <v>44273</v>
      </c>
      <c r="E1623" s="137">
        <v>44273</v>
      </c>
      <c r="F1623" s="137">
        <v>44279</v>
      </c>
      <c r="G1623" s="136" t="s">
        <v>981</v>
      </c>
      <c r="H1623" s="136" t="s">
        <v>982</v>
      </c>
      <c r="I1623" s="138">
        <v>-32965.440000000002</v>
      </c>
      <c r="J1623" s="136" t="s">
        <v>983</v>
      </c>
      <c r="K1623" s="136" t="s">
        <v>984</v>
      </c>
      <c r="L1623" s="138">
        <v>-2767448.69</v>
      </c>
      <c r="M1623" s="138">
        <v>-32965.440000000002</v>
      </c>
      <c r="N1623" s="139">
        <f t="shared" si="51"/>
        <v>32965.440000000002</v>
      </c>
      <c r="O1623" s="140" t="str">
        <f>IF(M1623="","",IF(M1623&lt;0,-M1623&amp;"_"&amp;COUNTIF(M$2:M1623,M1623),M1623&amp;"_"&amp;COUNTIF(M$2:M1623,M1623)))</f>
        <v>32965.44_1</v>
      </c>
      <c r="P1623" s="140" t="str">
        <f t="shared" si="50"/>
        <v/>
      </c>
      <c r="Q1623" s="136" t="s">
        <v>1868</v>
      </c>
      <c r="R1623" s="136" t="s">
        <v>1867</v>
      </c>
      <c r="S1623" s="136" t="s">
        <v>980</v>
      </c>
      <c r="T1623" s="136" t="s">
        <v>980</v>
      </c>
      <c r="U1623" s="136" t="s">
        <v>987</v>
      </c>
      <c r="V1623" s="136" t="s">
        <v>980</v>
      </c>
      <c r="W1623" s="136" t="s">
        <v>980</v>
      </c>
      <c r="X1623" s="136" t="s">
        <v>980</v>
      </c>
      <c r="Y1623" s="136" t="s">
        <v>980</v>
      </c>
      <c r="Z1623" s="136" t="s">
        <v>988</v>
      </c>
      <c r="AA1623" s="136" t="s">
        <v>980</v>
      </c>
      <c r="AB1623" s="137"/>
      <c r="AC1623" s="136" t="s">
        <v>980</v>
      </c>
      <c r="AD1623" s="136" t="s">
        <v>980</v>
      </c>
      <c r="AE1623" s="136" t="s">
        <v>980</v>
      </c>
      <c r="AF1623" s="138">
        <v>0</v>
      </c>
    </row>
    <row r="1624" spans="1:32" x14ac:dyDescent="0.25">
      <c r="A1624" s="135" t="s">
        <v>980</v>
      </c>
      <c r="B1624" s="136" t="s">
        <v>182</v>
      </c>
      <c r="C1624" s="136" t="s">
        <v>259</v>
      </c>
      <c r="D1624" s="137">
        <v>44273</v>
      </c>
      <c r="E1624" s="137">
        <v>44273</v>
      </c>
      <c r="F1624" s="137">
        <v>44279</v>
      </c>
      <c r="G1624" s="136" t="s">
        <v>981</v>
      </c>
      <c r="H1624" s="136" t="s">
        <v>982</v>
      </c>
      <c r="I1624" s="138">
        <v>-17434.78</v>
      </c>
      <c r="J1624" s="136" t="s">
        <v>983</v>
      </c>
      <c r="K1624" s="136" t="s">
        <v>984</v>
      </c>
      <c r="L1624" s="138">
        <v>-1463649.78</v>
      </c>
      <c r="M1624" s="138">
        <v>-17434.78</v>
      </c>
      <c r="N1624" s="139">
        <f t="shared" si="51"/>
        <v>17434.78</v>
      </c>
      <c r="O1624" s="140" t="str">
        <f>IF(M1624="","",IF(M1624&lt;0,-M1624&amp;"_"&amp;COUNTIF(M$2:M1624,M1624),M1624&amp;"_"&amp;COUNTIF(M$2:M1624,M1624)))</f>
        <v>17434.78_1</v>
      </c>
      <c r="P1624" s="140" t="str">
        <f t="shared" si="50"/>
        <v/>
      </c>
      <c r="Q1624" s="136" t="s">
        <v>1868</v>
      </c>
      <c r="R1624" s="136" t="s">
        <v>1867</v>
      </c>
      <c r="S1624" s="136" t="s">
        <v>980</v>
      </c>
      <c r="T1624" s="136" t="s">
        <v>980</v>
      </c>
      <c r="U1624" s="136" t="s">
        <v>987</v>
      </c>
      <c r="V1624" s="136" t="s">
        <v>980</v>
      </c>
      <c r="W1624" s="136" t="s">
        <v>980</v>
      </c>
      <c r="X1624" s="136" t="s">
        <v>980</v>
      </c>
      <c r="Y1624" s="136" t="s">
        <v>980</v>
      </c>
      <c r="Z1624" s="136" t="s">
        <v>988</v>
      </c>
      <c r="AA1624" s="136" t="s">
        <v>980</v>
      </c>
      <c r="AB1624" s="137"/>
      <c r="AC1624" s="136" t="s">
        <v>980</v>
      </c>
      <c r="AD1624" s="136" t="s">
        <v>980</v>
      </c>
      <c r="AE1624" s="136" t="s">
        <v>980</v>
      </c>
      <c r="AF1624" s="138">
        <v>0</v>
      </c>
    </row>
    <row r="1625" spans="1:32" x14ac:dyDescent="0.25">
      <c r="A1625" s="135" t="s">
        <v>980</v>
      </c>
      <c r="B1625" s="136" t="s">
        <v>182</v>
      </c>
      <c r="C1625" s="136" t="s">
        <v>879</v>
      </c>
      <c r="D1625" s="137">
        <v>44273</v>
      </c>
      <c r="E1625" s="137">
        <v>44273</v>
      </c>
      <c r="F1625" s="137">
        <v>44279</v>
      </c>
      <c r="G1625" s="136" t="s">
        <v>981</v>
      </c>
      <c r="H1625" s="136" t="s">
        <v>982</v>
      </c>
      <c r="I1625" s="138">
        <v>-19671.78</v>
      </c>
      <c r="J1625" s="136" t="s">
        <v>983</v>
      </c>
      <c r="K1625" s="136" t="s">
        <v>984</v>
      </c>
      <c r="L1625" s="138">
        <v>-1651445.92</v>
      </c>
      <c r="M1625" s="138">
        <v>-19671.78</v>
      </c>
      <c r="N1625" s="139">
        <f t="shared" si="51"/>
        <v>19671.78</v>
      </c>
      <c r="O1625" s="140" t="str">
        <f>IF(M1625="","",IF(M1625&lt;0,-M1625&amp;"_"&amp;COUNTIF(M$2:M1625,M1625),M1625&amp;"_"&amp;COUNTIF(M$2:M1625,M1625)))</f>
        <v>19671.78_1</v>
      </c>
      <c r="P1625" s="140" t="str">
        <f t="shared" si="50"/>
        <v/>
      </c>
      <c r="Q1625" s="136" t="s">
        <v>1869</v>
      </c>
      <c r="R1625" s="136" t="s">
        <v>1867</v>
      </c>
      <c r="S1625" s="136" t="s">
        <v>980</v>
      </c>
      <c r="T1625" s="136" t="s">
        <v>980</v>
      </c>
      <c r="U1625" s="136" t="s">
        <v>987</v>
      </c>
      <c r="V1625" s="136" t="s">
        <v>980</v>
      </c>
      <c r="W1625" s="136" t="s">
        <v>980</v>
      </c>
      <c r="X1625" s="136" t="s">
        <v>980</v>
      </c>
      <c r="Y1625" s="136" t="s">
        <v>980</v>
      </c>
      <c r="Z1625" s="136" t="s">
        <v>988</v>
      </c>
      <c r="AA1625" s="136" t="s">
        <v>980</v>
      </c>
      <c r="AB1625" s="137"/>
      <c r="AC1625" s="136" t="s">
        <v>980</v>
      </c>
      <c r="AD1625" s="136" t="s">
        <v>980</v>
      </c>
      <c r="AE1625" s="136" t="s">
        <v>980</v>
      </c>
      <c r="AF1625" s="138">
        <v>0</v>
      </c>
    </row>
    <row r="1626" spans="1:32" x14ac:dyDescent="0.25">
      <c r="A1626" s="135" t="s">
        <v>980</v>
      </c>
      <c r="B1626" s="136" t="s">
        <v>182</v>
      </c>
      <c r="C1626" s="136" t="s">
        <v>879</v>
      </c>
      <c r="D1626" s="137">
        <v>44273</v>
      </c>
      <c r="E1626" s="137">
        <v>44273</v>
      </c>
      <c r="F1626" s="137">
        <v>44279</v>
      </c>
      <c r="G1626" s="136" t="s">
        <v>981</v>
      </c>
      <c r="H1626" s="136" t="s">
        <v>982</v>
      </c>
      <c r="I1626" s="138">
        <v>-5593.47</v>
      </c>
      <c r="J1626" s="136" t="s">
        <v>983</v>
      </c>
      <c r="K1626" s="136" t="s">
        <v>984</v>
      </c>
      <c r="L1626" s="138">
        <v>-469571.81</v>
      </c>
      <c r="M1626" s="138">
        <v>-5593.47</v>
      </c>
      <c r="N1626" s="139">
        <f t="shared" si="51"/>
        <v>5593.47</v>
      </c>
      <c r="O1626" s="140" t="str">
        <f>IF(M1626="","",IF(M1626&lt;0,-M1626&amp;"_"&amp;COUNTIF(M$2:M1626,M1626),M1626&amp;"_"&amp;COUNTIF(M$2:M1626,M1626)))</f>
        <v>5593.47_1</v>
      </c>
      <c r="P1626" s="140" t="str">
        <f t="shared" si="50"/>
        <v/>
      </c>
      <c r="Q1626" s="136" t="s">
        <v>1869</v>
      </c>
      <c r="R1626" s="136" t="s">
        <v>1867</v>
      </c>
      <c r="S1626" s="136" t="s">
        <v>980</v>
      </c>
      <c r="T1626" s="136" t="s">
        <v>980</v>
      </c>
      <c r="U1626" s="136" t="s">
        <v>987</v>
      </c>
      <c r="V1626" s="136" t="s">
        <v>980</v>
      </c>
      <c r="W1626" s="136" t="s">
        <v>980</v>
      </c>
      <c r="X1626" s="136" t="s">
        <v>980</v>
      </c>
      <c r="Y1626" s="136" t="s">
        <v>980</v>
      </c>
      <c r="Z1626" s="136" t="s">
        <v>988</v>
      </c>
      <c r="AA1626" s="136" t="s">
        <v>980</v>
      </c>
      <c r="AB1626" s="137"/>
      <c r="AC1626" s="136" t="s">
        <v>980</v>
      </c>
      <c r="AD1626" s="136" t="s">
        <v>980</v>
      </c>
      <c r="AE1626" s="136" t="s">
        <v>980</v>
      </c>
      <c r="AF1626" s="138">
        <v>0</v>
      </c>
    </row>
    <row r="1627" spans="1:32" x14ac:dyDescent="0.25">
      <c r="A1627" s="135" t="s">
        <v>980</v>
      </c>
      <c r="B1627" s="136" t="s">
        <v>182</v>
      </c>
      <c r="C1627" s="136" t="s">
        <v>879</v>
      </c>
      <c r="D1627" s="137">
        <v>44273</v>
      </c>
      <c r="E1627" s="137">
        <v>44273</v>
      </c>
      <c r="F1627" s="137">
        <v>44279</v>
      </c>
      <c r="G1627" s="136" t="s">
        <v>981</v>
      </c>
      <c r="H1627" s="136" t="s">
        <v>982</v>
      </c>
      <c r="I1627" s="138">
        <v>-449.33</v>
      </c>
      <c r="J1627" s="136" t="s">
        <v>999</v>
      </c>
      <c r="K1627" s="136" t="s">
        <v>984</v>
      </c>
      <c r="L1627" s="138">
        <v>-37721.25</v>
      </c>
      <c r="M1627" s="138">
        <v>-449.33</v>
      </c>
      <c r="N1627" s="139">
        <f t="shared" si="51"/>
        <v>449.33</v>
      </c>
      <c r="O1627" s="140" t="str">
        <f>IF(M1627="","",IF(M1627&lt;0,-M1627&amp;"_"&amp;COUNTIF(M$2:M1627,M1627),M1627&amp;"_"&amp;COUNTIF(M$2:M1627,M1627)))</f>
        <v>449.33_1</v>
      </c>
      <c r="P1627" s="140" t="str">
        <f t="shared" si="50"/>
        <v/>
      </c>
      <c r="Q1627" s="136" t="s">
        <v>1869</v>
      </c>
      <c r="R1627" s="136" t="s">
        <v>1867</v>
      </c>
      <c r="S1627" s="136" t="s">
        <v>980</v>
      </c>
      <c r="T1627" s="136" t="s">
        <v>980</v>
      </c>
      <c r="U1627" s="136" t="s">
        <v>987</v>
      </c>
      <c r="V1627" s="136" t="s">
        <v>980</v>
      </c>
      <c r="W1627" s="136" t="s">
        <v>980</v>
      </c>
      <c r="X1627" s="136" t="s">
        <v>980</v>
      </c>
      <c r="Y1627" s="136" t="s">
        <v>980</v>
      </c>
      <c r="Z1627" s="136" t="s">
        <v>988</v>
      </c>
      <c r="AA1627" s="136" t="s">
        <v>980</v>
      </c>
      <c r="AB1627" s="137"/>
      <c r="AC1627" s="136" t="s">
        <v>980</v>
      </c>
      <c r="AD1627" s="136" t="s">
        <v>980</v>
      </c>
      <c r="AE1627" s="136" t="s">
        <v>980</v>
      </c>
      <c r="AF1627" s="138">
        <v>0</v>
      </c>
    </row>
    <row r="1628" spans="1:32" x14ac:dyDescent="0.25">
      <c r="A1628" s="135" t="s">
        <v>980</v>
      </c>
      <c r="B1628" s="136" t="s">
        <v>182</v>
      </c>
      <c r="C1628" s="136" t="s">
        <v>879</v>
      </c>
      <c r="D1628" s="137">
        <v>44273</v>
      </c>
      <c r="E1628" s="137">
        <v>44273</v>
      </c>
      <c r="F1628" s="137">
        <v>44279</v>
      </c>
      <c r="G1628" s="136" t="s">
        <v>981</v>
      </c>
      <c r="H1628" s="136" t="s">
        <v>982</v>
      </c>
      <c r="I1628" s="138">
        <v>-6331.11</v>
      </c>
      <c r="J1628" s="136" t="s">
        <v>983</v>
      </c>
      <c r="K1628" s="136" t="s">
        <v>984</v>
      </c>
      <c r="L1628" s="138">
        <v>-531496.68000000005</v>
      </c>
      <c r="M1628" s="138">
        <v>-6331.11</v>
      </c>
      <c r="N1628" s="139">
        <f t="shared" si="51"/>
        <v>6331.11</v>
      </c>
      <c r="O1628" s="140" t="str">
        <f>IF(M1628="","",IF(M1628&lt;0,-M1628&amp;"_"&amp;COUNTIF(M$2:M1628,M1628),M1628&amp;"_"&amp;COUNTIF(M$2:M1628,M1628)))</f>
        <v>6331.11_1</v>
      </c>
      <c r="P1628" s="140" t="str">
        <f t="shared" si="50"/>
        <v/>
      </c>
      <c r="Q1628" s="136" t="s">
        <v>1869</v>
      </c>
      <c r="R1628" s="136" t="s">
        <v>1867</v>
      </c>
      <c r="S1628" s="136" t="s">
        <v>980</v>
      </c>
      <c r="T1628" s="136" t="s">
        <v>980</v>
      </c>
      <c r="U1628" s="136" t="s">
        <v>987</v>
      </c>
      <c r="V1628" s="136" t="s">
        <v>980</v>
      </c>
      <c r="W1628" s="136" t="s">
        <v>980</v>
      </c>
      <c r="X1628" s="136" t="s">
        <v>980</v>
      </c>
      <c r="Y1628" s="136" t="s">
        <v>980</v>
      </c>
      <c r="Z1628" s="136" t="s">
        <v>988</v>
      </c>
      <c r="AA1628" s="136" t="s">
        <v>980</v>
      </c>
      <c r="AB1628" s="137"/>
      <c r="AC1628" s="136" t="s">
        <v>980</v>
      </c>
      <c r="AD1628" s="136" t="s">
        <v>980</v>
      </c>
      <c r="AE1628" s="136" t="s">
        <v>980</v>
      </c>
      <c r="AF1628" s="138">
        <v>0</v>
      </c>
    </row>
    <row r="1629" spans="1:32" x14ac:dyDescent="0.25">
      <c r="A1629" s="135" t="s">
        <v>980</v>
      </c>
      <c r="B1629" s="136" t="s">
        <v>182</v>
      </c>
      <c r="C1629" s="136" t="s">
        <v>879</v>
      </c>
      <c r="D1629" s="137">
        <v>44273</v>
      </c>
      <c r="E1629" s="137">
        <v>44273</v>
      </c>
      <c r="F1629" s="137">
        <v>44279</v>
      </c>
      <c r="G1629" s="136" t="s">
        <v>981</v>
      </c>
      <c r="H1629" s="136" t="s">
        <v>982</v>
      </c>
      <c r="I1629" s="138">
        <v>-2293.11</v>
      </c>
      <c r="J1629" s="136" t="s">
        <v>983</v>
      </c>
      <c r="K1629" s="136" t="s">
        <v>984</v>
      </c>
      <c r="L1629" s="138">
        <v>-192506.58</v>
      </c>
      <c r="M1629" s="138">
        <v>-2293.11</v>
      </c>
      <c r="N1629" s="139">
        <f t="shared" si="51"/>
        <v>2293.11</v>
      </c>
      <c r="O1629" s="140" t="str">
        <f>IF(M1629="","",IF(M1629&lt;0,-M1629&amp;"_"&amp;COUNTIF(M$2:M1629,M1629),M1629&amp;"_"&amp;COUNTIF(M$2:M1629,M1629)))</f>
        <v>2293.11_1</v>
      </c>
      <c r="P1629" s="140" t="str">
        <f t="shared" si="50"/>
        <v/>
      </c>
      <c r="Q1629" s="136" t="s">
        <v>1869</v>
      </c>
      <c r="R1629" s="136" t="s">
        <v>1867</v>
      </c>
      <c r="S1629" s="136" t="s">
        <v>980</v>
      </c>
      <c r="T1629" s="136" t="s">
        <v>980</v>
      </c>
      <c r="U1629" s="136" t="s">
        <v>987</v>
      </c>
      <c r="V1629" s="136" t="s">
        <v>980</v>
      </c>
      <c r="W1629" s="136" t="s">
        <v>980</v>
      </c>
      <c r="X1629" s="136" t="s">
        <v>980</v>
      </c>
      <c r="Y1629" s="136" t="s">
        <v>980</v>
      </c>
      <c r="Z1629" s="136" t="s">
        <v>988</v>
      </c>
      <c r="AA1629" s="136" t="s">
        <v>980</v>
      </c>
      <c r="AB1629" s="137"/>
      <c r="AC1629" s="136" t="s">
        <v>980</v>
      </c>
      <c r="AD1629" s="136" t="s">
        <v>980</v>
      </c>
      <c r="AE1629" s="136" t="s">
        <v>980</v>
      </c>
      <c r="AF1629" s="138">
        <v>0</v>
      </c>
    </row>
    <row r="1630" spans="1:32" x14ac:dyDescent="0.25">
      <c r="A1630" s="135" t="s">
        <v>980</v>
      </c>
      <c r="B1630" s="136" t="s">
        <v>182</v>
      </c>
      <c r="C1630" s="136" t="s">
        <v>879</v>
      </c>
      <c r="D1630" s="137">
        <v>44273</v>
      </c>
      <c r="E1630" s="137">
        <v>44273</v>
      </c>
      <c r="F1630" s="137">
        <v>44279</v>
      </c>
      <c r="G1630" s="136" t="s">
        <v>981</v>
      </c>
      <c r="H1630" s="136" t="s">
        <v>982</v>
      </c>
      <c r="I1630" s="138">
        <v>-20778.25</v>
      </c>
      <c r="J1630" s="136" t="s">
        <v>983</v>
      </c>
      <c r="K1630" s="136" t="s">
        <v>984</v>
      </c>
      <c r="L1630" s="138">
        <v>-1744334.09</v>
      </c>
      <c r="M1630" s="138">
        <v>-20778.25</v>
      </c>
      <c r="N1630" s="139">
        <f t="shared" si="51"/>
        <v>20778.25</v>
      </c>
      <c r="O1630" s="140" t="str">
        <f>IF(M1630="","",IF(M1630&lt;0,-M1630&amp;"_"&amp;COUNTIF(M$2:M1630,M1630),M1630&amp;"_"&amp;COUNTIF(M$2:M1630,M1630)))</f>
        <v>20778.25_1</v>
      </c>
      <c r="P1630" s="140" t="str">
        <f t="shared" si="50"/>
        <v/>
      </c>
      <c r="Q1630" s="136" t="s">
        <v>1869</v>
      </c>
      <c r="R1630" s="136" t="s">
        <v>1867</v>
      </c>
      <c r="S1630" s="136" t="s">
        <v>980</v>
      </c>
      <c r="T1630" s="136" t="s">
        <v>980</v>
      </c>
      <c r="U1630" s="136" t="s">
        <v>987</v>
      </c>
      <c r="V1630" s="136" t="s">
        <v>980</v>
      </c>
      <c r="W1630" s="136" t="s">
        <v>980</v>
      </c>
      <c r="X1630" s="136" t="s">
        <v>980</v>
      </c>
      <c r="Y1630" s="136" t="s">
        <v>980</v>
      </c>
      <c r="Z1630" s="136" t="s">
        <v>988</v>
      </c>
      <c r="AA1630" s="136" t="s">
        <v>980</v>
      </c>
      <c r="AB1630" s="137"/>
      <c r="AC1630" s="136" t="s">
        <v>980</v>
      </c>
      <c r="AD1630" s="136" t="s">
        <v>980</v>
      </c>
      <c r="AE1630" s="136" t="s">
        <v>980</v>
      </c>
      <c r="AF1630" s="138">
        <v>0</v>
      </c>
    </row>
    <row r="1631" spans="1:32" x14ac:dyDescent="0.25">
      <c r="A1631" s="135" t="s">
        <v>980</v>
      </c>
      <c r="B1631" s="136" t="s">
        <v>182</v>
      </c>
      <c r="C1631" s="136" t="s">
        <v>879</v>
      </c>
      <c r="D1631" s="137">
        <v>44273</v>
      </c>
      <c r="E1631" s="137">
        <v>44273</v>
      </c>
      <c r="F1631" s="137">
        <v>44279</v>
      </c>
      <c r="G1631" s="136" t="s">
        <v>981</v>
      </c>
      <c r="H1631" s="136" t="s">
        <v>982</v>
      </c>
      <c r="I1631" s="138">
        <v>-5689.04</v>
      </c>
      <c r="J1631" s="136" t="s">
        <v>983</v>
      </c>
      <c r="K1631" s="136" t="s">
        <v>984</v>
      </c>
      <c r="L1631" s="138">
        <v>-477594.91</v>
      </c>
      <c r="M1631" s="138">
        <v>-5689.04</v>
      </c>
      <c r="N1631" s="139">
        <f t="shared" si="51"/>
        <v>5689.04</v>
      </c>
      <c r="O1631" s="140" t="str">
        <f>IF(M1631="","",IF(M1631&lt;0,-M1631&amp;"_"&amp;COUNTIF(M$2:M1631,M1631),M1631&amp;"_"&amp;COUNTIF(M$2:M1631,M1631)))</f>
        <v>5689.04_1</v>
      </c>
      <c r="P1631" s="140" t="str">
        <f t="shared" si="50"/>
        <v/>
      </c>
      <c r="Q1631" s="136" t="s">
        <v>1869</v>
      </c>
      <c r="R1631" s="136" t="s">
        <v>1867</v>
      </c>
      <c r="S1631" s="136" t="s">
        <v>980</v>
      </c>
      <c r="T1631" s="136" t="s">
        <v>980</v>
      </c>
      <c r="U1631" s="136" t="s">
        <v>987</v>
      </c>
      <c r="V1631" s="136" t="s">
        <v>980</v>
      </c>
      <c r="W1631" s="136" t="s">
        <v>980</v>
      </c>
      <c r="X1631" s="136" t="s">
        <v>980</v>
      </c>
      <c r="Y1631" s="136" t="s">
        <v>980</v>
      </c>
      <c r="Z1631" s="136" t="s">
        <v>988</v>
      </c>
      <c r="AA1631" s="136" t="s">
        <v>980</v>
      </c>
      <c r="AB1631" s="137"/>
      <c r="AC1631" s="136" t="s">
        <v>980</v>
      </c>
      <c r="AD1631" s="136" t="s">
        <v>980</v>
      </c>
      <c r="AE1631" s="136" t="s">
        <v>980</v>
      </c>
      <c r="AF1631" s="138">
        <v>0</v>
      </c>
    </row>
    <row r="1632" spans="1:32" x14ac:dyDescent="0.25">
      <c r="A1632" s="135" t="s">
        <v>980</v>
      </c>
      <c r="B1632" s="136" t="s">
        <v>182</v>
      </c>
      <c r="C1632" s="136" t="s">
        <v>879</v>
      </c>
      <c r="D1632" s="137">
        <v>44273</v>
      </c>
      <c r="E1632" s="137">
        <v>44273</v>
      </c>
      <c r="F1632" s="137">
        <v>44279</v>
      </c>
      <c r="G1632" s="136" t="s">
        <v>981</v>
      </c>
      <c r="H1632" s="136" t="s">
        <v>982</v>
      </c>
      <c r="I1632" s="138">
        <v>-251.42</v>
      </c>
      <c r="J1632" s="136" t="s">
        <v>983</v>
      </c>
      <c r="K1632" s="136" t="s">
        <v>984</v>
      </c>
      <c r="L1632" s="138">
        <v>-21106.71</v>
      </c>
      <c r="M1632" s="138">
        <v>-251.42</v>
      </c>
      <c r="N1632" s="139">
        <f t="shared" si="51"/>
        <v>251.42</v>
      </c>
      <c r="O1632" s="140" t="str">
        <f>IF(M1632="","",IF(M1632&lt;0,-M1632&amp;"_"&amp;COUNTIF(M$2:M1632,M1632),M1632&amp;"_"&amp;COUNTIF(M$2:M1632,M1632)))</f>
        <v>251.42_1</v>
      </c>
      <c r="P1632" s="140" t="str">
        <f t="shared" si="50"/>
        <v/>
      </c>
      <c r="Q1632" s="136" t="s">
        <v>1869</v>
      </c>
      <c r="R1632" s="136" t="s">
        <v>1867</v>
      </c>
      <c r="S1632" s="136" t="s">
        <v>980</v>
      </c>
      <c r="T1632" s="136" t="s">
        <v>980</v>
      </c>
      <c r="U1632" s="136" t="s">
        <v>987</v>
      </c>
      <c r="V1632" s="136" t="s">
        <v>980</v>
      </c>
      <c r="W1632" s="136" t="s">
        <v>980</v>
      </c>
      <c r="X1632" s="136" t="s">
        <v>980</v>
      </c>
      <c r="Y1632" s="136" t="s">
        <v>980</v>
      </c>
      <c r="Z1632" s="136" t="s">
        <v>988</v>
      </c>
      <c r="AA1632" s="136" t="s">
        <v>980</v>
      </c>
      <c r="AB1632" s="137"/>
      <c r="AC1632" s="136" t="s">
        <v>980</v>
      </c>
      <c r="AD1632" s="136" t="s">
        <v>980</v>
      </c>
      <c r="AE1632" s="136" t="s">
        <v>980</v>
      </c>
      <c r="AF1632" s="138">
        <v>0</v>
      </c>
    </row>
    <row r="1633" spans="1:32" x14ac:dyDescent="0.25">
      <c r="A1633" s="135" t="s">
        <v>980</v>
      </c>
      <c r="B1633" s="136" t="s">
        <v>182</v>
      </c>
      <c r="C1633" s="136" t="s">
        <v>879</v>
      </c>
      <c r="D1633" s="137">
        <v>44273</v>
      </c>
      <c r="E1633" s="137">
        <v>44273</v>
      </c>
      <c r="F1633" s="137">
        <v>44279</v>
      </c>
      <c r="G1633" s="136" t="s">
        <v>981</v>
      </c>
      <c r="H1633" s="136" t="s">
        <v>982</v>
      </c>
      <c r="I1633" s="138">
        <v>-6012.42</v>
      </c>
      <c r="J1633" s="136" t="s">
        <v>983</v>
      </c>
      <c r="K1633" s="136" t="s">
        <v>984</v>
      </c>
      <c r="L1633" s="138">
        <v>-504742.66</v>
      </c>
      <c r="M1633" s="138">
        <v>-6012.42</v>
      </c>
      <c r="N1633" s="139">
        <f t="shared" si="51"/>
        <v>6012.42</v>
      </c>
      <c r="O1633" s="140" t="str">
        <f>IF(M1633="","",IF(M1633&lt;0,-M1633&amp;"_"&amp;COUNTIF(M$2:M1633,M1633),M1633&amp;"_"&amp;COUNTIF(M$2:M1633,M1633)))</f>
        <v>6012.42_1</v>
      </c>
      <c r="P1633" s="140" t="str">
        <f t="shared" si="50"/>
        <v/>
      </c>
      <c r="Q1633" s="136" t="s">
        <v>1869</v>
      </c>
      <c r="R1633" s="136" t="s">
        <v>1867</v>
      </c>
      <c r="S1633" s="136" t="s">
        <v>980</v>
      </c>
      <c r="T1633" s="136" t="s">
        <v>980</v>
      </c>
      <c r="U1633" s="136" t="s">
        <v>987</v>
      </c>
      <c r="V1633" s="136" t="s">
        <v>980</v>
      </c>
      <c r="W1633" s="136" t="s">
        <v>980</v>
      </c>
      <c r="X1633" s="136" t="s">
        <v>980</v>
      </c>
      <c r="Y1633" s="136" t="s">
        <v>980</v>
      </c>
      <c r="Z1633" s="136" t="s">
        <v>988</v>
      </c>
      <c r="AA1633" s="136" t="s">
        <v>980</v>
      </c>
      <c r="AB1633" s="137"/>
      <c r="AC1633" s="136" t="s">
        <v>980</v>
      </c>
      <c r="AD1633" s="136" t="s">
        <v>980</v>
      </c>
      <c r="AE1633" s="136" t="s">
        <v>980</v>
      </c>
      <c r="AF1633" s="138">
        <v>0</v>
      </c>
    </row>
    <row r="1634" spans="1:32" x14ac:dyDescent="0.25">
      <c r="A1634" s="135" t="s">
        <v>980</v>
      </c>
      <c r="B1634" s="136" t="s">
        <v>182</v>
      </c>
      <c r="C1634" s="136" t="s">
        <v>879</v>
      </c>
      <c r="D1634" s="137">
        <v>44273</v>
      </c>
      <c r="E1634" s="137">
        <v>44273</v>
      </c>
      <c r="F1634" s="137">
        <v>44279</v>
      </c>
      <c r="G1634" s="136" t="s">
        <v>981</v>
      </c>
      <c r="H1634" s="136" t="s">
        <v>982</v>
      </c>
      <c r="I1634" s="138">
        <v>-2729.85</v>
      </c>
      <c r="J1634" s="136" t="s">
        <v>983</v>
      </c>
      <c r="K1634" s="136" t="s">
        <v>984</v>
      </c>
      <c r="L1634" s="138">
        <v>-229170.91</v>
      </c>
      <c r="M1634" s="138">
        <v>-2729.85</v>
      </c>
      <c r="N1634" s="139">
        <f t="shared" si="51"/>
        <v>2729.85</v>
      </c>
      <c r="O1634" s="140" t="str">
        <f>IF(M1634="","",IF(M1634&lt;0,-M1634&amp;"_"&amp;COUNTIF(M$2:M1634,M1634),M1634&amp;"_"&amp;COUNTIF(M$2:M1634,M1634)))</f>
        <v>2729.85_1</v>
      </c>
      <c r="P1634" s="140" t="str">
        <f t="shared" si="50"/>
        <v/>
      </c>
      <c r="Q1634" s="136" t="s">
        <v>1869</v>
      </c>
      <c r="R1634" s="136" t="s">
        <v>1867</v>
      </c>
      <c r="S1634" s="136" t="s">
        <v>980</v>
      </c>
      <c r="T1634" s="136" t="s">
        <v>980</v>
      </c>
      <c r="U1634" s="136" t="s">
        <v>987</v>
      </c>
      <c r="V1634" s="136" t="s">
        <v>980</v>
      </c>
      <c r="W1634" s="136" t="s">
        <v>980</v>
      </c>
      <c r="X1634" s="136" t="s">
        <v>980</v>
      </c>
      <c r="Y1634" s="136" t="s">
        <v>980</v>
      </c>
      <c r="Z1634" s="136" t="s">
        <v>988</v>
      </c>
      <c r="AA1634" s="136" t="s">
        <v>980</v>
      </c>
      <c r="AB1634" s="137"/>
      <c r="AC1634" s="136" t="s">
        <v>980</v>
      </c>
      <c r="AD1634" s="136" t="s">
        <v>980</v>
      </c>
      <c r="AE1634" s="136" t="s">
        <v>980</v>
      </c>
      <c r="AF1634" s="138">
        <v>0</v>
      </c>
    </row>
    <row r="1635" spans="1:32" x14ac:dyDescent="0.25">
      <c r="A1635" s="135" t="s">
        <v>980</v>
      </c>
      <c r="B1635" s="136" t="s">
        <v>182</v>
      </c>
      <c r="C1635" s="136" t="s">
        <v>879</v>
      </c>
      <c r="D1635" s="137">
        <v>44273</v>
      </c>
      <c r="E1635" s="137">
        <v>44273</v>
      </c>
      <c r="F1635" s="137">
        <v>44279</v>
      </c>
      <c r="G1635" s="136" t="s">
        <v>981</v>
      </c>
      <c r="H1635" s="136" t="s">
        <v>982</v>
      </c>
      <c r="I1635" s="138">
        <v>-363.9</v>
      </c>
      <c r="J1635" s="136" t="s">
        <v>1034</v>
      </c>
      <c r="K1635" s="136" t="s">
        <v>984</v>
      </c>
      <c r="L1635" s="138">
        <v>-30549.41</v>
      </c>
      <c r="M1635" s="138">
        <v>-363.9</v>
      </c>
      <c r="N1635" s="139">
        <f t="shared" si="51"/>
        <v>363.9</v>
      </c>
      <c r="O1635" s="140" t="str">
        <f>IF(M1635="","",IF(M1635&lt;0,-M1635&amp;"_"&amp;COUNTIF(M$2:M1635,M1635),M1635&amp;"_"&amp;COUNTIF(M$2:M1635,M1635)))</f>
        <v>363.9_1</v>
      </c>
      <c r="P1635" s="140" t="str">
        <f t="shared" si="50"/>
        <v/>
      </c>
      <c r="Q1635" s="136" t="s">
        <v>1869</v>
      </c>
      <c r="R1635" s="136" t="s">
        <v>1867</v>
      </c>
      <c r="S1635" s="136" t="s">
        <v>980</v>
      </c>
      <c r="T1635" s="136" t="s">
        <v>980</v>
      </c>
      <c r="U1635" s="136" t="s">
        <v>987</v>
      </c>
      <c r="V1635" s="136" t="s">
        <v>980</v>
      </c>
      <c r="W1635" s="136" t="s">
        <v>980</v>
      </c>
      <c r="X1635" s="136" t="s">
        <v>980</v>
      </c>
      <c r="Y1635" s="136" t="s">
        <v>980</v>
      </c>
      <c r="Z1635" s="136" t="s">
        <v>988</v>
      </c>
      <c r="AA1635" s="136" t="s">
        <v>980</v>
      </c>
      <c r="AB1635" s="137"/>
      <c r="AC1635" s="136" t="s">
        <v>980</v>
      </c>
      <c r="AD1635" s="136" t="s">
        <v>980</v>
      </c>
      <c r="AE1635" s="136" t="s">
        <v>980</v>
      </c>
      <c r="AF1635" s="138">
        <v>0</v>
      </c>
    </row>
    <row r="1636" spans="1:32" x14ac:dyDescent="0.25">
      <c r="A1636" s="135" t="s">
        <v>980</v>
      </c>
      <c r="B1636" s="136" t="s">
        <v>182</v>
      </c>
      <c r="C1636" s="136" t="s">
        <v>879</v>
      </c>
      <c r="D1636" s="137">
        <v>44273</v>
      </c>
      <c r="E1636" s="137">
        <v>44273</v>
      </c>
      <c r="F1636" s="137">
        <v>44279</v>
      </c>
      <c r="G1636" s="136" t="s">
        <v>981</v>
      </c>
      <c r="H1636" s="136" t="s">
        <v>982</v>
      </c>
      <c r="I1636" s="138">
        <v>-6269.26</v>
      </c>
      <c r="J1636" s="136" t="s">
        <v>983</v>
      </c>
      <c r="K1636" s="136" t="s">
        <v>984</v>
      </c>
      <c r="L1636" s="138">
        <v>-526304.38</v>
      </c>
      <c r="M1636" s="138">
        <v>-6269.26</v>
      </c>
      <c r="N1636" s="139">
        <f t="shared" si="51"/>
        <v>6269.26</v>
      </c>
      <c r="O1636" s="140" t="str">
        <f>IF(M1636="","",IF(M1636&lt;0,-M1636&amp;"_"&amp;COUNTIF(M$2:M1636,M1636),M1636&amp;"_"&amp;COUNTIF(M$2:M1636,M1636)))</f>
        <v>6269.26_1</v>
      </c>
      <c r="P1636" s="140" t="str">
        <f t="shared" si="50"/>
        <v/>
      </c>
      <c r="Q1636" s="136" t="s">
        <v>1869</v>
      </c>
      <c r="R1636" s="136" t="s">
        <v>1867</v>
      </c>
      <c r="S1636" s="136" t="s">
        <v>980</v>
      </c>
      <c r="T1636" s="136" t="s">
        <v>980</v>
      </c>
      <c r="U1636" s="136" t="s">
        <v>987</v>
      </c>
      <c r="V1636" s="136" t="s">
        <v>980</v>
      </c>
      <c r="W1636" s="136" t="s">
        <v>980</v>
      </c>
      <c r="X1636" s="136" t="s">
        <v>980</v>
      </c>
      <c r="Y1636" s="136" t="s">
        <v>980</v>
      </c>
      <c r="Z1636" s="136" t="s">
        <v>988</v>
      </c>
      <c r="AA1636" s="136" t="s">
        <v>980</v>
      </c>
      <c r="AB1636" s="137"/>
      <c r="AC1636" s="136" t="s">
        <v>980</v>
      </c>
      <c r="AD1636" s="136" t="s">
        <v>980</v>
      </c>
      <c r="AE1636" s="136" t="s">
        <v>980</v>
      </c>
      <c r="AF1636" s="138">
        <v>0</v>
      </c>
    </row>
    <row r="1637" spans="1:32" x14ac:dyDescent="0.25">
      <c r="A1637" s="135" t="s">
        <v>980</v>
      </c>
      <c r="B1637" s="136" t="s">
        <v>182</v>
      </c>
      <c r="C1637" s="136" t="s">
        <v>879</v>
      </c>
      <c r="D1637" s="137">
        <v>44273</v>
      </c>
      <c r="E1637" s="137">
        <v>44273</v>
      </c>
      <c r="F1637" s="137">
        <v>44279</v>
      </c>
      <c r="G1637" s="136" t="s">
        <v>981</v>
      </c>
      <c r="H1637" s="136" t="s">
        <v>982</v>
      </c>
      <c r="I1637" s="138">
        <v>-2175.0500000000002</v>
      </c>
      <c r="J1637" s="136" t="s">
        <v>983</v>
      </c>
      <c r="K1637" s="136" t="s">
        <v>984</v>
      </c>
      <c r="L1637" s="138">
        <v>-182595.45</v>
      </c>
      <c r="M1637" s="138">
        <v>-2175.0500000000002</v>
      </c>
      <c r="N1637" s="139">
        <f t="shared" si="51"/>
        <v>2175.0500000000002</v>
      </c>
      <c r="O1637" s="140" t="str">
        <f>IF(M1637="","",IF(M1637&lt;0,-M1637&amp;"_"&amp;COUNTIF(M$2:M1637,M1637),M1637&amp;"_"&amp;COUNTIF(M$2:M1637,M1637)))</f>
        <v>2175.05_1</v>
      </c>
      <c r="P1637" s="140" t="str">
        <f t="shared" si="50"/>
        <v/>
      </c>
      <c r="Q1637" s="136" t="s">
        <v>1869</v>
      </c>
      <c r="R1637" s="136" t="s">
        <v>1867</v>
      </c>
      <c r="S1637" s="136" t="s">
        <v>980</v>
      </c>
      <c r="T1637" s="136" t="s">
        <v>980</v>
      </c>
      <c r="U1637" s="136" t="s">
        <v>987</v>
      </c>
      <c r="V1637" s="136" t="s">
        <v>980</v>
      </c>
      <c r="W1637" s="136" t="s">
        <v>980</v>
      </c>
      <c r="X1637" s="136" t="s">
        <v>980</v>
      </c>
      <c r="Y1637" s="136" t="s">
        <v>980</v>
      </c>
      <c r="Z1637" s="136" t="s">
        <v>988</v>
      </c>
      <c r="AA1637" s="136" t="s">
        <v>980</v>
      </c>
      <c r="AB1637" s="137"/>
      <c r="AC1637" s="136" t="s">
        <v>980</v>
      </c>
      <c r="AD1637" s="136" t="s">
        <v>980</v>
      </c>
      <c r="AE1637" s="136" t="s">
        <v>980</v>
      </c>
      <c r="AF1637" s="138">
        <v>0</v>
      </c>
    </row>
    <row r="1638" spans="1:32" x14ac:dyDescent="0.25">
      <c r="A1638" s="135" t="s">
        <v>980</v>
      </c>
      <c r="B1638" s="136" t="s">
        <v>182</v>
      </c>
      <c r="C1638" s="136" t="s">
        <v>879</v>
      </c>
      <c r="D1638" s="137">
        <v>44273</v>
      </c>
      <c r="E1638" s="137">
        <v>44273</v>
      </c>
      <c r="F1638" s="137">
        <v>44279</v>
      </c>
      <c r="G1638" s="136" t="s">
        <v>981</v>
      </c>
      <c r="H1638" s="136" t="s">
        <v>982</v>
      </c>
      <c r="I1638" s="138">
        <v>-6907.91</v>
      </c>
      <c r="J1638" s="136" t="s">
        <v>983</v>
      </c>
      <c r="K1638" s="136" t="s">
        <v>984</v>
      </c>
      <c r="L1638" s="138">
        <v>-579919.04</v>
      </c>
      <c r="M1638" s="138">
        <v>-6907.91</v>
      </c>
      <c r="N1638" s="139">
        <f t="shared" si="51"/>
        <v>6907.91</v>
      </c>
      <c r="O1638" s="140" t="str">
        <f>IF(M1638="","",IF(M1638&lt;0,-M1638&amp;"_"&amp;COUNTIF(M$2:M1638,M1638),M1638&amp;"_"&amp;COUNTIF(M$2:M1638,M1638)))</f>
        <v>6907.91_1</v>
      </c>
      <c r="P1638" s="140" t="str">
        <f t="shared" si="50"/>
        <v/>
      </c>
      <c r="Q1638" s="136" t="s">
        <v>1869</v>
      </c>
      <c r="R1638" s="136" t="s">
        <v>1867</v>
      </c>
      <c r="S1638" s="136" t="s">
        <v>980</v>
      </c>
      <c r="T1638" s="136" t="s">
        <v>980</v>
      </c>
      <c r="U1638" s="136" t="s">
        <v>987</v>
      </c>
      <c r="V1638" s="136" t="s">
        <v>980</v>
      </c>
      <c r="W1638" s="136" t="s">
        <v>980</v>
      </c>
      <c r="X1638" s="136" t="s">
        <v>980</v>
      </c>
      <c r="Y1638" s="136" t="s">
        <v>980</v>
      </c>
      <c r="Z1638" s="136" t="s">
        <v>988</v>
      </c>
      <c r="AA1638" s="136" t="s">
        <v>980</v>
      </c>
      <c r="AB1638" s="137"/>
      <c r="AC1638" s="136" t="s">
        <v>980</v>
      </c>
      <c r="AD1638" s="136" t="s">
        <v>980</v>
      </c>
      <c r="AE1638" s="136" t="s">
        <v>980</v>
      </c>
      <c r="AF1638" s="138">
        <v>0</v>
      </c>
    </row>
    <row r="1639" spans="1:32" x14ac:dyDescent="0.25">
      <c r="A1639" s="135" t="s">
        <v>980</v>
      </c>
      <c r="B1639" s="136" t="s">
        <v>182</v>
      </c>
      <c r="C1639" s="136" t="s">
        <v>879</v>
      </c>
      <c r="D1639" s="137">
        <v>44273</v>
      </c>
      <c r="E1639" s="137">
        <v>44273</v>
      </c>
      <c r="F1639" s="137">
        <v>44279</v>
      </c>
      <c r="G1639" s="136" t="s">
        <v>981</v>
      </c>
      <c r="H1639" s="136" t="s">
        <v>982</v>
      </c>
      <c r="I1639" s="138">
        <v>-1949.5</v>
      </c>
      <c r="J1639" s="136" t="s">
        <v>983</v>
      </c>
      <c r="K1639" s="136" t="s">
        <v>984</v>
      </c>
      <c r="L1639" s="138">
        <v>-163660.53</v>
      </c>
      <c r="M1639" s="138">
        <v>-1949.5</v>
      </c>
      <c r="N1639" s="139">
        <f t="shared" si="51"/>
        <v>1949.5</v>
      </c>
      <c r="O1639" s="140" t="str">
        <f>IF(M1639="","",IF(M1639&lt;0,-M1639&amp;"_"&amp;COUNTIF(M$2:M1639,M1639),M1639&amp;"_"&amp;COUNTIF(M$2:M1639,M1639)))</f>
        <v>1949.5_1</v>
      </c>
      <c r="P1639" s="140" t="str">
        <f t="shared" si="50"/>
        <v/>
      </c>
      <c r="Q1639" s="136" t="s">
        <v>1869</v>
      </c>
      <c r="R1639" s="136" t="s">
        <v>1867</v>
      </c>
      <c r="S1639" s="136" t="s">
        <v>980</v>
      </c>
      <c r="T1639" s="136" t="s">
        <v>980</v>
      </c>
      <c r="U1639" s="136" t="s">
        <v>987</v>
      </c>
      <c r="V1639" s="136" t="s">
        <v>980</v>
      </c>
      <c r="W1639" s="136" t="s">
        <v>980</v>
      </c>
      <c r="X1639" s="136" t="s">
        <v>980</v>
      </c>
      <c r="Y1639" s="136" t="s">
        <v>980</v>
      </c>
      <c r="Z1639" s="136" t="s">
        <v>988</v>
      </c>
      <c r="AA1639" s="136" t="s">
        <v>980</v>
      </c>
      <c r="AB1639" s="137"/>
      <c r="AC1639" s="136" t="s">
        <v>980</v>
      </c>
      <c r="AD1639" s="136" t="s">
        <v>980</v>
      </c>
      <c r="AE1639" s="136" t="s">
        <v>980</v>
      </c>
      <c r="AF1639" s="138">
        <v>0</v>
      </c>
    </row>
    <row r="1640" spans="1:32" x14ac:dyDescent="0.25">
      <c r="A1640" s="135" t="s">
        <v>980</v>
      </c>
      <c r="B1640" s="136" t="s">
        <v>182</v>
      </c>
      <c r="C1640" s="136" t="s">
        <v>260</v>
      </c>
      <c r="D1640" s="137">
        <v>44273</v>
      </c>
      <c r="E1640" s="137">
        <v>44273</v>
      </c>
      <c r="F1640" s="137">
        <v>44279</v>
      </c>
      <c r="G1640" s="136" t="s">
        <v>981</v>
      </c>
      <c r="H1640" s="136" t="s">
        <v>982</v>
      </c>
      <c r="I1640" s="138">
        <v>-9439.89</v>
      </c>
      <c r="J1640" s="136" t="s">
        <v>983</v>
      </c>
      <c r="K1640" s="136" t="s">
        <v>984</v>
      </c>
      <c r="L1640" s="138">
        <v>-792478.75</v>
      </c>
      <c r="M1640" s="138">
        <v>-9439.89</v>
      </c>
      <c r="N1640" s="139">
        <f t="shared" si="51"/>
        <v>9439.89</v>
      </c>
      <c r="O1640" s="140" t="str">
        <f>IF(M1640="","",IF(M1640&lt;0,-M1640&amp;"_"&amp;COUNTIF(M$2:M1640,M1640),M1640&amp;"_"&amp;COUNTIF(M$2:M1640,M1640)))</f>
        <v>9439.89_1</v>
      </c>
      <c r="P1640" s="140" t="str">
        <f t="shared" si="50"/>
        <v/>
      </c>
      <c r="Q1640" s="136" t="s">
        <v>1870</v>
      </c>
      <c r="R1640" s="136" t="s">
        <v>1867</v>
      </c>
      <c r="S1640" s="136" t="s">
        <v>980</v>
      </c>
      <c r="T1640" s="136" t="s">
        <v>980</v>
      </c>
      <c r="U1640" s="136" t="s">
        <v>987</v>
      </c>
      <c r="V1640" s="136" t="s">
        <v>980</v>
      </c>
      <c r="W1640" s="136" t="s">
        <v>980</v>
      </c>
      <c r="X1640" s="136" t="s">
        <v>980</v>
      </c>
      <c r="Y1640" s="136" t="s">
        <v>980</v>
      </c>
      <c r="Z1640" s="136" t="s">
        <v>988</v>
      </c>
      <c r="AA1640" s="136" t="s">
        <v>980</v>
      </c>
      <c r="AB1640" s="137"/>
      <c r="AC1640" s="136" t="s">
        <v>980</v>
      </c>
      <c r="AD1640" s="136" t="s">
        <v>980</v>
      </c>
      <c r="AE1640" s="136" t="s">
        <v>980</v>
      </c>
      <c r="AF1640" s="138">
        <v>0</v>
      </c>
    </row>
    <row r="1641" spans="1:32" x14ac:dyDescent="0.25">
      <c r="A1641" s="135" t="s">
        <v>980</v>
      </c>
      <c r="B1641" s="136" t="s">
        <v>182</v>
      </c>
      <c r="C1641" s="136" t="s">
        <v>260</v>
      </c>
      <c r="D1641" s="137">
        <v>44273</v>
      </c>
      <c r="E1641" s="137">
        <v>44273</v>
      </c>
      <c r="F1641" s="137">
        <v>44279</v>
      </c>
      <c r="G1641" s="136" t="s">
        <v>981</v>
      </c>
      <c r="H1641" s="136" t="s">
        <v>982</v>
      </c>
      <c r="I1641" s="138">
        <v>-2924.15</v>
      </c>
      <c r="J1641" s="136" t="s">
        <v>983</v>
      </c>
      <c r="K1641" s="136" t="s">
        <v>984</v>
      </c>
      <c r="L1641" s="138">
        <v>-245482.39</v>
      </c>
      <c r="M1641" s="138">
        <v>-2924.15</v>
      </c>
      <c r="N1641" s="139">
        <f t="shared" si="51"/>
        <v>2924.15</v>
      </c>
      <c r="O1641" s="140" t="str">
        <f>IF(M1641="","",IF(M1641&lt;0,-M1641&amp;"_"&amp;COUNTIF(M$2:M1641,M1641),M1641&amp;"_"&amp;COUNTIF(M$2:M1641,M1641)))</f>
        <v>2924.15_1</v>
      </c>
      <c r="P1641" s="140" t="str">
        <f t="shared" si="50"/>
        <v/>
      </c>
      <c r="Q1641" s="136" t="s">
        <v>1870</v>
      </c>
      <c r="R1641" s="136" t="s">
        <v>1867</v>
      </c>
      <c r="S1641" s="136" t="s">
        <v>980</v>
      </c>
      <c r="T1641" s="136" t="s">
        <v>980</v>
      </c>
      <c r="U1641" s="136" t="s">
        <v>987</v>
      </c>
      <c r="V1641" s="136" t="s">
        <v>980</v>
      </c>
      <c r="W1641" s="136" t="s">
        <v>980</v>
      </c>
      <c r="X1641" s="136" t="s">
        <v>980</v>
      </c>
      <c r="Y1641" s="136" t="s">
        <v>980</v>
      </c>
      <c r="Z1641" s="136" t="s">
        <v>988</v>
      </c>
      <c r="AA1641" s="136" t="s">
        <v>980</v>
      </c>
      <c r="AB1641" s="137"/>
      <c r="AC1641" s="136" t="s">
        <v>980</v>
      </c>
      <c r="AD1641" s="136" t="s">
        <v>980</v>
      </c>
      <c r="AE1641" s="136" t="s">
        <v>980</v>
      </c>
      <c r="AF1641" s="138">
        <v>0</v>
      </c>
    </row>
    <row r="1642" spans="1:32" x14ac:dyDescent="0.25">
      <c r="A1642" s="135" t="s">
        <v>980</v>
      </c>
      <c r="B1642" s="136" t="s">
        <v>182</v>
      </c>
      <c r="C1642" s="136" t="s">
        <v>260</v>
      </c>
      <c r="D1642" s="137">
        <v>44273</v>
      </c>
      <c r="E1642" s="137">
        <v>44273</v>
      </c>
      <c r="F1642" s="137">
        <v>44279</v>
      </c>
      <c r="G1642" s="136" t="s">
        <v>981</v>
      </c>
      <c r="H1642" s="136" t="s">
        <v>982</v>
      </c>
      <c r="I1642" s="138">
        <v>-725.47</v>
      </c>
      <c r="J1642" s="136" t="s">
        <v>983</v>
      </c>
      <c r="K1642" s="136" t="s">
        <v>984</v>
      </c>
      <c r="L1642" s="138">
        <v>-60903.21</v>
      </c>
      <c r="M1642" s="138">
        <v>-725.47</v>
      </c>
      <c r="N1642" s="139">
        <f t="shared" si="51"/>
        <v>725.47</v>
      </c>
      <c r="O1642" s="140" t="str">
        <f>IF(M1642="","",IF(M1642&lt;0,-M1642&amp;"_"&amp;COUNTIF(M$2:M1642,M1642),M1642&amp;"_"&amp;COUNTIF(M$2:M1642,M1642)))</f>
        <v>725.47_1</v>
      </c>
      <c r="P1642" s="140" t="str">
        <f t="shared" si="50"/>
        <v/>
      </c>
      <c r="Q1642" s="136" t="s">
        <v>1870</v>
      </c>
      <c r="R1642" s="136" t="s">
        <v>1867</v>
      </c>
      <c r="S1642" s="136" t="s">
        <v>980</v>
      </c>
      <c r="T1642" s="136" t="s">
        <v>980</v>
      </c>
      <c r="U1642" s="136" t="s">
        <v>987</v>
      </c>
      <c r="V1642" s="136" t="s">
        <v>980</v>
      </c>
      <c r="W1642" s="136" t="s">
        <v>980</v>
      </c>
      <c r="X1642" s="136" t="s">
        <v>980</v>
      </c>
      <c r="Y1642" s="136" t="s">
        <v>980</v>
      </c>
      <c r="Z1642" s="136" t="s">
        <v>988</v>
      </c>
      <c r="AA1642" s="136" t="s">
        <v>980</v>
      </c>
      <c r="AB1642" s="137"/>
      <c r="AC1642" s="136" t="s">
        <v>980</v>
      </c>
      <c r="AD1642" s="136" t="s">
        <v>980</v>
      </c>
      <c r="AE1642" s="136" t="s">
        <v>980</v>
      </c>
      <c r="AF1642" s="138">
        <v>0</v>
      </c>
    </row>
    <row r="1643" spans="1:32" x14ac:dyDescent="0.25">
      <c r="A1643" s="135" t="s">
        <v>980</v>
      </c>
      <c r="B1643" s="136" t="s">
        <v>182</v>
      </c>
      <c r="C1643" s="136" t="s">
        <v>260</v>
      </c>
      <c r="D1643" s="137">
        <v>44273</v>
      </c>
      <c r="E1643" s="137">
        <v>44273</v>
      </c>
      <c r="F1643" s="137">
        <v>44279</v>
      </c>
      <c r="G1643" s="136" t="s">
        <v>981</v>
      </c>
      <c r="H1643" s="136" t="s">
        <v>982</v>
      </c>
      <c r="I1643" s="138">
        <v>-4578.8599999999997</v>
      </c>
      <c r="J1643" s="136" t="s">
        <v>983</v>
      </c>
      <c r="K1643" s="136" t="s">
        <v>984</v>
      </c>
      <c r="L1643" s="138">
        <v>-384395.3</v>
      </c>
      <c r="M1643" s="138">
        <v>-4578.8599999999997</v>
      </c>
      <c r="N1643" s="139">
        <f t="shared" si="51"/>
        <v>4578.8599999999997</v>
      </c>
      <c r="O1643" s="140" t="str">
        <f>IF(M1643="","",IF(M1643&lt;0,-M1643&amp;"_"&amp;COUNTIF(M$2:M1643,M1643),M1643&amp;"_"&amp;COUNTIF(M$2:M1643,M1643)))</f>
        <v>4578.86_1</v>
      </c>
      <c r="P1643" s="140" t="str">
        <f t="shared" si="50"/>
        <v/>
      </c>
      <c r="Q1643" s="136" t="s">
        <v>1870</v>
      </c>
      <c r="R1643" s="136" t="s">
        <v>1867</v>
      </c>
      <c r="S1643" s="136" t="s">
        <v>980</v>
      </c>
      <c r="T1643" s="136" t="s">
        <v>980</v>
      </c>
      <c r="U1643" s="136" t="s">
        <v>987</v>
      </c>
      <c r="V1643" s="136" t="s">
        <v>980</v>
      </c>
      <c r="W1643" s="136" t="s">
        <v>980</v>
      </c>
      <c r="X1643" s="136" t="s">
        <v>980</v>
      </c>
      <c r="Y1643" s="136" t="s">
        <v>980</v>
      </c>
      <c r="Z1643" s="136" t="s">
        <v>988</v>
      </c>
      <c r="AA1643" s="136" t="s">
        <v>980</v>
      </c>
      <c r="AB1643" s="137"/>
      <c r="AC1643" s="136" t="s">
        <v>980</v>
      </c>
      <c r="AD1643" s="136" t="s">
        <v>980</v>
      </c>
      <c r="AE1643" s="136" t="s">
        <v>980</v>
      </c>
      <c r="AF1643" s="138">
        <v>0</v>
      </c>
    </row>
    <row r="1644" spans="1:32" x14ac:dyDescent="0.25">
      <c r="A1644" s="135" t="s">
        <v>980</v>
      </c>
      <c r="B1644" s="136" t="s">
        <v>182</v>
      </c>
      <c r="C1644" s="136" t="s">
        <v>260</v>
      </c>
      <c r="D1644" s="137">
        <v>44273</v>
      </c>
      <c r="E1644" s="137">
        <v>44273</v>
      </c>
      <c r="F1644" s="137">
        <v>44279</v>
      </c>
      <c r="G1644" s="136" t="s">
        <v>981</v>
      </c>
      <c r="H1644" s="136" t="s">
        <v>982</v>
      </c>
      <c r="I1644" s="138">
        <v>-2409.61</v>
      </c>
      <c r="J1644" s="136" t="s">
        <v>983</v>
      </c>
      <c r="K1644" s="136" t="s">
        <v>984</v>
      </c>
      <c r="L1644" s="138">
        <v>-202286.76</v>
      </c>
      <c r="M1644" s="138">
        <v>-2409.61</v>
      </c>
      <c r="N1644" s="139">
        <f t="shared" si="51"/>
        <v>2409.61</v>
      </c>
      <c r="O1644" s="140" t="str">
        <f>IF(M1644="","",IF(M1644&lt;0,-M1644&amp;"_"&amp;COUNTIF(M$2:M1644,M1644),M1644&amp;"_"&amp;COUNTIF(M$2:M1644,M1644)))</f>
        <v>2409.61_1</v>
      </c>
      <c r="P1644" s="140" t="str">
        <f t="shared" si="50"/>
        <v/>
      </c>
      <c r="Q1644" s="136" t="s">
        <v>1870</v>
      </c>
      <c r="R1644" s="136" t="s">
        <v>1867</v>
      </c>
      <c r="S1644" s="136" t="s">
        <v>980</v>
      </c>
      <c r="T1644" s="136" t="s">
        <v>980</v>
      </c>
      <c r="U1644" s="136" t="s">
        <v>987</v>
      </c>
      <c r="V1644" s="136" t="s">
        <v>980</v>
      </c>
      <c r="W1644" s="136" t="s">
        <v>980</v>
      </c>
      <c r="X1644" s="136" t="s">
        <v>980</v>
      </c>
      <c r="Y1644" s="136" t="s">
        <v>980</v>
      </c>
      <c r="Z1644" s="136" t="s">
        <v>988</v>
      </c>
      <c r="AA1644" s="136" t="s">
        <v>980</v>
      </c>
      <c r="AB1644" s="137"/>
      <c r="AC1644" s="136" t="s">
        <v>980</v>
      </c>
      <c r="AD1644" s="136" t="s">
        <v>980</v>
      </c>
      <c r="AE1644" s="136" t="s">
        <v>980</v>
      </c>
      <c r="AF1644" s="138">
        <v>0</v>
      </c>
    </row>
    <row r="1645" spans="1:32" x14ac:dyDescent="0.25">
      <c r="A1645" s="135" t="s">
        <v>980</v>
      </c>
      <c r="B1645" s="136" t="s">
        <v>182</v>
      </c>
      <c r="C1645" s="136" t="s">
        <v>260</v>
      </c>
      <c r="D1645" s="137">
        <v>44273</v>
      </c>
      <c r="E1645" s="137">
        <v>44273</v>
      </c>
      <c r="F1645" s="137">
        <v>44279</v>
      </c>
      <c r="G1645" s="136" t="s">
        <v>981</v>
      </c>
      <c r="H1645" s="136" t="s">
        <v>982</v>
      </c>
      <c r="I1645" s="138">
        <v>-403.59</v>
      </c>
      <c r="J1645" s="136" t="s">
        <v>983</v>
      </c>
      <c r="K1645" s="136" t="s">
        <v>984</v>
      </c>
      <c r="L1645" s="138">
        <v>-33881.379999999997</v>
      </c>
      <c r="M1645" s="138">
        <v>-403.59</v>
      </c>
      <c r="N1645" s="139">
        <f t="shared" si="51"/>
        <v>403.59</v>
      </c>
      <c r="O1645" s="140" t="str">
        <f>IF(M1645="","",IF(M1645&lt;0,-M1645&amp;"_"&amp;COUNTIF(M$2:M1645,M1645),M1645&amp;"_"&amp;COUNTIF(M$2:M1645,M1645)))</f>
        <v>403.59_1</v>
      </c>
      <c r="P1645" s="140" t="str">
        <f t="shared" si="50"/>
        <v/>
      </c>
      <c r="Q1645" s="136" t="s">
        <v>1870</v>
      </c>
      <c r="R1645" s="136" t="s">
        <v>1867</v>
      </c>
      <c r="S1645" s="136" t="s">
        <v>980</v>
      </c>
      <c r="T1645" s="136" t="s">
        <v>980</v>
      </c>
      <c r="U1645" s="136" t="s">
        <v>987</v>
      </c>
      <c r="V1645" s="136" t="s">
        <v>980</v>
      </c>
      <c r="W1645" s="136" t="s">
        <v>980</v>
      </c>
      <c r="X1645" s="136" t="s">
        <v>980</v>
      </c>
      <c r="Y1645" s="136" t="s">
        <v>980</v>
      </c>
      <c r="Z1645" s="136" t="s">
        <v>988</v>
      </c>
      <c r="AA1645" s="136" t="s">
        <v>980</v>
      </c>
      <c r="AB1645" s="137"/>
      <c r="AC1645" s="136" t="s">
        <v>980</v>
      </c>
      <c r="AD1645" s="136" t="s">
        <v>980</v>
      </c>
      <c r="AE1645" s="136" t="s">
        <v>980</v>
      </c>
      <c r="AF1645" s="138">
        <v>0</v>
      </c>
    </row>
    <row r="1646" spans="1:32" x14ac:dyDescent="0.25">
      <c r="A1646" s="135" t="s">
        <v>980</v>
      </c>
      <c r="B1646" s="136" t="s">
        <v>182</v>
      </c>
      <c r="C1646" s="136" t="s">
        <v>260</v>
      </c>
      <c r="D1646" s="137">
        <v>44273</v>
      </c>
      <c r="E1646" s="137">
        <v>44273</v>
      </c>
      <c r="F1646" s="137">
        <v>44279</v>
      </c>
      <c r="G1646" s="136" t="s">
        <v>981</v>
      </c>
      <c r="H1646" s="136" t="s">
        <v>982</v>
      </c>
      <c r="I1646" s="138">
        <v>-6275.1</v>
      </c>
      <c r="J1646" s="136" t="s">
        <v>983</v>
      </c>
      <c r="K1646" s="136" t="s">
        <v>984</v>
      </c>
      <c r="L1646" s="138">
        <v>-526794.65</v>
      </c>
      <c r="M1646" s="138">
        <v>-6275.1</v>
      </c>
      <c r="N1646" s="139">
        <f t="shared" si="51"/>
        <v>6275.1</v>
      </c>
      <c r="O1646" s="140" t="str">
        <f>IF(M1646="","",IF(M1646&lt;0,-M1646&amp;"_"&amp;COUNTIF(M$2:M1646,M1646),M1646&amp;"_"&amp;COUNTIF(M$2:M1646,M1646)))</f>
        <v>6275.1_1</v>
      </c>
      <c r="P1646" s="140" t="str">
        <f t="shared" si="50"/>
        <v/>
      </c>
      <c r="Q1646" s="136" t="s">
        <v>1870</v>
      </c>
      <c r="R1646" s="136" t="s">
        <v>1867</v>
      </c>
      <c r="S1646" s="136" t="s">
        <v>980</v>
      </c>
      <c r="T1646" s="136" t="s">
        <v>980</v>
      </c>
      <c r="U1646" s="136" t="s">
        <v>987</v>
      </c>
      <c r="V1646" s="136" t="s">
        <v>980</v>
      </c>
      <c r="W1646" s="136" t="s">
        <v>980</v>
      </c>
      <c r="X1646" s="136" t="s">
        <v>980</v>
      </c>
      <c r="Y1646" s="136" t="s">
        <v>980</v>
      </c>
      <c r="Z1646" s="136" t="s">
        <v>988</v>
      </c>
      <c r="AA1646" s="136" t="s">
        <v>980</v>
      </c>
      <c r="AB1646" s="137"/>
      <c r="AC1646" s="136" t="s">
        <v>980</v>
      </c>
      <c r="AD1646" s="136" t="s">
        <v>980</v>
      </c>
      <c r="AE1646" s="136" t="s">
        <v>980</v>
      </c>
      <c r="AF1646" s="138">
        <v>0</v>
      </c>
    </row>
    <row r="1647" spans="1:32" x14ac:dyDescent="0.25">
      <c r="A1647" s="135" t="s">
        <v>980</v>
      </c>
      <c r="B1647" s="136" t="s">
        <v>182</v>
      </c>
      <c r="C1647" s="136" t="s">
        <v>260</v>
      </c>
      <c r="D1647" s="137">
        <v>44273</v>
      </c>
      <c r="E1647" s="137">
        <v>44273</v>
      </c>
      <c r="F1647" s="137">
        <v>44279</v>
      </c>
      <c r="G1647" s="136" t="s">
        <v>981</v>
      </c>
      <c r="H1647" s="136" t="s">
        <v>982</v>
      </c>
      <c r="I1647" s="138">
        <v>-2528.1</v>
      </c>
      <c r="J1647" s="136" t="s">
        <v>983</v>
      </c>
      <c r="K1647" s="136" t="s">
        <v>984</v>
      </c>
      <c r="L1647" s="138">
        <v>-212234</v>
      </c>
      <c r="M1647" s="138">
        <v>-2528.1</v>
      </c>
      <c r="N1647" s="139">
        <f t="shared" si="51"/>
        <v>2528.1</v>
      </c>
      <c r="O1647" s="140" t="str">
        <f>IF(M1647="","",IF(M1647&lt;0,-M1647&amp;"_"&amp;COUNTIF(M$2:M1647,M1647),M1647&amp;"_"&amp;COUNTIF(M$2:M1647,M1647)))</f>
        <v>2528.1_1</v>
      </c>
      <c r="P1647" s="140" t="str">
        <f t="shared" si="50"/>
        <v/>
      </c>
      <c r="Q1647" s="136" t="s">
        <v>1870</v>
      </c>
      <c r="R1647" s="136" t="s">
        <v>1867</v>
      </c>
      <c r="S1647" s="136" t="s">
        <v>980</v>
      </c>
      <c r="T1647" s="136" t="s">
        <v>980</v>
      </c>
      <c r="U1647" s="136" t="s">
        <v>987</v>
      </c>
      <c r="V1647" s="136" t="s">
        <v>980</v>
      </c>
      <c r="W1647" s="136" t="s">
        <v>980</v>
      </c>
      <c r="X1647" s="136" t="s">
        <v>980</v>
      </c>
      <c r="Y1647" s="136" t="s">
        <v>980</v>
      </c>
      <c r="Z1647" s="136" t="s">
        <v>988</v>
      </c>
      <c r="AA1647" s="136" t="s">
        <v>980</v>
      </c>
      <c r="AB1647" s="137"/>
      <c r="AC1647" s="136" t="s">
        <v>980</v>
      </c>
      <c r="AD1647" s="136" t="s">
        <v>980</v>
      </c>
      <c r="AE1647" s="136" t="s">
        <v>980</v>
      </c>
      <c r="AF1647" s="138">
        <v>0</v>
      </c>
    </row>
    <row r="1648" spans="1:32" x14ac:dyDescent="0.25">
      <c r="A1648" s="135" t="s">
        <v>980</v>
      </c>
      <c r="B1648" s="136" t="s">
        <v>182</v>
      </c>
      <c r="C1648" s="136" t="s">
        <v>260</v>
      </c>
      <c r="D1648" s="137">
        <v>44273</v>
      </c>
      <c r="E1648" s="137">
        <v>44273</v>
      </c>
      <c r="F1648" s="137">
        <v>44279</v>
      </c>
      <c r="G1648" s="136" t="s">
        <v>981</v>
      </c>
      <c r="H1648" s="136" t="s">
        <v>982</v>
      </c>
      <c r="I1648" s="138">
        <v>-10847.89</v>
      </c>
      <c r="J1648" s="136" t="s">
        <v>983</v>
      </c>
      <c r="K1648" s="136" t="s">
        <v>984</v>
      </c>
      <c r="L1648" s="138">
        <v>-910680.37</v>
      </c>
      <c r="M1648" s="138">
        <v>-10847.89</v>
      </c>
      <c r="N1648" s="139">
        <f t="shared" si="51"/>
        <v>10847.89</v>
      </c>
      <c r="O1648" s="140" t="str">
        <f>IF(M1648="","",IF(M1648&lt;0,-M1648&amp;"_"&amp;COUNTIF(M$2:M1648,M1648),M1648&amp;"_"&amp;COUNTIF(M$2:M1648,M1648)))</f>
        <v>10847.89_1</v>
      </c>
      <c r="P1648" s="140" t="str">
        <f t="shared" si="50"/>
        <v/>
      </c>
      <c r="Q1648" s="136" t="s">
        <v>1870</v>
      </c>
      <c r="R1648" s="136" t="s">
        <v>1867</v>
      </c>
      <c r="S1648" s="136" t="s">
        <v>980</v>
      </c>
      <c r="T1648" s="136" t="s">
        <v>980</v>
      </c>
      <c r="U1648" s="136" t="s">
        <v>987</v>
      </c>
      <c r="V1648" s="136" t="s">
        <v>980</v>
      </c>
      <c r="W1648" s="136" t="s">
        <v>980</v>
      </c>
      <c r="X1648" s="136" t="s">
        <v>980</v>
      </c>
      <c r="Y1648" s="136" t="s">
        <v>980</v>
      </c>
      <c r="Z1648" s="136" t="s">
        <v>988</v>
      </c>
      <c r="AA1648" s="136" t="s">
        <v>980</v>
      </c>
      <c r="AB1648" s="137"/>
      <c r="AC1648" s="136" t="s">
        <v>980</v>
      </c>
      <c r="AD1648" s="136" t="s">
        <v>980</v>
      </c>
      <c r="AE1648" s="136" t="s">
        <v>980</v>
      </c>
      <c r="AF1648" s="138">
        <v>0</v>
      </c>
    </row>
    <row r="1649" spans="1:32" x14ac:dyDescent="0.25">
      <c r="A1649" s="135" t="s">
        <v>980</v>
      </c>
      <c r="B1649" s="136" t="s">
        <v>182</v>
      </c>
      <c r="C1649" s="136" t="s">
        <v>260</v>
      </c>
      <c r="D1649" s="137">
        <v>44273</v>
      </c>
      <c r="E1649" s="137">
        <v>44273</v>
      </c>
      <c r="F1649" s="137">
        <v>44279</v>
      </c>
      <c r="G1649" s="136" t="s">
        <v>981</v>
      </c>
      <c r="H1649" s="136" t="s">
        <v>982</v>
      </c>
      <c r="I1649" s="138">
        <v>-3106.62</v>
      </c>
      <c r="J1649" s="136" t="s">
        <v>983</v>
      </c>
      <c r="K1649" s="136" t="s">
        <v>984</v>
      </c>
      <c r="L1649" s="138">
        <v>-260800.75</v>
      </c>
      <c r="M1649" s="138">
        <v>-3106.62</v>
      </c>
      <c r="N1649" s="139">
        <f t="shared" si="51"/>
        <v>3106.62</v>
      </c>
      <c r="O1649" s="140" t="str">
        <f>IF(M1649="","",IF(M1649&lt;0,-M1649&amp;"_"&amp;COUNTIF(M$2:M1649,M1649),M1649&amp;"_"&amp;COUNTIF(M$2:M1649,M1649)))</f>
        <v>3106.62_1</v>
      </c>
      <c r="P1649" s="140" t="str">
        <f t="shared" si="50"/>
        <v/>
      </c>
      <c r="Q1649" s="136" t="s">
        <v>1870</v>
      </c>
      <c r="R1649" s="136" t="s">
        <v>1867</v>
      </c>
      <c r="S1649" s="136" t="s">
        <v>980</v>
      </c>
      <c r="T1649" s="136" t="s">
        <v>980</v>
      </c>
      <c r="U1649" s="136" t="s">
        <v>987</v>
      </c>
      <c r="V1649" s="136" t="s">
        <v>980</v>
      </c>
      <c r="W1649" s="136" t="s">
        <v>980</v>
      </c>
      <c r="X1649" s="136" t="s">
        <v>980</v>
      </c>
      <c r="Y1649" s="136" t="s">
        <v>980</v>
      </c>
      <c r="Z1649" s="136" t="s">
        <v>988</v>
      </c>
      <c r="AA1649" s="136" t="s">
        <v>980</v>
      </c>
      <c r="AB1649" s="137"/>
      <c r="AC1649" s="136" t="s">
        <v>980</v>
      </c>
      <c r="AD1649" s="136" t="s">
        <v>980</v>
      </c>
      <c r="AE1649" s="136" t="s">
        <v>980</v>
      </c>
      <c r="AF1649" s="138">
        <v>0</v>
      </c>
    </row>
    <row r="1650" spans="1:32" x14ac:dyDescent="0.25">
      <c r="A1650" s="135" t="s">
        <v>980</v>
      </c>
      <c r="B1650" s="136" t="s">
        <v>182</v>
      </c>
      <c r="C1650" s="136" t="s">
        <v>260</v>
      </c>
      <c r="D1650" s="137">
        <v>44273</v>
      </c>
      <c r="E1650" s="137">
        <v>44273</v>
      </c>
      <c r="F1650" s="137">
        <v>44279</v>
      </c>
      <c r="G1650" s="136" t="s">
        <v>981</v>
      </c>
      <c r="H1650" s="136" t="s">
        <v>982</v>
      </c>
      <c r="I1650" s="138">
        <v>-27828.18</v>
      </c>
      <c r="J1650" s="136" t="s">
        <v>983</v>
      </c>
      <c r="K1650" s="136" t="s">
        <v>984</v>
      </c>
      <c r="L1650" s="138">
        <v>-2336175.71</v>
      </c>
      <c r="M1650" s="138">
        <v>-27828.18</v>
      </c>
      <c r="N1650" s="139">
        <f t="shared" si="51"/>
        <v>27828.18</v>
      </c>
      <c r="O1650" s="140" t="str">
        <f>IF(M1650="","",IF(M1650&lt;0,-M1650&amp;"_"&amp;COUNTIF(M$2:M1650,M1650),M1650&amp;"_"&amp;COUNTIF(M$2:M1650,M1650)))</f>
        <v>27828.18_1</v>
      </c>
      <c r="P1650" s="140" t="str">
        <f t="shared" si="50"/>
        <v/>
      </c>
      <c r="Q1650" s="136" t="s">
        <v>1870</v>
      </c>
      <c r="R1650" s="136" t="s">
        <v>1867</v>
      </c>
      <c r="S1650" s="136" t="s">
        <v>980</v>
      </c>
      <c r="T1650" s="136" t="s">
        <v>980</v>
      </c>
      <c r="U1650" s="136" t="s">
        <v>987</v>
      </c>
      <c r="V1650" s="136" t="s">
        <v>980</v>
      </c>
      <c r="W1650" s="136" t="s">
        <v>980</v>
      </c>
      <c r="X1650" s="136" t="s">
        <v>980</v>
      </c>
      <c r="Y1650" s="136" t="s">
        <v>980</v>
      </c>
      <c r="Z1650" s="136" t="s">
        <v>988</v>
      </c>
      <c r="AA1650" s="136" t="s">
        <v>980</v>
      </c>
      <c r="AB1650" s="137"/>
      <c r="AC1650" s="136" t="s">
        <v>980</v>
      </c>
      <c r="AD1650" s="136" t="s">
        <v>980</v>
      </c>
      <c r="AE1650" s="136" t="s">
        <v>980</v>
      </c>
      <c r="AF1650" s="138">
        <v>0</v>
      </c>
    </row>
    <row r="1651" spans="1:32" x14ac:dyDescent="0.25">
      <c r="A1651" s="135" t="s">
        <v>980</v>
      </c>
      <c r="B1651" s="136" t="s">
        <v>182</v>
      </c>
      <c r="C1651" s="136" t="s">
        <v>260</v>
      </c>
      <c r="D1651" s="137">
        <v>44273</v>
      </c>
      <c r="E1651" s="137">
        <v>44273</v>
      </c>
      <c r="F1651" s="137">
        <v>44279</v>
      </c>
      <c r="G1651" s="136" t="s">
        <v>981</v>
      </c>
      <c r="H1651" s="136" t="s">
        <v>982</v>
      </c>
      <c r="I1651" s="138">
        <v>-8734.11</v>
      </c>
      <c r="J1651" s="136" t="s">
        <v>983</v>
      </c>
      <c r="K1651" s="136" t="s">
        <v>984</v>
      </c>
      <c r="L1651" s="138">
        <v>-733228.53</v>
      </c>
      <c r="M1651" s="138">
        <v>-8734.11</v>
      </c>
      <c r="N1651" s="139">
        <f t="shared" si="51"/>
        <v>8734.11</v>
      </c>
      <c r="O1651" s="140" t="str">
        <f>IF(M1651="","",IF(M1651&lt;0,-M1651&amp;"_"&amp;COUNTIF(M$2:M1651,M1651),M1651&amp;"_"&amp;COUNTIF(M$2:M1651,M1651)))</f>
        <v>8734.11_1</v>
      </c>
      <c r="P1651" s="140" t="str">
        <f t="shared" si="50"/>
        <v/>
      </c>
      <c r="Q1651" s="136" t="s">
        <v>1870</v>
      </c>
      <c r="R1651" s="136" t="s">
        <v>1867</v>
      </c>
      <c r="S1651" s="136" t="s">
        <v>980</v>
      </c>
      <c r="T1651" s="136" t="s">
        <v>980</v>
      </c>
      <c r="U1651" s="136" t="s">
        <v>987</v>
      </c>
      <c r="V1651" s="136" t="s">
        <v>980</v>
      </c>
      <c r="W1651" s="136" t="s">
        <v>980</v>
      </c>
      <c r="X1651" s="136" t="s">
        <v>980</v>
      </c>
      <c r="Y1651" s="136" t="s">
        <v>980</v>
      </c>
      <c r="Z1651" s="136" t="s">
        <v>988</v>
      </c>
      <c r="AA1651" s="136" t="s">
        <v>980</v>
      </c>
      <c r="AB1651" s="137"/>
      <c r="AC1651" s="136" t="s">
        <v>980</v>
      </c>
      <c r="AD1651" s="136" t="s">
        <v>980</v>
      </c>
      <c r="AE1651" s="136" t="s">
        <v>980</v>
      </c>
      <c r="AF1651" s="138">
        <v>0</v>
      </c>
    </row>
    <row r="1652" spans="1:32" x14ac:dyDescent="0.25">
      <c r="A1652" s="135" t="s">
        <v>980</v>
      </c>
      <c r="B1652" s="136" t="s">
        <v>182</v>
      </c>
      <c r="C1652" s="136" t="s">
        <v>882</v>
      </c>
      <c r="D1652" s="137">
        <v>44273</v>
      </c>
      <c r="E1652" s="137">
        <v>44273</v>
      </c>
      <c r="F1652" s="137">
        <v>44279</v>
      </c>
      <c r="G1652" s="136" t="s">
        <v>981</v>
      </c>
      <c r="H1652" s="136" t="s">
        <v>982</v>
      </c>
      <c r="I1652" s="138">
        <v>-36997.25</v>
      </c>
      <c r="J1652" s="136" t="s">
        <v>983</v>
      </c>
      <c r="K1652" s="136" t="s">
        <v>984</v>
      </c>
      <c r="L1652" s="138">
        <v>-3105919.13</v>
      </c>
      <c r="M1652" s="138">
        <v>-36997.25</v>
      </c>
      <c r="N1652" s="139">
        <f t="shared" si="51"/>
        <v>36997.25</v>
      </c>
      <c r="O1652" s="140" t="str">
        <f>IF(M1652="","",IF(M1652&lt;0,-M1652&amp;"_"&amp;COUNTIF(M$2:M1652,M1652),M1652&amp;"_"&amp;COUNTIF(M$2:M1652,M1652)))</f>
        <v>36997.25_1</v>
      </c>
      <c r="P1652" s="140" t="str">
        <f t="shared" si="50"/>
        <v/>
      </c>
      <c r="Q1652" s="136" t="s">
        <v>1871</v>
      </c>
      <c r="R1652" s="136" t="s">
        <v>1867</v>
      </c>
      <c r="S1652" s="136" t="s">
        <v>980</v>
      </c>
      <c r="T1652" s="136" t="s">
        <v>980</v>
      </c>
      <c r="U1652" s="136" t="s">
        <v>987</v>
      </c>
      <c r="V1652" s="136" t="s">
        <v>980</v>
      </c>
      <c r="W1652" s="136" t="s">
        <v>980</v>
      </c>
      <c r="X1652" s="136" t="s">
        <v>980</v>
      </c>
      <c r="Y1652" s="136" t="s">
        <v>980</v>
      </c>
      <c r="Z1652" s="136" t="s">
        <v>988</v>
      </c>
      <c r="AA1652" s="136" t="s">
        <v>980</v>
      </c>
      <c r="AB1652" s="137"/>
      <c r="AC1652" s="136" t="s">
        <v>980</v>
      </c>
      <c r="AD1652" s="136" t="s">
        <v>980</v>
      </c>
      <c r="AE1652" s="136" t="s">
        <v>980</v>
      </c>
      <c r="AF1652" s="138">
        <v>0</v>
      </c>
    </row>
    <row r="1653" spans="1:32" x14ac:dyDescent="0.25">
      <c r="A1653" s="135" t="s">
        <v>980</v>
      </c>
      <c r="B1653" s="136" t="s">
        <v>182</v>
      </c>
      <c r="C1653" s="136" t="s">
        <v>882</v>
      </c>
      <c r="D1653" s="137">
        <v>44273</v>
      </c>
      <c r="E1653" s="137">
        <v>44273</v>
      </c>
      <c r="F1653" s="137">
        <v>44279</v>
      </c>
      <c r="G1653" s="136" t="s">
        <v>981</v>
      </c>
      <c r="H1653" s="136" t="s">
        <v>982</v>
      </c>
      <c r="I1653" s="138">
        <v>-5222.66</v>
      </c>
      <c r="J1653" s="136" t="s">
        <v>983</v>
      </c>
      <c r="K1653" s="136" t="s">
        <v>984</v>
      </c>
      <c r="L1653" s="138">
        <v>-438442.31</v>
      </c>
      <c r="M1653" s="138">
        <v>-5222.66</v>
      </c>
      <c r="N1653" s="139">
        <f t="shared" si="51"/>
        <v>5222.66</v>
      </c>
      <c r="O1653" s="140" t="str">
        <f>IF(M1653="","",IF(M1653&lt;0,-M1653&amp;"_"&amp;COUNTIF(M$2:M1653,M1653),M1653&amp;"_"&amp;COUNTIF(M$2:M1653,M1653)))</f>
        <v>5222.66_1</v>
      </c>
      <c r="P1653" s="140" t="str">
        <f t="shared" si="50"/>
        <v/>
      </c>
      <c r="Q1653" s="136" t="s">
        <v>1871</v>
      </c>
      <c r="R1653" s="136" t="s">
        <v>1867</v>
      </c>
      <c r="S1653" s="136" t="s">
        <v>980</v>
      </c>
      <c r="T1653" s="136" t="s">
        <v>980</v>
      </c>
      <c r="U1653" s="136" t="s">
        <v>987</v>
      </c>
      <c r="V1653" s="136" t="s">
        <v>980</v>
      </c>
      <c r="W1653" s="136" t="s">
        <v>980</v>
      </c>
      <c r="X1653" s="136" t="s">
        <v>980</v>
      </c>
      <c r="Y1653" s="136" t="s">
        <v>980</v>
      </c>
      <c r="Z1653" s="136" t="s">
        <v>988</v>
      </c>
      <c r="AA1653" s="136" t="s">
        <v>980</v>
      </c>
      <c r="AB1653" s="137"/>
      <c r="AC1653" s="136" t="s">
        <v>980</v>
      </c>
      <c r="AD1653" s="136" t="s">
        <v>980</v>
      </c>
      <c r="AE1653" s="136" t="s">
        <v>980</v>
      </c>
      <c r="AF1653" s="138">
        <v>0</v>
      </c>
    </row>
    <row r="1654" spans="1:32" x14ac:dyDescent="0.25">
      <c r="A1654" s="135" t="s">
        <v>980</v>
      </c>
      <c r="B1654" s="136" t="s">
        <v>182</v>
      </c>
      <c r="C1654" s="136" t="s">
        <v>882</v>
      </c>
      <c r="D1654" s="137">
        <v>44273</v>
      </c>
      <c r="E1654" s="137">
        <v>44273</v>
      </c>
      <c r="F1654" s="137">
        <v>44279</v>
      </c>
      <c r="G1654" s="136" t="s">
        <v>981</v>
      </c>
      <c r="H1654" s="136" t="s">
        <v>982</v>
      </c>
      <c r="I1654" s="138">
        <v>-7261.08</v>
      </c>
      <c r="J1654" s="136" t="s">
        <v>983</v>
      </c>
      <c r="K1654" s="136" t="s">
        <v>984</v>
      </c>
      <c r="L1654" s="138">
        <v>-609567.67000000004</v>
      </c>
      <c r="M1654" s="138">
        <v>-7261.08</v>
      </c>
      <c r="N1654" s="139">
        <f t="shared" si="51"/>
        <v>7261.08</v>
      </c>
      <c r="O1654" s="140" t="str">
        <f>IF(M1654="","",IF(M1654&lt;0,-M1654&amp;"_"&amp;COUNTIF(M$2:M1654,M1654),M1654&amp;"_"&amp;COUNTIF(M$2:M1654,M1654)))</f>
        <v>7261.08_1</v>
      </c>
      <c r="P1654" s="140" t="str">
        <f t="shared" si="50"/>
        <v/>
      </c>
      <c r="Q1654" s="136" t="s">
        <v>1871</v>
      </c>
      <c r="R1654" s="136" t="s">
        <v>1867</v>
      </c>
      <c r="S1654" s="136" t="s">
        <v>980</v>
      </c>
      <c r="T1654" s="136" t="s">
        <v>980</v>
      </c>
      <c r="U1654" s="136" t="s">
        <v>987</v>
      </c>
      <c r="V1654" s="136" t="s">
        <v>980</v>
      </c>
      <c r="W1654" s="136" t="s">
        <v>980</v>
      </c>
      <c r="X1654" s="136" t="s">
        <v>980</v>
      </c>
      <c r="Y1654" s="136" t="s">
        <v>980</v>
      </c>
      <c r="Z1654" s="136" t="s">
        <v>988</v>
      </c>
      <c r="AA1654" s="136" t="s">
        <v>980</v>
      </c>
      <c r="AB1654" s="137"/>
      <c r="AC1654" s="136" t="s">
        <v>980</v>
      </c>
      <c r="AD1654" s="136" t="s">
        <v>980</v>
      </c>
      <c r="AE1654" s="136" t="s">
        <v>980</v>
      </c>
      <c r="AF1654" s="138">
        <v>0</v>
      </c>
    </row>
    <row r="1655" spans="1:32" x14ac:dyDescent="0.25">
      <c r="A1655" s="135" t="s">
        <v>980</v>
      </c>
      <c r="B1655" s="136" t="s">
        <v>182</v>
      </c>
      <c r="C1655" s="136" t="s">
        <v>882</v>
      </c>
      <c r="D1655" s="137">
        <v>44273</v>
      </c>
      <c r="E1655" s="137">
        <v>44273</v>
      </c>
      <c r="F1655" s="137">
        <v>44279</v>
      </c>
      <c r="G1655" s="136" t="s">
        <v>981</v>
      </c>
      <c r="H1655" s="136" t="s">
        <v>982</v>
      </c>
      <c r="I1655" s="138">
        <v>-686.63</v>
      </c>
      <c r="J1655" s="136" t="s">
        <v>983</v>
      </c>
      <c r="K1655" s="136" t="s">
        <v>984</v>
      </c>
      <c r="L1655" s="138">
        <v>-57642.59</v>
      </c>
      <c r="M1655" s="138">
        <v>-686.63</v>
      </c>
      <c r="N1655" s="139">
        <f t="shared" si="51"/>
        <v>686.63</v>
      </c>
      <c r="O1655" s="140" t="str">
        <f>IF(M1655="","",IF(M1655&lt;0,-M1655&amp;"_"&amp;COUNTIF(M$2:M1655,M1655),M1655&amp;"_"&amp;COUNTIF(M$2:M1655,M1655)))</f>
        <v>686.63_1</v>
      </c>
      <c r="P1655" s="140" t="str">
        <f t="shared" si="50"/>
        <v/>
      </c>
      <c r="Q1655" s="136" t="s">
        <v>1871</v>
      </c>
      <c r="R1655" s="136" t="s">
        <v>1867</v>
      </c>
      <c r="S1655" s="136" t="s">
        <v>980</v>
      </c>
      <c r="T1655" s="136" t="s">
        <v>980</v>
      </c>
      <c r="U1655" s="136" t="s">
        <v>987</v>
      </c>
      <c r="V1655" s="136" t="s">
        <v>980</v>
      </c>
      <c r="W1655" s="136" t="s">
        <v>980</v>
      </c>
      <c r="X1655" s="136" t="s">
        <v>980</v>
      </c>
      <c r="Y1655" s="136" t="s">
        <v>980</v>
      </c>
      <c r="Z1655" s="136" t="s">
        <v>988</v>
      </c>
      <c r="AA1655" s="136" t="s">
        <v>980</v>
      </c>
      <c r="AB1655" s="137"/>
      <c r="AC1655" s="136" t="s">
        <v>980</v>
      </c>
      <c r="AD1655" s="136" t="s">
        <v>980</v>
      </c>
      <c r="AE1655" s="136" t="s">
        <v>980</v>
      </c>
      <c r="AF1655" s="138">
        <v>0</v>
      </c>
    </row>
    <row r="1656" spans="1:32" x14ac:dyDescent="0.25">
      <c r="A1656" s="135" t="s">
        <v>980</v>
      </c>
      <c r="B1656" s="136" t="s">
        <v>182</v>
      </c>
      <c r="C1656" s="136" t="s">
        <v>882</v>
      </c>
      <c r="D1656" s="137">
        <v>44273</v>
      </c>
      <c r="E1656" s="137">
        <v>44273</v>
      </c>
      <c r="F1656" s="137">
        <v>44279</v>
      </c>
      <c r="G1656" s="136" t="s">
        <v>981</v>
      </c>
      <c r="H1656" s="136" t="s">
        <v>982</v>
      </c>
      <c r="I1656" s="138">
        <v>-27360.41</v>
      </c>
      <c r="J1656" s="136" t="s">
        <v>983</v>
      </c>
      <c r="K1656" s="136" t="s">
        <v>984</v>
      </c>
      <c r="L1656" s="138">
        <v>-2296906.42</v>
      </c>
      <c r="M1656" s="138">
        <v>-27360.41</v>
      </c>
      <c r="N1656" s="139">
        <f t="shared" si="51"/>
        <v>27360.41</v>
      </c>
      <c r="O1656" s="140" t="str">
        <f>IF(M1656="","",IF(M1656&lt;0,-M1656&amp;"_"&amp;COUNTIF(M$2:M1656,M1656),M1656&amp;"_"&amp;COUNTIF(M$2:M1656,M1656)))</f>
        <v>27360.41_1</v>
      </c>
      <c r="P1656" s="140" t="str">
        <f t="shared" si="50"/>
        <v/>
      </c>
      <c r="Q1656" s="136" t="s">
        <v>1871</v>
      </c>
      <c r="R1656" s="136" t="s">
        <v>1867</v>
      </c>
      <c r="S1656" s="136" t="s">
        <v>980</v>
      </c>
      <c r="T1656" s="136" t="s">
        <v>980</v>
      </c>
      <c r="U1656" s="136" t="s">
        <v>987</v>
      </c>
      <c r="V1656" s="136" t="s">
        <v>980</v>
      </c>
      <c r="W1656" s="136" t="s">
        <v>980</v>
      </c>
      <c r="X1656" s="136" t="s">
        <v>980</v>
      </c>
      <c r="Y1656" s="136" t="s">
        <v>980</v>
      </c>
      <c r="Z1656" s="136" t="s">
        <v>988</v>
      </c>
      <c r="AA1656" s="136" t="s">
        <v>980</v>
      </c>
      <c r="AB1656" s="137"/>
      <c r="AC1656" s="136" t="s">
        <v>980</v>
      </c>
      <c r="AD1656" s="136" t="s">
        <v>980</v>
      </c>
      <c r="AE1656" s="136" t="s">
        <v>980</v>
      </c>
      <c r="AF1656" s="138">
        <v>0</v>
      </c>
    </row>
    <row r="1657" spans="1:32" x14ac:dyDescent="0.25">
      <c r="A1657" s="135" t="s">
        <v>980</v>
      </c>
      <c r="B1657" s="136" t="s">
        <v>182</v>
      </c>
      <c r="C1657" s="136" t="s">
        <v>882</v>
      </c>
      <c r="D1657" s="137">
        <v>44273</v>
      </c>
      <c r="E1657" s="137">
        <v>44273</v>
      </c>
      <c r="F1657" s="137">
        <v>44279</v>
      </c>
      <c r="G1657" s="136" t="s">
        <v>981</v>
      </c>
      <c r="H1657" s="136" t="s">
        <v>982</v>
      </c>
      <c r="I1657" s="138">
        <v>-2848.79</v>
      </c>
      <c r="J1657" s="136" t="s">
        <v>983</v>
      </c>
      <c r="K1657" s="136" t="s">
        <v>984</v>
      </c>
      <c r="L1657" s="138">
        <v>-239155.92</v>
      </c>
      <c r="M1657" s="138">
        <v>-2848.79</v>
      </c>
      <c r="N1657" s="139">
        <f t="shared" si="51"/>
        <v>2848.79</v>
      </c>
      <c r="O1657" s="140" t="str">
        <f>IF(M1657="","",IF(M1657&lt;0,-M1657&amp;"_"&amp;COUNTIF(M$2:M1657,M1657),M1657&amp;"_"&amp;COUNTIF(M$2:M1657,M1657)))</f>
        <v>2848.79_1</v>
      </c>
      <c r="P1657" s="140" t="str">
        <f t="shared" si="50"/>
        <v/>
      </c>
      <c r="Q1657" s="136" t="s">
        <v>1871</v>
      </c>
      <c r="R1657" s="136" t="s">
        <v>1867</v>
      </c>
      <c r="S1657" s="136" t="s">
        <v>980</v>
      </c>
      <c r="T1657" s="136" t="s">
        <v>980</v>
      </c>
      <c r="U1657" s="136" t="s">
        <v>987</v>
      </c>
      <c r="V1657" s="136" t="s">
        <v>980</v>
      </c>
      <c r="W1657" s="136" t="s">
        <v>980</v>
      </c>
      <c r="X1657" s="136" t="s">
        <v>980</v>
      </c>
      <c r="Y1657" s="136" t="s">
        <v>980</v>
      </c>
      <c r="Z1657" s="136" t="s">
        <v>988</v>
      </c>
      <c r="AA1657" s="136" t="s">
        <v>980</v>
      </c>
      <c r="AB1657" s="137"/>
      <c r="AC1657" s="136" t="s">
        <v>980</v>
      </c>
      <c r="AD1657" s="136" t="s">
        <v>980</v>
      </c>
      <c r="AE1657" s="136" t="s">
        <v>980</v>
      </c>
      <c r="AF1657" s="138">
        <v>0</v>
      </c>
    </row>
    <row r="1658" spans="1:32" x14ac:dyDescent="0.25">
      <c r="A1658" s="135" t="s">
        <v>980</v>
      </c>
      <c r="B1658" s="136" t="s">
        <v>182</v>
      </c>
      <c r="C1658" s="136" t="s">
        <v>160</v>
      </c>
      <c r="D1658" s="137">
        <v>44273</v>
      </c>
      <c r="E1658" s="137">
        <v>44273</v>
      </c>
      <c r="F1658" s="137">
        <v>44279</v>
      </c>
      <c r="G1658" s="136" t="s">
        <v>981</v>
      </c>
      <c r="H1658" s="136" t="s">
        <v>982</v>
      </c>
      <c r="I1658" s="138">
        <v>-909.92</v>
      </c>
      <c r="J1658" s="136" t="s">
        <v>1566</v>
      </c>
      <c r="K1658" s="136" t="s">
        <v>984</v>
      </c>
      <c r="L1658" s="138">
        <v>-76387.759999999995</v>
      </c>
      <c r="M1658" s="138">
        <v>-909.92</v>
      </c>
      <c r="N1658" s="139">
        <f t="shared" si="51"/>
        <v>909.92</v>
      </c>
      <c r="O1658" s="140" t="str">
        <f>IF(M1658="","",IF(M1658&lt;0,-M1658&amp;"_"&amp;COUNTIF(M$2:M1658,M1658),M1658&amp;"_"&amp;COUNTIF(M$2:M1658,M1658)))</f>
        <v>909.92_1</v>
      </c>
      <c r="P1658" s="140" t="str">
        <f t="shared" si="50"/>
        <v/>
      </c>
      <c r="Q1658" s="136" t="s">
        <v>1872</v>
      </c>
      <c r="R1658" s="136" t="s">
        <v>1867</v>
      </c>
      <c r="S1658" s="136" t="s">
        <v>980</v>
      </c>
      <c r="T1658" s="136" t="s">
        <v>980</v>
      </c>
      <c r="U1658" s="136" t="s">
        <v>987</v>
      </c>
      <c r="V1658" s="136" t="s">
        <v>980</v>
      </c>
      <c r="W1658" s="136" t="s">
        <v>980</v>
      </c>
      <c r="X1658" s="136" t="s">
        <v>980</v>
      </c>
      <c r="Y1658" s="136" t="s">
        <v>980</v>
      </c>
      <c r="Z1658" s="136" t="s">
        <v>988</v>
      </c>
      <c r="AA1658" s="136" t="s">
        <v>980</v>
      </c>
      <c r="AB1658" s="137"/>
      <c r="AC1658" s="136" t="s">
        <v>980</v>
      </c>
      <c r="AD1658" s="136" t="s">
        <v>980</v>
      </c>
      <c r="AE1658" s="136" t="s">
        <v>980</v>
      </c>
      <c r="AF1658" s="138">
        <v>0</v>
      </c>
    </row>
    <row r="1659" spans="1:32" x14ac:dyDescent="0.25">
      <c r="A1659" s="135" t="s">
        <v>980</v>
      </c>
      <c r="B1659" s="136" t="s">
        <v>182</v>
      </c>
      <c r="C1659" s="136" t="s">
        <v>160</v>
      </c>
      <c r="D1659" s="137">
        <v>44273</v>
      </c>
      <c r="E1659" s="137">
        <v>44273</v>
      </c>
      <c r="F1659" s="137">
        <v>44279</v>
      </c>
      <c r="G1659" s="136" t="s">
        <v>981</v>
      </c>
      <c r="H1659" s="136" t="s">
        <v>982</v>
      </c>
      <c r="I1659" s="138">
        <v>-204.5</v>
      </c>
      <c r="J1659" s="136" t="s">
        <v>1029</v>
      </c>
      <c r="K1659" s="136" t="s">
        <v>984</v>
      </c>
      <c r="L1659" s="138">
        <v>-17167.78</v>
      </c>
      <c r="M1659" s="138">
        <v>-204.5</v>
      </c>
      <c r="N1659" s="139">
        <f t="shared" si="51"/>
        <v>204.5</v>
      </c>
      <c r="O1659" s="140" t="str">
        <f>IF(M1659="","",IF(M1659&lt;0,-M1659&amp;"_"&amp;COUNTIF(M$2:M1659,M1659),M1659&amp;"_"&amp;COUNTIF(M$2:M1659,M1659)))</f>
        <v>204.5_1</v>
      </c>
      <c r="P1659" s="140" t="str">
        <f t="shared" si="50"/>
        <v/>
      </c>
      <c r="Q1659" s="136" t="s">
        <v>1872</v>
      </c>
      <c r="R1659" s="136" t="s">
        <v>1867</v>
      </c>
      <c r="S1659" s="136" t="s">
        <v>980</v>
      </c>
      <c r="T1659" s="136" t="s">
        <v>980</v>
      </c>
      <c r="U1659" s="136" t="s">
        <v>987</v>
      </c>
      <c r="V1659" s="136" t="s">
        <v>980</v>
      </c>
      <c r="W1659" s="136" t="s">
        <v>980</v>
      </c>
      <c r="X1659" s="136" t="s">
        <v>980</v>
      </c>
      <c r="Y1659" s="136" t="s">
        <v>980</v>
      </c>
      <c r="Z1659" s="136" t="s">
        <v>988</v>
      </c>
      <c r="AA1659" s="136" t="s">
        <v>980</v>
      </c>
      <c r="AB1659" s="137"/>
      <c r="AC1659" s="136" t="s">
        <v>980</v>
      </c>
      <c r="AD1659" s="136" t="s">
        <v>980</v>
      </c>
      <c r="AE1659" s="136" t="s">
        <v>980</v>
      </c>
      <c r="AF1659" s="138">
        <v>0</v>
      </c>
    </row>
    <row r="1660" spans="1:32" x14ac:dyDescent="0.25">
      <c r="A1660" s="135" t="s">
        <v>980</v>
      </c>
      <c r="B1660" s="136" t="s">
        <v>182</v>
      </c>
      <c r="C1660" s="136" t="s">
        <v>160</v>
      </c>
      <c r="D1660" s="137">
        <v>44273</v>
      </c>
      <c r="E1660" s="137">
        <v>44273</v>
      </c>
      <c r="F1660" s="137">
        <v>44279</v>
      </c>
      <c r="G1660" s="136" t="s">
        <v>981</v>
      </c>
      <c r="H1660" s="136" t="s">
        <v>982</v>
      </c>
      <c r="I1660" s="138">
        <v>-7946.68</v>
      </c>
      <c r="J1660" s="136" t="s">
        <v>983</v>
      </c>
      <c r="K1660" s="136" t="s">
        <v>984</v>
      </c>
      <c r="L1660" s="138">
        <v>-667123.79</v>
      </c>
      <c r="M1660" s="138">
        <v>-7946.68</v>
      </c>
      <c r="N1660" s="139">
        <f t="shared" si="51"/>
        <v>7946.68</v>
      </c>
      <c r="O1660" s="140" t="str">
        <f>IF(M1660="","",IF(M1660&lt;0,-M1660&amp;"_"&amp;COUNTIF(M$2:M1660,M1660),M1660&amp;"_"&amp;COUNTIF(M$2:M1660,M1660)))</f>
        <v>7946.68_1</v>
      </c>
      <c r="P1660" s="140" t="str">
        <f t="shared" si="50"/>
        <v/>
      </c>
      <c r="Q1660" s="136" t="s">
        <v>1872</v>
      </c>
      <c r="R1660" s="136" t="s">
        <v>1867</v>
      </c>
      <c r="S1660" s="136" t="s">
        <v>980</v>
      </c>
      <c r="T1660" s="136" t="s">
        <v>980</v>
      </c>
      <c r="U1660" s="136" t="s">
        <v>987</v>
      </c>
      <c r="V1660" s="136" t="s">
        <v>980</v>
      </c>
      <c r="W1660" s="136" t="s">
        <v>980</v>
      </c>
      <c r="X1660" s="136" t="s">
        <v>980</v>
      </c>
      <c r="Y1660" s="136" t="s">
        <v>980</v>
      </c>
      <c r="Z1660" s="136" t="s">
        <v>988</v>
      </c>
      <c r="AA1660" s="136" t="s">
        <v>980</v>
      </c>
      <c r="AB1660" s="137"/>
      <c r="AC1660" s="136" t="s">
        <v>980</v>
      </c>
      <c r="AD1660" s="136" t="s">
        <v>980</v>
      </c>
      <c r="AE1660" s="136" t="s">
        <v>980</v>
      </c>
      <c r="AF1660" s="138">
        <v>0</v>
      </c>
    </row>
    <row r="1661" spans="1:32" x14ac:dyDescent="0.25">
      <c r="A1661" s="135" t="s">
        <v>980</v>
      </c>
      <c r="B1661" s="136" t="s">
        <v>182</v>
      </c>
      <c r="C1661" s="136" t="s">
        <v>160</v>
      </c>
      <c r="D1661" s="137">
        <v>44273</v>
      </c>
      <c r="E1661" s="137">
        <v>44273</v>
      </c>
      <c r="F1661" s="137">
        <v>44279</v>
      </c>
      <c r="G1661" s="136" t="s">
        <v>981</v>
      </c>
      <c r="H1661" s="136" t="s">
        <v>982</v>
      </c>
      <c r="I1661" s="138">
        <v>-4020.44</v>
      </c>
      <c r="J1661" s="136" t="s">
        <v>983</v>
      </c>
      <c r="K1661" s="136" t="s">
        <v>984</v>
      </c>
      <c r="L1661" s="138">
        <v>-337515.94</v>
      </c>
      <c r="M1661" s="138">
        <v>-4020.44</v>
      </c>
      <c r="N1661" s="139">
        <f t="shared" si="51"/>
        <v>4020.44</v>
      </c>
      <c r="O1661" s="140" t="str">
        <f>IF(M1661="","",IF(M1661&lt;0,-M1661&amp;"_"&amp;COUNTIF(M$2:M1661,M1661),M1661&amp;"_"&amp;COUNTIF(M$2:M1661,M1661)))</f>
        <v>4020.44_1</v>
      </c>
      <c r="P1661" s="140" t="str">
        <f t="shared" si="50"/>
        <v/>
      </c>
      <c r="Q1661" s="136" t="s">
        <v>1872</v>
      </c>
      <c r="R1661" s="136" t="s">
        <v>1867</v>
      </c>
      <c r="S1661" s="136" t="s">
        <v>980</v>
      </c>
      <c r="T1661" s="136" t="s">
        <v>980</v>
      </c>
      <c r="U1661" s="136" t="s">
        <v>987</v>
      </c>
      <c r="V1661" s="136" t="s">
        <v>980</v>
      </c>
      <c r="W1661" s="136" t="s">
        <v>980</v>
      </c>
      <c r="X1661" s="136" t="s">
        <v>980</v>
      </c>
      <c r="Y1661" s="136" t="s">
        <v>980</v>
      </c>
      <c r="Z1661" s="136" t="s">
        <v>988</v>
      </c>
      <c r="AA1661" s="136" t="s">
        <v>980</v>
      </c>
      <c r="AB1661" s="137"/>
      <c r="AC1661" s="136" t="s">
        <v>980</v>
      </c>
      <c r="AD1661" s="136" t="s">
        <v>980</v>
      </c>
      <c r="AE1661" s="136" t="s">
        <v>980</v>
      </c>
      <c r="AF1661" s="138">
        <v>0</v>
      </c>
    </row>
    <row r="1662" spans="1:32" x14ac:dyDescent="0.25">
      <c r="A1662" s="135" t="s">
        <v>980</v>
      </c>
      <c r="B1662" s="136" t="s">
        <v>182</v>
      </c>
      <c r="C1662" s="136" t="s">
        <v>160</v>
      </c>
      <c r="D1662" s="137">
        <v>44273</v>
      </c>
      <c r="E1662" s="137">
        <v>44273</v>
      </c>
      <c r="F1662" s="137">
        <v>44279</v>
      </c>
      <c r="G1662" s="136" t="s">
        <v>981</v>
      </c>
      <c r="H1662" s="136" t="s">
        <v>982</v>
      </c>
      <c r="I1662" s="138">
        <v>-840.5</v>
      </c>
      <c r="J1662" s="136" t="s">
        <v>1034</v>
      </c>
      <c r="K1662" s="136" t="s">
        <v>984</v>
      </c>
      <c r="L1662" s="138">
        <v>-70559.98</v>
      </c>
      <c r="M1662" s="138">
        <v>-840.5</v>
      </c>
      <c r="N1662" s="139">
        <f t="shared" si="51"/>
        <v>840.5</v>
      </c>
      <c r="O1662" s="140" t="str">
        <f>IF(M1662="","",IF(M1662&lt;0,-M1662&amp;"_"&amp;COUNTIF(M$2:M1662,M1662),M1662&amp;"_"&amp;COUNTIF(M$2:M1662,M1662)))</f>
        <v>840.5_1</v>
      </c>
      <c r="P1662" s="140" t="str">
        <f t="shared" si="50"/>
        <v/>
      </c>
      <c r="Q1662" s="136" t="s">
        <v>1872</v>
      </c>
      <c r="R1662" s="136" t="s">
        <v>1867</v>
      </c>
      <c r="S1662" s="136" t="s">
        <v>980</v>
      </c>
      <c r="T1662" s="136" t="s">
        <v>980</v>
      </c>
      <c r="U1662" s="136" t="s">
        <v>987</v>
      </c>
      <c r="V1662" s="136" t="s">
        <v>980</v>
      </c>
      <c r="W1662" s="136" t="s">
        <v>980</v>
      </c>
      <c r="X1662" s="136" t="s">
        <v>980</v>
      </c>
      <c r="Y1662" s="136" t="s">
        <v>980</v>
      </c>
      <c r="Z1662" s="136" t="s">
        <v>988</v>
      </c>
      <c r="AA1662" s="136" t="s">
        <v>980</v>
      </c>
      <c r="AB1662" s="137"/>
      <c r="AC1662" s="136" t="s">
        <v>980</v>
      </c>
      <c r="AD1662" s="136" t="s">
        <v>980</v>
      </c>
      <c r="AE1662" s="136" t="s">
        <v>980</v>
      </c>
      <c r="AF1662" s="138">
        <v>0</v>
      </c>
    </row>
    <row r="1663" spans="1:32" x14ac:dyDescent="0.25">
      <c r="A1663" s="135" t="s">
        <v>980</v>
      </c>
      <c r="B1663" s="136" t="s">
        <v>182</v>
      </c>
      <c r="C1663" s="136" t="s">
        <v>160</v>
      </c>
      <c r="D1663" s="137">
        <v>44273</v>
      </c>
      <c r="E1663" s="137">
        <v>44273</v>
      </c>
      <c r="F1663" s="137">
        <v>44279</v>
      </c>
      <c r="G1663" s="136" t="s">
        <v>981</v>
      </c>
      <c r="H1663" s="136" t="s">
        <v>982</v>
      </c>
      <c r="I1663" s="138">
        <v>-6493.86</v>
      </c>
      <c r="J1663" s="136" t="s">
        <v>983</v>
      </c>
      <c r="K1663" s="136" t="s">
        <v>984</v>
      </c>
      <c r="L1663" s="138">
        <v>-545159.55000000005</v>
      </c>
      <c r="M1663" s="138">
        <v>-6493.86</v>
      </c>
      <c r="N1663" s="139">
        <f t="shared" si="51"/>
        <v>6493.86</v>
      </c>
      <c r="O1663" s="140" t="str">
        <f>IF(M1663="","",IF(M1663&lt;0,-M1663&amp;"_"&amp;COUNTIF(M$2:M1663,M1663),M1663&amp;"_"&amp;COUNTIF(M$2:M1663,M1663)))</f>
        <v>6493.86_1</v>
      </c>
      <c r="P1663" s="140" t="str">
        <f t="shared" si="50"/>
        <v/>
      </c>
      <c r="Q1663" s="136" t="s">
        <v>1872</v>
      </c>
      <c r="R1663" s="136" t="s">
        <v>1867</v>
      </c>
      <c r="S1663" s="136" t="s">
        <v>980</v>
      </c>
      <c r="T1663" s="136" t="s">
        <v>980</v>
      </c>
      <c r="U1663" s="136" t="s">
        <v>987</v>
      </c>
      <c r="V1663" s="136" t="s">
        <v>980</v>
      </c>
      <c r="W1663" s="136" t="s">
        <v>980</v>
      </c>
      <c r="X1663" s="136" t="s">
        <v>980</v>
      </c>
      <c r="Y1663" s="136" t="s">
        <v>980</v>
      </c>
      <c r="Z1663" s="136" t="s">
        <v>988</v>
      </c>
      <c r="AA1663" s="136" t="s">
        <v>980</v>
      </c>
      <c r="AB1663" s="137"/>
      <c r="AC1663" s="136" t="s">
        <v>980</v>
      </c>
      <c r="AD1663" s="136" t="s">
        <v>980</v>
      </c>
      <c r="AE1663" s="136" t="s">
        <v>980</v>
      </c>
      <c r="AF1663" s="138">
        <v>0</v>
      </c>
    </row>
    <row r="1664" spans="1:32" x14ac:dyDescent="0.25">
      <c r="A1664" s="135" t="s">
        <v>980</v>
      </c>
      <c r="B1664" s="136" t="s">
        <v>182</v>
      </c>
      <c r="C1664" s="136" t="s">
        <v>160</v>
      </c>
      <c r="D1664" s="137">
        <v>44273</v>
      </c>
      <c r="E1664" s="137">
        <v>44273</v>
      </c>
      <c r="F1664" s="137">
        <v>44279</v>
      </c>
      <c r="G1664" s="136" t="s">
        <v>981</v>
      </c>
      <c r="H1664" s="136" t="s">
        <v>982</v>
      </c>
      <c r="I1664" s="138">
        <v>-1632.12</v>
      </c>
      <c r="J1664" s="136" t="s">
        <v>983</v>
      </c>
      <c r="K1664" s="136" t="s">
        <v>984</v>
      </c>
      <c r="L1664" s="138">
        <v>-137016.47</v>
      </c>
      <c r="M1664" s="138">
        <v>-1632.12</v>
      </c>
      <c r="N1664" s="139">
        <f t="shared" si="51"/>
        <v>1632.12</v>
      </c>
      <c r="O1664" s="140" t="str">
        <f>IF(M1664="","",IF(M1664&lt;0,-M1664&amp;"_"&amp;COUNTIF(M$2:M1664,M1664),M1664&amp;"_"&amp;COUNTIF(M$2:M1664,M1664)))</f>
        <v>1632.12_1</v>
      </c>
      <c r="P1664" s="140" t="str">
        <f t="shared" si="50"/>
        <v/>
      </c>
      <c r="Q1664" s="136" t="s">
        <v>1872</v>
      </c>
      <c r="R1664" s="136" t="s">
        <v>1867</v>
      </c>
      <c r="S1664" s="136" t="s">
        <v>980</v>
      </c>
      <c r="T1664" s="136" t="s">
        <v>980</v>
      </c>
      <c r="U1664" s="136" t="s">
        <v>987</v>
      </c>
      <c r="V1664" s="136" t="s">
        <v>980</v>
      </c>
      <c r="W1664" s="136" t="s">
        <v>980</v>
      </c>
      <c r="X1664" s="136" t="s">
        <v>980</v>
      </c>
      <c r="Y1664" s="136" t="s">
        <v>980</v>
      </c>
      <c r="Z1664" s="136" t="s">
        <v>988</v>
      </c>
      <c r="AA1664" s="136" t="s">
        <v>980</v>
      </c>
      <c r="AB1664" s="137"/>
      <c r="AC1664" s="136" t="s">
        <v>980</v>
      </c>
      <c r="AD1664" s="136" t="s">
        <v>980</v>
      </c>
      <c r="AE1664" s="136" t="s">
        <v>980</v>
      </c>
      <c r="AF1664" s="138">
        <v>0</v>
      </c>
    </row>
    <row r="1665" spans="1:32" x14ac:dyDescent="0.25">
      <c r="A1665" s="135" t="s">
        <v>980</v>
      </c>
      <c r="B1665" s="136" t="s">
        <v>182</v>
      </c>
      <c r="C1665" s="136" t="s">
        <v>160</v>
      </c>
      <c r="D1665" s="137">
        <v>44273</v>
      </c>
      <c r="E1665" s="137">
        <v>44273</v>
      </c>
      <c r="F1665" s="137">
        <v>44279</v>
      </c>
      <c r="G1665" s="136" t="s">
        <v>981</v>
      </c>
      <c r="H1665" s="136" t="s">
        <v>982</v>
      </c>
      <c r="I1665" s="138">
        <v>-9291.2900000000009</v>
      </c>
      <c r="J1665" s="136" t="s">
        <v>983</v>
      </c>
      <c r="K1665" s="136" t="s">
        <v>984</v>
      </c>
      <c r="L1665" s="138">
        <v>-780003.8</v>
      </c>
      <c r="M1665" s="138">
        <v>-9291.2900000000009</v>
      </c>
      <c r="N1665" s="139">
        <f t="shared" si="51"/>
        <v>9291.2900000000009</v>
      </c>
      <c r="O1665" s="140" t="str">
        <f>IF(M1665="","",IF(M1665&lt;0,-M1665&amp;"_"&amp;COUNTIF(M$2:M1665,M1665),M1665&amp;"_"&amp;COUNTIF(M$2:M1665,M1665)))</f>
        <v>9291.29_1</v>
      </c>
      <c r="P1665" s="140" t="str">
        <f t="shared" si="50"/>
        <v/>
      </c>
      <c r="Q1665" s="136" t="s">
        <v>1872</v>
      </c>
      <c r="R1665" s="136" t="s">
        <v>1867</v>
      </c>
      <c r="S1665" s="136" t="s">
        <v>980</v>
      </c>
      <c r="T1665" s="136" t="s">
        <v>980</v>
      </c>
      <c r="U1665" s="136" t="s">
        <v>987</v>
      </c>
      <c r="V1665" s="136" t="s">
        <v>980</v>
      </c>
      <c r="W1665" s="136" t="s">
        <v>980</v>
      </c>
      <c r="X1665" s="136" t="s">
        <v>980</v>
      </c>
      <c r="Y1665" s="136" t="s">
        <v>980</v>
      </c>
      <c r="Z1665" s="136" t="s">
        <v>988</v>
      </c>
      <c r="AA1665" s="136" t="s">
        <v>980</v>
      </c>
      <c r="AB1665" s="137"/>
      <c r="AC1665" s="136" t="s">
        <v>980</v>
      </c>
      <c r="AD1665" s="136" t="s">
        <v>980</v>
      </c>
      <c r="AE1665" s="136" t="s">
        <v>980</v>
      </c>
      <c r="AF1665" s="138">
        <v>0</v>
      </c>
    </row>
    <row r="1666" spans="1:32" x14ac:dyDescent="0.25">
      <c r="A1666" s="135" t="s">
        <v>980</v>
      </c>
      <c r="B1666" s="136" t="s">
        <v>182</v>
      </c>
      <c r="C1666" s="136" t="s">
        <v>160</v>
      </c>
      <c r="D1666" s="137">
        <v>44273</v>
      </c>
      <c r="E1666" s="137">
        <v>44273</v>
      </c>
      <c r="F1666" s="137">
        <v>44279</v>
      </c>
      <c r="G1666" s="136" t="s">
        <v>981</v>
      </c>
      <c r="H1666" s="136" t="s">
        <v>982</v>
      </c>
      <c r="I1666" s="138">
        <v>-1632.12</v>
      </c>
      <c r="J1666" s="136" t="s">
        <v>983</v>
      </c>
      <c r="K1666" s="136" t="s">
        <v>984</v>
      </c>
      <c r="L1666" s="138">
        <v>-137016.47</v>
      </c>
      <c r="M1666" s="138">
        <v>-1632.12</v>
      </c>
      <c r="N1666" s="139">
        <f t="shared" si="51"/>
        <v>1632.12</v>
      </c>
      <c r="O1666" s="140" t="str">
        <f>IF(M1666="","",IF(M1666&lt;0,-M1666&amp;"_"&amp;COUNTIF(M$2:M1666,M1666),M1666&amp;"_"&amp;COUNTIF(M$2:M1666,M1666)))</f>
        <v>1632.12_2</v>
      </c>
      <c r="P1666" s="140" t="str">
        <f t="shared" ref="P1666:P1729" si="52">IF(COUNTIF(O:O,O1666)=2,"x","")</f>
        <v/>
      </c>
      <c r="Q1666" s="136" t="s">
        <v>1872</v>
      </c>
      <c r="R1666" s="136" t="s">
        <v>1867</v>
      </c>
      <c r="S1666" s="136" t="s">
        <v>980</v>
      </c>
      <c r="T1666" s="136" t="s">
        <v>980</v>
      </c>
      <c r="U1666" s="136" t="s">
        <v>987</v>
      </c>
      <c r="V1666" s="136" t="s">
        <v>980</v>
      </c>
      <c r="W1666" s="136" t="s">
        <v>980</v>
      </c>
      <c r="X1666" s="136" t="s">
        <v>980</v>
      </c>
      <c r="Y1666" s="136" t="s">
        <v>980</v>
      </c>
      <c r="Z1666" s="136" t="s">
        <v>988</v>
      </c>
      <c r="AA1666" s="136" t="s">
        <v>980</v>
      </c>
      <c r="AB1666" s="137"/>
      <c r="AC1666" s="136" t="s">
        <v>980</v>
      </c>
      <c r="AD1666" s="136" t="s">
        <v>980</v>
      </c>
      <c r="AE1666" s="136" t="s">
        <v>980</v>
      </c>
      <c r="AF1666" s="138">
        <v>0</v>
      </c>
    </row>
    <row r="1667" spans="1:32" x14ac:dyDescent="0.25">
      <c r="A1667" s="135" t="s">
        <v>980</v>
      </c>
      <c r="B1667" s="136" t="s">
        <v>182</v>
      </c>
      <c r="C1667" s="136" t="s">
        <v>160</v>
      </c>
      <c r="D1667" s="137">
        <v>44273</v>
      </c>
      <c r="E1667" s="137">
        <v>44273</v>
      </c>
      <c r="F1667" s="137">
        <v>44279</v>
      </c>
      <c r="G1667" s="136" t="s">
        <v>981</v>
      </c>
      <c r="H1667" s="136" t="s">
        <v>982</v>
      </c>
      <c r="I1667" s="138">
        <v>-191.75</v>
      </c>
      <c r="J1667" s="136" t="s">
        <v>999</v>
      </c>
      <c r="K1667" s="136" t="s">
        <v>984</v>
      </c>
      <c r="L1667" s="138">
        <v>-16097.41</v>
      </c>
      <c r="M1667" s="138">
        <v>-191.75</v>
      </c>
      <c r="N1667" s="139">
        <f t="shared" ref="N1667:N1730" si="53">M1667*-1</f>
        <v>191.75</v>
      </c>
      <c r="O1667" s="140" t="str">
        <f>IF(M1667="","",IF(M1667&lt;0,-M1667&amp;"_"&amp;COUNTIF(M$2:M1667,M1667),M1667&amp;"_"&amp;COUNTIF(M$2:M1667,M1667)))</f>
        <v>191.75_1</v>
      </c>
      <c r="P1667" s="140" t="str">
        <f t="shared" si="52"/>
        <v/>
      </c>
      <c r="Q1667" s="136" t="s">
        <v>1872</v>
      </c>
      <c r="R1667" s="136" t="s">
        <v>1867</v>
      </c>
      <c r="S1667" s="136" t="s">
        <v>980</v>
      </c>
      <c r="T1667" s="136" t="s">
        <v>980</v>
      </c>
      <c r="U1667" s="136" t="s">
        <v>987</v>
      </c>
      <c r="V1667" s="136" t="s">
        <v>980</v>
      </c>
      <c r="W1667" s="136" t="s">
        <v>980</v>
      </c>
      <c r="X1667" s="136" t="s">
        <v>980</v>
      </c>
      <c r="Y1667" s="136" t="s">
        <v>980</v>
      </c>
      <c r="Z1667" s="136" t="s">
        <v>988</v>
      </c>
      <c r="AA1667" s="136" t="s">
        <v>980</v>
      </c>
      <c r="AB1667" s="137"/>
      <c r="AC1667" s="136" t="s">
        <v>980</v>
      </c>
      <c r="AD1667" s="136" t="s">
        <v>980</v>
      </c>
      <c r="AE1667" s="136" t="s">
        <v>980</v>
      </c>
      <c r="AF1667" s="138">
        <v>0</v>
      </c>
    </row>
    <row r="1668" spans="1:32" x14ac:dyDescent="0.25">
      <c r="A1668" s="135" t="s">
        <v>980</v>
      </c>
      <c r="B1668" s="136" t="s">
        <v>182</v>
      </c>
      <c r="C1668" s="136" t="s">
        <v>160</v>
      </c>
      <c r="D1668" s="137">
        <v>44273</v>
      </c>
      <c r="E1668" s="137">
        <v>44273</v>
      </c>
      <c r="F1668" s="137">
        <v>44279</v>
      </c>
      <c r="G1668" s="136" t="s">
        <v>981</v>
      </c>
      <c r="H1668" s="136" t="s">
        <v>982</v>
      </c>
      <c r="I1668" s="138">
        <v>-12698.46</v>
      </c>
      <c r="J1668" s="136" t="s">
        <v>983</v>
      </c>
      <c r="K1668" s="136" t="s">
        <v>984</v>
      </c>
      <c r="L1668" s="138">
        <v>-1066035.72</v>
      </c>
      <c r="M1668" s="138">
        <v>-12698.46</v>
      </c>
      <c r="N1668" s="139">
        <f t="shared" si="53"/>
        <v>12698.46</v>
      </c>
      <c r="O1668" s="140" t="str">
        <f>IF(M1668="","",IF(M1668&lt;0,-M1668&amp;"_"&amp;COUNTIF(M$2:M1668,M1668),M1668&amp;"_"&amp;COUNTIF(M$2:M1668,M1668)))</f>
        <v>12698.46_1</v>
      </c>
      <c r="P1668" s="140" t="str">
        <f t="shared" si="52"/>
        <v/>
      </c>
      <c r="Q1668" s="136" t="s">
        <v>1872</v>
      </c>
      <c r="R1668" s="136" t="s">
        <v>1867</v>
      </c>
      <c r="S1668" s="136" t="s">
        <v>980</v>
      </c>
      <c r="T1668" s="136" t="s">
        <v>980</v>
      </c>
      <c r="U1668" s="136" t="s">
        <v>987</v>
      </c>
      <c r="V1668" s="136" t="s">
        <v>980</v>
      </c>
      <c r="W1668" s="136" t="s">
        <v>980</v>
      </c>
      <c r="X1668" s="136" t="s">
        <v>980</v>
      </c>
      <c r="Y1668" s="136" t="s">
        <v>980</v>
      </c>
      <c r="Z1668" s="136" t="s">
        <v>988</v>
      </c>
      <c r="AA1668" s="136" t="s">
        <v>980</v>
      </c>
      <c r="AB1668" s="137"/>
      <c r="AC1668" s="136" t="s">
        <v>980</v>
      </c>
      <c r="AD1668" s="136" t="s">
        <v>980</v>
      </c>
      <c r="AE1668" s="136" t="s">
        <v>980</v>
      </c>
      <c r="AF1668" s="138">
        <v>0</v>
      </c>
    </row>
    <row r="1669" spans="1:32" x14ac:dyDescent="0.25">
      <c r="A1669" s="135" t="s">
        <v>980</v>
      </c>
      <c r="B1669" s="136" t="s">
        <v>182</v>
      </c>
      <c r="C1669" s="136" t="s">
        <v>160</v>
      </c>
      <c r="D1669" s="137">
        <v>44273</v>
      </c>
      <c r="E1669" s="137">
        <v>44273</v>
      </c>
      <c r="F1669" s="137">
        <v>44279</v>
      </c>
      <c r="G1669" s="136" t="s">
        <v>981</v>
      </c>
      <c r="H1669" s="136" t="s">
        <v>982</v>
      </c>
      <c r="I1669" s="138">
        <v>-3602.65</v>
      </c>
      <c r="J1669" s="136" t="s">
        <v>983</v>
      </c>
      <c r="K1669" s="136" t="s">
        <v>984</v>
      </c>
      <c r="L1669" s="138">
        <v>-302442.46999999997</v>
      </c>
      <c r="M1669" s="138">
        <v>-3602.65</v>
      </c>
      <c r="N1669" s="139">
        <f t="shared" si="53"/>
        <v>3602.65</v>
      </c>
      <c r="O1669" s="140" t="str">
        <f>IF(M1669="","",IF(M1669&lt;0,-M1669&amp;"_"&amp;COUNTIF(M$2:M1669,M1669),M1669&amp;"_"&amp;COUNTIF(M$2:M1669,M1669)))</f>
        <v>3602.65_1</v>
      </c>
      <c r="P1669" s="140" t="str">
        <f t="shared" si="52"/>
        <v/>
      </c>
      <c r="Q1669" s="136" t="s">
        <v>1872</v>
      </c>
      <c r="R1669" s="136" t="s">
        <v>1867</v>
      </c>
      <c r="S1669" s="136" t="s">
        <v>980</v>
      </c>
      <c r="T1669" s="136" t="s">
        <v>980</v>
      </c>
      <c r="U1669" s="136" t="s">
        <v>987</v>
      </c>
      <c r="V1669" s="136" t="s">
        <v>980</v>
      </c>
      <c r="W1669" s="136" t="s">
        <v>980</v>
      </c>
      <c r="X1669" s="136" t="s">
        <v>980</v>
      </c>
      <c r="Y1669" s="136" t="s">
        <v>980</v>
      </c>
      <c r="Z1669" s="136" t="s">
        <v>988</v>
      </c>
      <c r="AA1669" s="136" t="s">
        <v>980</v>
      </c>
      <c r="AB1669" s="137"/>
      <c r="AC1669" s="136" t="s">
        <v>980</v>
      </c>
      <c r="AD1669" s="136" t="s">
        <v>980</v>
      </c>
      <c r="AE1669" s="136" t="s">
        <v>980</v>
      </c>
      <c r="AF1669" s="138">
        <v>0</v>
      </c>
    </row>
    <row r="1670" spans="1:32" x14ac:dyDescent="0.25">
      <c r="A1670" s="135" t="s">
        <v>980</v>
      </c>
      <c r="B1670" s="136" t="s">
        <v>182</v>
      </c>
      <c r="C1670" s="136" t="s">
        <v>160</v>
      </c>
      <c r="D1670" s="137">
        <v>44273</v>
      </c>
      <c r="E1670" s="137">
        <v>44273</v>
      </c>
      <c r="F1670" s="137">
        <v>44279</v>
      </c>
      <c r="G1670" s="136" t="s">
        <v>981</v>
      </c>
      <c r="H1670" s="136" t="s">
        <v>982</v>
      </c>
      <c r="I1670" s="138">
        <v>-873.05</v>
      </c>
      <c r="J1670" s="136" t="s">
        <v>983</v>
      </c>
      <c r="K1670" s="136" t="s">
        <v>984</v>
      </c>
      <c r="L1670" s="138">
        <v>-73292.55</v>
      </c>
      <c r="M1670" s="138">
        <v>-873.05</v>
      </c>
      <c r="N1670" s="139">
        <f t="shared" si="53"/>
        <v>873.05</v>
      </c>
      <c r="O1670" s="140" t="str">
        <f>IF(M1670="","",IF(M1670&lt;0,-M1670&amp;"_"&amp;COUNTIF(M$2:M1670,M1670),M1670&amp;"_"&amp;COUNTIF(M$2:M1670,M1670)))</f>
        <v>873.05_1</v>
      </c>
      <c r="P1670" s="140" t="str">
        <f t="shared" si="52"/>
        <v/>
      </c>
      <c r="Q1670" s="136" t="s">
        <v>1872</v>
      </c>
      <c r="R1670" s="136" t="s">
        <v>1867</v>
      </c>
      <c r="S1670" s="136" t="s">
        <v>980</v>
      </c>
      <c r="T1670" s="136" t="s">
        <v>980</v>
      </c>
      <c r="U1670" s="136" t="s">
        <v>987</v>
      </c>
      <c r="V1670" s="136" t="s">
        <v>980</v>
      </c>
      <c r="W1670" s="136" t="s">
        <v>980</v>
      </c>
      <c r="X1670" s="136" t="s">
        <v>980</v>
      </c>
      <c r="Y1670" s="136" t="s">
        <v>980</v>
      </c>
      <c r="Z1670" s="136" t="s">
        <v>988</v>
      </c>
      <c r="AA1670" s="136" t="s">
        <v>980</v>
      </c>
      <c r="AB1670" s="137"/>
      <c r="AC1670" s="136" t="s">
        <v>980</v>
      </c>
      <c r="AD1670" s="136" t="s">
        <v>980</v>
      </c>
      <c r="AE1670" s="136" t="s">
        <v>980</v>
      </c>
      <c r="AF1670" s="138">
        <v>0</v>
      </c>
    </row>
    <row r="1671" spans="1:32" x14ac:dyDescent="0.25">
      <c r="A1671" s="135" t="s">
        <v>980</v>
      </c>
      <c r="B1671" s="136" t="s">
        <v>182</v>
      </c>
      <c r="C1671" s="136" t="s">
        <v>160</v>
      </c>
      <c r="D1671" s="137">
        <v>44273</v>
      </c>
      <c r="E1671" s="137">
        <v>44273</v>
      </c>
      <c r="F1671" s="137">
        <v>44279</v>
      </c>
      <c r="G1671" s="136" t="s">
        <v>981</v>
      </c>
      <c r="H1671" s="136" t="s">
        <v>982</v>
      </c>
      <c r="I1671" s="138">
        <v>-6375.37</v>
      </c>
      <c r="J1671" s="136" t="s">
        <v>983</v>
      </c>
      <c r="K1671" s="136" t="s">
        <v>984</v>
      </c>
      <c r="L1671" s="138">
        <v>-535212.31000000006</v>
      </c>
      <c r="M1671" s="138">
        <v>-6375.37</v>
      </c>
      <c r="N1671" s="139">
        <f t="shared" si="53"/>
        <v>6375.37</v>
      </c>
      <c r="O1671" s="140" t="str">
        <f>IF(M1671="","",IF(M1671&lt;0,-M1671&amp;"_"&amp;COUNTIF(M$2:M1671,M1671),M1671&amp;"_"&amp;COUNTIF(M$2:M1671,M1671)))</f>
        <v>6375.37_1</v>
      </c>
      <c r="P1671" s="140" t="str">
        <f t="shared" si="52"/>
        <v/>
      </c>
      <c r="Q1671" s="136" t="s">
        <v>1872</v>
      </c>
      <c r="R1671" s="136" t="s">
        <v>1867</v>
      </c>
      <c r="S1671" s="136" t="s">
        <v>980</v>
      </c>
      <c r="T1671" s="136" t="s">
        <v>980</v>
      </c>
      <c r="U1671" s="136" t="s">
        <v>987</v>
      </c>
      <c r="V1671" s="136" t="s">
        <v>980</v>
      </c>
      <c r="W1671" s="136" t="s">
        <v>980</v>
      </c>
      <c r="X1671" s="136" t="s">
        <v>980</v>
      </c>
      <c r="Y1671" s="136" t="s">
        <v>980</v>
      </c>
      <c r="Z1671" s="136" t="s">
        <v>988</v>
      </c>
      <c r="AA1671" s="136" t="s">
        <v>980</v>
      </c>
      <c r="AB1671" s="137"/>
      <c r="AC1671" s="136" t="s">
        <v>980</v>
      </c>
      <c r="AD1671" s="136" t="s">
        <v>980</v>
      </c>
      <c r="AE1671" s="136" t="s">
        <v>980</v>
      </c>
      <c r="AF1671" s="138">
        <v>0</v>
      </c>
    </row>
    <row r="1672" spans="1:32" x14ac:dyDescent="0.25">
      <c r="A1672" s="135" t="s">
        <v>980</v>
      </c>
      <c r="B1672" s="136" t="s">
        <v>182</v>
      </c>
      <c r="C1672" s="136" t="s">
        <v>160</v>
      </c>
      <c r="D1672" s="137">
        <v>44273</v>
      </c>
      <c r="E1672" s="137">
        <v>44273</v>
      </c>
      <c r="F1672" s="137">
        <v>44279</v>
      </c>
      <c r="G1672" s="136" t="s">
        <v>981</v>
      </c>
      <c r="H1672" s="136" t="s">
        <v>982</v>
      </c>
      <c r="I1672" s="138">
        <v>-2298.7399999999998</v>
      </c>
      <c r="J1672" s="136" t="s">
        <v>983</v>
      </c>
      <c r="K1672" s="136" t="s">
        <v>984</v>
      </c>
      <c r="L1672" s="138">
        <v>-192979.22</v>
      </c>
      <c r="M1672" s="138">
        <v>-2298.7399999999998</v>
      </c>
      <c r="N1672" s="139">
        <f t="shared" si="53"/>
        <v>2298.7399999999998</v>
      </c>
      <c r="O1672" s="140" t="str">
        <f>IF(M1672="","",IF(M1672&lt;0,-M1672&amp;"_"&amp;COUNTIF(M$2:M1672,M1672),M1672&amp;"_"&amp;COUNTIF(M$2:M1672,M1672)))</f>
        <v>2298.74_1</v>
      </c>
      <c r="P1672" s="140" t="str">
        <f t="shared" si="52"/>
        <v/>
      </c>
      <c r="Q1672" s="136" t="s">
        <v>1872</v>
      </c>
      <c r="R1672" s="136" t="s">
        <v>1867</v>
      </c>
      <c r="S1672" s="136" t="s">
        <v>980</v>
      </c>
      <c r="T1672" s="136" t="s">
        <v>980</v>
      </c>
      <c r="U1672" s="136" t="s">
        <v>987</v>
      </c>
      <c r="V1672" s="136" t="s">
        <v>980</v>
      </c>
      <c r="W1672" s="136" t="s">
        <v>980</v>
      </c>
      <c r="X1672" s="136" t="s">
        <v>980</v>
      </c>
      <c r="Y1672" s="136" t="s">
        <v>980</v>
      </c>
      <c r="Z1672" s="136" t="s">
        <v>988</v>
      </c>
      <c r="AA1672" s="136" t="s">
        <v>980</v>
      </c>
      <c r="AB1672" s="137"/>
      <c r="AC1672" s="136" t="s">
        <v>980</v>
      </c>
      <c r="AD1672" s="136" t="s">
        <v>980</v>
      </c>
      <c r="AE1672" s="136" t="s">
        <v>980</v>
      </c>
      <c r="AF1672" s="138">
        <v>0</v>
      </c>
    </row>
    <row r="1673" spans="1:32" x14ac:dyDescent="0.25">
      <c r="A1673" s="135" t="s">
        <v>980</v>
      </c>
      <c r="B1673" s="136" t="s">
        <v>182</v>
      </c>
      <c r="C1673" s="136" t="s">
        <v>160</v>
      </c>
      <c r="D1673" s="137">
        <v>44273</v>
      </c>
      <c r="E1673" s="137">
        <v>44273</v>
      </c>
      <c r="F1673" s="137">
        <v>44279</v>
      </c>
      <c r="G1673" s="136" t="s">
        <v>981</v>
      </c>
      <c r="H1673" s="136" t="s">
        <v>982</v>
      </c>
      <c r="I1673" s="138">
        <v>-266.01</v>
      </c>
      <c r="J1673" s="136" t="s">
        <v>983</v>
      </c>
      <c r="K1673" s="136" t="s">
        <v>984</v>
      </c>
      <c r="L1673" s="138">
        <v>-22331.54</v>
      </c>
      <c r="M1673" s="138">
        <v>-266.01</v>
      </c>
      <c r="N1673" s="139">
        <f t="shared" si="53"/>
        <v>266.01</v>
      </c>
      <c r="O1673" s="140" t="str">
        <f>IF(M1673="","",IF(M1673&lt;0,-M1673&amp;"_"&amp;COUNTIF(M$2:M1673,M1673),M1673&amp;"_"&amp;COUNTIF(M$2:M1673,M1673)))</f>
        <v>266.01_1</v>
      </c>
      <c r="P1673" s="140" t="str">
        <f t="shared" si="52"/>
        <v/>
      </c>
      <c r="Q1673" s="136" t="s">
        <v>1872</v>
      </c>
      <c r="R1673" s="136" t="s">
        <v>1867</v>
      </c>
      <c r="S1673" s="136" t="s">
        <v>980</v>
      </c>
      <c r="T1673" s="136" t="s">
        <v>980</v>
      </c>
      <c r="U1673" s="136" t="s">
        <v>987</v>
      </c>
      <c r="V1673" s="136" t="s">
        <v>980</v>
      </c>
      <c r="W1673" s="136" t="s">
        <v>980</v>
      </c>
      <c r="X1673" s="136" t="s">
        <v>980</v>
      </c>
      <c r="Y1673" s="136" t="s">
        <v>980</v>
      </c>
      <c r="Z1673" s="136" t="s">
        <v>988</v>
      </c>
      <c r="AA1673" s="136" t="s">
        <v>980</v>
      </c>
      <c r="AB1673" s="137"/>
      <c r="AC1673" s="136" t="s">
        <v>980</v>
      </c>
      <c r="AD1673" s="136" t="s">
        <v>980</v>
      </c>
      <c r="AE1673" s="136" t="s">
        <v>980</v>
      </c>
      <c r="AF1673" s="138">
        <v>0</v>
      </c>
    </row>
    <row r="1674" spans="1:32" x14ac:dyDescent="0.25">
      <c r="A1674" s="135" t="s">
        <v>980</v>
      </c>
      <c r="B1674" s="136" t="s">
        <v>182</v>
      </c>
      <c r="C1674" s="136" t="s">
        <v>160</v>
      </c>
      <c r="D1674" s="137">
        <v>44273</v>
      </c>
      <c r="E1674" s="137">
        <v>44273</v>
      </c>
      <c r="F1674" s="137">
        <v>44279</v>
      </c>
      <c r="G1674" s="136" t="s">
        <v>981</v>
      </c>
      <c r="H1674" s="136" t="s">
        <v>982</v>
      </c>
      <c r="I1674" s="138">
        <v>-6757.77</v>
      </c>
      <c r="J1674" s="136" t="s">
        <v>983</v>
      </c>
      <c r="K1674" s="136" t="s">
        <v>984</v>
      </c>
      <c r="L1674" s="138">
        <v>-567314.79</v>
      </c>
      <c r="M1674" s="138">
        <v>-6757.77</v>
      </c>
      <c r="N1674" s="139">
        <f t="shared" si="53"/>
        <v>6757.77</v>
      </c>
      <c r="O1674" s="140" t="str">
        <f>IF(M1674="","",IF(M1674&lt;0,-M1674&amp;"_"&amp;COUNTIF(M$2:M1674,M1674),M1674&amp;"_"&amp;COUNTIF(M$2:M1674,M1674)))</f>
        <v>6757.77_1</v>
      </c>
      <c r="P1674" s="140" t="str">
        <f t="shared" si="52"/>
        <v/>
      </c>
      <c r="Q1674" s="136" t="s">
        <v>1872</v>
      </c>
      <c r="R1674" s="136" t="s">
        <v>1867</v>
      </c>
      <c r="S1674" s="136" t="s">
        <v>980</v>
      </c>
      <c r="T1674" s="136" t="s">
        <v>980</v>
      </c>
      <c r="U1674" s="136" t="s">
        <v>987</v>
      </c>
      <c r="V1674" s="136" t="s">
        <v>980</v>
      </c>
      <c r="W1674" s="136" t="s">
        <v>980</v>
      </c>
      <c r="X1674" s="136" t="s">
        <v>980</v>
      </c>
      <c r="Y1674" s="136" t="s">
        <v>980</v>
      </c>
      <c r="Z1674" s="136" t="s">
        <v>988</v>
      </c>
      <c r="AA1674" s="136" t="s">
        <v>980</v>
      </c>
      <c r="AB1674" s="137"/>
      <c r="AC1674" s="136" t="s">
        <v>980</v>
      </c>
      <c r="AD1674" s="136" t="s">
        <v>980</v>
      </c>
      <c r="AE1674" s="136" t="s">
        <v>980</v>
      </c>
      <c r="AF1674" s="138">
        <v>0</v>
      </c>
    </row>
    <row r="1675" spans="1:32" x14ac:dyDescent="0.25">
      <c r="A1675" s="135" t="s">
        <v>980</v>
      </c>
      <c r="B1675" s="136" t="s">
        <v>182</v>
      </c>
      <c r="C1675" s="136" t="s">
        <v>160</v>
      </c>
      <c r="D1675" s="137">
        <v>44273</v>
      </c>
      <c r="E1675" s="137">
        <v>44273</v>
      </c>
      <c r="F1675" s="137">
        <v>44279</v>
      </c>
      <c r="G1675" s="136" t="s">
        <v>981</v>
      </c>
      <c r="H1675" s="136" t="s">
        <v>982</v>
      </c>
      <c r="I1675" s="138">
        <v>-2671.86</v>
      </c>
      <c r="J1675" s="136" t="s">
        <v>983</v>
      </c>
      <c r="K1675" s="136" t="s">
        <v>984</v>
      </c>
      <c r="L1675" s="138">
        <v>-224302.65</v>
      </c>
      <c r="M1675" s="138">
        <v>-2671.86</v>
      </c>
      <c r="N1675" s="139">
        <f t="shared" si="53"/>
        <v>2671.86</v>
      </c>
      <c r="O1675" s="140" t="str">
        <f>IF(M1675="","",IF(M1675&lt;0,-M1675&amp;"_"&amp;COUNTIF(M$2:M1675,M1675),M1675&amp;"_"&amp;COUNTIF(M$2:M1675,M1675)))</f>
        <v>2671.86_1</v>
      </c>
      <c r="P1675" s="140" t="str">
        <f t="shared" si="52"/>
        <v/>
      </c>
      <c r="Q1675" s="136" t="s">
        <v>1872</v>
      </c>
      <c r="R1675" s="136" t="s">
        <v>1867</v>
      </c>
      <c r="S1675" s="136" t="s">
        <v>980</v>
      </c>
      <c r="T1675" s="136" t="s">
        <v>980</v>
      </c>
      <c r="U1675" s="136" t="s">
        <v>987</v>
      </c>
      <c r="V1675" s="136" t="s">
        <v>980</v>
      </c>
      <c r="W1675" s="136" t="s">
        <v>980</v>
      </c>
      <c r="X1675" s="136" t="s">
        <v>980</v>
      </c>
      <c r="Y1675" s="136" t="s">
        <v>980</v>
      </c>
      <c r="Z1675" s="136" t="s">
        <v>988</v>
      </c>
      <c r="AA1675" s="136" t="s">
        <v>980</v>
      </c>
      <c r="AB1675" s="137"/>
      <c r="AC1675" s="136" t="s">
        <v>980</v>
      </c>
      <c r="AD1675" s="136" t="s">
        <v>980</v>
      </c>
      <c r="AE1675" s="136" t="s">
        <v>980</v>
      </c>
      <c r="AF1675" s="138">
        <v>0</v>
      </c>
    </row>
    <row r="1676" spans="1:32" x14ac:dyDescent="0.25">
      <c r="A1676" s="135" t="s">
        <v>980</v>
      </c>
      <c r="B1676" s="136" t="s">
        <v>182</v>
      </c>
      <c r="C1676" s="136" t="s">
        <v>160</v>
      </c>
      <c r="D1676" s="137">
        <v>44273</v>
      </c>
      <c r="E1676" s="137">
        <v>44273</v>
      </c>
      <c r="F1676" s="137">
        <v>44279</v>
      </c>
      <c r="G1676" s="136" t="s">
        <v>981</v>
      </c>
      <c r="H1676" s="136" t="s">
        <v>982</v>
      </c>
      <c r="I1676" s="138">
        <v>-156.88</v>
      </c>
      <c r="J1676" s="136" t="s">
        <v>1001</v>
      </c>
      <c r="K1676" s="136" t="s">
        <v>984</v>
      </c>
      <c r="L1676" s="138">
        <v>-13170.08</v>
      </c>
      <c r="M1676" s="138">
        <v>-156.88</v>
      </c>
      <c r="N1676" s="139">
        <f t="shared" si="53"/>
        <v>156.88</v>
      </c>
      <c r="O1676" s="140" t="str">
        <f>IF(M1676="","",IF(M1676&lt;0,-M1676&amp;"_"&amp;COUNTIF(M$2:M1676,M1676),M1676&amp;"_"&amp;COUNTIF(M$2:M1676,M1676)))</f>
        <v>156.88_1</v>
      </c>
      <c r="P1676" s="140" t="str">
        <f t="shared" si="52"/>
        <v/>
      </c>
      <c r="Q1676" s="136" t="s">
        <v>1872</v>
      </c>
      <c r="R1676" s="136" t="s">
        <v>1867</v>
      </c>
      <c r="S1676" s="136" t="s">
        <v>980</v>
      </c>
      <c r="T1676" s="136" t="s">
        <v>980</v>
      </c>
      <c r="U1676" s="136" t="s">
        <v>987</v>
      </c>
      <c r="V1676" s="136" t="s">
        <v>980</v>
      </c>
      <c r="W1676" s="136" t="s">
        <v>980</v>
      </c>
      <c r="X1676" s="136" t="s">
        <v>980</v>
      </c>
      <c r="Y1676" s="136" t="s">
        <v>980</v>
      </c>
      <c r="Z1676" s="136" t="s">
        <v>988</v>
      </c>
      <c r="AA1676" s="136" t="s">
        <v>980</v>
      </c>
      <c r="AB1676" s="137"/>
      <c r="AC1676" s="136" t="s">
        <v>980</v>
      </c>
      <c r="AD1676" s="136" t="s">
        <v>980</v>
      </c>
      <c r="AE1676" s="136" t="s">
        <v>980</v>
      </c>
      <c r="AF1676" s="138">
        <v>0</v>
      </c>
    </row>
    <row r="1677" spans="1:32" x14ac:dyDescent="0.25">
      <c r="A1677" s="135" t="s">
        <v>980</v>
      </c>
      <c r="B1677" s="136" t="s">
        <v>182</v>
      </c>
      <c r="C1677" s="136" t="s">
        <v>160</v>
      </c>
      <c r="D1677" s="137">
        <v>44273</v>
      </c>
      <c r="E1677" s="137">
        <v>44273</v>
      </c>
      <c r="F1677" s="137">
        <v>44279</v>
      </c>
      <c r="G1677" s="136" t="s">
        <v>981</v>
      </c>
      <c r="H1677" s="136" t="s">
        <v>982</v>
      </c>
      <c r="I1677" s="138">
        <v>-3096.79</v>
      </c>
      <c r="J1677" s="136" t="s">
        <v>983</v>
      </c>
      <c r="K1677" s="136" t="s">
        <v>984</v>
      </c>
      <c r="L1677" s="138">
        <v>-259975.52</v>
      </c>
      <c r="M1677" s="138">
        <v>-3096.79</v>
      </c>
      <c r="N1677" s="139">
        <f t="shared" si="53"/>
        <v>3096.79</v>
      </c>
      <c r="O1677" s="140" t="str">
        <f>IF(M1677="","",IF(M1677&lt;0,-M1677&amp;"_"&amp;COUNTIF(M$2:M1677,M1677),M1677&amp;"_"&amp;COUNTIF(M$2:M1677,M1677)))</f>
        <v>3096.79_1</v>
      </c>
      <c r="P1677" s="140" t="str">
        <f t="shared" si="52"/>
        <v/>
      </c>
      <c r="Q1677" s="136" t="s">
        <v>1872</v>
      </c>
      <c r="R1677" s="136" t="s">
        <v>1867</v>
      </c>
      <c r="S1677" s="136" t="s">
        <v>980</v>
      </c>
      <c r="T1677" s="136" t="s">
        <v>980</v>
      </c>
      <c r="U1677" s="136" t="s">
        <v>987</v>
      </c>
      <c r="V1677" s="136" t="s">
        <v>980</v>
      </c>
      <c r="W1677" s="136" t="s">
        <v>980</v>
      </c>
      <c r="X1677" s="136" t="s">
        <v>980</v>
      </c>
      <c r="Y1677" s="136" t="s">
        <v>980</v>
      </c>
      <c r="Z1677" s="136" t="s">
        <v>988</v>
      </c>
      <c r="AA1677" s="136" t="s">
        <v>980</v>
      </c>
      <c r="AB1677" s="137"/>
      <c r="AC1677" s="136" t="s">
        <v>980</v>
      </c>
      <c r="AD1677" s="136" t="s">
        <v>980</v>
      </c>
      <c r="AE1677" s="136" t="s">
        <v>980</v>
      </c>
      <c r="AF1677" s="138">
        <v>0</v>
      </c>
    </row>
    <row r="1678" spans="1:32" x14ac:dyDescent="0.25">
      <c r="A1678" s="135" t="s">
        <v>980</v>
      </c>
      <c r="B1678" s="136" t="s">
        <v>182</v>
      </c>
      <c r="C1678" s="136" t="s">
        <v>160</v>
      </c>
      <c r="D1678" s="137">
        <v>44273</v>
      </c>
      <c r="E1678" s="137">
        <v>44273</v>
      </c>
      <c r="F1678" s="137">
        <v>44279</v>
      </c>
      <c r="G1678" s="136" t="s">
        <v>981</v>
      </c>
      <c r="H1678" s="136" t="s">
        <v>982</v>
      </c>
      <c r="I1678" s="138">
        <v>-1126.05</v>
      </c>
      <c r="J1678" s="136" t="s">
        <v>983</v>
      </c>
      <c r="K1678" s="136" t="s">
        <v>984</v>
      </c>
      <c r="L1678" s="138">
        <v>-94531.9</v>
      </c>
      <c r="M1678" s="138">
        <v>-1126.05</v>
      </c>
      <c r="N1678" s="139">
        <f t="shared" si="53"/>
        <v>1126.05</v>
      </c>
      <c r="O1678" s="140" t="str">
        <f>IF(M1678="","",IF(M1678&lt;0,-M1678&amp;"_"&amp;COUNTIF(M$2:M1678,M1678),M1678&amp;"_"&amp;COUNTIF(M$2:M1678,M1678)))</f>
        <v>1126.05_1</v>
      </c>
      <c r="P1678" s="140" t="str">
        <f t="shared" si="52"/>
        <v/>
      </c>
      <c r="Q1678" s="136" t="s">
        <v>1872</v>
      </c>
      <c r="R1678" s="136" t="s">
        <v>1867</v>
      </c>
      <c r="S1678" s="136" t="s">
        <v>980</v>
      </c>
      <c r="T1678" s="136" t="s">
        <v>980</v>
      </c>
      <c r="U1678" s="136" t="s">
        <v>987</v>
      </c>
      <c r="V1678" s="136" t="s">
        <v>980</v>
      </c>
      <c r="W1678" s="136" t="s">
        <v>980</v>
      </c>
      <c r="X1678" s="136" t="s">
        <v>980</v>
      </c>
      <c r="Y1678" s="136" t="s">
        <v>980</v>
      </c>
      <c r="Z1678" s="136" t="s">
        <v>988</v>
      </c>
      <c r="AA1678" s="136" t="s">
        <v>980</v>
      </c>
      <c r="AB1678" s="137"/>
      <c r="AC1678" s="136" t="s">
        <v>980</v>
      </c>
      <c r="AD1678" s="136" t="s">
        <v>980</v>
      </c>
      <c r="AE1678" s="136" t="s">
        <v>980</v>
      </c>
      <c r="AF1678" s="138">
        <v>0</v>
      </c>
    </row>
    <row r="1679" spans="1:32" x14ac:dyDescent="0.25">
      <c r="A1679" s="135" t="s">
        <v>980</v>
      </c>
      <c r="B1679" s="136" t="s">
        <v>182</v>
      </c>
      <c r="C1679" s="136" t="s">
        <v>160</v>
      </c>
      <c r="D1679" s="137">
        <v>44273</v>
      </c>
      <c r="E1679" s="137">
        <v>44273</v>
      </c>
      <c r="F1679" s="137">
        <v>44279</v>
      </c>
      <c r="G1679" s="136" t="s">
        <v>981</v>
      </c>
      <c r="H1679" s="136" t="s">
        <v>982</v>
      </c>
      <c r="I1679" s="138">
        <v>-245.55</v>
      </c>
      <c r="J1679" s="136" t="s">
        <v>999</v>
      </c>
      <c r="K1679" s="136" t="s">
        <v>984</v>
      </c>
      <c r="L1679" s="138">
        <v>-20613.919999999998</v>
      </c>
      <c r="M1679" s="138">
        <v>-245.55</v>
      </c>
      <c r="N1679" s="139">
        <f t="shared" si="53"/>
        <v>245.55</v>
      </c>
      <c r="O1679" s="140" t="str">
        <f>IF(M1679="","",IF(M1679&lt;0,-M1679&amp;"_"&amp;COUNTIF(M$2:M1679,M1679),M1679&amp;"_"&amp;COUNTIF(M$2:M1679,M1679)))</f>
        <v>245.55_1</v>
      </c>
      <c r="P1679" s="140" t="str">
        <f t="shared" si="52"/>
        <v/>
      </c>
      <c r="Q1679" s="136" t="s">
        <v>1872</v>
      </c>
      <c r="R1679" s="136" t="s">
        <v>1867</v>
      </c>
      <c r="S1679" s="136" t="s">
        <v>980</v>
      </c>
      <c r="T1679" s="136" t="s">
        <v>980</v>
      </c>
      <c r="U1679" s="136" t="s">
        <v>987</v>
      </c>
      <c r="V1679" s="136" t="s">
        <v>980</v>
      </c>
      <c r="W1679" s="136" t="s">
        <v>980</v>
      </c>
      <c r="X1679" s="136" t="s">
        <v>980</v>
      </c>
      <c r="Y1679" s="136" t="s">
        <v>980</v>
      </c>
      <c r="Z1679" s="136" t="s">
        <v>988</v>
      </c>
      <c r="AA1679" s="136" t="s">
        <v>980</v>
      </c>
      <c r="AB1679" s="137"/>
      <c r="AC1679" s="136" t="s">
        <v>980</v>
      </c>
      <c r="AD1679" s="136" t="s">
        <v>980</v>
      </c>
      <c r="AE1679" s="136" t="s">
        <v>980</v>
      </c>
      <c r="AF1679" s="138">
        <v>0</v>
      </c>
    </row>
    <row r="1680" spans="1:32" x14ac:dyDescent="0.25">
      <c r="A1680" s="135" t="s">
        <v>980</v>
      </c>
      <c r="B1680" s="136" t="s">
        <v>182</v>
      </c>
      <c r="C1680" s="136" t="s">
        <v>160</v>
      </c>
      <c r="D1680" s="137">
        <v>44273</v>
      </c>
      <c r="E1680" s="137">
        <v>44273</v>
      </c>
      <c r="F1680" s="137">
        <v>44279</v>
      </c>
      <c r="G1680" s="136" t="s">
        <v>981</v>
      </c>
      <c r="H1680" s="136" t="s">
        <v>982</v>
      </c>
      <c r="I1680" s="138">
        <v>-3266.04</v>
      </c>
      <c r="J1680" s="136" t="s">
        <v>983</v>
      </c>
      <c r="K1680" s="136" t="s">
        <v>984</v>
      </c>
      <c r="L1680" s="138">
        <v>-274184.06</v>
      </c>
      <c r="M1680" s="138">
        <v>-3266.04</v>
      </c>
      <c r="N1680" s="139">
        <f t="shared" si="53"/>
        <v>3266.04</v>
      </c>
      <c r="O1680" s="140" t="str">
        <f>IF(M1680="","",IF(M1680&lt;0,-M1680&amp;"_"&amp;COUNTIF(M$2:M1680,M1680),M1680&amp;"_"&amp;COUNTIF(M$2:M1680,M1680)))</f>
        <v>3266.04_1</v>
      </c>
      <c r="P1680" s="140" t="str">
        <f t="shared" si="52"/>
        <v/>
      </c>
      <c r="Q1680" s="136" t="s">
        <v>1872</v>
      </c>
      <c r="R1680" s="136" t="s">
        <v>1867</v>
      </c>
      <c r="S1680" s="136" t="s">
        <v>980</v>
      </c>
      <c r="T1680" s="136" t="s">
        <v>980</v>
      </c>
      <c r="U1680" s="136" t="s">
        <v>987</v>
      </c>
      <c r="V1680" s="136" t="s">
        <v>980</v>
      </c>
      <c r="W1680" s="136" t="s">
        <v>980</v>
      </c>
      <c r="X1680" s="136" t="s">
        <v>980</v>
      </c>
      <c r="Y1680" s="136" t="s">
        <v>980</v>
      </c>
      <c r="Z1680" s="136" t="s">
        <v>988</v>
      </c>
      <c r="AA1680" s="136" t="s">
        <v>980</v>
      </c>
      <c r="AB1680" s="137"/>
      <c r="AC1680" s="136" t="s">
        <v>980</v>
      </c>
      <c r="AD1680" s="136" t="s">
        <v>980</v>
      </c>
      <c r="AE1680" s="136" t="s">
        <v>980</v>
      </c>
      <c r="AF1680" s="138">
        <v>0</v>
      </c>
    </row>
    <row r="1681" spans="1:32" x14ac:dyDescent="0.25">
      <c r="A1681" s="135" t="s">
        <v>980</v>
      </c>
      <c r="B1681" s="136" t="s">
        <v>182</v>
      </c>
      <c r="C1681" s="136" t="s">
        <v>160</v>
      </c>
      <c r="D1681" s="137">
        <v>44273</v>
      </c>
      <c r="E1681" s="137">
        <v>44273</v>
      </c>
      <c r="F1681" s="137">
        <v>44279</v>
      </c>
      <c r="G1681" s="136" t="s">
        <v>981</v>
      </c>
      <c r="H1681" s="136" t="s">
        <v>982</v>
      </c>
      <c r="I1681" s="138">
        <v>-1325.94</v>
      </c>
      <c r="J1681" s="136" t="s">
        <v>983</v>
      </c>
      <c r="K1681" s="136" t="s">
        <v>984</v>
      </c>
      <c r="L1681" s="138">
        <v>-111312.66</v>
      </c>
      <c r="M1681" s="138">
        <v>-1325.94</v>
      </c>
      <c r="N1681" s="139">
        <f t="shared" si="53"/>
        <v>1325.94</v>
      </c>
      <c r="O1681" s="140" t="str">
        <f>IF(M1681="","",IF(M1681&lt;0,-M1681&amp;"_"&amp;COUNTIF(M$2:M1681,M1681),M1681&amp;"_"&amp;COUNTIF(M$2:M1681,M1681)))</f>
        <v>1325.94_1</v>
      </c>
      <c r="P1681" s="140" t="str">
        <f t="shared" si="52"/>
        <v/>
      </c>
      <c r="Q1681" s="136" t="s">
        <v>1872</v>
      </c>
      <c r="R1681" s="136" t="s">
        <v>1867</v>
      </c>
      <c r="S1681" s="136" t="s">
        <v>980</v>
      </c>
      <c r="T1681" s="136" t="s">
        <v>980</v>
      </c>
      <c r="U1681" s="136" t="s">
        <v>987</v>
      </c>
      <c r="V1681" s="136" t="s">
        <v>980</v>
      </c>
      <c r="W1681" s="136" t="s">
        <v>980</v>
      </c>
      <c r="X1681" s="136" t="s">
        <v>980</v>
      </c>
      <c r="Y1681" s="136" t="s">
        <v>980</v>
      </c>
      <c r="Z1681" s="136" t="s">
        <v>988</v>
      </c>
      <c r="AA1681" s="136" t="s">
        <v>980</v>
      </c>
      <c r="AB1681" s="137"/>
      <c r="AC1681" s="136" t="s">
        <v>980</v>
      </c>
      <c r="AD1681" s="136" t="s">
        <v>980</v>
      </c>
      <c r="AE1681" s="136" t="s">
        <v>980</v>
      </c>
      <c r="AF1681" s="138">
        <v>0</v>
      </c>
    </row>
    <row r="1682" spans="1:32" x14ac:dyDescent="0.25">
      <c r="A1682" s="135" t="s">
        <v>980</v>
      </c>
      <c r="B1682" s="136" t="s">
        <v>182</v>
      </c>
      <c r="C1682" s="136" t="s">
        <v>867</v>
      </c>
      <c r="D1682" s="137">
        <v>44273</v>
      </c>
      <c r="E1682" s="137">
        <v>44273</v>
      </c>
      <c r="F1682" s="137">
        <v>44279</v>
      </c>
      <c r="G1682" s="136" t="s">
        <v>981</v>
      </c>
      <c r="H1682" s="136" t="s">
        <v>982</v>
      </c>
      <c r="I1682" s="138">
        <v>-1073.02</v>
      </c>
      <c r="J1682" s="136" t="s">
        <v>983</v>
      </c>
      <c r="K1682" s="136" t="s">
        <v>984</v>
      </c>
      <c r="L1682" s="138">
        <v>-90080.03</v>
      </c>
      <c r="M1682" s="138">
        <v>-1073.02</v>
      </c>
      <c r="N1682" s="139">
        <f t="shared" si="53"/>
        <v>1073.02</v>
      </c>
      <c r="O1682" s="140" t="str">
        <f>IF(M1682="","",IF(M1682&lt;0,-M1682&amp;"_"&amp;COUNTIF(M$2:M1682,M1682),M1682&amp;"_"&amp;COUNTIF(M$2:M1682,M1682)))</f>
        <v>1073.02_1</v>
      </c>
      <c r="P1682" s="140" t="str">
        <f t="shared" si="52"/>
        <v/>
      </c>
      <c r="Q1682" s="136" t="s">
        <v>1873</v>
      </c>
      <c r="R1682" s="136" t="s">
        <v>1867</v>
      </c>
      <c r="S1682" s="136" t="s">
        <v>980</v>
      </c>
      <c r="T1682" s="136" t="s">
        <v>980</v>
      </c>
      <c r="U1682" s="136" t="s">
        <v>987</v>
      </c>
      <c r="V1682" s="136" t="s">
        <v>980</v>
      </c>
      <c r="W1682" s="136" t="s">
        <v>980</v>
      </c>
      <c r="X1682" s="136" t="s">
        <v>980</v>
      </c>
      <c r="Y1682" s="136" t="s">
        <v>980</v>
      </c>
      <c r="Z1682" s="136" t="s">
        <v>988</v>
      </c>
      <c r="AA1682" s="136" t="s">
        <v>980</v>
      </c>
      <c r="AB1682" s="137"/>
      <c r="AC1682" s="136" t="s">
        <v>980</v>
      </c>
      <c r="AD1682" s="136" t="s">
        <v>980</v>
      </c>
      <c r="AE1682" s="136" t="s">
        <v>980</v>
      </c>
      <c r="AF1682" s="138">
        <v>0</v>
      </c>
    </row>
    <row r="1683" spans="1:32" x14ac:dyDescent="0.25">
      <c r="A1683" s="135" t="s">
        <v>980</v>
      </c>
      <c r="B1683" s="136" t="s">
        <v>182</v>
      </c>
      <c r="C1683" s="136" t="s">
        <v>867</v>
      </c>
      <c r="D1683" s="137">
        <v>44273</v>
      </c>
      <c r="E1683" s="137">
        <v>44273</v>
      </c>
      <c r="F1683" s="137">
        <v>44279</v>
      </c>
      <c r="G1683" s="136" t="s">
        <v>981</v>
      </c>
      <c r="H1683" s="136" t="s">
        <v>982</v>
      </c>
      <c r="I1683" s="138">
        <v>-16427.78</v>
      </c>
      <c r="J1683" s="136" t="s">
        <v>983</v>
      </c>
      <c r="K1683" s="136" t="s">
        <v>984</v>
      </c>
      <c r="L1683" s="138">
        <v>-1379112.13</v>
      </c>
      <c r="M1683" s="138">
        <v>-16427.78</v>
      </c>
      <c r="N1683" s="139">
        <f t="shared" si="53"/>
        <v>16427.78</v>
      </c>
      <c r="O1683" s="140" t="str">
        <f>IF(M1683="","",IF(M1683&lt;0,-M1683&amp;"_"&amp;COUNTIF(M$2:M1683,M1683),M1683&amp;"_"&amp;COUNTIF(M$2:M1683,M1683)))</f>
        <v>16427.78_1</v>
      </c>
      <c r="P1683" s="140" t="str">
        <f t="shared" si="52"/>
        <v/>
      </c>
      <c r="Q1683" s="136" t="s">
        <v>1873</v>
      </c>
      <c r="R1683" s="136" t="s">
        <v>1867</v>
      </c>
      <c r="S1683" s="136" t="s">
        <v>980</v>
      </c>
      <c r="T1683" s="136" t="s">
        <v>980</v>
      </c>
      <c r="U1683" s="136" t="s">
        <v>987</v>
      </c>
      <c r="V1683" s="136" t="s">
        <v>980</v>
      </c>
      <c r="W1683" s="136" t="s">
        <v>980</v>
      </c>
      <c r="X1683" s="136" t="s">
        <v>980</v>
      </c>
      <c r="Y1683" s="136" t="s">
        <v>980</v>
      </c>
      <c r="Z1683" s="136" t="s">
        <v>988</v>
      </c>
      <c r="AA1683" s="136" t="s">
        <v>980</v>
      </c>
      <c r="AB1683" s="137"/>
      <c r="AC1683" s="136" t="s">
        <v>980</v>
      </c>
      <c r="AD1683" s="136" t="s">
        <v>980</v>
      </c>
      <c r="AE1683" s="136" t="s">
        <v>980</v>
      </c>
      <c r="AF1683" s="138">
        <v>0</v>
      </c>
    </row>
    <row r="1684" spans="1:32" x14ac:dyDescent="0.25">
      <c r="A1684" s="135" t="s">
        <v>980</v>
      </c>
      <c r="B1684" s="136" t="s">
        <v>182</v>
      </c>
      <c r="C1684" s="136" t="s">
        <v>867</v>
      </c>
      <c r="D1684" s="137">
        <v>44273</v>
      </c>
      <c r="E1684" s="137">
        <v>44273</v>
      </c>
      <c r="F1684" s="137">
        <v>44279</v>
      </c>
      <c r="G1684" s="136" t="s">
        <v>981</v>
      </c>
      <c r="H1684" s="136" t="s">
        <v>982</v>
      </c>
      <c r="I1684" s="138">
        <v>-5697.65</v>
      </c>
      <c r="J1684" s="136" t="s">
        <v>983</v>
      </c>
      <c r="K1684" s="136" t="s">
        <v>984</v>
      </c>
      <c r="L1684" s="138">
        <v>-478317.72</v>
      </c>
      <c r="M1684" s="138">
        <v>-5697.65</v>
      </c>
      <c r="N1684" s="139">
        <f t="shared" si="53"/>
        <v>5697.65</v>
      </c>
      <c r="O1684" s="140" t="str">
        <f>IF(M1684="","",IF(M1684&lt;0,-M1684&amp;"_"&amp;COUNTIF(M$2:M1684,M1684),M1684&amp;"_"&amp;COUNTIF(M$2:M1684,M1684)))</f>
        <v>5697.65_1</v>
      </c>
      <c r="P1684" s="140" t="str">
        <f t="shared" si="52"/>
        <v/>
      </c>
      <c r="Q1684" s="136" t="s">
        <v>1873</v>
      </c>
      <c r="R1684" s="136" t="s">
        <v>1867</v>
      </c>
      <c r="S1684" s="136" t="s">
        <v>980</v>
      </c>
      <c r="T1684" s="136" t="s">
        <v>980</v>
      </c>
      <c r="U1684" s="136" t="s">
        <v>987</v>
      </c>
      <c r="V1684" s="136" t="s">
        <v>980</v>
      </c>
      <c r="W1684" s="136" t="s">
        <v>980</v>
      </c>
      <c r="X1684" s="136" t="s">
        <v>980</v>
      </c>
      <c r="Y1684" s="136" t="s">
        <v>980</v>
      </c>
      <c r="Z1684" s="136" t="s">
        <v>988</v>
      </c>
      <c r="AA1684" s="136" t="s">
        <v>980</v>
      </c>
      <c r="AB1684" s="137"/>
      <c r="AC1684" s="136" t="s">
        <v>980</v>
      </c>
      <c r="AD1684" s="136" t="s">
        <v>980</v>
      </c>
      <c r="AE1684" s="136" t="s">
        <v>980</v>
      </c>
      <c r="AF1684" s="138">
        <v>0</v>
      </c>
    </row>
    <row r="1685" spans="1:32" x14ac:dyDescent="0.25">
      <c r="A1685" s="135" t="s">
        <v>980</v>
      </c>
      <c r="B1685" s="136" t="s">
        <v>182</v>
      </c>
      <c r="C1685" s="136" t="s">
        <v>867</v>
      </c>
      <c r="D1685" s="137">
        <v>44273</v>
      </c>
      <c r="E1685" s="137">
        <v>44273</v>
      </c>
      <c r="F1685" s="137">
        <v>44279</v>
      </c>
      <c r="G1685" s="136" t="s">
        <v>981</v>
      </c>
      <c r="H1685" s="136" t="s">
        <v>982</v>
      </c>
      <c r="I1685" s="138">
        <v>-476.15</v>
      </c>
      <c r="J1685" s="136" t="s">
        <v>999</v>
      </c>
      <c r="K1685" s="136" t="s">
        <v>984</v>
      </c>
      <c r="L1685" s="138">
        <v>-39972.79</v>
      </c>
      <c r="M1685" s="138">
        <v>-476.15</v>
      </c>
      <c r="N1685" s="139">
        <f t="shared" si="53"/>
        <v>476.15</v>
      </c>
      <c r="O1685" s="140" t="str">
        <f>IF(M1685="","",IF(M1685&lt;0,-M1685&amp;"_"&amp;COUNTIF(M$2:M1685,M1685),M1685&amp;"_"&amp;COUNTIF(M$2:M1685,M1685)))</f>
        <v>476.15_1</v>
      </c>
      <c r="P1685" s="140" t="str">
        <f t="shared" si="52"/>
        <v/>
      </c>
      <c r="Q1685" s="136" t="s">
        <v>1873</v>
      </c>
      <c r="R1685" s="136" t="s">
        <v>1867</v>
      </c>
      <c r="S1685" s="136" t="s">
        <v>980</v>
      </c>
      <c r="T1685" s="136" t="s">
        <v>980</v>
      </c>
      <c r="U1685" s="136" t="s">
        <v>987</v>
      </c>
      <c r="V1685" s="136" t="s">
        <v>980</v>
      </c>
      <c r="W1685" s="136" t="s">
        <v>980</v>
      </c>
      <c r="X1685" s="136" t="s">
        <v>980</v>
      </c>
      <c r="Y1685" s="136" t="s">
        <v>980</v>
      </c>
      <c r="Z1685" s="136" t="s">
        <v>988</v>
      </c>
      <c r="AA1685" s="136" t="s">
        <v>980</v>
      </c>
      <c r="AB1685" s="137"/>
      <c r="AC1685" s="136" t="s">
        <v>980</v>
      </c>
      <c r="AD1685" s="136" t="s">
        <v>980</v>
      </c>
      <c r="AE1685" s="136" t="s">
        <v>980</v>
      </c>
      <c r="AF1685" s="138">
        <v>0</v>
      </c>
    </row>
    <row r="1686" spans="1:32" x14ac:dyDescent="0.25">
      <c r="A1686" s="135" t="s">
        <v>980</v>
      </c>
      <c r="B1686" s="136" t="s">
        <v>182</v>
      </c>
      <c r="C1686" s="136" t="s">
        <v>867</v>
      </c>
      <c r="D1686" s="137">
        <v>44273</v>
      </c>
      <c r="E1686" s="137">
        <v>44273</v>
      </c>
      <c r="F1686" s="137">
        <v>44279</v>
      </c>
      <c r="G1686" s="136" t="s">
        <v>981</v>
      </c>
      <c r="H1686" s="136" t="s">
        <v>982</v>
      </c>
      <c r="I1686" s="138">
        <v>-8287.7800000000007</v>
      </c>
      <c r="J1686" s="136" t="s">
        <v>983</v>
      </c>
      <c r="K1686" s="136" t="s">
        <v>984</v>
      </c>
      <c r="L1686" s="138">
        <v>-695759.13</v>
      </c>
      <c r="M1686" s="138">
        <v>-8287.7800000000007</v>
      </c>
      <c r="N1686" s="139">
        <f t="shared" si="53"/>
        <v>8287.7800000000007</v>
      </c>
      <c r="O1686" s="140" t="str">
        <f>IF(M1686="","",IF(M1686&lt;0,-M1686&amp;"_"&amp;COUNTIF(M$2:M1686,M1686),M1686&amp;"_"&amp;COUNTIF(M$2:M1686,M1686)))</f>
        <v>8287.78_1</v>
      </c>
      <c r="P1686" s="140" t="str">
        <f t="shared" si="52"/>
        <v/>
      </c>
      <c r="Q1686" s="136" t="s">
        <v>1873</v>
      </c>
      <c r="R1686" s="136" t="s">
        <v>1867</v>
      </c>
      <c r="S1686" s="136" t="s">
        <v>980</v>
      </c>
      <c r="T1686" s="136" t="s">
        <v>980</v>
      </c>
      <c r="U1686" s="136" t="s">
        <v>987</v>
      </c>
      <c r="V1686" s="136" t="s">
        <v>980</v>
      </c>
      <c r="W1686" s="136" t="s">
        <v>980</v>
      </c>
      <c r="X1686" s="136" t="s">
        <v>980</v>
      </c>
      <c r="Y1686" s="136" t="s">
        <v>980</v>
      </c>
      <c r="Z1686" s="136" t="s">
        <v>988</v>
      </c>
      <c r="AA1686" s="136" t="s">
        <v>980</v>
      </c>
      <c r="AB1686" s="137"/>
      <c r="AC1686" s="136" t="s">
        <v>980</v>
      </c>
      <c r="AD1686" s="136" t="s">
        <v>980</v>
      </c>
      <c r="AE1686" s="136" t="s">
        <v>980</v>
      </c>
      <c r="AF1686" s="138">
        <v>0</v>
      </c>
    </row>
    <row r="1687" spans="1:32" x14ac:dyDescent="0.25">
      <c r="A1687" s="135" t="s">
        <v>980</v>
      </c>
      <c r="B1687" s="136" t="s">
        <v>182</v>
      </c>
      <c r="C1687" s="136" t="s">
        <v>867</v>
      </c>
      <c r="D1687" s="137">
        <v>44273</v>
      </c>
      <c r="E1687" s="137">
        <v>44273</v>
      </c>
      <c r="F1687" s="137">
        <v>44279</v>
      </c>
      <c r="G1687" s="136" t="s">
        <v>981</v>
      </c>
      <c r="H1687" s="136" t="s">
        <v>982</v>
      </c>
      <c r="I1687" s="138">
        <v>-2446.41</v>
      </c>
      <c r="J1687" s="136" t="s">
        <v>983</v>
      </c>
      <c r="K1687" s="136" t="s">
        <v>984</v>
      </c>
      <c r="L1687" s="138">
        <v>-205376.12</v>
      </c>
      <c r="M1687" s="138">
        <v>-2446.41</v>
      </c>
      <c r="N1687" s="139">
        <f t="shared" si="53"/>
        <v>2446.41</v>
      </c>
      <c r="O1687" s="140" t="str">
        <f>IF(M1687="","",IF(M1687&lt;0,-M1687&amp;"_"&amp;COUNTIF(M$2:M1687,M1687),M1687&amp;"_"&amp;COUNTIF(M$2:M1687,M1687)))</f>
        <v>2446.41_1</v>
      </c>
      <c r="P1687" s="140" t="str">
        <f t="shared" si="52"/>
        <v/>
      </c>
      <c r="Q1687" s="136" t="s">
        <v>1873</v>
      </c>
      <c r="R1687" s="136" t="s">
        <v>1867</v>
      </c>
      <c r="S1687" s="136" t="s">
        <v>980</v>
      </c>
      <c r="T1687" s="136" t="s">
        <v>980</v>
      </c>
      <c r="U1687" s="136" t="s">
        <v>987</v>
      </c>
      <c r="V1687" s="136" t="s">
        <v>980</v>
      </c>
      <c r="W1687" s="136" t="s">
        <v>980</v>
      </c>
      <c r="X1687" s="136" t="s">
        <v>980</v>
      </c>
      <c r="Y1687" s="136" t="s">
        <v>980</v>
      </c>
      <c r="Z1687" s="136" t="s">
        <v>988</v>
      </c>
      <c r="AA1687" s="136" t="s">
        <v>980</v>
      </c>
      <c r="AB1687" s="137"/>
      <c r="AC1687" s="136" t="s">
        <v>980</v>
      </c>
      <c r="AD1687" s="136" t="s">
        <v>980</v>
      </c>
      <c r="AE1687" s="136" t="s">
        <v>980</v>
      </c>
      <c r="AF1687" s="138">
        <v>0</v>
      </c>
    </row>
    <row r="1688" spans="1:32" x14ac:dyDescent="0.25">
      <c r="A1688" s="135" t="s">
        <v>980</v>
      </c>
      <c r="B1688" s="136" t="s">
        <v>182</v>
      </c>
      <c r="C1688" s="136" t="s">
        <v>867</v>
      </c>
      <c r="D1688" s="137">
        <v>44273</v>
      </c>
      <c r="E1688" s="137">
        <v>44273</v>
      </c>
      <c r="F1688" s="137">
        <v>44279</v>
      </c>
      <c r="G1688" s="136" t="s">
        <v>981</v>
      </c>
      <c r="H1688" s="136" t="s">
        <v>982</v>
      </c>
      <c r="I1688" s="138">
        <v>-24008</v>
      </c>
      <c r="J1688" s="136" t="s">
        <v>983</v>
      </c>
      <c r="K1688" s="136" t="s">
        <v>984</v>
      </c>
      <c r="L1688" s="138">
        <v>-2015471.6</v>
      </c>
      <c r="M1688" s="138">
        <v>-24008</v>
      </c>
      <c r="N1688" s="139">
        <f t="shared" si="53"/>
        <v>24008</v>
      </c>
      <c r="O1688" s="140" t="str">
        <f>IF(M1688="","",IF(M1688&lt;0,-M1688&amp;"_"&amp;COUNTIF(M$2:M1688,M1688),M1688&amp;"_"&amp;COUNTIF(M$2:M1688,M1688)))</f>
        <v>24008_1</v>
      </c>
      <c r="P1688" s="140" t="str">
        <f t="shared" si="52"/>
        <v/>
      </c>
      <c r="Q1688" s="136" t="s">
        <v>1873</v>
      </c>
      <c r="R1688" s="136" t="s">
        <v>1867</v>
      </c>
      <c r="S1688" s="136" t="s">
        <v>980</v>
      </c>
      <c r="T1688" s="136" t="s">
        <v>980</v>
      </c>
      <c r="U1688" s="136" t="s">
        <v>987</v>
      </c>
      <c r="V1688" s="136" t="s">
        <v>980</v>
      </c>
      <c r="W1688" s="136" t="s">
        <v>980</v>
      </c>
      <c r="X1688" s="136" t="s">
        <v>980</v>
      </c>
      <c r="Y1688" s="136" t="s">
        <v>980</v>
      </c>
      <c r="Z1688" s="136" t="s">
        <v>988</v>
      </c>
      <c r="AA1688" s="136" t="s">
        <v>980</v>
      </c>
      <c r="AB1688" s="137"/>
      <c r="AC1688" s="136" t="s">
        <v>980</v>
      </c>
      <c r="AD1688" s="136" t="s">
        <v>980</v>
      </c>
      <c r="AE1688" s="136" t="s">
        <v>980</v>
      </c>
      <c r="AF1688" s="138">
        <v>0</v>
      </c>
    </row>
    <row r="1689" spans="1:32" x14ac:dyDescent="0.25">
      <c r="A1689" s="135" t="s">
        <v>980</v>
      </c>
      <c r="B1689" s="136" t="s">
        <v>182</v>
      </c>
      <c r="C1689" s="136" t="s">
        <v>867</v>
      </c>
      <c r="D1689" s="137">
        <v>44273</v>
      </c>
      <c r="E1689" s="137">
        <v>44273</v>
      </c>
      <c r="F1689" s="137">
        <v>44279</v>
      </c>
      <c r="G1689" s="136" t="s">
        <v>981</v>
      </c>
      <c r="H1689" s="136" t="s">
        <v>982</v>
      </c>
      <c r="I1689" s="138">
        <v>-1597.26</v>
      </c>
      <c r="J1689" s="136" t="s">
        <v>983</v>
      </c>
      <c r="K1689" s="136" t="s">
        <v>984</v>
      </c>
      <c r="L1689" s="138">
        <v>-134089.98000000001</v>
      </c>
      <c r="M1689" s="138">
        <v>-1597.26</v>
      </c>
      <c r="N1689" s="139">
        <f t="shared" si="53"/>
        <v>1597.26</v>
      </c>
      <c r="O1689" s="140" t="str">
        <f>IF(M1689="","",IF(M1689&lt;0,-M1689&amp;"_"&amp;COUNTIF(M$2:M1689,M1689),M1689&amp;"_"&amp;COUNTIF(M$2:M1689,M1689)))</f>
        <v>1597.26_2</v>
      </c>
      <c r="P1689" s="140" t="str">
        <f t="shared" si="52"/>
        <v/>
      </c>
      <c r="Q1689" s="136" t="s">
        <v>1873</v>
      </c>
      <c r="R1689" s="136" t="s">
        <v>1867</v>
      </c>
      <c r="S1689" s="136" t="s">
        <v>980</v>
      </c>
      <c r="T1689" s="136" t="s">
        <v>980</v>
      </c>
      <c r="U1689" s="136" t="s">
        <v>987</v>
      </c>
      <c r="V1689" s="136" t="s">
        <v>980</v>
      </c>
      <c r="W1689" s="136" t="s">
        <v>980</v>
      </c>
      <c r="X1689" s="136" t="s">
        <v>980</v>
      </c>
      <c r="Y1689" s="136" t="s">
        <v>980</v>
      </c>
      <c r="Z1689" s="136" t="s">
        <v>988</v>
      </c>
      <c r="AA1689" s="136" t="s">
        <v>980</v>
      </c>
      <c r="AB1689" s="137"/>
      <c r="AC1689" s="136" t="s">
        <v>980</v>
      </c>
      <c r="AD1689" s="136" t="s">
        <v>980</v>
      </c>
      <c r="AE1689" s="136" t="s">
        <v>980</v>
      </c>
      <c r="AF1689" s="138">
        <v>0</v>
      </c>
    </row>
    <row r="1690" spans="1:32" x14ac:dyDescent="0.25">
      <c r="A1690" s="135" t="s">
        <v>980</v>
      </c>
      <c r="B1690" s="136" t="s">
        <v>182</v>
      </c>
      <c r="C1690" s="136" t="s">
        <v>867</v>
      </c>
      <c r="D1690" s="137">
        <v>44273</v>
      </c>
      <c r="E1690" s="137">
        <v>44273</v>
      </c>
      <c r="F1690" s="137">
        <v>44279</v>
      </c>
      <c r="G1690" s="136" t="s">
        <v>981</v>
      </c>
      <c r="H1690" s="136" t="s">
        <v>982</v>
      </c>
      <c r="I1690" s="138">
        <v>-18193.13</v>
      </c>
      <c r="J1690" s="136" t="s">
        <v>983</v>
      </c>
      <c r="K1690" s="136" t="s">
        <v>984</v>
      </c>
      <c r="L1690" s="138">
        <v>-1527313.26</v>
      </c>
      <c r="M1690" s="138">
        <v>-18193.13</v>
      </c>
      <c r="N1690" s="139">
        <f t="shared" si="53"/>
        <v>18193.13</v>
      </c>
      <c r="O1690" s="140" t="str">
        <f>IF(M1690="","",IF(M1690&lt;0,-M1690&amp;"_"&amp;COUNTIF(M$2:M1690,M1690),M1690&amp;"_"&amp;COUNTIF(M$2:M1690,M1690)))</f>
        <v>18193.13_1</v>
      </c>
      <c r="P1690" s="140" t="str">
        <f t="shared" si="52"/>
        <v/>
      </c>
      <c r="Q1690" s="136" t="s">
        <v>1873</v>
      </c>
      <c r="R1690" s="136" t="s">
        <v>1867</v>
      </c>
      <c r="S1690" s="136" t="s">
        <v>980</v>
      </c>
      <c r="T1690" s="136" t="s">
        <v>980</v>
      </c>
      <c r="U1690" s="136" t="s">
        <v>987</v>
      </c>
      <c r="V1690" s="136" t="s">
        <v>980</v>
      </c>
      <c r="W1690" s="136" t="s">
        <v>980</v>
      </c>
      <c r="X1690" s="136" t="s">
        <v>980</v>
      </c>
      <c r="Y1690" s="136" t="s">
        <v>980</v>
      </c>
      <c r="Z1690" s="136" t="s">
        <v>988</v>
      </c>
      <c r="AA1690" s="136" t="s">
        <v>980</v>
      </c>
      <c r="AB1690" s="137"/>
      <c r="AC1690" s="136" t="s">
        <v>980</v>
      </c>
      <c r="AD1690" s="136" t="s">
        <v>980</v>
      </c>
      <c r="AE1690" s="136" t="s">
        <v>980</v>
      </c>
      <c r="AF1690" s="138">
        <v>0</v>
      </c>
    </row>
    <row r="1691" spans="1:32" x14ac:dyDescent="0.25">
      <c r="A1691" s="135" t="s">
        <v>980</v>
      </c>
      <c r="B1691" s="136" t="s">
        <v>182</v>
      </c>
      <c r="C1691" s="136" t="s">
        <v>867</v>
      </c>
      <c r="D1691" s="137">
        <v>44273</v>
      </c>
      <c r="E1691" s="137">
        <v>44273</v>
      </c>
      <c r="F1691" s="137">
        <v>44279</v>
      </c>
      <c r="G1691" s="136" t="s">
        <v>981</v>
      </c>
      <c r="H1691" s="136" t="s">
        <v>982</v>
      </c>
      <c r="I1691" s="138">
        <v>-1884.59</v>
      </c>
      <c r="J1691" s="136" t="s">
        <v>983</v>
      </c>
      <c r="K1691" s="136" t="s">
        <v>984</v>
      </c>
      <c r="L1691" s="138">
        <v>-158211.32999999999</v>
      </c>
      <c r="M1691" s="138">
        <v>-1884.59</v>
      </c>
      <c r="N1691" s="139">
        <f t="shared" si="53"/>
        <v>1884.59</v>
      </c>
      <c r="O1691" s="140" t="str">
        <f>IF(M1691="","",IF(M1691&lt;0,-M1691&amp;"_"&amp;COUNTIF(M$2:M1691,M1691),M1691&amp;"_"&amp;COUNTIF(M$2:M1691,M1691)))</f>
        <v>1884.59_1</v>
      </c>
      <c r="P1691" s="140" t="str">
        <f t="shared" si="52"/>
        <v/>
      </c>
      <c r="Q1691" s="136" t="s">
        <v>1873</v>
      </c>
      <c r="R1691" s="136" t="s">
        <v>1867</v>
      </c>
      <c r="S1691" s="136" t="s">
        <v>980</v>
      </c>
      <c r="T1691" s="136" t="s">
        <v>980</v>
      </c>
      <c r="U1691" s="136" t="s">
        <v>987</v>
      </c>
      <c r="V1691" s="136" t="s">
        <v>980</v>
      </c>
      <c r="W1691" s="136" t="s">
        <v>980</v>
      </c>
      <c r="X1691" s="136" t="s">
        <v>980</v>
      </c>
      <c r="Y1691" s="136" t="s">
        <v>980</v>
      </c>
      <c r="Z1691" s="136" t="s">
        <v>988</v>
      </c>
      <c r="AA1691" s="136" t="s">
        <v>980</v>
      </c>
      <c r="AB1691" s="137"/>
      <c r="AC1691" s="136" t="s">
        <v>980</v>
      </c>
      <c r="AD1691" s="136" t="s">
        <v>980</v>
      </c>
      <c r="AE1691" s="136" t="s">
        <v>980</v>
      </c>
      <c r="AF1691" s="138">
        <v>0</v>
      </c>
    </row>
    <row r="1692" spans="1:32" x14ac:dyDescent="0.25">
      <c r="A1692" s="135" t="s">
        <v>980</v>
      </c>
      <c r="B1692" s="136" t="s">
        <v>182</v>
      </c>
      <c r="C1692" s="136" t="s">
        <v>884</v>
      </c>
      <c r="D1692" s="137">
        <v>44275</v>
      </c>
      <c r="E1692" s="137">
        <v>44275</v>
      </c>
      <c r="F1692" s="137">
        <v>44280</v>
      </c>
      <c r="G1692" s="136" t="s">
        <v>981</v>
      </c>
      <c r="H1692" s="136" t="s">
        <v>982</v>
      </c>
      <c r="I1692" s="138">
        <v>-2031.84</v>
      </c>
      <c r="J1692" s="136" t="s">
        <v>983</v>
      </c>
      <c r="K1692" s="136" t="s">
        <v>984</v>
      </c>
      <c r="L1692" s="138">
        <v>-170572.97</v>
      </c>
      <c r="M1692" s="138">
        <v>-2031.84</v>
      </c>
      <c r="N1692" s="139">
        <f t="shared" si="53"/>
        <v>2031.84</v>
      </c>
      <c r="O1692" s="140" t="str">
        <f>IF(M1692="","",IF(M1692&lt;0,-M1692&amp;"_"&amp;COUNTIF(M$2:M1692,M1692),M1692&amp;"_"&amp;COUNTIF(M$2:M1692,M1692)))</f>
        <v>2031.84_1</v>
      </c>
      <c r="P1692" s="140" t="str">
        <f t="shared" si="52"/>
        <v/>
      </c>
      <c r="Q1692" s="136" t="s">
        <v>1874</v>
      </c>
      <c r="R1692" s="136" t="s">
        <v>1875</v>
      </c>
      <c r="S1692" s="136" t="s">
        <v>980</v>
      </c>
      <c r="T1692" s="136" t="s">
        <v>980</v>
      </c>
      <c r="U1692" s="136" t="s">
        <v>987</v>
      </c>
      <c r="V1692" s="136" t="s">
        <v>980</v>
      </c>
      <c r="W1692" s="136" t="s">
        <v>980</v>
      </c>
      <c r="X1692" s="136" t="s">
        <v>980</v>
      </c>
      <c r="Y1692" s="136" t="s">
        <v>980</v>
      </c>
      <c r="Z1692" s="136" t="s">
        <v>988</v>
      </c>
      <c r="AA1692" s="136" t="s">
        <v>980</v>
      </c>
      <c r="AB1692" s="137"/>
      <c r="AC1692" s="136" t="s">
        <v>980</v>
      </c>
      <c r="AD1692" s="136" t="s">
        <v>980</v>
      </c>
      <c r="AE1692" s="136" t="s">
        <v>980</v>
      </c>
      <c r="AF1692" s="138">
        <v>0</v>
      </c>
    </row>
    <row r="1693" spans="1:32" x14ac:dyDescent="0.25">
      <c r="A1693" s="135" t="s">
        <v>980</v>
      </c>
      <c r="B1693" s="136" t="s">
        <v>182</v>
      </c>
      <c r="C1693" s="136" t="s">
        <v>884</v>
      </c>
      <c r="D1693" s="137">
        <v>44275</v>
      </c>
      <c r="E1693" s="137">
        <v>44275</v>
      </c>
      <c r="F1693" s="137">
        <v>44280</v>
      </c>
      <c r="G1693" s="136" t="s">
        <v>981</v>
      </c>
      <c r="H1693" s="136" t="s">
        <v>982</v>
      </c>
      <c r="I1693" s="138">
        <v>-476.32</v>
      </c>
      <c r="J1693" s="136" t="s">
        <v>999</v>
      </c>
      <c r="K1693" s="136" t="s">
        <v>984</v>
      </c>
      <c r="L1693" s="138">
        <v>-39987.06</v>
      </c>
      <c r="M1693" s="138">
        <v>-476.32</v>
      </c>
      <c r="N1693" s="139">
        <f t="shared" si="53"/>
        <v>476.32</v>
      </c>
      <c r="O1693" s="140" t="str">
        <f>IF(M1693="","",IF(M1693&lt;0,-M1693&amp;"_"&amp;COUNTIF(M$2:M1693,M1693),M1693&amp;"_"&amp;COUNTIF(M$2:M1693,M1693)))</f>
        <v>476.32_1</v>
      </c>
      <c r="P1693" s="140" t="str">
        <f t="shared" si="52"/>
        <v/>
      </c>
      <c r="Q1693" s="136" t="s">
        <v>1874</v>
      </c>
      <c r="R1693" s="136" t="s">
        <v>1875</v>
      </c>
      <c r="S1693" s="136" t="s">
        <v>980</v>
      </c>
      <c r="T1693" s="136" t="s">
        <v>980</v>
      </c>
      <c r="U1693" s="136" t="s">
        <v>987</v>
      </c>
      <c r="V1693" s="136" t="s">
        <v>980</v>
      </c>
      <c r="W1693" s="136" t="s">
        <v>980</v>
      </c>
      <c r="X1693" s="136" t="s">
        <v>980</v>
      </c>
      <c r="Y1693" s="136" t="s">
        <v>980</v>
      </c>
      <c r="Z1693" s="136" t="s">
        <v>988</v>
      </c>
      <c r="AA1693" s="136" t="s">
        <v>980</v>
      </c>
      <c r="AB1693" s="137"/>
      <c r="AC1693" s="136" t="s">
        <v>980</v>
      </c>
      <c r="AD1693" s="136" t="s">
        <v>980</v>
      </c>
      <c r="AE1693" s="136" t="s">
        <v>980</v>
      </c>
      <c r="AF1693" s="138">
        <v>0</v>
      </c>
    </row>
    <row r="1694" spans="1:32" x14ac:dyDescent="0.25">
      <c r="A1694" s="135" t="s">
        <v>980</v>
      </c>
      <c r="B1694" s="136" t="s">
        <v>182</v>
      </c>
      <c r="C1694" s="136" t="s">
        <v>884</v>
      </c>
      <c r="D1694" s="137">
        <v>44275</v>
      </c>
      <c r="E1694" s="137">
        <v>44275</v>
      </c>
      <c r="F1694" s="137">
        <v>44280</v>
      </c>
      <c r="G1694" s="136" t="s">
        <v>981</v>
      </c>
      <c r="H1694" s="136" t="s">
        <v>982</v>
      </c>
      <c r="I1694" s="138">
        <v>-5263.94</v>
      </c>
      <c r="J1694" s="136" t="s">
        <v>983</v>
      </c>
      <c r="K1694" s="136" t="s">
        <v>984</v>
      </c>
      <c r="L1694" s="138">
        <v>-441907.77</v>
      </c>
      <c r="M1694" s="138">
        <v>-5263.94</v>
      </c>
      <c r="N1694" s="139">
        <f t="shared" si="53"/>
        <v>5263.94</v>
      </c>
      <c r="O1694" s="140" t="str">
        <f>IF(M1694="","",IF(M1694&lt;0,-M1694&amp;"_"&amp;COUNTIF(M$2:M1694,M1694),M1694&amp;"_"&amp;COUNTIF(M$2:M1694,M1694)))</f>
        <v>5263.94_1</v>
      </c>
      <c r="P1694" s="140" t="str">
        <f t="shared" si="52"/>
        <v/>
      </c>
      <c r="Q1694" s="136" t="s">
        <v>1874</v>
      </c>
      <c r="R1694" s="136" t="s">
        <v>1875</v>
      </c>
      <c r="S1694" s="136" t="s">
        <v>980</v>
      </c>
      <c r="T1694" s="136" t="s">
        <v>980</v>
      </c>
      <c r="U1694" s="136" t="s">
        <v>987</v>
      </c>
      <c r="V1694" s="136" t="s">
        <v>980</v>
      </c>
      <c r="W1694" s="136" t="s">
        <v>980</v>
      </c>
      <c r="X1694" s="136" t="s">
        <v>980</v>
      </c>
      <c r="Y1694" s="136" t="s">
        <v>980</v>
      </c>
      <c r="Z1694" s="136" t="s">
        <v>988</v>
      </c>
      <c r="AA1694" s="136" t="s">
        <v>980</v>
      </c>
      <c r="AB1694" s="137"/>
      <c r="AC1694" s="136" t="s">
        <v>980</v>
      </c>
      <c r="AD1694" s="136" t="s">
        <v>980</v>
      </c>
      <c r="AE1694" s="136" t="s">
        <v>980</v>
      </c>
      <c r="AF1694" s="138">
        <v>0</v>
      </c>
    </row>
    <row r="1695" spans="1:32" x14ac:dyDescent="0.25">
      <c r="A1695" s="135" t="s">
        <v>980</v>
      </c>
      <c r="B1695" s="136" t="s">
        <v>182</v>
      </c>
      <c r="C1695" s="136" t="s">
        <v>880</v>
      </c>
      <c r="D1695" s="137">
        <v>44276</v>
      </c>
      <c r="E1695" s="137">
        <v>44276</v>
      </c>
      <c r="F1695" s="137">
        <v>44279</v>
      </c>
      <c r="G1695" s="136" t="s">
        <v>981</v>
      </c>
      <c r="H1695" s="136" t="s">
        <v>982</v>
      </c>
      <c r="I1695" s="138">
        <v>-1211.93</v>
      </c>
      <c r="J1695" s="136" t="s">
        <v>983</v>
      </c>
      <c r="K1695" s="136" t="s">
        <v>984</v>
      </c>
      <c r="L1695" s="138">
        <v>-101741.52</v>
      </c>
      <c r="M1695" s="138">
        <v>-1211.93</v>
      </c>
      <c r="N1695" s="139">
        <f t="shared" si="53"/>
        <v>1211.93</v>
      </c>
      <c r="O1695" s="140" t="str">
        <f>IF(M1695="","",IF(M1695&lt;0,-M1695&amp;"_"&amp;COUNTIF(M$2:M1695,M1695),M1695&amp;"_"&amp;COUNTIF(M$2:M1695,M1695)))</f>
        <v>1211.93_2</v>
      </c>
      <c r="P1695" s="140" t="str">
        <f t="shared" si="52"/>
        <v/>
      </c>
      <c r="Q1695" s="136" t="s">
        <v>1876</v>
      </c>
      <c r="R1695" s="136" t="s">
        <v>1877</v>
      </c>
      <c r="S1695" s="136" t="s">
        <v>980</v>
      </c>
      <c r="T1695" s="136" t="s">
        <v>980</v>
      </c>
      <c r="U1695" s="136" t="s">
        <v>987</v>
      </c>
      <c r="V1695" s="136" t="s">
        <v>980</v>
      </c>
      <c r="W1695" s="136" t="s">
        <v>980</v>
      </c>
      <c r="X1695" s="136" t="s">
        <v>980</v>
      </c>
      <c r="Y1695" s="136" t="s">
        <v>980</v>
      </c>
      <c r="Z1695" s="136" t="s">
        <v>988</v>
      </c>
      <c r="AA1695" s="136" t="s">
        <v>980</v>
      </c>
      <c r="AB1695" s="137"/>
      <c r="AC1695" s="136" t="s">
        <v>980</v>
      </c>
      <c r="AD1695" s="136" t="s">
        <v>980</v>
      </c>
      <c r="AE1695" s="136" t="s">
        <v>980</v>
      </c>
      <c r="AF1695" s="138">
        <v>0</v>
      </c>
    </row>
    <row r="1696" spans="1:32" x14ac:dyDescent="0.25">
      <c r="A1696" s="135" t="s">
        <v>980</v>
      </c>
      <c r="B1696" s="136" t="s">
        <v>182</v>
      </c>
      <c r="C1696" s="136" t="s">
        <v>883</v>
      </c>
      <c r="D1696" s="137">
        <v>44276</v>
      </c>
      <c r="E1696" s="137">
        <v>44276</v>
      </c>
      <c r="F1696" s="137">
        <v>44280</v>
      </c>
      <c r="G1696" s="136" t="s">
        <v>981</v>
      </c>
      <c r="H1696" s="136" t="s">
        <v>982</v>
      </c>
      <c r="I1696" s="138">
        <v>-982.09</v>
      </c>
      <c r="J1696" s="136" t="s">
        <v>983</v>
      </c>
      <c r="K1696" s="136" t="s">
        <v>984</v>
      </c>
      <c r="L1696" s="138">
        <v>-82446.460000000006</v>
      </c>
      <c r="M1696" s="138">
        <v>-982.09</v>
      </c>
      <c r="N1696" s="139">
        <f t="shared" si="53"/>
        <v>982.09</v>
      </c>
      <c r="O1696" s="140" t="str">
        <f>IF(M1696="","",IF(M1696&lt;0,-M1696&amp;"_"&amp;COUNTIF(M$2:M1696,M1696),M1696&amp;"_"&amp;COUNTIF(M$2:M1696,M1696)))</f>
        <v>982.09_1</v>
      </c>
      <c r="P1696" s="140" t="str">
        <f t="shared" si="52"/>
        <v/>
      </c>
      <c r="Q1696" s="136" t="s">
        <v>1878</v>
      </c>
      <c r="R1696" s="136" t="s">
        <v>1877</v>
      </c>
      <c r="S1696" s="136" t="s">
        <v>980</v>
      </c>
      <c r="T1696" s="136" t="s">
        <v>980</v>
      </c>
      <c r="U1696" s="136" t="s">
        <v>987</v>
      </c>
      <c r="V1696" s="136" t="s">
        <v>980</v>
      </c>
      <c r="W1696" s="136" t="s">
        <v>980</v>
      </c>
      <c r="X1696" s="136" t="s">
        <v>980</v>
      </c>
      <c r="Y1696" s="136" t="s">
        <v>980</v>
      </c>
      <c r="Z1696" s="136" t="s">
        <v>988</v>
      </c>
      <c r="AA1696" s="136" t="s">
        <v>980</v>
      </c>
      <c r="AB1696" s="137"/>
      <c r="AC1696" s="136" t="s">
        <v>980</v>
      </c>
      <c r="AD1696" s="136" t="s">
        <v>980</v>
      </c>
      <c r="AE1696" s="136" t="s">
        <v>980</v>
      </c>
      <c r="AF1696" s="138">
        <v>0</v>
      </c>
    </row>
    <row r="1697" spans="1:32" x14ac:dyDescent="0.25">
      <c r="A1697" s="135" t="s">
        <v>980</v>
      </c>
      <c r="B1697" s="136" t="s">
        <v>182</v>
      </c>
      <c r="C1697" s="136" t="s">
        <v>881</v>
      </c>
      <c r="D1697" s="137">
        <v>44276</v>
      </c>
      <c r="E1697" s="137">
        <v>44276</v>
      </c>
      <c r="F1697" s="137">
        <v>44283</v>
      </c>
      <c r="G1697" s="136" t="s">
        <v>981</v>
      </c>
      <c r="H1697" s="136" t="s">
        <v>982</v>
      </c>
      <c r="I1697" s="138">
        <v>-357.28</v>
      </c>
      <c r="J1697" s="136" t="s">
        <v>1006</v>
      </c>
      <c r="K1697" s="136" t="s">
        <v>984</v>
      </c>
      <c r="L1697" s="138">
        <v>-29993.65</v>
      </c>
      <c r="M1697" s="138">
        <v>-357.28</v>
      </c>
      <c r="N1697" s="139">
        <f t="shared" si="53"/>
        <v>357.28</v>
      </c>
      <c r="O1697" s="140" t="str">
        <f>IF(M1697="","",IF(M1697&lt;0,-M1697&amp;"_"&amp;COUNTIF(M$2:M1697,M1697),M1697&amp;"_"&amp;COUNTIF(M$2:M1697,M1697)))</f>
        <v>357.28_1</v>
      </c>
      <c r="P1697" s="140" t="str">
        <f t="shared" si="52"/>
        <v/>
      </c>
      <c r="Q1697" s="136" t="s">
        <v>1879</v>
      </c>
      <c r="R1697" s="136" t="s">
        <v>1877</v>
      </c>
      <c r="S1697" s="136" t="s">
        <v>980</v>
      </c>
      <c r="T1697" s="136" t="s">
        <v>980</v>
      </c>
      <c r="U1697" s="136" t="s">
        <v>987</v>
      </c>
      <c r="V1697" s="136" t="s">
        <v>980</v>
      </c>
      <c r="W1697" s="136" t="s">
        <v>980</v>
      </c>
      <c r="X1697" s="136" t="s">
        <v>980</v>
      </c>
      <c r="Y1697" s="136" t="s">
        <v>980</v>
      </c>
      <c r="Z1697" s="136" t="s">
        <v>988</v>
      </c>
      <c r="AA1697" s="136" t="s">
        <v>980</v>
      </c>
      <c r="AB1697" s="137"/>
      <c r="AC1697" s="136" t="s">
        <v>980</v>
      </c>
      <c r="AD1697" s="136" t="s">
        <v>980</v>
      </c>
      <c r="AE1697" s="136" t="s">
        <v>980</v>
      </c>
      <c r="AF1697" s="138">
        <v>0</v>
      </c>
    </row>
    <row r="1698" spans="1:32" x14ac:dyDescent="0.25">
      <c r="A1698" s="135" t="s">
        <v>980</v>
      </c>
      <c r="B1698" s="136" t="s">
        <v>182</v>
      </c>
      <c r="C1698" s="136" t="s">
        <v>881</v>
      </c>
      <c r="D1698" s="137">
        <v>44276</v>
      </c>
      <c r="E1698" s="137">
        <v>44276</v>
      </c>
      <c r="F1698" s="137">
        <v>44283</v>
      </c>
      <c r="G1698" s="136" t="s">
        <v>981</v>
      </c>
      <c r="H1698" s="136" t="s">
        <v>982</v>
      </c>
      <c r="I1698" s="138">
        <v>-6368.49</v>
      </c>
      <c r="J1698" s="136" t="s">
        <v>983</v>
      </c>
      <c r="K1698" s="136" t="s">
        <v>984</v>
      </c>
      <c r="L1698" s="138">
        <v>-534634.74</v>
      </c>
      <c r="M1698" s="138">
        <v>-6368.49</v>
      </c>
      <c r="N1698" s="139">
        <f t="shared" si="53"/>
        <v>6368.49</v>
      </c>
      <c r="O1698" s="140" t="str">
        <f>IF(M1698="","",IF(M1698&lt;0,-M1698&amp;"_"&amp;COUNTIF(M$2:M1698,M1698),M1698&amp;"_"&amp;COUNTIF(M$2:M1698,M1698)))</f>
        <v>6368.49_1</v>
      </c>
      <c r="P1698" s="140" t="str">
        <f t="shared" si="52"/>
        <v/>
      </c>
      <c r="Q1698" s="136" t="s">
        <v>1879</v>
      </c>
      <c r="R1698" s="136" t="s">
        <v>1877</v>
      </c>
      <c r="S1698" s="136" t="s">
        <v>980</v>
      </c>
      <c r="T1698" s="136" t="s">
        <v>980</v>
      </c>
      <c r="U1698" s="136" t="s">
        <v>987</v>
      </c>
      <c r="V1698" s="136" t="s">
        <v>980</v>
      </c>
      <c r="W1698" s="136" t="s">
        <v>980</v>
      </c>
      <c r="X1698" s="136" t="s">
        <v>980</v>
      </c>
      <c r="Y1698" s="136" t="s">
        <v>980</v>
      </c>
      <c r="Z1698" s="136" t="s">
        <v>988</v>
      </c>
      <c r="AA1698" s="136" t="s">
        <v>980</v>
      </c>
      <c r="AB1698" s="137"/>
      <c r="AC1698" s="136" t="s">
        <v>980</v>
      </c>
      <c r="AD1698" s="136" t="s">
        <v>980</v>
      </c>
      <c r="AE1698" s="136" t="s">
        <v>980</v>
      </c>
      <c r="AF1698" s="138">
        <v>0</v>
      </c>
    </row>
    <row r="1699" spans="1:32" x14ac:dyDescent="0.25">
      <c r="A1699" s="135" t="s">
        <v>980</v>
      </c>
      <c r="B1699" s="136" t="s">
        <v>182</v>
      </c>
      <c r="C1699" s="136" t="s">
        <v>881</v>
      </c>
      <c r="D1699" s="137">
        <v>44276</v>
      </c>
      <c r="E1699" s="137">
        <v>44276</v>
      </c>
      <c r="F1699" s="137">
        <v>44283</v>
      </c>
      <c r="G1699" s="136" t="s">
        <v>981</v>
      </c>
      <c r="H1699" s="136" t="s">
        <v>982</v>
      </c>
      <c r="I1699" s="138">
        <v>-2112.0100000000002</v>
      </c>
      <c r="J1699" s="136" t="s">
        <v>983</v>
      </c>
      <c r="K1699" s="136" t="s">
        <v>984</v>
      </c>
      <c r="L1699" s="138">
        <v>-177303.24</v>
      </c>
      <c r="M1699" s="138">
        <v>-2112.0100000000002</v>
      </c>
      <c r="N1699" s="139">
        <f t="shared" si="53"/>
        <v>2112.0100000000002</v>
      </c>
      <c r="O1699" s="140" t="str">
        <f>IF(M1699="","",IF(M1699&lt;0,-M1699&amp;"_"&amp;COUNTIF(M$2:M1699,M1699),M1699&amp;"_"&amp;COUNTIF(M$2:M1699,M1699)))</f>
        <v>2112.01_1</v>
      </c>
      <c r="P1699" s="140" t="str">
        <f t="shared" si="52"/>
        <v/>
      </c>
      <c r="Q1699" s="136" t="s">
        <v>1879</v>
      </c>
      <c r="R1699" s="136" t="s">
        <v>1877</v>
      </c>
      <c r="S1699" s="136" t="s">
        <v>980</v>
      </c>
      <c r="T1699" s="136" t="s">
        <v>980</v>
      </c>
      <c r="U1699" s="136" t="s">
        <v>987</v>
      </c>
      <c r="V1699" s="136" t="s">
        <v>980</v>
      </c>
      <c r="W1699" s="136" t="s">
        <v>980</v>
      </c>
      <c r="X1699" s="136" t="s">
        <v>980</v>
      </c>
      <c r="Y1699" s="136" t="s">
        <v>980</v>
      </c>
      <c r="Z1699" s="136" t="s">
        <v>988</v>
      </c>
      <c r="AA1699" s="136" t="s">
        <v>980</v>
      </c>
      <c r="AB1699" s="137"/>
      <c r="AC1699" s="136" t="s">
        <v>980</v>
      </c>
      <c r="AD1699" s="136" t="s">
        <v>980</v>
      </c>
      <c r="AE1699" s="136" t="s">
        <v>980</v>
      </c>
      <c r="AF1699" s="138">
        <v>0</v>
      </c>
    </row>
    <row r="1700" spans="1:32" x14ac:dyDescent="0.25">
      <c r="A1700" s="135" t="s">
        <v>980</v>
      </c>
      <c r="B1700" s="136" t="s">
        <v>182</v>
      </c>
      <c r="C1700" s="136" t="s">
        <v>885</v>
      </c>
      <c r="D1700" s="137">
        <v>44276</v>
      </c>
      <c r="E1700" s="137">
        <v>44276</v>
      </c>
      <c r="F1700" s="137">
        <v>44283</v>
      </c>
      <c r="G1700" s="136" t="s">
        <v>981</v>
      </c>
      <c r="H1700" s="136" t="s">
        <v>982</v>
      </c>
      <c r="I1700" s="138">
        <v>-6344.39</v>
      </c>
      <c r="J1700" s="136" t="s">
        <v>983</v>
      </c>
      <c r="K1700" s="136" t="s">
        <v>984</v>
      </c>
      <c r="L1700" s="138">
        <v>-532611.54</v>
      </c>
      <c r="M1700" s="138">
        <v>-6344.39</v>
      </c>
      <c r="N1700" s="139">
        <f t="shared" si="53"/>
        <v>6344.39</v>
      </c>
      <c r="O1700" s="140" t="str">
        <f>IF(M1700="","",IF(M1700&lt;0,-M1700&amp;"_"&amp;COUNTIF(M$2:M1700,M1700),M1700&amp;"_"&amp;COUNTIF(M$2:M1700,M1700)))</f>
        <v>6344.39_1</v>
      </c>
      <c r="P1700" s="140" t="str">
        <f t="shared" si="52"/>
        <v/>
      </c>
      <c r="Q1700" s="136" t="s">
        <v>1880</v>
      </c>
      <c r="R1700" s="136" t="s">
        <v>1877</v>
      </c>
      <c r="S1700" s="136" t="s">
        <v>980</v>
      </c>
      <c r="T1700" s="136" t="s">
        <v>980</v>
      </c>
      <c r="U1700" s="136" t="s">
        <v>987</v>
      </c>
      <c r="V1700" s="136" t="s">
        <v>980</v>
      </c>
      <c r="W1700" s="136" t="s">
        <v>980</v>
      </c>
      <c r="X1700" s="136" t="s">
        <v>980</v>
      </c>
      <c r="Y1700" s="136" t="s">
        <v>980</v>
      </c>
      <c r="Z1700" s="136" t="s">
        <v>988</v>
      </c>
      <c r="AA1700" s="136" t="s">
        <v>980</v>
      </c>
      <c r="AB1700" s="137"/>
      <c r="AC1700" s="136" t="s">
        <v>980</v>
      </c>
      <c r="AD1700" s="136" t="s">
        <v>980</v>
      </c>
      <c r="AE1700" s="136" t="s">
        <v>980</v>
      </c>
      <c r="AF1700" s="138">
        <v>0</v>
      </c>
    </row>
    <row r="1701" spans="1:32" x14ac:dyDescent="0.25">
      <c r="A1701" s="135" t="s">
        <v>980</v>
      </c>
      <c r="B1701" s="136" t="s">
        <v>182</v>
      </c>
      <c r="C1701" s="136" t="s">
        <v>885</v>
      </c>
      <c r="D1701" s="137">
        <v>44276</v>
      </c>
      <c r="E1701" s="137">
        <v>44276</v>
      </c>
      <c r="F1701" s="137">
        <v>44283</v>
      </c>
      <c r="G1701" s="136" t="s">
        <v>981</v>
      </c>
      <c r="H1701" s="136" t="s">
        <v>982</v>
      </c>
      <c r="I1701" s="138">
        <v>-13001.43</v>
      </c>
      <c r="J1701" s="136" t="s">
        <v>983</v>
      </c>
      <c r="K1701" s="136" t="s">
        <v>984</v>
      </c>
      <c r="L1701" s="138">
        <v>-1091470.05</v>
      </c>
      <c r="M1701" s="138">
        <v>-13001.43</v>
      </c>
      <c r="N1701" s="139">
        <f t="shared" si="53"/>
        <v>13001.43</v>
      </c>
      <c r="O1701" s="140" t="str">
        <f>IF(M1701="","",IF(M1701&lt;0,-M1701&amp;"_"&amp;COUNTIF(M$2:M1701,M1701),M1701&amp;"_"&amp;COUNTIF(M$2:M1701,M1701)))</f>
        <v>13001.43_1</v>
      </c>
      <c r="P1701" s="140" t="str">
        <f t="shared" si="52"/>
        <v/>
      </c>
      <c r="Q1701" s="136" t="s">
        <v>1880</v>
      </c>
      <c r="R1701" s="136" t="s">
        <v>1877</v>
      </c>
      <c r="S1701" s="136" t="s">
        <v>980</v>
      </c>
      <c r="T1701" s="136" t="s">
        <v>980</v>
      </c>
      <c r="U1701" s="136" t="s">
        <v>987</v>
      </c>
      <c r="V1701" s="136" t="s">
        <v>980</v>
      </c>
      <c r="W1701" s="136" t="s">
        <v>980</v>
      </c>
      <c r="X1701" s="136" t="s">
        <v>980</v>
      </c>
      <c r="Y1701" s="136" t="s">
        <v>980</v>
      </c>
      <c r="Z1701" s="136" t="s">
        <v>988</v>
      </c>
      <c r="AA1701" s="136" t="s">
        <v>980</v>
      </c>
      <c r="AB1701" s="137"/>
      <c r="AC1701" s="136" t="s">
        <v>980</v>
      </c>
      <c r="AD1701" s="136" t="s">
        <v>980</v>
      </c>
      <c r="AE1701" s="136" t="s">
        <v>980</v>
      </c>
      <c r="AF1701" s="138">
        <v>0</v>
      </c>
    </row>
    <row r="1702" spans="1:32" x14ac:dyDescent="0.25">
      <c r="A1702" s="135" t="s">
        <v>980</v>
      </c>
      <c r="B1702" s="136" t="s">
        <v>182</v>
      </c>
      <c r="C1702" s="136" t="s">
        <v>261</v>
      </c>
      <c r="D1702" s="137">
        <v>44278</v>
      </c>
      <c r="E1702" s="137">
        <v>44278</v>
      </c>
      <c r="F1702" s="137">
        <v>44280</v>
      </c>
      <c r="G1702" s="136" t="s">
        <v>981</v>
      </c>
      <c r="H1702" s="136" t="s">
        <v>982</v>
      </c>
      <c r="I1702" s="138">
        <v>-13656.18</v>
      </c>
      <c r="J1702" s="136" t="s">
        <v>983</v>
      </c>
      <c r="K1702" s="136" t="s">
        <v>984</v>
      </c>
      <c r="L1702" s="138">
        <v>-1146436.31</v>
      </c>
      <c r="M1702" s="138">
        <v>-13656.18</v>
      </c>
      <c r="N1702" s="139">
        <f t="shared" si="53"/>
        <v>13656.18</v>
      </c>
      <c r="O1702" s="140" t="str">
        <f>IF(M1702="","",IF(M1702&lt;0,-M1702&amp;"_"&amp;COUNTIF(M$2:M1702,M1702),M1702&amp;"_"&amp;COUNTIF(M$2:M1702,M1702)))</f>
        <v>13656.18_1</v>
      </c>
      <c r="P1702" s="140" t="str">
        <f t="shared" si="52"/>
        <v/>
      </c>
      <c r="Q1702" s="136" t="s">
        <v>1881</v>
      </c>
      <c r="R1702" s="136" t="s">
        <v>1882</v>
      </c>
      <c r="S1702" s="136" t="s">
        <v>980</v>
      </c>
      <c r="T1702" s="136" t="s">
        <v>980</v>
      </c>
      <c r="U1702" s="136" t="s">
        <v>987</v>
      </c>
      <c r="V1702" s="136" t="s">
        <v>980</v>
      </c>
      <c r="W1702" s="136" t="s">
        <v>980</v>
      </c>
      <c r="X1702" s="136" t="s">
        <v>980</v>
      </c>
      <c r="Y1702" s="136" t="s">
        <v>980</v>
      </c>
      <c r="Z1702" s="136" t="s">
        <v>988</v>
      </c>
      <c r="AA1702" s="136" t="s">
        <v>980</v>
      </c>
      <c r="AB1702" s="137"/>
      <c r="AC1702" s="136" t="s">
        <v>980</v>
      </c>
      <c r="AD1702" s="136" t="s">
        <v>980</v>
      </c>
      <c r="AE1702" s="136" t="s">
        <v>980</v>
      </c>
      <c r="AF1702" s="138">
        <v>0</v>
      </c>
    </row>
    <row r="1703" spans="1:32" x14ac:dyDescent="0.25">
      <c r="A1703" s="135" t="s">
        <v>980</v>
      </c>
      <c r="B1703" s="136" t="s">
        <v>182</v>
      </c>
      <c r="C1703" s="136" t="s">
        <v>854</v>
      </c>
      <c r="D1703" s="137">
        <v>44278</v>
      </c>
      <c r="E1703" s="137">
        <v>44278</v>
      </c>
      <c r="F1703" s="137">
        <v>44286</v>
      </c>
      <c r="G1703" s="136" t="s">
        <v>981</v>
      </c>
      <c r="H1703" s="136" t="s">
        <v>982</v>
      </c>
      <c r="I1703" s="138">
        <v>-2757.83</v>
      </c>
      <c r="J1703" s="136" t="s">
        <v>983</v>
      </c>
      <c r="K1703" s="136" t="s">
        <v>984</v>
      </c>
      <c r="L1703" s="138">
        <v>-231519.83</v>
      </c>
      <c r="M1703" s="138">
        <v>-2757.83</v>
      </c>
      <c r="N1703" s="139">
        <f t="shared" si="53"/>
        <v>2757.83</v>
      </c>
      <c r="O1703" s="140" t="str">
        <f>IF(M1703="","",IF(M1703&lt;0,-M1703&amp;"_"&amp;COUNTIF(M$2:M1703,M1703),M1703&amp;"_"&amp;COUNTIF(M$2:M1703,M1703)))</f>
        <v>2757.83_1</v>
      </c>
      <c r="P1703" s="140" t="str">
        <f t="shared" si="52"/>
        <v/>
      </c>
      <c r="Q1703" s="136" t="s">
        <v>1883</v>
      </c>
      <c r="R1703" s="136" t="s">
        <v>1882</v>
      </c>
      <c r="S1703" s="136" t="s">
        <v>980</v>
      </c>
      <c r="T1703" s="136" t="s">
        <v>980</v>
      </c>
      <c r="U1703" s="136" t="s">
        <v>987</v>
      </c>
      <c r="V1703" s="136" t="s">
        <v>980</v>
      </c>
      <c r="W1703" s="136" t="s">
        <v>980</v>
      </c>
      <c r="X1703" s="136" t="s">
        <v>980</v>
      </c>
      <c r="Y1703" s="136" t="s">
        <v>980</v>
      </c>
      <c r="Z1703" s="136" t="s">
        <v>988</v>
      </c>
      <c r="AA1703" s="136" t="s">
        <v>980</v>
      </c>
      <c r="AB1703" s="137"/>
      <c r="AC1703" s="136" t="s">
        <v>980</v>
      </c>
      <c r="AD1703" s="136" t="s">
        <v>980</v>
      </c>
      <c r="AE1703" s="136" t="s">
        <v>980</v>
      </c>
      <c r="AF1703" s="138">
        <v>0</v>
      </c>
    </row>
    <row r="1704" spans="1:32" x14ac:dyDescent="0.25">
      <c r="A1704" s="135" t="s">
        <v>980</v>
      </c>
      <c r="B1704" s="136" t="s">
        <v>182</v>
      </c>
      <c r="C1704" s="136" t="s">
        <v>887</v>
      </c>
      <c r="D1704" s="137">
        <v>44278</v>
      </c>
      <c r="E1704" s="137">
        <v>44278</v>
      </c>
      <c r="F1704" s="137">
        <v>44286</v>
      </c>
      <c r="G1704" s="136" t="s">
        <v>981</v>
      </c>
      <c r="H1704" s="136" t="s">
        <v>982</v>
      </c>
      <c r="I1704" s="138">
        <v>-6344.2</v>
      </c>
      <c r="J1704" s="136" t="s">
        <v>983</v>
      </c>
      <c r="K1704" s="136" t="s">
        <v>984</v>
      </c>
      <c r="L1704" s="138">
        <v>-532595.59</v>
      </c>
      <c r="M1704" s="138">
        <v>-6344.2</v>
      </c>
      <c r="N1704" s="139">
        <f t="shared" si="53"/>
        <v>6344.2</v>
      </c>
      <c r="O1704" s="140" t="str">
        <f>IF(M1704="","",IF(M1704&lt;0,-M1704&amp;"_"&amp;COUNTIF(M$2:M1704,M1704),M1704&amp;"_"&amp;COUNTIF(M$2:M1704,M1704)))</f>
        <v>6344.2_1</v>
      </c>
      <c r="P1704" s="140" t="str">
        <f t="shared" si="52"/>
        <v/>
      </c>
      <c r="Q1704" s="136" t="s">
        <v>1884</v>
      </c>
      <c r="R1704" s="136" t="s">
        <v>1882</v>
      </c>
      <c r="S1704" s="136" t="s">
        <v>980</v>
      </c>
      <c r="T1704" s="136" t="s">
        <v>980</v>
      </c>
      <c r="U1704" s="136" t="s">
        <v>987</v>
      </c>
      <c r="V1704" s="136" t="s">
        <v>980</v>
      </c>
      <c r="W1704" s="136" t="s">
        <v>980</v>
      </c>
      <c r="X1704" s="136" t="s">
        <v>980</v>
      </c>
      <c r="Y1704" s="136" t="s">
        <v>980</v>
      </c>
      <c r="Z1704" s="136" t="s">
        <v>988</v>
      </c>
      <c r="AA1704" s="136" t="s">
        <v>980</v>
      </c>
      <c r="AB1704" s="137"/>
      <c r="AC1704" s="136" t="s">
        <v>980</v>
      </c>
      <c r="AD1704" s="136" t="s">
        <v>980</v>
      </c>
      <c r="AE1704" s="136" t="s">
        <v>980</v>
      </c>
      <c r="AF1704" s="138">
        <v>0</v>
      </c>
    </row>
    <row r="1705" spans="1:32" x14ac:dyDescent="0.25">
      <c r="A1705" s="135" t="s">
        <v>980</v>
      </c>
      <c r="B1705" s="136" t="s">
        <v>182</v>
      </c>
      <c r="C1705" s="136" t="s">
        <v>888</v>
      </c>
      <c r="D1705" s="137">
        <v>44278</v>
      </c>
      <c r="E1705" s="137">
        <v>44278</v>
      </c>
      <c r="F1705" s="137">
        <v>44286</v>
      </c>
      <c r="G1705" s="136" t="s">
        <v>981</v>
      </c>
      <c r="H1705" s="136" t="s">
        <v>982</v>
      </c>
      <c r="I1705" s="138">
        <v>-5327.17</v>
      </c>
      <c r="J1705" s="136" t="s">
        <v>983</v>
      </c>
      <c r="K1705" s="136" t="s">
        <v>984</v>
      </c>
      <c r="L1705" s="138">
        <v>-447215.92</v>
      </c>
      <c r="M1705" s="138">
        <v>-5327.17</v>
      </c>
      <c r="N1705" s="139">
        <f t="shared" si="53"/>
        <v>5327.17</v>
      </c>
      <c r="O1705" s="140" t="str">
        <f>IF(M1705="","",IF(M1705&lt;0,-M1705&amp;"_"&amp;COUNTIF(M$2:M1705,M1705),M1705&amp;"_"&amp;COUNTIF(M$2:M1705,M1705)))</f>
        <v>5327.17_1</v>
      </c>
      <c r="P1705" s="140" t="str">
        <f t="shared" si="52"/>
        <v/>
      </c>
      <c r="Q1705" s="136" t="s">
        <v>1885</v>
      </c>
      <c r="R1705" s="136" t="s">
        <v>1882</v>
      </c>
      <c r="S1705" s="136" t="s">
        <v>980</v>
      </c>
      <c r="T1705" s="136" t="s">
        <v>980</v>
      </c>
      <c r="U1705" s="136" t="s">
        <v>987</v>
      </c>
      <c r="V1705" s="136" t="s">
        <v>980</v>
      </c>
      <c r="W1705" s="136" t="s">
        <v>980</v>
      </c>
      <c r="X1705" s="136" t="s">
        <v>980</v>
      </c>
      <c r="Y1705" s="136" t="s">
        <v>980</v>
      </c>
      <c r="Z1705" s="136" t="s">
        <v>988</v>
      </c>
      <c r="AA1705" s="136" t="s">
        <v>980</v>
      </c>
      <c r="AB1705" s="137"/>
      <c r="AC1705" s="136" t="s">
        <v>980</v>
      </c>
      <c r="AD1705" s="136" t="s">
        <v>980</v>
      </c>
      <c r="AE1705" s="136" t="s">
        <v>980</v>
      </c>
      <c r="AF1705" s="138">
        <v>0</v>
      </c>
    </row>
    <row r="1706" spans="1:32" x14ac:dyDescent="0.25">
      <c r="A1706" s="135" t="s">
        <v>980</v>
      </c>
      <c r="B1706" s="136" t="s">
        <v>182</v>
      </c>
      <c r="C1706" s="136" t="s">
        <v>889</v>
      </c>
      <c r="D1706" s="137">
        <v>44278</v>
      </c>
      <c r="E1706" s="137">
        <v>44278</v>
      </c>
      <c r="F1706" s="137">
        <v>44286</v>
      </c>
      <c r="G1706" s="136" t="s">
        <v>981</v>
      </c>
      <c r="H1706" s="136" t="s">
        <v>982</v>
      </c>
      <c r="I1706" s="138">
        <v>-2811.18</v>
      </c>
      <c r="J1706" s="136" t="s">
        <v>983</v>
      </c>
      <c r="K1706" s="136" t="s">
        <v>984</v>
      </c>
      <c r="L1706" s="138">
        <v>-235998.55</v>
      </c>
      <c r="M1706" s="138">
        <v>-2811.18</v>
      </c>
      <c r="N1706" s="139">
        <f t="shared" si="53"/>
        <v>2811.18</v>
      </c>
      <c r="O1706" s="140" t="str">
        <f>IF(M1706="","",IF(M1706&lt;0,-M1706&amp;"_"&amp;COUNTIF(M$2:M1706,M1706),M1706&amp;"_"&amp;COUNTIF(M$2:M1706,M1706)))</f>
        <v>2811.18_1</v>
      </c>
      <c r="P1706" s="140" t="str">
        <f t="shared" si="52"/>
        <v/>
      </c>
      <c r="Q1706" s="136" t="s">
        <v>1886</v>
      </c>
      <c r="R1706" s="136" t="s">
        <v>1882</v>
      </c>
      <c r="S1706" s="136" t="s">
        <v>980</v>
      </c>
      <c r="T1706" s="136" t="s">
        <v>980</v>
      </c>
      <c r="U1706" s="136" t="s">
        <v>987</v>
      </c>
      <c r="V1706" s="136" t="s">
        <v>980</v>
      </c>
      <c r="W1706" s="136" t="s">
        <v>980</v>
      </c>
      <c r="X1706" s="136" t="s">
        <v>980</v>
      </c>
      <c r="Y1706" s="136" t="s">
        <v>980</v>
      </c>
      <c r="Z1706" s="136" t="s">
        <v>988</v>
      </c>
      <c r="AA1706" s="136" t="s">
        <v>980</v>
      </c>
      <c r="AB1706" s="137"/>
      <c r="AC1706" s="136" t="s">
        <v>980</v>
      </c>
      <c r="AD1706" s="136" t="s">
        <v>980</v>
      </c>
      <c r="AE1706" s="136" t="s">
        <v>980</v>
      </c>
      <c r="AF1706" s="138">
        <v>0</v>
      </c>
    </row>
    <row r="1707" spans="1:32" x14ac:dyDescent="0.25">
      <c r="A1707" s="135" t="s">
        <v>980</v>
      </c>
      <c r="B1707" s="136" t="s">
        <v>182</v>
      </c>
      <c r="C1707" s="136" t="s">
        <v>889</v>
      </c>
      <c r="D1707" s="137">
        <v>44278</v>
      </c>
      <c r="E1707" s="137">
        <v>44278</v>
      </c>
      <c r="F1707" s="137">
        <v>44286</v>
      </c>
      <c r="G1707" s="136" t="s">
        <v>981</v>
      </c>
      <c r="H1707" s="136" t="s">
        <v>982</v>
      </c>
      <c r="I1707" s="138">
        <v>-761.3</v>
      </c>
      <c r="J1707" s="136" t="s">
        <v>1034</v>
      </c>
      <c r="K1707" s="136" t="s">
        <v>984</v>
      </c>
      <c r="L1707" s="138">
        <v>-63911.14</v>
      </c>
      <c r="M1707" s="138">
        <v>-761.3</v>
      </c>
      <c r="N1707" s="139">
        <f t="shared" si="53"/>
        <v>761.3</v>
      </c>
      <c r="O1707" s="140" t="str">
        <f>IF(M1707="","",IF(M1707&lt;0,-M1707&amp;"_"&amp;COUNTIF(M$2:M1707,M1707),M1707&amp;"_"&amp;COUNTIF(M$2:M1707,M1707)))</f>
        <v>761.3_1</v>
      </c>
      <c r="P1707" s="140" t="str">
        <f t="shared" si="52"/>
        <v/>
      </c>
      <c r="Q1707" s="136" t="s">
        <v>1886</v>
      </c>
      <c r="R1707" s="136" t="s">
        <v>1882</v>
      </c>
      <c r="S1707" s="136" t="s">
        <v>980</v>
      </c>
      <c r="T1707" s="136" t="s">
        <v>980</v>
      </c>
      <c r="U1707" s="136" t="s">
        <v>987</v>
      </c>
      <c r="V1707" s="136" t="s">
        <v>980</v>
      </c>
      <c r="W1707" s="136" t="s">
        <v>980</v>
      </c>
      <c r="X1707" s="136" t="s">
        <v>980</v>
      </c>
      <c r="Y1707" s="136" t="s">
        <v>980</v>
      </c>
      <c r="Z1707" s="136" t="s">
        <v>988</v>
      </c>
      <c r="AA1707" s="136" t="s">
        <v>980</v>
      </c>
      <c r="AB1707" s="137"/>
      <c r="AC1707" s="136" t="s">
        <v>980</v>
      </c>
      <c r="AD1707" s="136" t="s">
        <v>980</v>
      </c>
      <c r="AE1707" s="136" t="s">
        <v>980</v>
      </c>
      <c r="AF1707" s="138">
        <v>0</v>
      </c>
    </row>
    <row r="1708" spans="1:32" x14ac:dyDescent="0.25">
      <c r="A1708" s="135" t="s">
        <v>980</v>
      </c>
      <c r="B1708" s="136" t="s">
        <v>182</v>
      </c>
      <c r="C1708" s="136" t="s">
        <v>889</v>
      </c>
      <c r="D1708" s="137">
        <v>44278</v>
      </c>
      <c r="E1708" s="137">
        <v>44278</v>
      </c>
      <c r="F1708" s="137">
        <v>44286</v>
      </c>
      <c r="G1708" s="136" t="s">
        <v>981</v>
      </c>
      <c r="H1708" s="136" t="s">
        <v>982</v>
      </c>
      <c r="I1708" s="138">
        <v>-6843.52</v>
      </c>
      <c r="J1708" s="136" t="s">
        <v>983</v>
      </c>
      <c r="K1708" s="136" t="s">
        <v>984</v>
      </c>
      <c r="L1708" s="138">
        <v>-574513.51</v>
      </c>
      <c r="M1708" s="138">
        <v>-6843.52</v>
      </c>
      <c r="N1708" s="139">
        <f t="shared" si="53"/>
        <v>6843.52</v>
      </c>
      <c r="O1708" s="140" t="str">
        <f>IF(M1708="","",IF(M1708&lt;0,-M1708&amp;"_"&amp;COUNTIF(M$2:M1708,M1708),M1708&amp;"_"&amp;COUNTIF(M$2:M1708,M1708)))</f>
        <v>6843.52_1</v>
      </c>
      <c r="P1708" s="140" t="str">
        <f t="shared" si="52"/>
        <v/>
      </c>
      <c r="Q1708" s="136" t="s">
        <v>1886</v>
      </c>
      <c r="R1708" s="136" t="s">
        <v>1882</v>
      </c>
      <c r="S1708" s="136" t="s">
        <v>980</v>
      </c>
      <c r="T1708" s="136" t="s">
        <v>980</v>
      </c>
      <c r="U1708" s="136" t="s">
        <v>987</v>
      </c>
      <c r="V1708" s="136" t="s">
        <v>980</v>
      </c>
      <c r="W1708" s="136" t="s">
        <v>980</v>
      </c>
      <c r="X1708" s="136" t="s">
        <v>980</v>
      </c>
      <c r="Y1708" s="136" t="s">
        <v>980</v>
      </c>
      <c r="Z1708" s="136" t="s">
        <v>988</v>
      </c>
      <c r="AA1708" s="136" t="s">
        <v>980</v>
      </c>
      <c r="AB1708" s="137"/>
      <c r="AC1708" s="136" t="s">
        <v>980</v>
      </c>
      <c r="AD1708" s="136" t="s">
        <v>980</v>
      </c>
      <c r="AE1708" s="136" t="s">
        <v>980</v>
      </c>
      <c r="AF1708" s="138">
        <v>0</v>
      </c>
    </row>
    <row r="1709" spans="1:32" x14ac:dyDescent="0.25">
      <c r="A1709" s="135" t="s">
        <v>980</v>
      </c>
      <c r="B1709" s="136" t="s">
        <v>182</v>
      </c>
      <c r="C1709" s="136" t="s">
        <v>868</v>
      </c>
      <c r="D1709" s="137">
        <v>44279</v>
      </c>
      <c r="E1709" s="137">
        <v>44279</v>
      </c>
      <c r="F1709" s="137">
        <v>44283</v>
      </c>
      <c r="G1709" s="136" t="s">
        <v>981</v>
      </c>
      <c r="H1709" s="136" t="s">
        <v>982</v>
      </c>
      <c r="I1709" s="138">
        <v>-21100.66</v>
      </c>
      <c r="J1709" s="136" t="s">
        <v>983</v>
      </c>
      <c r="K1709" s="136" t="s">
        <v>984</v>
      </c>
      <c r="L1709" s="138">
        <v>-1771400.41</v>
      </c>
      <c r="M1709" s="138">
        <v>-21100.66</v>
      </c>
      <c r="N1709" s="139">
        <f t="shared" si="53"/>
        <v>21100.66</v>
      </c>
      <c r="O1709" s="140" t="str">
        <f>IF(M1709="","",IF(M1709&lt;0,-M1709&amp;"_"&amp;COUNTIF(M$2:M1709,M1709),M1709&amp;"_"&amp;COUNTIF(M$2:M1709,M1709)))</f>
        <v>21100.66_1</v>
      </c>
      <c r="P1709" s="140" t="str">
        <f t="shared" si="52"/>
        <v/>
      </c>
      <c r="Q1709" s="136" t="s">
        <v>1887</v>
      </c>
      <c r="R1709" s="136" t="s">
        <v>1888</v>
      </c>
      <c r="S1709" s="136" t="s">
        <v>980</v>
      </c>
      <c r="T1709" s="136" t="s">
        <v>980</v>
      </c>
      <c r="U1709" s="136" t="s">
        <v>987</v>
      </c>
      <c r="V1709" s="136" t="s">
        <v>980</v>
      </c>
      <c r="W1709" s="136" t="s">
        <v>980</v>
      </c>
      <c r="X1709" s="136" t="s">
        <v>980</v>
      </c>
      <c r="Y1709" s="136" t="s">
        <v>980</v>
      </c>
      <c r="Z1709" s="136" t="s">
        <v>988</v>
      </c>
      <c r="AA1709" s="136" t="s">
        <v>980</v>
      </c>
      <c r="AB1709" s="137"/>
      <c r="AC1709" s="136" t="s">
        <v>980</v>
      </c>
      <c r="AD1709" s="136" t="s">
        <v>980</v>
      </c>
      <c r="AE1709" s="136" t="s">
        <v>980</v>
      </c>
      <c r="AF1709" s="138">
        <v>0</v>
      </c>
    </row>
    <row r="1710" spans="1:32" x14ac:dyDescent="0.25">
      <c r="A1710" s="135" t="s">
        <v>980</v>
      </c>
      <c r="B1710" s="136" t="s">
        <v>182</v>
      </c>
      <c r="C1710" s="136" t="s">
        <v>853</v>
      </c>
      <c r="D1710" s="137">
        <v>44279</v>
      </c>
      <c r="E1710" s="137">
        <v>44279</v>
      </c>
      <c r="F1710" s="137">
        <v>44283</v>
      </c>
      <c r="G1710" s="136" t="s">
        <v>981</v>
      </c>
      <c r="H1710" s="136" t="s">
        <v>982</v>
      </c>
      <c r="I1710" s="138">
        <v>-8452.76</v>
      </c>
      <c r="J1710" s="136" t="s">
        <v>983</v>
      </c>
      <c r="K1710" s="136" t="s">
        <v>984</v>
      </c>
      <c r="L1710" s="138">
        <v>-709609.2</v>
      </c>
      <c r="M1710" s="138">
        <v>-8452.76</v>
      </c>
      <c r="N1710" s="139">
        <f t="shared" si="53"/>
        <v>8452.76</v>
      </c>
      <c r="O1710" s="140" t="str">
        <f>IF(M1710="","",IF(M1710&lt;0,-M1710&amp;"_"&amp;COUNTIF(M$2:M1710,M1710),M1710&amp;"_"&amp;COUNTIF(M$2:M1710,M1710)))</f>
        <v>8452.76_1</v>
      </c>
      <c r="P1710" s="140" t="str">
        <f t="shared" si="52"/>
        <v/>
      </c>
      <c r="Q1710" s="136" t="s">
        <v>1889</v>
      </c>
      <c r="R1710" s="136" t="s">
        <v>1888</v>
      </c>
      <c r="S1710" s="136" t="s">
        <v>980</v>
      </c>
      <c r="T1710" s="136" t="s">
        <v>980</v>
      </c>
      <c r="U1710" s="136" t="s">
        <v>987</v>
      </c>
      <c r="V1710" s="136" t="s">
        <v>980</v>
      </c>
      <c r="W1710" s="136" t="s">
        <v>980</v>
      </c>
      <c r="X1710" s="136" t="s">
        <v>980</v>
      </c>
      <c r="Y1710" s="136" t="s">
        <v>980</v>
      </c>
      <c r="Z1710" s="136" t="s">
        <v>988</v>
      </c>
      <c r="AA1710" s="136" t="s">
        <v>980</v>
      </c>
      <c r="AB1710" s="137"/>
      <c r="AC1710" s="136" t="s">
        <v>980</v>
      </c>
      <c r="AD1710" s="136" t="s">
        <v>980</v>
      </c>
      <c r="AE1710" s="136" t="s">
        <v>980</v>
      </c>
      <c r="AF1710" s="138">
        <v>0</v>
      </c>
    </row>
    <row r="1711" spans="1:32" x14ac:dyDescent="0.25">
      <c r="A1711" s="135" t="s">
        <v>980</v>
      </c>
      <c r="B1711" s="136" t="s">
        <v>182</v>
      </c>
      <c r="C1711" s="136" t="s">
        <v>890</v>
      </c>
      <c r="D1711" s="137">
        <v>44279</v>
      </c>
      <c r="E1711" s="137">
        <v>44279</v>
      </c>
      <c r="F1711" s="137">
        <v>44286</v>
      </c>
      <c r="G1711" s="136" t="s">
        <v>981</v>
      </c>
      <c r="H1711" s="136" t="s">
        <v>982</v>
      </c>
      <c r="I1711" s="138">
        <v>-2583.9499999999998</v>
      </c>
      <c r="J1711" s="136" t="s">
        <v>983</v>
      </c>
      <c r="K1711" s="136" t="s">
        <v>984</v>
      </c>
      <c r="L1711" s="138">
        <v>-216922.6</v>
      </c>
      <c r="M1711" s="138">
        <v>-2583.9499999999998</v>
      </c>
      <c r="N1711" s="139">
        <f t="shared" si="53"/>
        <v>2583.9499999999998</v>
      </c>
      <c r="O1711" s="140" t="str">
        <f>IF(M1711="","",IF(M1711&lt;0,-M1711&amp;"_"&amp;COUNTIF(M$2:M1711,M1711),M1711&amp;"_"&amp;COUNTIF(M$2:M1711,M1711)))</f>
        <v>2583.95_1</v>
      </c>
      <c r="P1711" s="140" t="str">
        <f t="shared" si="52"/>
        <v/>
      </c>
      <c r="Q1711" s="136" t="s">
        <v>1890</v>
      </c>
      <c r="R1711" s="136" t="s">
        <v>1888</v>
      </c>
      <c r="S1711" s="136" t="s">
        <v>980</v>
      </c>
      <c r="T1711" s="136" t="s">
        <v>980</v>
      </c>
      <c r="U1711" s="136" t="s">
        <v>987</v>
      </c>
      <c r="V1711" s="136" t="s">
        <v>980</v>
      </c>
      <c r="W1711" s="136" t="s">
        <v>980</v>
      </c>
      <c r="X1711" s="136" t="s">
        <v>980</v>
      </c>
      <c r="Y1711" s="136" t="s">
        <v>980</v>
      </c>
      <c r="Z1711" s="136" t="s">
        <v>988</v>
      </c>
      <c r="AA1711" s="136" t="s">
        <v>980</v>
      </c>
      <c r="AB1711" s="137"/>
      <c r="AC1711" s="136" t="s">
        <v>980</v>
      </c>
      <c r="AD1711" s="136" t="s">
        <v>980</v>
      </c>
      <c r="AE1711" s="136" t="s">
        <v>980</v>
      </c>
      <c r="AF1711" s="138">
        <v>0</v>
      </c>
    </row>
    <row r="1712" spans="1:32" x14ac:dyDescent="0.25">
      <c r="A1712" s="135" t="s">
        <v>980</v>
      </c>
      <c r="B1712" s="136" t="s">
        <v>182</v>
      </c>
      <c r="C1712" s="136" t="s">
        <v>890</v>
      </c>
      <c r="D1712" s="137">
        <v>44279</v>
      </c>
      <c r="E1712" s="137">
        <v>44279</v>
      </c>
      <c r="F1712" s="137">
        <v>44286</v>
      </c>
      <c r="G1712" s="136" t="s">
        <v>981</v>
      </c>
      <c r="H1712" s="136" t="s">
        <v>982</v>
      </c>
      <c r="I1712" s="138">
        <v>-3028.83</v>
      </c>
      <c r="J1712" s="136" t="s">
        <v>983</v>
      </c>
      <c r="K1712" s="136" t="s">
        <v>984</v>
      </c>
      <c r="L1712" s="138">
        <v>-254270.28</v>
      </c>
      <c r="M1712" s="138">
        <v>-3028.83</v>
      </c>
      <c r="N1712" s="139">
        <f t="shared" si="53"/>
        <v>3028.83</v>
      </c>
      <c r="O1712" s="140" t="str">
        <f>IF(M1712="","",IF(M1712&lt;0,-M1712&amp;"_"&amp;COUNTIF(M$2:M1712,M1712),M1712&amp;"_"&amp;COUNTIF(M$2:M1712,M1712)))</f>
        <v>3028.83_1</v>
      </c>
      <c r="P1712" s="140" t="str">
        <f t="shared" si="52"/>
        <v/>
      </c>
      <c r="Q1712" s="136" t="s">
        <v>1890</v>
      </c>
      <c r="R1712" s="136" t="s">
        <v>1888</v>
      </c>
      <c r="S1712" s="136" t="s">
        <v>980</v>
      </c>
      <c r="T1712" s="136" t="s">
        <v>980</v>
      </c>
      <c r="U1712" s="136" t="s">
        <v>987</v>
      </c>
      <c r="V1712" s="136" t="s">
        <v>980</v>
      </c>
      <c r="W1712" s="136" t="s">
        <v>980</v>
      </c>
      <c r="X1712" s="136" t="s">
        <v>980</v>
      </c>
      <c r="Y1712" s="136" t="s">
        <v>980</v>
      </c>
      <c r="Z1712" s="136" t="s">
        <v>988</v>
      </c>
      <c r="AA1712" s="136" t="s">
        <v>980</v>
      </c>
      <c r="AB1712" s="137"/>
      <c r="AC1712" s="136" t="s">
        <v>980</v>
      </c>
      <c r="AD1712" s="136" t="s">
        <v>980</v>
      </c>
      <c r="AE1712" s="136" t="s">
        <v>980</v>
      </c>
      <c r="AF1712" s="138">
        <v>0</v>
      </c>
    </row>
    <row r="1713" spans="1:32" x14ac:dyDescent="0.25">
      <c r="A1713" s="135" t="s">
        <v>980</v>
      </c>
      <c r="B1713" s="136" t="s">
        <v>182</v>
      </c>
      <c r="C1713" s="136" t="s">
        <v>872</v>
      </c>
      <c r="D1713" s="137">
        <v>44280</v>
      </c>
      <c r="E1713" s="137">
        <v>44280</v>
      </c>
      <c r="F1713" s="137">
        <v>44286</v>
      </c>
      <c r="G1713" s="136" t="s">
        <v>981</v>
      </c>
      <c r="H1713" s="136" t="s">
        <v>982</v>
      </c>
      <c r="I1713" s="138">
        <v>-2043.64</v>
      </c>
      <c r="J1713" s="136" t="s">
        <v>983</v>
      </c>
      <c r="K1713" s="136" t="s">
        <v>984</v>
      </c>
      <c r="L1713" s="138">
        <v>-171563.58</v>
      </c>
      <c r="M1713" s="138">
        <v>-2043.64</v>
      </c>
      <c r="N1713" s="139">
        <f t="shared" si="53"/>
        <v>2043.64</v>
      </c>
      <c r="O1713" s="140" t="str">
        <f>IF(M1713="","",IF(M1713&lt;0,-M1713&amp;"_"&amp;COUNTIF(M$2:M1713,M1713),M1713&amp;"_"&amp;COUNTIF(M$2:M1713,M1713)))</f>
        <v>2043.64_1</v>
      </c>
      <c r="P1713" s="140" t="str">
        <f t="shared" si="52"/>
        <v/>
      </c>
      <c r="Q1713" s="136" t="s">
        <v>1891</v>
      </c>
      <c r="R1713" s="136" t="s">
        <v>1892</v>
      </c>
      <c r="S1713" s="136" t="s">
        <v>980</v>
      </c>
      <c r="T1713" s="136" t="s">
        <v>980</v>
      </c>
      <c r="U1713" s="136" t="s">
        <v>987</v>
      </c>
      <c r="V1713" s="136" t="s">
        <v>980</v>
      </c>
      <c r="W1713" s="136" t="s">
        <v>980</v>
      </c>
      <c r="X1713" s="136" t="s">
        <v>980</v>
      </c>
      <c r="Y1713" s="136" t="s">
        <v>980</v>
      </c>
      <c r="Z1713" s="136" t="s">
        <v>988</v>
      </c>
      <c r="AA1713" s="136" t="s">
        <v>980</v>
      </c>
      <c r="AB1713" s="137"/>
      <c r="AC1713" s="136" t="s">
        <v>980</v>
      </c>
      <c r="AD1713" s="136" t="s">
        <v>980</v>
      </c>
      <c r="AE1713" s="136" t="s">
        <v>980</v>
      </c>
      <c r="AF1713" s="138">
        <v>0</v>
      </c>
    </row>
    <row r="1714" spans="1:32" x14ac:dyDescent="0.25">
      <c r="A1714" s="135" t="s">
        <v>980</v>
      </c>
      <c r="B1714" s="136" t="s">
        <v>182</v>
      </c>
      <c r="C1714" s="136" t="s">
        <v>873</v>
      </c>
      <c r="D1714" s="137">
        <v>44280</v>
      </c>
      <c r="E1714" s="137">
        <v>44280</v>
      </c>
      <c r="F1714" s="137">
        <v>44286</v>
      </c>
      <c r="G1714" s="136" t="s">
        <v>981</v>
      </c>
      <c r="H1714" s="136" t="s">
        <v>982</v>
      </c>
      <c r="I1714" s="138">
        <v>-12409.52</v>
      </c>
      <c r="J1714" s="136" t="s">
        <v>983</v>
      </c>
      <c r="K1714" s="136" t="s">
        <v>984</v>
      </c>
      <c r="L1714" s="138">
        <v>-1041779.21</v>
      </c>
      <c r="M1714" s="138">
        <v>-12409.52</v>
      </c>
      <c r="N1714" s="139">
        <f t="shared" si="53"/>
        <v>12409.52</v>
      </c>
      <c r="O1714" s="140" t="str">
        <f>IF(M1714="","",IF(M1714&lt;0,-M1714&amp;"_"&amp;COUNTIF(M$2:M1714,M1714),M1714&amp;"_"&amp;COUNTIF(M$2:M1714,M1714)))</f>
        <v>12409.52_1</v>
      </c>
      <c r="P1714" s="140" t="str">
        <f t="shared" si="52"/>
        <v/>
      </c>
      <c r="Q1714" s="136" t="s">
        <v>1893</v>
      </c>
      <c r="R1714" s="136" t="s">
        <v>1892</v>
      </c>
      <c r="S1714" s="136" t="s">
        <v>980</v>
      </c>
      <c r="T1714" s="136" t="s">
        <v>980</v>
      </c>
      <c r="U1714" s="136" t="s">
        <v>987</v>
      </c>
      <c r="V1714" s="136" t="s">
        <v>980</v>
      </c>
      <c r="W1714" s="136" t="s">
        <v>980</v>
      </c>
      <c r="X1714" s="136" t="s">
        <v>980</v>
      </c>
      <c r="Y1714" s="136" t="s">
        <v>980</v>
      </c>
      <c r="Z1714" s="136" t="s">
        <v>988</v>
      </c>
      <c r="AA1714" s="136" t="s">
        <v>980</v>
      </c>
      <c r="AB1714" s="137"/>
      <c r="AC1714" s="136" t="s">
        <v>980</v>
      </c>
      <c r="AD1714" s="136" t="s">
        <v>980</v>
      </c>
      <c r="AE1714" s="136" t="s">
        <v>980</v>
      </c>
      <c r="AF1714" s="138">
        <v>0</v>
      </c>
    </row>
    <row r="1715" spans="1:32" x14ac:dyDescent="0.25">
      <c r="A1715" s="135" t="s">
        <v>980</v>
      </c>
      <c r="B1715" s="136" t="s">
        <v>182</v>
      </c>
      <c r="C1715" s="136" t="s">
        <v>873</v>
      </c>
      <c r="D1715" s="137">
        <v>44280</v>
      </c>
      <c r="E1715" s="137">
        <v>44280</v>
      </c>
      <c r="F1715" s="137">
        <v>44286</v>
      </c>
      <c r="G1715" s="136" t="s">
        <v>981</v>
      </c>
      <c r="H1715" s="136" t="s">
        <v>982</v>
      </c>
      <c r="I1715" s="138">
        <v>-12132.72</v>
      </c>
      <c r="J1715" s="136" t="s">
        <v>983</v>
      </c>
      <c r="K1715" s="136" t="s">
        <v>984</v>
      </c>
      <c r="L1715" s="138">
        <v>-1018541.84</v>
      </c>
      <c r="M1715" s="138">
        <v>-12132.72</v>
      </c>
      <c r="N1715" s="139">
        <f t="shared" si="53"/>
        <v>12132.72</v>
      </c>
      <c r="O1715" s="140" t="str">
        <f>IF(M1715="","",IF(M1715&lt;0,-M1715&amp;"_"&amp;COUNTIF(M$2:M1715,M1715),M1715&amp;"_"&amp;COUNTIF(M$2:M1715,M1715)))</f>
        <v>12132.72_1</v>
      </c>
      <c r="P1715" s="140" t="str">
        <f t="shared" si="52"/>
        <v/>
      </c>
      <c r="Q1715" s="136" t="s">
        <v>1893</v>
      </c>
      <c r="R1715" s="136" t="s">
        <v>1892</v>
      </c>
      <c r="S1715" s="136" t="s">
        <v>980</v>
      </c>
      <c r="T1715" s="136" t="s">
        <v>980</v>
      </c>
      <c r="U1715" s="136" t="s">
        <v>987</v>
      </c>
      <c r="V1715" s="136" t="s">
        <v>980</v>
      </c>
      <c r="W1715" s="136" t="s">
        <v>980</v>
      </c>
      <c r="X1715" s="136" t="s">
        <v>980</v>
      </c>
      <c r="Y1715" s="136" t="s">
        <v>980</v>
      </c>
      <c r="Z1715" s="136" t="s">
        <v>988</v>
      </c>
      <c r="AA1715" s="136" t="s">
        <v>980</v>
      </c>
      <c r="AB1715" s="137"/>
      <c r="AC1715" s="136" t="s">
        <v>980</v>
      </c>
      <c r="AD1715" s="136" t="s">
        <v>980</v>
      </c>
      <c r="AE1715" s="136" t="s">
        <v>980</v>
      </c>
      <c r="AF1715" s="138">
        <v>0</v>
      </c>
    </row>
    <row r="1716" spans="1:32" x14ac:dyDescent="0.25">
      <c r="A1716" s="135" t="s">
        <v>980</v>
      </c>
      <c r="B1716" s="136" t="s">
        <v>182</v>
      </c>
      <c r="C1716" s="136" t="s">
        <v>873</v>
      </c>
      <c r="D1716" s="137">
        <v>44280</v>
      </c>
      <c r="E1716" s="137">
        <v>44280</v>
      </c>
      <c r="F1716" s="137">
        <v>44286</v>
      </c>
      <c r="G1716" s="136" t="s">
        <v>981</v>
      </c>
      <c r="H1716" s="136" t="s">
        <v>982</v>
      </c>
      <c r="I1716" s="138">
        <v>-46022.65</v>
      </c>
      <c r="J1716" s="136" t="s">
        <v>983</v>
      </c>
      <c r="K1716" s="136" t="s">
        <v>984</v>
      </c>
      <c r="L1716" s="138">
        <v>-3863601.47</v>
      </c>
      <c r="M1716" s="138">
        <v>-46022.65</v>
      </c>
      <c r="N1716" s="139">
        <f t="shared" si="53"/>
        <v>46022.65</v>
      </c>
      <c r="O1716" s="140" t="str">
        <f>IF(M1716="","",IF(M1716&lt;0,-M1716&amp;"_"&amp;COUNTIF(M$2:M1716,M1716),M1716&amp;"_"&amp;COUNTIF(M$2:M1716,M1716)))</f>
        <v>46022.65_1</v>
      </c>
      <c r="P1716" s="140" t="str">
        <f t="shared" si="52"/>
        <v/>
      </c>
      <c r="Q1716" s="136" t="s">
        <v>1893</v>
      </c>
      <c r="R1716" s="136" t="s">
        <v>1892</v>
      </c>
      <c r="S1716" s="136" t="s">
        <v>980</v>
      </c>
      <c r="T1716" s="136" t="s">
        <v>980</v>
      </c>
      <c r="U1716" s="136" t="s">
        <v>987</v>
      </c>
      <c r="V1716" s="136" t="s">
        <v>980</v>
      </c>
      <c r="W1716" s="136" t="s">
        <v>980</v>
      </c>
      <c r="X1716" s="136" t="s">
        <v>980</v>
      </c>
      <c r="Y1716" s="136" t="s">
        <v>980</v>
      </c>
      <c r="Z1716" s="136" t="s">
        <v>988</v>
      </c>
      <c r="AA1716" s="136" t="s">
        <v>980</v>
      </c>
      <c r="AB1716" s="137"/>
      <c r="AC1716" s="136" t="s">
        <v>980</v>
      </c>
      <c r="AD1716" s="136" t="s">
        <v>980</v>
      </c>
      <c r="AE1716" s="136" t="s">
        <v>980</v>
      </c>
      <c r="AF1716" s="138">
        <v>0</v>
      </c>
    </row>
    <row r="1717" spans="1:32" x14ac:dyDescent="0.25">
      <c r="A1717" s="135" t="s">
        <v>980</v>
      </c>
      <c r="B1717" s="136" t="s">
        <v>182</v>
      </c>
      <c r="C1717" s="136" t="s">
        <v>886</v>
      </c>
      <c r="D1717" s="137">
        <v>44280</v>
      </c>
      <c r="E1717" s="137">
        <v>44280</v>
      </c>
      <c r="F1717" s="137">
        <v>44286</v>
      </c>
      <c r="G1717" s="136" t="s">
        <v>981</v>
      </c>
      <c r="H1717" s="136" t="s">
        <v>982</v>
      </c>
      <c r="I1717" s="138">
        <v>-10302.44</v>
      </c>
      <c r="J1717" s="136" t="s">
        <v>983</v>
      </c>
      <c r="K1717" s="136" t="s">
        <v>984</v>
      </c>
      <c r="L1717" s="138">
        <v>-864889.84</v>
      </c>
      <c r="M1717" s="138">
        <v>-10302.44</v>
      </c>
      <c r="N1717" s="139">
        <f t="shared" si="53"/>
        <v>10302.44</v>
      </c>
      <c r="O1717" s="140" t="str">
        <f>IF(M1717="","",IF(M1717&lt;0,-M1717&amp;"_"&amp;COUNTIF(M$2:M1717,M1717),M1717&amp;"_"&amp;COUNTIF(M$2:M1717,M1717)))</f>
        <v>10302.44_1</v>
      </c>
      <c r="P1717" s="140" t="str">
        <f t="shared" si="52"/>
        <v/>
      </c>
      <c r="Q1717" s="136" t="s">
        <v>1894</v>
      </c>
      <c r="R1717" s="136" t="s">
        <v>1892</v>
      </c>
      <c r="S1717" s="136" t="s">
        <v>980</v>
      </c>
      <c r="T1717" s="136" t="s">
        <v>980</v>
      </c>
      <c r="U1717" s="136" t="s">
        <v>987</v>
      </c>
      <c r="V1717" s="136" t="s">
        <v>980</v>
      </c>
      <c r="W1717" s="136" t="s">
        <v>980</v>
      </c>
      <c r="X1717" s="136" t="s">
        <v>980</v>
      </c>
      <c r="Y1717" s="136" t="s">
        <v>980</v>
      </c>
      <c r="Z1717" s="136" t="s">
        <v>988</v>
      </c>
      <c r="AA1717" s="136" t="s">
        <v>980</v>
      </c>
      <c r="AB1717" s="137"/>
      <c r="AC1717" s="136" t="s">
        <v>980</v>
      </c>
      <c r="AD1717" s="136" t="s">
        <v>980</v>
      </c>
      <c r="AE1717" s="136" t="s">
        <v>980</v>
      </c>
      <c r="AF1717" s="138">
        <v>0</v>
      </c>
    </row>
    <row r="1718" spans="1:32" x14ac:dyDescent="0.25">
      <c r="A1718" s="135" t="s">
        <v>980</v>
      </c>
      <c r="B1718" s="136" t="s">
        <v>182</v>
      </c>
      <c r="C1718" s="136" t="s">
        <v>891</v>
      </c>
      <c r="D1718" s="137">
        <v>44280</v>
      </c>
      <c r="E1718" s="137">
        <v>44280</v>
      </c>
      <c r="F1718" s="137">
        <v>44290</v>
      </c>
      <c r="G1718" s="136" t="s">
        <v>981</v>
      </c>
      <c r="H1718" s="136" t="s">
        <v>982</v>
      </c>
      <c r="I1718" s="138">
        <v>-11352.57</v>
      </c>
      <c r="J1718" s="136" t="s">
        <v>983</v>
      </c>
      <c r="K1718" s="136" t="s">
        <v>984</v>
      </c>
      <c r="L1718" s="138">
        <v>-953048.25</v>
      </c>
      <c r="M1718" s="138">
        <v>-11352.57</v>
      </c>
      <c r="N1718" s="139">
        <f t="shared" si="53"/>
        <v>11352.57</v>
      </c>
      <c r="O1718" s="140" t="str">
        <f>IF(M1718="","",IF(M1718&lt;0,-M1718&amp;"_"&amp;COUNTIF(M$2:M1718,M1718),M1718&amp;"_"&amp;COUNTIF(M$2:M1718,M1718)))</f>
        <v>11352.57_1</v>
      </c>
      <c r="P1718" s="140" t="str">
        <f t="shared" si="52"/>
        <v/>
      </c>
      <c r="Q1718" s="136" t="s">
        <v>1895</v>
      </c>
      <c r="R1718" s="136" t="s">
        <v>1892</v>
      </c>
      <c r="S1718" s="136" t="s">
        <v>980</v>
      </c>
      <c r="T1718" s="136" t="s">
        <v>980</v>
      </c>
      <c r="U1718" s="136" t="s">
        <v>987</v>
      </c>
      <c r="V1718" s="136" t="s">
        <v>980</v>
      </c>
      <c r="W1718" s="136" t="s">
        <v>980</v>
      </c>
      <c r="X1718" s="136" t="s">
        <v>980</v>
      </c>
      <c r="Y1718" s="136" t="s">
        <v>980</v>
      </c>
      <c r="Z1718" s="136" t="s">
        <v>988</v>
      </c>
      <c r="AA1718" s="136" t="s">
        <v>980</v>
      </c>
      <c r="AB1718" s="137"/>
      <c r="AC1718" s="136" t="s">
        <v>980</v>
      </c>
      <c r="AD1718" s="136" t="s">
        <v>980</v>
      </c>
      <c r="AE1718" s="136" t="s">
        <v>980</v>
      </c>
      <c r="AF1718" s="138">
        <v>0</v>
      </c>
    </row>
    <row r="1719" spans="1:32" x14ac:dyDescent="0.25">
      <c r="A1719" s="135" t="s">
        <v>980</v>
      </c>
      <c r="B1719" s="136" t="s">
        <v>182</v>
      </c>
      <c r="C1719" s="136" t="s">
        <v>870</v>
      </c>
      <c r="D1719" s="137">
        <v>44281</v>
      </c>
      <c r="E1719" s="137">
        <v>44281</v>
      </c>
      <c r="F1719" s="137">
        <v>44283</v>
      </c>
      <c r="G1719" s="136" t="s">
        <v>981</v>
      </c>
      <c r="H1719" s="136" t="s">
        <v>982</v>
      </c>
      <c r="I1719" s="138">
        <v>-1607.51</v>
      </c>
      <c r="J1719" s="136" t="s">
        <v>983</v>
      </c>
      <c r="K1719" s="136" t="s">
        <v>984</v>
      </c>
      <c r="L1719" s="138">
        <v>-134950.46</v>
      </c>
      <c r="M1719" s="138">
        <v>-1607.51</v>
      </c>
      <c r="N1719" s="139">
        <f t="shared" si="53"/>
        <v>1607.51</v>
      </c>
      <c r="O1719" s="140" t="str">
        <f>IF(M1719="","",IF(M1719&lt;0,-M1719&amp;"_"&amp;COUNTIF(M$2:M1719,M1719),M1719&amp;"_"&amp;COUNTIF(M$2:M1719,M1719)))</f>
        <v>1607.51_1</v>
      </c>
      <c r="P1719" s="140" t="str">
        <f t="shared" si="52"/>
        <v/>
      </c>
      <c r="Q1719" s="136" t="s">
        <v>1896</v>
      </c>
      <c r="R1719" s="136" t="s">
        <v>1897</v>
      </c>
      <c r="S1719" s="136" t="s">
        <v>980</v>
      </c>
      <c r="T1719" s="136" t="s">
        <v>980</v>
      </c>
      <c r="U1719" s="136" t="s">
        <v>987</v>
      </c>
      <c r="V1719" s="136" t="s">
        <v>980</v>
      </c>
      <c r="W1719" s="136" t="s">
        <v>980</v>
      </c>
      <c r="X1719" s="136" t="s">
        <v>980</v>
      </c>
      <c r="Y1719" s="136" t="s">
        <v>980</v>
      </c>
      <c r="Z1719" s="136" t="s">
        <v>988</v>
      </c>
      <c r="AA1719" s="136" t="s">
        <v>980</v>
      </c>
      <c r="AB1719" s="137"/>
      <c r="AC1719" s="136" t="s">
        <v>980</v>
      </c>
      <c r="AD1719" s="136" t="s">
        <v>980</v>
      </c>
      <c r="AE1719" s="136" t="s">
        <v>980</v>
      </c>
      <c r="AF1719" s="138">
        <v>0</v>
      </c>
    </row>
    <row r="1720" spans="1:32" x14ac:dyDescent="0.25">
      <c r="A1720" s="135" t="s">
        <v>980</v>
      </c>
      <c r="B1720" s="136" t="s">
        <v>182</v>
      </c>
      <c r="C1720" s="136" t="s">
        <v>871</v>
      </c>
      <c r="D1720" s="137">
        <v>44281</v>
      </c>
      <c r="E1720" s="137">
        <v>44281</v>
      </c>
      <c r="F1720" s="137">
        <v>44283</v>
      </c>
      <c r="G1720" s="136" t="s">
        <v>981</v>
      </c>
      <c r="H1720" s="136" t="s">
        <v>982</v>
      </c>
      <c r="I1720" s="138">
        <v>-2594.4</v>
      </c>
      <c r="J1720" s="136" t="s">
        <v>983</v>
      </c>
      <c r="K1720" s="136" t="s">
        <v>984</v>
      </c>
      <c r="L1720" s="138">
        <v>-217799.88</v>
      </c>
      <c r="M1720" s="138">
        <v>-2594.4</v>
      </c>
      <c r="N1720" s="139">
        <f t="shared" si="53"/>
        <v>2594.4</v>
      </c>
      <c r="O1720" s="140" t="str">
        <f>IF(M1720="","",IF(M1720&lt;0,-M1720&amp;"_"&amp;COUNTIF(M$2:M1720,M1720),M1720&amp;"_"&amp;COUNTIF(M$2:M1720,M1720)))</f>
        <v>2594.4_1</v>
      </c>
      <c r="P1720" s="140" t="str">
        <f t="shared" si="52"/>
        <v/>
      </c>
      <c r="Q1720" s="136" t="s">
        <v>1898</v>
      </c>
      <c r="R1720" s="136" t="s">
        <v>1897</v>
      </c>
      <c r="S1720" s="136" t="s">
        <v>980</v>
      </c>
      <c r="T1720" s="136" t="s">
        <v>980</v>
      </c>
      <c r="U1720" s="136" t="s">
        <v>987</v>
      </c>
      <c r="V1720" s="136" t="s">
        <v>980</v>
      </c>
      <c r="W1720" s="136" t="s">
        <v>980</v>
      </c>
      <c r="X1720" s="136" t="s">
        <v>980</v>
      </c>
      <c r="Y1720" s="136" t="s">
        <v>980</v>
      </c>
      <c r="Z1720" s="136" t="s">
        <v>988</v>
      </c>
      <c r="AA1720" s="136" t="s">
        <v>980</v>
      </c>
      <c r="AB1720" s="137"/>
      <c r="AC1720" s="136" t="s">
        <v>980</v>
      </c>
      <c r="AD1720" s="136" t="s">
        <v>980</v>
      </c>
      <c r="AE1720" s="136" t="s">
        <v>980</v>
      </c>
      <c r="AF1720" s="138">
        <v>0</v>
      </c>
    </row>
    <row r="1721" spans="1:32" x14ac:dyDescent="0.25">
      <c r="A1721" s="135" t="s">
        <v>980</v>
      </c>
      <c r="B1721" s="136" t="s">
        <v>182</v>
      </c>
      <c r="C1721" s="136" t="s">
        <v>262</v>
      </c>
      <c r="D1721" s="137">
        <v>44284</v>
      </c>
      <c r="E1721" s="137">
        <v>44284</v>
      </c>
      <c r="F1721" s="137">
        <v>44290</v>
      </c>
      <c r="G1721" s="136" t="s">
        <v>981</v>
      </c>
      <c r="H1721" s="136" t="s">
        <v>982</v>
      </c>
      <c r="I1721" s="138">
        <v>-8892.77</v>
      </c>
      <c r="J1721" s="136" t="s">
        <v>983</v>
      </c>
      <c r="K1721" s="136" t="s">
        <v>984</v>
      </c>
      <c r="L1721" s="138">
        <v>-746548.04</v>
      </c>
      <c r="M1721" s="138">
        <v>-8892.77</v>
      </c>
      <c r="N1721" s="139">
        <f t="shared" si="53"/>
        <v>8892.77</v>
      </c>
      <c r="O1721" s="140" t="str">
        <f>IF(M1721="","",IF(M1721&lt;0,-M1721&amp;"_"&amp;COUNTIF(M$2:M1721,M1721),M1721&amp;"_"&amp;COUNTIF(M$2:M1721,M1721)))</f>
        <v>8892.77_1</v>
      </c>
      <c r="P1721" s="140" t="str">
        <f t="shared" si="52"/>
        <v/>
      </c>
      <c r="Q1721" s="136" t="s">
        <v>1899</v>
      </c>
      <c r="R1721" s="136" t="s">
        <v>1900</v>
      </c>
      <c r="S1721" s="136" t="s">
        <v>980</v>
      </c>
      <c r="T1721" s="136" t="s">
        <v>980</v>
      </c>
      <c r="U1721" s="136" t="s">
        <v>987</v>
      </c>
      <c r="V1721" s="136" t="s">
        <v>980</v>
      </c>
      <c r="W1721" s="136" t="s">
        <v>980</v>
      </c>
      <c r="X1721" s="136" t="s">
        <v>980</v>
      </c>
      <c r="Y1721" s="136" t="s">
        <v>980</v>
      </c>
      <c r="Z1721" s="136" t="s">
        <v>988</v>
      </c>
      <c r="AA1721" s="136" t="s">
        <v>980</v>
      </c>
      <c r="AB1721" s="137"/>
      <c r="AC1721" s="136" t="s">
        <v>980</v>
      </c>
      <c r="AD1721" s="136" t="s">
        <v>980</v>
      </c>
      <c r="AE1721" s="136" t="s">
        <v>980</v>
      </c>
      <c r="AF1721" s="138">
        <v>0</v>
      </c>
    </row>
    <row r="1722" spans="1:32" x14ac:dyDescent="0.25">
      <c r="A1722" s="135" t="s">
        <v>980</v>
      </c>
      <c r="B1722" s="136" t="s">
        <v>182</v>
      </c>
      <c r="C1722" s="136" t="s">
        <v>262</v>
      </c>
      <c r="D1722" s="137">
        <v>44284</v>
      </c>
      <c r="E1722" s="137">
        <v>44284</v>
      </c>
      <c r="F1722" s="137">
        <v>44290</v>
      </c>
      <c r="G1722" s="136" t="s">
        <v>981</v>
      </c>
      <c r="H1722" s="136" t="s">
        <v>982</v>
      </c>
      <c r="I1722" s="138">
        <v>-1929.7</v>
      </c>
      <c r="J1722" s="136" t="s">
        <v>983</v>
      </c>
      <c r="K1722" s="136" t="s">
        <v>984</v>
      </c>
      <c r="L1722" s="138">
        <v>-161998.32</v>
      </c>
      <c r="M1722" s="138">
        <v>-1929.7</v>
      </c>
      <c r="N1722" s="139">
        <f t="shared" si="53"/>
        <v>1929.7</v>
      </c>
      <c r="O1722" s="140" t="str">
        <f>IF(M1722="","",IF(M1722&lt;0,-M1722&amp;"_"&amp;COUNTIF(M$2:M1722,M1722),M1722&amp;"_"&amp;COUNTIF(M$2:M1722,M1722)))</f>
        <v>1929.7_1</v>
      </c>
      <c r="P1722" s="140" t="str">
        <f t="shared" si="52"/>
        <v/>
      </c>
      <c r="Q1722" s="136" t="s">
        <v>1899</v>
      </c>
      <c r="R1722" s="136" t="s">
        <v>1900</v>
      </c>
      <c r="S1722" s="136" t="s">
        <v>980</v>
      </c>
      <c r="T1722" s="136" t="s">
        <v>980</v>
      </c>
      <c r="U1722" s="136" t="s">
        <v>987</v>
      </c>
      <c r="V1722" s="136" t="s">
        <v>980</v>
      </c>
      <c r="W1722" s="136" t="s">
        <v>980</v>
      </c>
      <c r="X1722" s="136" t="s">
        <v>980</v>
      </c>
      <c r="Y1722" s="136" t="s">
        <v>980</v>
      </c>
      <c r="Z1722" s="136" t="s">
        <v>988</v>
      </c>
      <c r="AA1722" s="136" t="s">
        <v>980</v>
      </c>
      <c r="AB1722" s="137"/>
      <c r="AC1722" s="136" t="s">
        <v>980</v>
      </c>
      <c r="AD1722" s="136" t="s">
        <v>980</v>
      </c>
      <c r="AE1722" s="136" t="s">
        <v>980</v>
      </c>
      <c r="AF1722" s="138">
        <v>0</v>
      </c>
    </row>
    <row r="1723" spans="1:32" x14ac:dyDescent="0.25">
      <c r="A1723" s="135" t="s">
        <v>980</v>
      </c>
      <c r="B1723" s="136" t="s">
        <v>182</v>
      </c>
      <c r="C1723" s="136" t="s">
        <v>262</v>
      </c>
      <c r="D1723" s="137">
        <v>44284</v>
      </c>
      <c r="E1723" s="137">
        <v>44284</v>
      </c>
      <c r="F1723" s="137">
        <v>44290</v>
      </c>
      <c r="G1723" s="136" t="s">
        <v>981</v>
      </c>
      <c r="H1723" s="136" t="s">
        <v>982</v>
      </c>
      <c r="I1723" s="138">
        <v>-13560.83</v>
      </c>
      <c r="J1723" s="136" t="s">
        <v>983</v>
      </c>
      <c r="K1723" s="136" t="s">
        <v>984</v>
      </c>
      <c r="L1723" s="138">
        <v>-1138431.68</v>
      </c>
      <c r="M1723" s="138">
        <v>-13560.83</v>
      </c>
      <c r="N1723" s="139">
        <f t="shared" si="53"/>
        <v>13560.83</v>
      </c>
      <c r="O1723" s="140" t="str">
        <f>IF(M1723="","",IF(M1723&lt;0,-M1723&amp;"_"&amp;COUNTIF(M$2:M1723,M1723),M1723&amp;"_"&amp;COUNTIF(M$2:M1723,M1723)))</f>
        <v>13560.83_1</v>
      </c>
      <c r="P1723" s="140" t="str">
        <f t="shared" si="52"/>
        <v/>
      </c>
      <c r="Q1723" s="136" t="s">
        <v>1899</v>
      </c>
      <c r="R1723" s="136" t="s">
        <v>1900</v>
      </c>
      <c r="S1723" s="136" t="s">
        <v>980</v>
      </c>
      <c r="T1723" s="136" t="s">
        <v>980</v>
      </c>
      <c r="U1723" s="136" t="s">
        <v>987</v>
      </c>
      <c r="V1723" s="136" t="s">
        <v>980</v>
      </c>
      <c r="W1723" s="136" t="s">
        <v>980</v>
      </c>
      <c r="X1723" s="136" t="s">
        <v>980</v>
      </c>
      <c r="Y1723" s="136" t="s">
        <v>980</v>
      </c>
      <c r="Z1723" s="136" t="s">
        <v>988</v>
      </c>
      <c r="AA1723" s="136" t="s">
        <v>980</v>
      </c>
      <c r="AB1723" s="137"/>
      <c r="AC1723" s="136" t="s">
        <v>980</v>
      </c>
      <c r="AD1723" s="136" t="s">
        <v>980</v>
      </c>
      <c r="AE1723" s="136" t="s">
        <v>980</v>
      </c>
      <c r="AF1723" s="138">
        <v>0</v>
      </c>
    </row>
    <row r="1724" spans="1:32" x14ac:dyDescent="0.25">
      <c r="A1724" s="135" t="s">
        <v>980</v>
      </c>
      <c r="B1724" s="136" t="s">
        <v>182</v>
      </c>
      <c r="C1724" s="136" t="s">
        <v>892</v>
      </c>
      <c r="D1724" s="137">
        <v>44284</v>
      </c>
      <c r="E1724" s="137">
        <v>44284</v>
      </c>
      <c r="F1724" s="137">
        <v>44290</v>
      </c>
      <c r="G1724" s="136" t="s">
        <v>981</v>
      </c>
      <c r="H1724" s="136" t="s">
        <v>982</v>
      </c>
      <c r="I1724" s="138">
        <v>-12424.07</v>
      </c>
      <c r="J1724" s="136" t="s">
        <v>983</v>
      </c>
      <c r="K1724" s="136" t="s">
        <v>984</v>
      </c>
      <c r="L1724" s="138">
        <v>-1043000.68</v>
      </c>
      <c r="M1724" s="138">
        <v>-12424.07</v>
      </c>
      <c r="N1724" s="139">
        <f t="shared" si="53"/>
        <v>12424.07</v>
      </c>
      <c r="O1724" s="140" t="str">
        <f>IF(M1724="","",IF(M1724&lt;0,-M1724&amp;"_"&amp;COUNTIF(M$2:M1724,M1724),M1724&amp;"_"&amp;COUNTIF(M$2:M1724,M1724)))</f>
        <v>12424.07_1</v>
      </c>
      <c r="P1724" s="140" t="str">
        <f t="shared" si="52"/>
        <v/>
      </c>
      <c r="Q1724" s="136" t="s">
        <v>1901</v>
      </c>
      <c r="R1724" s="136" t="s">
        <v>1900</v>
      </c>
      <c r="S1724" s="136" t="s">
        <v>980</v>
      </c>
      <c r="T1724" s="136" t="s">
        <v>980</v>
      </c>
      <c r="U1724" s="136" t="s">
        <v>987</v>
      </c>
      <c r="V1724" s="136" t="s">
        <v>980</v>
      </c>
      <c r="W1724" s="136" t="s">
        <v>980</v>
      </c>
      <c r="X1724" s="136" t="s">
        <v>980</v>
      </c>
      <c r="Y1724" s="136" t="s">
        <v>980</v>
      </c>
      <c r="Z1724" s="136" t="s">
        <v>988</v>
      </c>
      <c r="AA1724" s="136" t="s">
        <v>980</v>
      </c>
      <c r="AB1724" s="137"/>
      <c r="AC1724" s="136" t="s">
        <v>980</v>
      </c>
      <c r="AD1724" s="136" t="s">
        <v>980</v>
      </c>
      <c r="AE1724" s="136" t="s">
        <v>980</v>
      </c>
      <c r="AF1724" s="138">
        <v>0</v>
      </c>
    </row>
    <row r="1725" spans="1:32" x14ac:dyDescent="0.25">
      <c r="A1725" s="135" t="s">
        <v>980</v>
      </c>
      <c r="B1725" s="136" t="s">
        <v>182</v>
      </c>
      <c r="C1725" s="136" t="s">
        <v>893</v>
      </c>
      <c r="D1725" s="137">
        <v>44287</v>
      </c>
      <c r="E1725" s="137">
        <v>44287</v>
      </c>
      <c r="F1725" s="137">
        <v>44294</v>
      </c>
      <c r="G1725" s="136" t="s">
        <v>981</v>
      </c>
      <c r="H1725" s="136" t="s">
        <v>982</v>
      </c>
      <c r="I1725" s="138">
        <v>-2093.0300000000002</v>
      </c>
      <c r="J1725" s="136" t="s">
        <v>983</v>
      </c>
      <c r="K1725" s="136" t="s">
        <v>984</v>
      </c>
      <c r="L1725" s="138">
        <v>-175709.87</v>
      </c>
      <c r="M1725" s="138">
        <v>-2093.0300000000002</v>
      </c>
      <c r="N1725" s="139">
        <f t="shared" si="53"/>
        <v>2093.0300000000002</v>
      </c>
      <c r="O1725" s="140" t="str">
        <f>IF(M1725="","",IF(M1725&lt;0,-M1725&amp;"_"&amp;COUNTIF(M$2:M1725,M1725),M1725&amp;"_"&amp;COUNTIF(M$2:M1725,M1725)))</f>
        <v>2093.03_1</v>
      </c>
      <c r="P1725" s="140" t="str">
        <f t="shared" si="52"/>
        <v/>
      </c>
      <c r="Q1725" s="136" t="s">
        <v>1902</v>
      </c>
      <c r="R1725" s="136" t="s">
        <v>1903</v>
      </c>
      <c r="S1725" s="136" t="s">
        <v>980</v>
      </c>
      <c r="T1725" s="136" t="s">
        <v>980</v>
      </c>
      <c r="U1725" s="136" t="s">
        <v>987</v>
      </c>
      <c r="V1725" s="136" t="s">
        <v>980</v>
      </c>
      <c r="W1725" s="136" t="s">
        <v>980</v>
      </c>
      <c r="X1725" s="136" t="s">
        <v>980</v>
      </c>
      <c r="Y1725" s="136" t="s">
        <v>980</v>
      </c>
      <c r="Z1725" s="136" t="s">
        <v>988</v>
      </c>
      <c r="AA1725" s="136" t="s">
        <v>980</v>
      </c>
      <c r="AB1725" s="137"/>
      <c r="AC1725" s="136" t="s">
        <v>980</v>
      </c>
      <c r="AD1725" s="136" t="s">
        <v>980</v>
      </c>
      <c r="AE1725" s="136" t="s">
        <v>980</v>
      </c>
      <c r="AF1725" s="138">
        <v>0</v>
      </c>
    </row>
    <row r="1726" spans="1:32" x14ac:dyDescent="0.25">
      <c r="A1726" s="135" t="s">
        <v>980</v>
      </c>
      <c r="B1726" s="136" t="s">
        <v>182</v>
      </c>
      <c r="C1726" s="136" t="s">
        <v>894</v>
      </c>
      <c r="D1726" s="137">
        <v>44287</v>
      </c>
      <c r="E1726" s="137">
        <v>44287</v>
      </c>
      <c r="F1726" s="137">
        <v>44294</v>
      </c>
      <c r="G1726" s="136" t="s">
        <v>981</v>
      </c>
      <c r="H1726" s="136" t="s">
        <v>982</v>
      </c>
      <c r="I1726" s="138">
        <v>-3155.64</v>
      </c>
      <c r="J1726" s="136" t="s">
        <v>983</v>
      </c>
      <c r="K1726" s="136" t="s">
        <v>984</v>
      </c>
      <c r="L1726" s="138">
        <v>-264915.98</v>
      </c>
      <c r="M1726" s="138">
        <v>-3155.64</v>
      </c>
      <c r="N1726" s="139">
        <f t="shared" si="53"/>
        <v>3155.64</v>
      </c>
      <c r="O1726" s="140" t="str">
        <f>IF(M1726="","",IF(M1726&lt;0,-M1726&amp;"_"&amp;COUNTIF(M$2:M1726,M1726),M1726&amp;"_"&amp;COUNTIF(M$2:M1726,M1726)))</f>
        <v>3155.64_1</v>
      </c>
      <c r="P1726" s="140" t="str">
        <f t="shared" si="52"/>
        <v/>
      </c>
      <c r="Q1726" s="136" t="s">
        <v>1904</v>
      </c>
      <c r="R1726" s="136" t="s">
        <v>1903</v>
      </c>
      <c r="S1726" s="136" t="s">
        <v>980</v>
      </c>
      <c r="T1726" s="136" t="s">
        <v>980</v>
      </c>
      <c r="U1726" s="136" t="s">
        <v>987</v>
      </c>
      <c r="V1726" s="136" t="s">
        <v>980</v>
      </c>
      <c r="W1726" s="136" t="s">
        <v>980</v>
      </c>
      <c r="X1726" s="136" t="s">
        <v>980</v>
      </c>
      <c r="Y1726" s="136" t="s">
        <v>980</v>
      </c>
      <c r="Z1726" s="136" t="s">
        <v>988</v>
      </c>
      <c r="AA1726" s="136" t="s">
        <v>980</v>
      </c>
      <c r="AB1726" s="137"/>
      <c r="AC1726" s="136" t="s">
        <v>980</v>
      </c>
      <c r="AD1726" s="136" t="s">
        <v>980</v>
      </c>
      <c r="AE1726" s="136" t="s">
        <v>980</v>
      </c>
      <c r="AF1726" s="138">
        <v>0</v>
      </c>
    </row>
    <row r="1727" spans="1:32" x14ac:dyDescent="0.25">
      <c r="A1727" s="135" t="s">
        <v>980</v>
      </c>
      <c r="B1727" s="136" t="s">
        <v>182</v>
      </c>
      <c r="C1727" s="136" t="s">
        <v>896</v>
      </c>
      <c r="D1727" s="137">
        <v>44287</v>
      </c>
      <c r="E1727" s="137">
        <v>44287</v>
      </c>
      <c r="F1727" s="137">
        <v>44296</v>
      </c>
      <c r="G1727" s="136" t="s">
        <v>981</v>
      </c>
      <c r="H1727" s="136" t="s">
        <v>982</v>
      </c>
      <c r="I1727" s="138">
        <v>-2624.81</v>
      </c>
      <c r="J1727" s="136" t="s">
        <v>983</v>
      </c>
      <c r="K1727" s="136" t="s">
        <v>984</v>
      </c>
      <c r="L1727" s="138">
        <v>-220352.8</v>
      </c>
      <c r="M1727" s="138">
        <v>-2624.81</v>
      </c>
      <c r="N1727" s="139">
        <f t="shared" si="53"/>
        <v>2624.81</v>
      </c>
      <c r="O1727" s="140" t="str">
        <f>IF(M1727="","",IF(M1727&lt;0,-M1727&amp;"_"&amp;COUNTIF(M$2:M1727,M1727),M1727&amp;"_"&amp;COUNTIF(M$2:M1727,M1727)))</f>
        <v>2624.81_1</v>
      </c>
      <c r="P1727" s="140" t="str">
        <f t="shared" si="52"/>
        <v/>
      </c>
      <c r="Q1727" s="136" t="s">
        <v>1905</v>
      </c>
      <c r="R1727" s="136" t="s">
        <v>1903</v>
      </c>
      <c r="S1727" s="136" t="s">
        <v>980</v>
      </c>
      <c r="T1727" s="136" t="s">
        <v>980</v>
      </c>
      <c r="U1727" s="136" t="s">
        <v>987</v>
      </c>
      <c r="V1727" s="136" t="s">
        <v>980</v>
      </c>
      <c r="W1727" s="136" t="s">
        <v>980</v>
      </c>
      <c r="X1727" s="136" t="s">
        <v>980</v>
      </c>
      <c r="Y1727" s="136" t="s">
        <v>980</v>
      </c>
      <c r="Z1727" s="136" t="s">
        <v>988</v>
      </c>
      <c r="AA1727" s="136" t="s">
        <v>980</v>
      </c>
      <c r="AB1727" s="137"/>
      <c r="AC1727" s="136" t="s">
        <v>980</v>
      </c>
      <c r="AD1727" s="136" t="s">
        <v>980</v>
      </c>
      <c r="AE1727" s="136" t="s">
        <v>980</v>
      </c>
      <c r="AF1727" s="138">
        <v>0</v>
      </c>
    </row>
    <row r="1728" spans="1:32" x14ac:dyDescent="0.25">
      <c r="A1728" s="135" t="s">
        <v>980</v>
      </c>
      <c r="B1728" s="136" t="s">
        <v>182</v>
      </c>
      <c r="C1728" s="136" t="s">
        <v>896</v>
      </c>
      <c r="D1728" s="137">
        <v>44287</v>
      </c>
      <c r="E1728" s="137">
        <v>44287</v>
      </c>
      <c r="F1728" s="137">
        <v>44296</v>
      </c>
      <c r="G1728" s="136" t="s">
        <v>981</v>
      </c>
      <c r="H1728" s="136" t="s">
        <v>982</v>
      </c>
      <c r="I1728" s="138">
        <v>-12991.92</v>
      </c>
      <c r="J1728" s="136" t="s">
        <v>983</v>
      </c>
      <c r="K1728" s="136" t="s">
        <v>984</v>
      </c>
      <c r="L1728" s="138">
        <v>-1090671.68</v>
      </c>
      <c r="M1728" s="138">
        <v>-12991.92</v>
      </c>
      <c r="N1728" s="139">
        <f t="shared" si="53"/>
        <v>12991.92</v>
      </c>
      <c r="O1728" s="140" t="str">
        <f>IF(M1728="","",IF(M1728&lt;0,-M1728&amp;"_"&amp;COUNTIF(M$2:M1728,M1728),M1728&amp;"_"&amp;COUNTIF(M$2:M1728,M1728)))</f>
        <v>12991.92_1</v>
      </c>
      <c r="P1728" s="140" t="str">
        <f t="shared" si="52"/>
        <v/>
      </c>
      <c r="Q1728" s="136" t="s">
        <v>1905</v>
      </c>
      <c r="R1728" s="136" t="s">
        <v>1903</v>
      </c>
      <c r="S1728" s="136" t="s">
        <v>980</v>
      </c>
      <c r="T1728" s="136" t="s">
        <v>980</v>
      </c>
      <c r="U1728" s="136" t="s">
        <v>987</v>
      </c>
      <c r="V1728" s="136" t="s">
        <v>980</v>
      </c>
      <c r="W1728" s="136" t="s">
        <v>980</v>
      </c>
      <c r="X1728" s="136" t="s">
        <v>980</v>
      </c>
      <c r="Y1728" s="136" t="s">
        <v>980</v>
      </c>
      <c r="Z1728" s="136" t="s">
        <v>988</v>
      </c>
      <c r="AA1728" s="136" t="s">
        <v>980</v>
      </c>
      <c r="AB1728" s="137"/>
      <c r="AC1728" s="136" t="s">
        <v>980</v>
      </c>
      <c r="AD1728" s="136" t="s">
        <v>980</v>
      </c>
      <c r="AE1728" s="136" t="s">
        <v>980</v>
      </c>
      <c r="AF1728" s="138">
        <v>0</v>
      </c>
    </row>
    <row r="1729" spans="1:32" x14ac:dyDescent="0.25">
      <c r="A1729" s="135" t="s">
        <v>980</v>
      </c>
      <c r="B1729" s="136" t="s">
        <v>182</v>
      </c>
      <c r="C1729" s="136" t="s">
        <v>896</v>
      </c>
      <c r="D1729" s="137">
        <v>44287</v>
      </c>
      <c r="E1729" s="137">
        <v>44287</v>
      </c>
      <c r="F1729" s="137">
        <v>44296</v>
      </c>
      <c r="G1729" s="136" t="s">
        <v>981</v>
      </c>
      <c r="H1729" s="136" t="s">
        <v>982</v>
      </c>
      <c r="I1729" s="138">
        <v>-3013.59</v>
      </c>
      <c r="J1729" s="136" t="s">
        <v>983</v>
      </c>
      <c r="K1729" s="136" t="s">
        <v>984</v>
      </c>
      <c r="L1729" s="138">
        <v>-252990.88</v>
      </c>
      <c r="M1729" s="138">
        <v>-3013.59</v>
      </c>
      <c r="N1729" s="139">
        <f t="shared" si="53"/>
        <v>3013.59</v>
      </c>
      <c r="O1729" s="140" t="str">
        <f>IF(M1729="","",IF(M1729&lt;0,-M1729&amp;"_"&amp;COUNTIF(M$2:M1729,M1729),M1729&amp;"_"&amp;COUNTIF(M$2:M1729,M1729)))</f>
        <v>3013.59_1</v>
      </c>
      <c r="P1729" s="140" t="str">
        <f t="shared" si="52"/>
        <v/>
      </c>
      <c r="Q1729" s="136" t="s">
        <v>1905</v>
      </c>
      <c r="R1729" s="136" t="s">
        <v>1903</v>
      </c>
      <c r="S1729" s="136" t="s">
        <v>980</v>
      </c>
      <c r="T1729" s="136" t="s">
        <v>980</v>
      </c>
      <c r="U1729" s="136" t="s">
        <v>987</v>
      </c>
      <c r="V1729" s="136" t="s">
        <v>980</v>
      </c>
      <c r="W1729" s="136" t="s">
        <v>980</v>
      </c>
      <c r="X1729" s="136" t="s">
        <v>980</v>
      </c>
      <c r="Y1729" s="136" t="s">
        <v>980</v>
      </c>
      <c r="Z1729" s="136" t="s">
        <v>988</v>
      </c>
      <c r="AA1729" s="136" t="s">
        <v>980</v>
      </c>
      <c r="AB1729" s="137"/>
      <c r="AC1729" s="136" t="s">
        <v>980</v>
      </c>
      <c r="AD1729" s="136" t="s">
        <v>980</v>
      </c>
      <c r="AE1729" s="136" t="s">
        <v>980</v>
      </c>
      <c r="AF1729" s="138">
        <v>0</v>
      </c>
    </row>
    <row r="1730" spans="1:32" x14ac:dyDescent="0.25">
      <c r="A1730" s="135" t="s">
        <v>980</v>
      </c>
      <c r="B1730" s="136" t="s">
        <v>182</v>
      </c>
      <c r="C1730" s="136" t="s">
        <v>896</v>
      </c>
      <c r="D1730" s="137">
        <v>44287</v>
      </c>
      <c r="E1730" s="137">
        <v>44287</v>
      </c>
      <c r="F1730" s="137">
        <v>44296</v>
      </c>
      <c r="G1730" s="136" t="s">
        <v>981</v>
      </c>
      <c r="H1730" s="136" t="s">
        <v>982</v>
      </c>
      <c r="I1730" s="138">
        <v>-1690.66</v>
      </c>
      <c r="J1730" s="136" t="s">
        <v>983</v>
      </c>
      <c r="K1730" s="136" t="s">
        <v>984</v>
      </c>
      <c r="L1730" s="138">
        <v>-141930.91</v>
      </c>
      <c r="M1730" s="138">
        <v>-1690.66</v>
      </c>
      <c r="N1730" s="139">
        <f t="shared" si="53"/>
        <v>1690.66</v>
      </c>
      <c r="O1730" s="140" t="str">
        <f>IF(M1730="","",IF(M1730&lt;0,-M1730&amp;"_"&amp;COUNTIF(M$2:M1730,M1730),M1730&amp;"_"&amp;COUNTIF(M$2:M1730,M1730)))</f>
        <v>1690.66_1</v>
      </c>
      <c r="P1730" s="140" t="str">
        <f t="shared" ref="P1730:P1793" si="54">IF(COUNTIF(O:O,O1730)=2,"x","")</f>
        <v/>
      </c>
      <c r="Q1730" s="136" t="s">
        <v>1905</v>
      </c>
      <c r="R1730" s="136" t="s">
        <v>1903</v>
      </c>
      <c r="S1730" s="136" t="s">
        <v>980</v>
      </c>
      <c r="T1730" s="136" t="s">
        <v>980</v>
      </c>
      <c r="U1730" s="136" t="s">
        <v>987</v>
      </c>
      <c r="V1730" s="136" t="s">
        <v>980</v>
      </c>
      <c r="W1730" s="136" t="s">
        <v>980</v>
      </c>
      <c r="X1730" s="136" t="s">
        <v>980</v>
      </c>
      <c r="Y1730" s="136" t="s">
        <v>980</v>
      </c>
      <c r="Z1730" s="136" t="s">
        <v>988</v>
      </c>
      <c r="AA1730" s="136" t="s">
        <v>980</v>
      </c>
      <c r="AB1730" s="137"/>
      <c r="AC1730" s="136" t="s">
        <v>980</v>
      </c>
      <c r="AD1730" s="136" t="s">
        <v>980</v>
      </c>
      <c r="AE1730" s="136" t="s">
        <v>980</v>
      </c>
      <c r="AF1730" s="138">
        <v>0</v>
      </c>
    </row>
    <row r="1731" spans="1:32" x14ac:dyDescent="0.25">
      <c r="A1731" s="135" t="s">
        <v>980</v>
      </c>
      <c r="B1731" s="136" t="s">
        <v>182</v>
      </c>
      <c r="C1731" s="136" t="s">
        <v>896</v>
      </c>
      <c r="D1731" s="137">
        <v>44287</v>
      </c>
      <c r="E1731" s="137">
        <v>44287</v>
      </c>
      <c r="F1731" s="137">
        <v>44296</v>
      </c>
      <c r="G1731" s="136" t="s">
        <v>981</v>
      </c>
      <c r="H1731" s="136" t="s">
        <v>982</v>
      </c>
      <c r="I1731" s="138">
        <v>-4869.55</v>
      </c>
      <c r="J1731" s="136" t="s">
        <v>983</v>
      </c>
      <c r="K1731" s="136" t="s">
        <v>984</v>
      </c>
      <c r="L1731" s="138">
        <v>-408798.71999999997</v>
      </c>
      <c r="M1731" s="138">
        <v>-4869.55</v>
      </c>
      <c r="N1731" s="139">
        <f t="shared" ref="N1731:N1794" si="55">M1731*-1</f>
        <v>4869.55</v>
      </c>
      <c r="O1731" s="140" t="str">
        <f>IF(M1731="","",IF(M1731&lt;0,-M1731&amp;"_"&amp;COUNTIF(M$2:M1731,M1731),M1731&amp;"_"&amp;COUNTIF(M$2:M1731,M1731)))</f>
        <v>4869.55_1</v>
      </c>
      <c r="P1731" s="140" t="str">
        <f t="shared" si="54"/>
        <v/>
      </c>
      <c r="Q1731" s="136" t="s">
        <v>1905</v>
      </c>
      <c r="R1731" s="136" t="s">
        <v>1903</v>
      </c>
      <c r="S1731" s="136" t="s">
        <v>980</v>
      </c>
      <c r="T1731" s="136" t="s">
        <v>980</v>
      </c>
      <c r="U1731" s="136" t="s">
        <v>987</v>
      </c>
      <c r="V1731" s="136" t="s">
        <v>980</v>
      </c>
      <c r="W1731" s="136" t="s">
        <v>980</v>
      </c>
      <c r="X1731" s="136" t="s">
        <v>980</v>
      </c>
      <c r="Y1731" s="136" t="s">
        <v>980</v>
      </c>
      <c r="Z1731" s="136" t="s">
        <v>988</v>
      </c>
      <c r="AA1731" s="136" t="s">
        <v>980</v>
      </c>
      <c r="AB1731" s="137"/>
      <c r="AC1731" s="136" t="s">
        <v>980</v>
      </c>
      <c r="AD1731" s="136" t="s">
        <v>980</v>
      </c>
      <c r="AE1731" s="136" t="s">
        <v>980</v>
      </c>
      <c r="AF1731" s="138">
        <v>0</v>
      </c>
    </row>
    <row r="1732" spans="1:32" x14ac:dyDescent="0.25">
      <c r="A1732" s="135" t="s">
        <v>980</v>
      </c>
      <c r="B1732" s="136" t="s">
        <v>182</v>
      </c>
      <c r="C1732" s="136" t="s">
        <v>896</v>
      </c>
      <c r="D1732" s="137">
        <v>44287</v>
      </c>
      <c r="E1732" s="137">
        <v>44287</v>
      </c>
      <c r="F1732" s="137">
        <v>44296</v>
      </c>
      <c r="G1732" s="136" t="s">
        <v>981</v>
      </c>
      <c r="H1732" s="136" t="s">
        <v>982</v>
      </c>
      <c r="I1732" s="138">
        <v>-513.9</v>
      </c>
      <c r="J1732" s="136" t="s">
        <v>1034</v>
      </c>
      <c r="K1732" s="136" t="s">
        <v>984</v>
      </c>
      <c r="L1732" s="138">
        <v>-43141.91</v>
      </c>
      <c r="M1732" s="138">
        <v>-513.9</v>
      </c>
      <c r="N1732" s="139">
        <f t="shared" si="55"/>
        <v>513.9</v>
      </c>
      <c r="O1732" s="140" t="str">
        <f>IF(M1732="","",IF(M1732&lt;0,-M1732&amp;"_"&amp;COUNTIF(M$2:M1732,M1732),M1732&amp;"_"&amp;COUNTIF(M$2:M1732,M1732)))</f>
        <v>513.9_1</v>
      </c>
      <c r="P1732" s="140" t="str">
        <f t="shared" si="54"/>
        <v/>
      </c>
      <c r="Q1732" s="136" t="s">
        <v>1905</v>
      </c>
      <c r="R1732" s="136" t="s">
        <v>1903</v>
      </c>
      <c r="S1732" s="136" t="s">
        <v>980</v>
      </c>
      <c r="T1732" s="136" t="s">
        <v>980</v>
      </c>
      <c r="U1732" s="136" t="s">
        <v>987</v>
      </c>
      <c r="V1732" s="136" t="s">
        <v>980</v>
      </c>
      <c r="W1732" s="136" t="s">
        <v>980</v>
      </c>
      <c r="X1732" s="136" t="s">
        <v>980</v>
      </c>
      <c r="Y1732" s="136" t="s">
        <v>980</v>
      </c>
      <c r="Z1732" s="136" t="s">
        <v>988</v>
      </c>
      <c r="AA1732" s="136" t="s">
        <v>980</v>
      </c>
      <c r="AB1732" s="137"/>
      <c r="AC1732" s="136" t="s">
        <v>980</v>
      </c>
      <c r="AD1732" s="136" t="s">
        <v>980</v>
      </c>
      <c r="AE1732" s="136" t="s">
        <v>980</v>
      </c>
      <c r="AF1732" s="138">
        <v>0</v>
      </c>
    </row>
    <row r="1733" spans="1:32" x14ac:dyDescent="0.25">
      <c r="A1733" s="135" t="s">
        <v>980</v>
      </c>
      <c r="B1733" s="136" t="s">
        <v>182</v>
      </c>
      <c r="C1733" s="136" t="s">
        <v>896</v>
      </c>
      <c r="D1733" s="137">
        <v>44287</v>
      </c>
      <c r="E1733" s="137">
        <v>44287</v>
      </c>
      <c r="F1733" s="137">
        <v>44296</v>
      </c>
      <c r="G1733" s="136" t="s">
        <v>981</v>
      </c>
      <c r="H1733" s="136" t="s">
        <v>982</v>
      </c>
      <c r="I1733" s="138">
        <v>-5969.34</v>
      </c>
      <c r="J1733" s="136" t="s">
        <v>983</v>
      </c>
      <c r="K1733" s="136" t="s">
        <v>984</v>
      </c>
      <c r="L1733" s="138">
        <v>-501126.09</v>
      </c>
      <c r="M1733" s="138">
        <v>-5969.34</v>
      </c>
      <c r="N1733" s="139">
        <f t="shared" si="55"/>
        <v>5969.34</v>
      </c>
      <c r="O1733" s="140" t="str">
        <f>IF(M1733="","",IF(M1733&lt;0,-M1733&amp;"_"&amp;COUNTIF(M$2:M1733,M1733),M1733&amp;"_"&amp;COUNTIF(M$2:M1733,M1733)))</f>
        <v>5969.34_1</v>
      </c>
      <c r="P1733" s="140" t="str">
        <f t="shared" si="54"/>
        <v/>
      </c>
      <c r="Q1733" s="136" t="s">
        <v>1905</v>
      </c>
      <c r="R1733" s="136" t="s">
        <v>1903</v>
      </c>
      <c r="S1733" s="136" t="s">
        <v>980</v>
      </c>
      <c r="T1733" s="136" t="s">
        <v>980</v>
      </c>
      <c r="U1733" s="136" t="s">
        <v>987</v>
      </c>
      <c r="V1733" s="136" t="s">
        <v>980</v>
      </c>
      <c r="W1733" s="136" t="s">
        <v>980</v>
      </c>
      <c r="X1733" s="136" t="s">
        <v>980</v>
      </c>
      <c r="Y1733" s="136" t="s">
        <v>980</v>
      </c>
      <c r="Z1733" s="136" t="s">
        <v>988</v>
      </c>
      <c r="AA1733" s="136" t="s">
        <v>980</v>
      </c>
      <c r="AB1733" s="137"/>
      <c r="AC1733" s="136" t="s">
        <v>980</v>
      </c>
      <c r="AD1733" s="136" t="s">
        <v>980</v>
      </c>
      <c r="AE1733" s="136" t="s">
        <v>980</v>
      </c>
      <c r="AF1733" s="138">
        <v>0</v>
      </c>
    </row>
    <row r="1734" spans="1:32" x14ac:dyDescent="0.25">
      <c r="A1734" s="135" t="s">
        <v>980</v>
      </c>
      <c r="B1734" s="136" t="s">
        <v>182</v>
      </c>
      <c r="C1734" s="136" t="s">
        <v>896</v>
      </c>
      <c r="D1734" s="137">
        <v>44287</v>
      </c>
      <c r="E1734" s="137">
        <v>44287</v>
      </c>
      <c r="F1734" s="137">
        <v>44296</v>
      </c>
      <c r="G1734" s="136" t="s">
        <v>981</v>
      </c>
      <c r="H1734" s="136" t="s">
        <v>982</v>
      </c>
      <c r="I1734" s="138">
        <v>-1874.02</v>
      </c>
      <c r="J1734" s="136" t="s">
        <v>983</v>
      </c>
      <c r="K1734" s="136" t="s">
        <v>984</v>
      </c>
      <c r="L1734" s="138">
        <v>-157323.98000000001</v>
      </c>
      <c r="M1734" s="138">
        <v>-1874.02</v>
      </c>
      <c r="N1734" s="139">
        <f t="shared" si="55"/>
        <v>1874.02</v>
      </c>
      <c r="O1734" s="140" t="str">
        <f>IF(M1734="","",IF(M1734&lt;0,-M1734&amp;"_"&amp;COUNTIF(M$2:M1734,M1734),M1734&amp;"_"&amp;COUNTIF(M$2:M1734,M1734)))</f>
        <v>1874.02_1</v>
      </c>
      <c r="P1734" s="140" t="str">
        <f t="shared" si="54"/>
        <v/>
      </c>
      <c r="Q1734" s="136" t="s">
        <v>1905</v>
      </c>
      <c r="R1734" s="136" t="s">
        <v>1903</v>
      </c>
      <c r="S1734" s="136" t="s">
        <v>980</v>
      </c>
      <c r="T1734" s="136" t="s">
        <v>980</v>
      </c>
      <c r="U1734" s="136" t="s">
        <v>987</v>
      </c>
      <c r="V1734" s="136" t="s">
        <v>980</v>
      </c>
      <c r="W1734" s="136" t="s">
        <v>980</v>
      </c>
      <c r="X1734" s="136" t="s">
        <v>980</v>
      </c>
      <c r="Y1734" s="136" t="s">
        <v>980</v>
      </c>
      <c r="Z1734" s="136" t="s">
        <v>988</v>
      </c>
      <c r="AA1734" s="136" t="s">
        <v>980</v>
      </c>
      <c r="AB1734" s="137"/>
      <c r="AC1734" s="136" t="s">
        <v>980</v>
      </c>
      <c r="AD1734" s="136" t="s">
        <v>980</v>
      </c>
      <c r="AE1734" s="136" t="s">
        <v>980</v>
      </c>
      <c r="AF1734" s="138">
        <v>0</v>
      </c>
    </row>
    <row r="1735" spans="1:32" x14ac:dyDescent="0.25">
      <c r="A1735" s="135" t="s">
        <v>980</v>
      </c>
      <c r="B1735" s="136" t="s">
        <v>182</v>
      </c>
      <c r="C1735" s="136" t="s">
        <v>896</v>
      </c>
      <c r="D1735" s="137">
        <v>44287</v>
      </c>
      <c r="E1735" s="137">
        <v>44287</v>
      </c>
      <c r="F1735" s="137">
        <v>44296</v>
      </c>
      <c r="G1735" s="136" t="s">
        <v>981</v>
      </c>
      <c r="H1735" s="136" t="s">
        <v>982</v>
      </c>
      <c r="I1735" s="138">
        <v>-3378.07</v>
      </c>
      <c r="J1735" s="136" t="s">
        <v>983</v>
      </c>
      <c r="K1735" s="136" t="s">
        <v>984</v>
      </c>
      <c r="L1735" s="138">
        <v>-283588.98</v>
      </c>
      <c r="M1735" s="138">
        <v>-3378.07</v>
      </c>
      <c r="N1735" s="139">
        <f t="shared" si="55"/>
        <v>3378.07</v>
      </c>
      <c r="O1735" s="140" t="str">
        <f>IF(M1735="","",IF(M1735&lt;0,-M1735&amp;"_"&amp;COUNTIF(M$2:M1735,M1735),M1735&amp;"_"&amp;COUNTIF(M$2:M1735,M1735)))</f>
        <v>3378.07_1</v>
      </c>
      <c r="P1735" s="140" t="str">
        <f t="shared" si="54"/>
        <v/>
      </c>
      <c r="Q1735" s="136" t="s">
        <v>1905</v>
      </c>
      <c r="R1735" s="136" t="s">
        <v>1903</v>
      </c>
      <c r="S1735" s="136" t="s">
        <v>980</v>
      </c>
      <c r="T1735" s="136" t="s">
        <v>980</v>
      </c>
      <c r="U1735" s="136" t="s">
        <v>987</v>
      </c>
      <c r="V1735" s="136" t="s">
        <v>980</v>
      </c>
      <c r="W1735" s="136" t="s">
        <v>980</v>
      </c>
      <c r="X1735" s="136" t="s">
        <v>980</v>
      </c>
      <c r="Y1735" s="136" t="s">
        <v>980</v>
      </c>
      <c r="Z1735" s="136" t="s">
        <v>988</v>
      </c>
      <c r="AA1735" s="136" t="s">
        <v>980</v>
      </c>
      <c r="AB1735" s="137"/>
      <c r="AC1735" s="136" t="s">
        <v>980</v>
      </c>
      <c r="AD1735" s="136" t="s">
        <v>980</v>
      </c>
      <c r="AE1735" s="136" t="s">
        <v>980</v>
      </c>
      <c r="AF1735" s="138">
        <v>0</v>
      </c>
    </row>
    <row r="1736" spans="1:32" x14ac:dyDescent="0.25">
      <c r="A1736" s="135" t="s">
        <v>980</v>
      </c>
      <c r="B1736" s="136" t="s">
        <v>182</v>
      </c>
      <c r="C1736" s="136" t="s">
        <v>896</v>
      </c>
      <c r="D1736" s="137">
        <v>44287</v>
      </c>
      <c r="E1736" s="137">
        <v>44287</v>
      </c>
      <c r="F1736" s="137">
        <v>44296</v>
      </c>
      <c r="G1736" s="136" t="s">
        <v>981</v>
      </c>
      <c r="H1736" s="136" t="s">
        <v>982</v>
      </c>
      <c r="I1736" s="138">
        <v>-4627.04</v>
      </c>
      <c r="J1736" s="136" t="s">
        <v>983</v>
      </c>
      <c r="K1736" s="136" t="s">
        <v>984</v>
      </c>
      <c r="L1736" s="138">
        <v>-388440.01</v>
      </c>
      <c r="M1736" s="138">
        <v>-4627.04</v>
      </c>
      <c r="N1736" s="139">
        <f t="shared" si="55"/>
        <v>4627.04</v>
      </c>
      <c r="O1736" s="140" t="str">
        <f>IF(M1736="","",IF(M1736&lt;0,-M1736&amp;"_"&amp;COUNTIF(M$2:M1736,M1736),M1736&amp;"_"&amp;COUNTIF(M$2:M1736,M1736)))</f>
        <v>4627.04_1</v>
      </c>
      <c r="P1736" s="140" t="str">
        <f t="shared" si="54"/>
        <v/>
      </c>
      <c r="Q1736" s="136" t="s">
        <v>1905</v>
      </c>
      <c r="R1736" s="136" t="s">
        <v>1903</v>
      </c>
      <c r="S1736" s="136" t="s">
        <v>980</v>
      </c>
      <c r="T1736" s="136" t="s">
        <v>980</v>
      </c>
      <c r="U1736" s="136" t="s">
        <v>987</v>
      </c>
      <c r="V1736" s="136" t="s">
        <v>980</v>
      </c>
      <c r="W1736" s="136" t="s">
        <v>980</v>
      </c>
      <c r="X1736" s="136" t="s">
        <v>980</v>
      </c>
      <c r="Y1736" s="136" t="s">
        <v>980</v>
      </c>
      <c r="Z1736" s="136" t="s">
        <v>988</v>
      </c>
      <c r="AA1736" s="136" t="s">
        <v>980</v>
      </c>
      <c r="AB1736" s="137"/>
      <c r="AC1736" s="136" t="s">
        <v>980</v>
      </c>
      <c r="AD1736" s="136" t="s">
        <v>980</v>
      </c>
      <c r="AE1736" s="136" t="s">
        <v>980</v>
      </c>
      <c r="AF1736" s="138">
        <v>0</v>
      </c>
    </row>
    <row r="1737" spans="1:32" x14ac:dyDescent="0.25">
      <c r="A1737" s="135" t="s">
        <v>980</v>
      </c>
      <c r="B1737" s="136" t="s">
        <v>182</v>
      </c>
      <c r="C1737" s="136" t="s">
        <v>896</v>
      </c>
      <c r="D1737" s="137">
        <v>44287</v>
      </c>
      <c r="E1737" s="137">
        <v>44287</v>
      </c>
      <c r="F1737" s="137">
        <v>44296</v>
      </c>
      <c r="G1737" s="136" t="s">
        <v>981</v>
      </c>
      <c r="H1737" s="136" t="s">
        <v>982</v>
      </c>
      <c r="I1737" s="138">
        <v>-7672.13</v>
      </c>
      <c r="J1737" s="136" t="s">
        <v>983</v>
      </c>
      <c r="K1737" s="136" t="s">
        <v>984</v>
      </c>
      <c r="L1737" s="138">
        <v>-644075.31000000006</v>
      </c>
      <c r="M1737" s="138">
        <v>-7672.13</v>
      </c>
      <c r="N1737" s="139">
        <f t="shared" si="55"/>
        <v>7672.13</v>
      </c>
      <c r="O1737" s="140" t="str">
        <f>IF(M1737="","",IF(M1737&lt;0,-M1737&amp;"_"&amp;COUNTIF(M$2:M1737,M1737),M1737&amp;"_"&amp;COUNTIF(M$2:M1737,M1737)))</f>
        <v>7672.13_1</v>
      </c>
      <c r="P1737" s="140" t="str">
        <f t="shared" si="54"/>
        <v/>
      </c>
      <c r="Q1737" s="136" t="s">
        <v>1905</v>
      </c>
      <c r="R1737" s="136" t="s">
        <v>1903</v>
      </c>
      <c r="S1737" s="136" t="s">
        <v>980</v>
      </c>
      <c r="T1737" s="136" t="s">
        <v>980</v>
      </c>
      <c r="U1737" s="136" t="s">
        <v>987</v>
      </c>
      <c r="V1737" s="136" t="s">
        <v>980</v>
      </c>
      <c r="W1737" s="136" t="s">
        <v>980</v>
      </c>
      <c r="X1737" s="136" t="s">
        <v>980</v>
      </c>
      <c r="Y1737" s="136" t="s">
        <v>980</v>
      </c>
      <c r="Z1737" s="136" t="s">
        <v>988</v>
      </c>
      <c r="AA1737" s="136" t="s">
        <v>980</v>
      </c>
      <c r="AB1737" s="137"/>
      <c r="AC1737" s="136" t="s">
        <v>980</v>
      </c>
      <c r="AD1737" s="136" t="s">
        <v>980</v>
      </c>
      <c r="AE1737" s="136" t="s">
        <v>980</v>
      </c>
      <c r="AF1737" s="138">
        <v>0</v>
      </c>
    </row>
    <row r="1738" spans="1:32" x14ac:dyDescent="0.25">
      <c r="A1738" s="135" t="s">
        <v>980</v>
      </c>
      <c r="B1738" s="136" t="s">
        <v>182</v>
      </c>
      <c r="C1738" s="136" t="s">
        <v>896</v>
      </c>
      <c r="D1738" s="137">
        <v>44287</v>
      </c>
      <c r="E1738" s="137">
        <v>44287</v>
      </c>
      <c r="F1738" s="137">
        <v>44296</v>
      </c>
      <c r="G1738" s="136" t="s">
        <v>981</v>
      </c>
      <c r="H1738" s="136" t="s">
        <v>982</v>
      </c>
      <c r="I1738" s="138">
        <v>-8132.94</v>
      </c>
      <c r="J1738" s="136" t="s">
        <v>983</v>
      </c>
      <c r="K1738" s="136" t="s">
        <v>984</v>
      </c>
      <c r="L1738" s="138">
        <v>-682760.31</v>
      </c>
      <c r="M1738" s="138">
        <v>-8132.94</v>
      </c>
      <c r="N1738" s="139">
        <f t="shared" si="55"/>
        <v>8132.94</v>
      </c>
      <c r="O1738" s="140" t="str">
        <f>IF(M1738="","",IF(M1738&lt;0,-M1738&amp;"_"&amp;COUNTIF(M$2:M1738,M1738),M1738&amp;"_"&amp;COUNTIF(M$2:M1738,M1738)))</f>
        <v>8132.94_1</v>
      </c>
      <c r="P1738" s="140" t="str">
        <f t="shared" si="54"/>
        <v/>
      </c>
      <c r="Q1738" s="136" t="s">
        <v>1905</v>
      </c>
      <c r="R1738" s="136" t="s">
        <v>1903</v>
      </c>
      <c r="S1738" s="136" t="s">
        <v>980</v>
      </c>
      <c r="T1738" s="136" t="s">
        <v>980</v>
      </c>
      <c r="U1738" s="136" t="s">
        <v>987</v>
      </c>
      <c r="V1738" s="136" t="s">
        <v>980</v>
      </c>
      <c r="W1738" s="136" t="s">
        <v>980</v>
      </c>
      <c r="X1738" s="136" t="s">
        <v>980</v>
      </c>
      <c r="Y1738" s="136" t="s">
        <v>980</v>
      </c>
      <c r="Z1738" s="136" t="s">
        <v>988</v>
      </c>
      <c r="AA1738" s="136" t="s">
        <v>980</v>
      </c>
      <c r="AB1738" s="137"/>
      <c r="AC1738" s="136" t="s">
        <v>980</v>
      </c>
      <c r="AD1738" s="136" t="s">
        <v>980</v>
      </c>
      <c r="AE1738" s="136" t="s">
        <v>980</v>
      </c>
      <c r="AF1738" s="138">
        <v>0</v>
      </c>
    </row>
    <row r="1739" spans="1:32" x14ac:dyDescent="0.25">
      <c r="A1739" s="135" t="s">
        <v>980</v>
      </c>
      <c r="B1739" s="136" t="s">
        <v>182</v>
      </c>
      <c r="C1739" s="136" t="s">
        <v>898</v>
      </c>
      <c r="D1739" s="137">
        <v>44290</v>
      </c>
      <c r="E1739" s="137">
        <v>44290</v>
      </c>
      <c r="F1739" s="137">
        <v>44299</v>
      </c>
      <c r="G1739" s="136" t="s">
        <v>981</v>
      </c>
      <c r="H1739" s="136" t="s">
        <v>982</v>
      </c>
      <c r="I1739" s="138">
        <v>-1517.83</v>
      </c>
      <c r="J1739" s="136" t="s">
        <v>983</v>
      </c>
      <c r="K1739" s="136" t="s">
        <v>984</v>
      </c>
      <c r="L1739" s="138">
        <v>-127421.83</v>
      </c>
      <c r="M1739" s="138">
        <v>-1517.83</v>
      </c>
      <c r="N1739" s="139">
        <f t="shared" si="55"/>
        <v>1517.83</v>
      </c>
      <c r="O1739" s="140" t="str">
        <f>IF(M1739="","",IF(M1739&lt;0,-M1739&amp;"_"&amp;COUNTIF(M$2:M1739,M1739),M1739&amp;"_"&amp;COUNTIF(M$2:M1739,M1739)))</f>
        <v>1517.83_1</v>
      </c>
      <c r="P1739" s="140" t="str">
        <f t="shared" si="54"/>
        <v/>
      </c>
      <c r="Q1739" s="136" t="s">
        <v>1906</v>
      </c>
      <c r="R1739" s="136" t="s">
        <v>1907</v>
      </c>
      <c r="S1739" s="136" t="s">
        <v>980</v>
      </c>
      <c r="T1739" s="136" t="s">
        <v>980</v>
      </c>
      <c r="U1739" s="136" t="s">
        <v>987</v>
      </c>
      <c r="V1739" s="136" t="s">
        <v>980</v>
      </c>
      <c r="W1739" s="136" t="s">
        <v>980</v>
      </c>
      <c r="X1739" s="136" t="s">
        <v>980</v>
      </c>
      <c r="Y1739" s="136" t="s">
        <v>980</v>
      </c>
      <c r="Z1739" s="136" t="s">
        <v>988</v>
      </c>
      <c r="AA1739" s="136" t="s">
        <v>980</v>
      </c>
      <c r="AB1739" s="137"/>
      <c r="AC1739" s="136" t="s">
        <v>980</v>
      </c>
      <c r="AD1739" s="136" t="s">
        <v>980</v>
      </c>
      <c r="AE1739" s="136" t="s">
        <v>980</v>
      </c>
      <c r="AF1739" s="138">
        <v>0</v>
      </c>
    </row>
    <row r="1740" spans="1:32" x14ac:dyDescent="0.25">
      <c r="A1740" s="135" t="s">
        <v>980</v>
      </c>
      <c r="B1740" s="136" t="s">
        <v>182</v>
      </c>
      <c r="C1740" s="136" t="s">
        <v>899</v>
      </c>
      <c r="D1740" s="137">
        <v>44290</v>
      </c>
      <c r="E1740" s="137">
        <v>44290</v>
      </c>
      <c r="F1740" s="137">
        <v>44299</v>
      </c>
      <c r="G1740" s="136" t="s">
        <v>981</v>
      </c>
      <c r="H1740" s="136" t="s">
        <v>982</v>
      </c>
      <c r="I1740" s="138">
        <v>-5697.53</v>
      </c>
      <c r="J1740" s="136" t="s">
        <v>983</v>
      </c>
      <c r="K1740" s="136" t="s">
        <v>984</v>
      </c>
      <c r="L1740" s="138">
        <v>-478307.64</v>
      </c>
      <c r="M1740" s="138">
        <v>-5697.53</v>
      </c>
      <c r="N1740" s="139">
        <f t="shared" si="55"/>
        <v>5697.53</v>
      </c>
      <c r="O1740" s="140" t="str">
        <f>IF(M1740="","",IF(M1740&lt;0,-M1740&amp;"_"&amp;COUNTIF(M$2:M1740,M1740),M1740&amp;"_"&amp;COUNTIF(M$2:M1740,M1740)))</f>
        <v>5697.53_1</v>
      </c>
      <c r="P1740" s="140" t="str">
        <f t="shared" si="54"/>
        <v/>
      </c>
      <c r="Q1740" s="136" t="s">
        <v>1908</v>
      </c>
      <c r="R1740" s="136" t="s">
        <v>1907</v>
      </c>
      <c r="S1740" s="136" t="s">
        <v>980</v>
      </c>
      <c r="T1740" s="136" t="s">
        <v>980</v>
      </c>
      <c r="U1740" s="136" t="s">
        <v>987</v>
      </c>
      <c r="V1740" s="136" t="s">
        <v>980</v>
      </c>
      <c r="W1740" s="136" t="s">
        <v>980</v>
      </c>
      <c r="X1740" s="136" t="s">
        <v>980</v>
      </c>
      <c r="Y1740" s="136" t="s">
        <v>980</v>
      </c>
      <c r="Z1740" s="136" t="s">
        <v>988</v>
      </c>
      <c r="AA1740" s="136" t="s">
        <v>980</v>
      </c>
      <c r="AB1740" s="137"/>
      <c r="AC1740" s="136" t="s">
        <v>980</v>
      </c>
      <c r="AD1740" s="136" t="s">
        <v>980</v>
      </c>
      <c r="AE1740" s="136" t="s">
        <v>980</v>
      </c>
      <c r="AF1740" s="138">
        <v>0</v>
      </c>
    </row>
    <row r="1741" spans="1:32" x14ac:dyDescent="0.25">
      <c r="A1741" s="135" t="s">
        <v>980</v>
      </c>
      <c r="B1741" s="136" t="s">
        <v>182</v>
      </c>
      <c r="C1741" s="136" t="s">
        <v>899</v>
      </c>
      <c r="D1741" s="137">
        <v>44290</v>
      </c>
      <c r="E1741" s="137">
        <v>44290</v>
      </c>
      <c r="F1741" s="137">
        <v>44299</v>
      </c>
      <c r="G1741" s="136" t="s">
        <v>981</v>
      </c>
      <c r="H1741" s="136" t="s">
        <v>982</v>
      </c>
      <c r="I1741" s="138">
        <v>-6279.46</v>
      </c>
      <c r="J1741" s="136" t="s">
        <v>983</v>
      </c>
      <c r="K1741" s="136" t="s">
        <v>984</v>
      </c>
      <c r="L1741" s="138">
        <v>-527160.67000000004</v>
      </c>
      <c r="M1741" s="138">
        <v>-6279.46</v>
      </c>
      <c r="N1741" s="139">
        <f t="shared" si="55"/>
        <v>6279.46</v>
      </c>
      <c r="O1741" s="140" t="str">
        <f>IF(M1741="","",IF(M1741&lt;0,-M1741&amp;"_"&amp;COUNTIF(M$2:M1741,M1741),M1741&amp;"_"&amp;COUNTIF(M$2:M1741,M1741)))</f>
        <v>6279.46_1</v>
      </c>
      <c r="P1741" s="140" t="str">
        <f t="shared" si="54"/>
        <v/>
      </c>
      <c r="Q1741" s="136" t="s">
        <v>1908</v>
      </c>
      <c r="R1741" s="136" t="s">
        <v>1907</v>
      </c>
      <c r="S1741" s="136" t="s">
        <v>980</v>
      </c>
      <c r="T1741" s="136" t="s">
        <v>980</v>
      </c>
      <c r="U1741" s="136" t="s">
        <v>987</v>
      </c>
      <c r="V1741" s="136" t="s">
        <v>980</v>
      </c>
      <c r="W1741" s="136" t="s">
        <v>980</v>
      </c>
      <c r="X1741" s="136" t="s">
        <v>980</v>
      </c>
      <c r="Y1741" s="136" t="s">
        <v>980</v>
      </c>
      <c r="Z1741" s="136" t="s">
        <v>988</v>
      </c>
      <c r="AA1741" s="136" t="s">
        <v>980</v>
      </c>
      <c r="AB1741" s="137"/>
      <c r="AC1741" s="136" t="s">
        <v>980</v>
      </c>
      <c r="AD1741" s="136" t="s">
        <v>980</v>
      </c>
      <c r="AE1741" s="136" t="s">
        <v>980</v>
      </c>
      <c r="AF1741" s="138">
        <v>0</v>
      </c>
    </row>
    <row r="1742" spans="1:32" x14ac:dyDescent="0.25">
      <c r="A1742" s="135" t="s">
        <v>980</v>
      </c>
      <c r="B1742" s="136" t="s">
        <v>182</v>
      </c>
      <c r="C1742" s="136" t="s">
        <v>899</v>
      </c>
      <c r="D1742" s="137">
        <v>44290</v>
      </c>
      <c r="E1742" s="137">
        <v>44290</v>
      </c>
      <c r="F1742" s="137">
        <v>44299</v>
      </c>
      <c r="G1742" s="136" t="s">
        <v>981</v>
      </c>
      <c r="H1742" s="136" t="s">
        <v>982</v>
      </c>
      <c r="I1742" s="138">
        <v>-5964.76</v>
      </c>
      <c r="J1742" s="136" t="s">
        <v>983</v>
      </c>
      <c r="K1742" s="136" t="s">
        <v>984</v>
      </c>
      <c r="L1742" s="138">
        <v>-500741.6</v>
      </c>
      <c r="M1742" s="138">
        <v>-5964.76</v>
      </c>
      <c r="N1742" s="139">
        <f t="shared" si="55"/>
        <v>5964.76</v>
      </c>
      <c r="O1742" s="140" t="str">
        <f>IF(M1742="","",IF(M1742&lt;0,-M1742&amp;"_"&amp;COUNTIF(M$2:M1742,M1742),M1742&amp;"_"&amp;COUNTIF(M$2:M1742,M1742)))</f>
        <v>5964.76_1</v>
      </c>
      <c r="P1742" s="140" t="str">
        <f t="shared" si="54"/>
        <v/>
      </c>
      <c r="Q1742" s="136" t="s">
        <v>1908</v>
      </c>
      <c r="R1742" s="136" t="s">
        <v>1907</v>
      </c>
      <c r="S1742" s="136" t="s">
        <v>980</v>
      </c>
      <c r="T1742" s="136" t="s">
        <v>980</v>
      </c>
      <c r="U1742" s="136" t="s">
        <v>987</v>
      </c>
      <c r="V1742" s="136" t="s">
        <v>980</v>
      </c>
      <c r="W1742" s="136" t="s">
        <v>980</v>
      </c>
      <c r="X1742" s="136" t="s">
        <v>980</v>
      </c>
      <c r="Y1742" s="136" t="s">
        <v>980</v>
      </c>
      <c r="Z1742" s="136" t="s">
        <v>988</v>
      </c>
      <c r="AA1742" s="136" t="s">
        <v>980</v>
      </c>
      <c r="AB1742" s="137"/>
      <c r="AC1742" s="136" t="s">
        <v>980</v>
      </c>
      <c r="AD1742" s="136" t="s">
        <v>980</v>
      </c>
      <c r="AE1742" s="136" t="s">
        <v>980</v>
      </c>
      <c r="AF1742" s="138">
        <v>0</v>
      </c>
    </row>
    <row r="1743" spans="1:32" x14ac:dyDescent="0.25">
      <c r="A1743" s="135" t="s">
        <v>980</v>
      </c>
      <c r="B1743" s="136" t="s">
        <v>182</v>
      </c>
      <c r="C1743" s="136" t="s">
        <v>895</v>
      </c>
      <c r="D1743" s="137">
        <v>44291</v>
      </c>
      <c r="E1743" s="137">
        <v>44291</v>
      </c>
      <c r="F1743" s="137">
        <v>44294</v>
      </c>
      <c r="G1743" s="136" t="s">
        <v>981</v>
      </c>
      <c r="H1743" s="136" t="s">
        <v>982</v>
      </c>
      <c r="I1743" s="138">
        <v>-2113.46</v>
      </c>
      <c r="J1743" s="136" t="s">
        <v>983</v>
      </c>
      <c r="K1743" s="136" t="s">
        <v>984</v>
      </c>
      <c r="L1743" s="138">
        <v>-177424.97</v>
      </c>
      <c r="M1743" s="138">
        <v>-2113.46</v>
      </c>
      <c r="N1743" s="139">
        <f t="shared" si="55"/>
        <v>2113.46</v>
      </c>
      <c r="O1743" s="140" t="str">
        <f>IF(M1743="","",IF(M1743&lt;0,-M1743&amp;"_"&amp;COUNTIF(M$2:M1743,M1743),M1743&amp;"_"&amp;COUNTIF(M$2:M1743,M1743)))</f>
        <v>2113.46_1</v>
      </c>
      <c r="P1743" s="140" t="str">
        <f t="shared" si="54"/>
        <v/>
      </c>
      <c r="Q1743" s="136" t="s">
        <v>1909</v>
      </c>
      <c r="R1743" s="136" t="s">
        <v>1910</v>
      </c>
      <c r="S1743" s="136" t="s">
        <v>980</v>
      </c>
      <c r="T1743" s="136" t="s">
        <v>980</v>
      </c>
      <c r="U1743" s="136" t="s">
        <v>987</v>
      </c>
      <c r="V1743" s="136" t="s">
        <v>980</v>
      </c>
      <c r="W1743" s="136" t="s">
        <v>980</v>
      </c>
      <c r="X1743" s="136" t="s">
        <v>980</v>
      </c>
      <c r="Y1743" s="136" t="s">
        <v>980</v>
      </c>
      <c r="Z1743" s="136" t="s">
        <v>988</v>
      </c>
      <c r="AA1743" s="136" t="s">
        <v>980</v>
      </c>
      <c r="AB1743" s="137"/>
      <c r="AC1743" s="136" t="s">
        <v>980</v>
      </c>
      <c r="AD1743" s="136" t="s">
        <v>980</v>
      </c>
      <c r="AE1743" s="136" t="s">
        <v>980</v>
      </c>
      <c r="AF1743" s="138">
        <v>0</v>
      </c>
    </row>
    <row r="1744" spans="1:32" x14ac:dyDescent="0.25">
      <c r="A1744" s="135" t="s">
        <v>980</v>
      </c>
      <c r="B1744" s="136" t="s">
        <v>182</v>
      </c>
      <c r="C1744" s="136" t="s">
        <v>263</v>
      </c>
      <c r="D1744" s="137">
        <v>44293</v>
      </c>
      <c r="E1744" s="137">
        <v>44293</v>
      </c>
      <c r="F1744" s="137">
        <v>44299</v>
      </c>
      <c r="G1744" s="136" t="s">
        <v>981</v>
      </c>
      <c r="H1744" s="136" t="s">
        <v>982</v>
      </c>
      <c r="I1744" s="138">
        <v>-300796</v>
      </c>
      <c r="J1744" s="136" t="s">
        <v>983</v>
      </c>
      <c r="K1744" s="136" t="s">
        <v>984</v>
      </c>
      <c r="L1744" s="138">
        <v>-25251824.199999999</v>
      </c>
      <c r="M1744" s="138">
        <v>-300796</v>
      </c>
      <c r="N1744" s="139">
        <f t="shared" si="55"/>
        <v>300796</v>
      </c>
      <c r="O1744" s="140" t="str">
        <f>IF(M1744="","",IF(M1744&lt;0,-M1744&amp;"_"&amp;COUNTIF(M$2:M1744,M1744),M1744&amp;"_"&amp;COUNTIF(M$2:M1744,M1744)))</f>
        <v>300796_1</v>
      </c>
      <c r="P1744" s="140" t="str">
        <f t="shared" si="54"/>
        <v/>
      </c>
      <c r="Q1744" s="136" t="s">
        <v>1911</v>
      </c>
      <c r="R1744" s="136" t="s">
        <v>1912</v>
      </c>
      <c r="S1744" s="136" t="s">
        <v>980</v>
      </c>
      <c r="T1744" s="136" t="s">
        <v>980</v>
      </c>
      <c r="U1744" s="136" t="s">
        <v>987</v>
      </c>
      <c r="V1744" s="136" t="s">
        <v>980</v>
      </c>
      <c r="W1744" s="136" t="s">
        <v>980</v>
      </c>
      <c r="X1744" s="136" t="s">
        <v>980</v>
      </c>
      <c r="Y1744" s="136" t="s">
        <v>980</v>
      </c>
      <c r="Z1744" s="136" t="s">
        <v>988</v>
      </c>
      <c r="AA1744" s="136" t="s">
        <v>980</v>
      </c>
      <c r="AB1744" s="137"/>
      <c r="AC1744" s="136" t="s">
        <v>980</v>
      </c>
      <c r="AD1744" s="136" t="s">
        <v>980</v>
      </c>
      <c r="AE1744" s="136" t="s">
        <v>980</v>
      </c>
      <c r="AF1744" s="138">
        <v>0</v>
      </c>
    </row>
    <row r="1745" spans="1:32" x14ac:dyDescent="0.25">
      <c r="A1745" s="135" t="s">
        <v>980</v>
      </c>
      <c r="B1745" s="136" t="s">
        <v>1021</v>
      </c>
      <c r="C1745" s="136" t="s">
        <v>897</v>
      </c>
      <c r="D1745" s="137">
        <v>44293</v>
      </c>
      <c r="E1745" s="137">
        <v>44293</v>
      </c>
      <c r="F1745" s="137">
        <v>44296</v>
      </c>
      <c r="G1745" s="136" t="s">
        <v>981</v>
      </c>
      <c r="H1745" s="136" t="s">
        <v>982</v>
      </c>
      <c r="I1745" s="138">
        <v>-5194.97</v>
      </c>
      <c r="J1745" s="136" t="s">
        <v>983</v>
      </c>
      <c r="K1745" s="136" t="s">
        <v>984</v>
      </c>
      <c r="L1745" s="138">
        <v>-436117.73</v>
      </c>
      <c r="M1745" s="138">
        <v>-5194.97</v>
      </c>
      <c r="N1745" s="139">
        <f t="shared" si="55"/>
        <v>5194.97</v>
      </c>
      <c r="O1745" s="140" t="str">
        <f>IF(M1745="","",IF(M1745&lt;0,-M1745&amp;"_"&amp;COUNTIF(M$2:M1745,M1745),M1745&amp;"_"&amp;COUNTIF(M$2:M1745,M1745)))</f>
        <v>5194.97_1</v>
      </c>
      <c r="P1745" s="140" t="str">
        <f t="shared" si="54"/>
        <v/>
      </c>
      <c r="Q1745" s="136" t="s">
        <v>1913</v>
      </c>
      <c r="R1745" s="136" t="s">
        <v>1912</v>
      </c>
      <c r="S1745" s="136" t="s">
        <v>980</v>
      </c>
      <c r="T1745" s="136" t="s">
        <v>980</v>
      </c>
      <c r="U1745" s="136" t="s">
        <v>987</v>
      </c>
      <c r="V1745" s="136" t="s">
        <v>980</v>
      </c>
      <c r="W1745" s="136" t="s">
        <v>980</v>
      </c>
      <c r="X1745" s="136" t="s">
        <v>980</v>
      </c>
      <c r="Y1745" s="136" t="s">
        <v>980</v>
      </c>
      <c r="Z1745" s="136" t="s">
        <v>988</v>
      </c>
      <c r="AA1745" s="136" t="s">
        <v>980</v>
      </c>
      <c r="AB1745" s="137"/>
      <c r="AC1745" s="136" t="s">
        <v>980</v>
      </c>
      <c r="AD1745" s="136" t="s">
        <v>980</v>
      </c>
      <c r="AE1745" s="136" t="s">
        <v>980</v>
      </c>
      <c r="AF1745" s="138">
        <v>0</v>
      </c>
    </row>
    <row r="1746" spans="1:32" x14ac:dyDescent="0.25">
      <c r="A1746" s="135" t="s">
        <v>980</v>
      </c>
      <c r="B1746" s="136" t="s">
        <v>1021</v>
      </c>
      <c r="C1746" s="136" t="s">
        <v>897</v>
      </c>
      <c r="D1746" s="137">
        <v>44293</v>
      </c>
      <c r="E1746" s="137">
        <v>44293</v>
      </c>
      <c r="F1746" s="137">
        <v>44296</v>
      </c>
      <c r="G1746" s="136" t="s">
        <v>981</v>
      </c>
      <c r="H1746" s="136" t="s">
        <v>982</v>
      </c>
      <c r="I1746" s="138">
        <v>-5127.01</v>
      </c>
      <c r="J1746" s="136" t="s">
        <v>983</v>
      </c>
      <c r="K1746" s="136" t="s">
        <v>984</v>
      </c>
      <c r="L1746" s="138">
        <v>-430412.49</v>
      </c>
      <c r="M1746" s="138">
        <v>-5127.01</v>
      </c>
      <c r="N1746" s="139">
        <f t="shared" si="55"/>
        <v>5127.01</v>
      </c>
      <c r="O1746" s="140" t="str">
        <f>IF(M1746="","",IF(M1746&lt;0,-M1746&amp;"_"&amp;COUNTIF(M$2:M1746,M1746),M1746&amp;"_"&amp;COUNTIF(M$2:M1746,M1746)))</f>
        <v>5127.01_1</v>
      </c>
      <c r="P1746" s="140" t="str">
        <f t="shared" si="54"/>
        <v/>
      </c>
      <c r="Q1746" s="136" t="s">
        <v>1913</v>
      </c>
      <c r="R1746" s="136" t="s">
        <v>1912</v>
      </c>
      <c r="S1746" s="136" t="s">
        <v>980</v>
      </c>
      <c r="T1746" s="136" t="s">
        <v>980</v>
      </c>
      <c r="U1746" s="136" t="s">
        <v>987</v>
      </c>
      <c r="V1746" s="136" t="s">
        <v>980</v>
      </c>
      <c r="W1746" s="136" t="s">
        <v>980</v>
      </c>
      <c r="X1746" s="136" t="s">
        <v>980</v>
      </c>
      <c r="Y1746" s="136" t="s">
        <v>980</v>
      </c>
      <c r="Z1746" s="136" t="s">
        <v>988</v>
      </c>
      <c r="AA1746" s="136" t="s">
        <v>980</v>
      </c>
      <c r="AB1746" s="137"/>
      <c r="AC1746" s="136" t="s">
        <v>980</v>
      </c>
      <c r="AD1746" s="136" t="s">
        <v>980</v>
      </c>
      <c r="AE1746" s="136" t="s">
        <v>980</v>
      </c>
      <c r="AF1746" s="138">
        <v>0</v>
      </c>
    </row>
    <row r="1747" spans="1:32" x14ac:dyDescent="0.25">
      <c r="A1747" s="135" t="s">
        <v>980</v>
      </c>
      <c r="B1747" s="136" t="s">
        <v>182</v>
      </c>
      <c r="C1747" s="136" t="s">
        <v>900</v>
      </c>
      <c r="D1747" s="137">
        <v>44297</v>
      </c>
      <c r="E1747" s="137">
        <v>44297</v>
      </c>
      <c r="F1747" s="137">
        <v>44305</v>
      </c>
      <c r="G1747" s="136" t="s">
        <v>981</v>
      </c>
      <c r="H1747" s="136" t="s">
        <v>982</v>
      </c>
      <c r="I1747" s="138">
        <v>-9066.6</v>
      </c>
      <c r="J1747" s="136" t="s">
        <v>983</v>
      </c>
      <c r="K1747" s="136" t="s">
        <v>984</v>
      </c>
      <c r="L1747" s="138">
        <v>-761141.07</v>
      </c>
      <c r="M1747" s="138">
        <v>-9066.6</v>
      </c>
      <c r="N1747" s="139">
        <f t="shared" si="55"/>
        <v>9066.6</v>
      </c>
      <c r="O1747" s="140" t="str">
        <f>IF(M1747="","",IF(M1747&lt;0,-M1747&amp;"_"&amp;COUNTIF(M$2:M1747,M1747),M1747&amp;"_"&amp;COUNTIF(M$2:M1747,M1747)))</f>
        <v>9066.6_1</v>
      </c>
      <c r="P1747" s="140" t="str">
        <f t="shared" si="54"/>
        <v/>
      </c>
      <c r="Q1747" s="136" t="s">
        <v>1914</v>
      </c>
      <c r="R1747" s="136" t="s">
        <v>1915</v>
      </c>
      <c r="S1747" s="136" t="s">
        <v>980</v>
      </c>
      <c r="T1747" s="136" t="s">
        <v>980</v>
      </c>
      <c r="U1747" s="136" t="s">
        <v>987</v>
      </c>
      <c r="V1747" s="136" t="s">
        <v>980</v>
      </c>
      <c r="W1747" s="136" t="s">
        <v>980</v>
      </c>
      <c r="X1747" s="136" t="s">
        <v>980</v>
      </c>
      <c r="Y1747" s="136" t="s">
        <v>980</v>
      </c>
      <c r="Z1747" s="136" t="s">
        <v>988</v>
      </c>
      <c r="AA1747" s="136" t="s">
        <v>980</v>
      </c>
      <c r="AB1747" s="137"/>
      <c r="AC1747" s="136" t="s">
        <v>980</v>
      </c>
      <c r="AD1747" s="136" t="s">
        <v>980</v>
      </c>
      <c r="AE1747" s="136" t="s">
        <v>980</v>
      </c>
      <c r="AF1747" s="138">
        <v>0</v>
      </c>
    </row>
    <row r="1748" spans="1:32" x14ac:dyDescent="0.25">
      <c r="A1748" s="135" t="s">
        <v>980</v>
      </c>
      <c r="B1748" s="136" t="s">
        <v>182</v>
      </c>
      <c r="C1748" s="136" t="s">
        <v>901</v>
      </c>
      <c r="D1748" s="137">
        <v>44297</v>
      </c>
      <c r="E1748" s="137">
        <v>44297</v>
      </c>
      <c r="F1748" s="137">
        <v>44305</v>
      </c>
      <c r="G1748" s="136" t="s">
        <v>981</v>
      </c>
      <c r="H1748" s="136" t="s">
        <v>982</v>
      </c>
      <c r="I1748" s="138">
        <v>-17427.09</v>
      </c>
      <c r="J1748" s="136" t="s">
        <v>983</v>
      </c>
      <c r="K1748" s="136" t="s">
        <v>984</v>
      </c>
      <c r="L1748" s="138">
        <v>-1463004.2</v>
      </c>
      <c r="M1748" s="138">
        <v>-17427.09</v>
      </c>
      <c r="N1748" s="139">
        <f t="shared" si="55"/>
        <v>17427.09</v>
      </c>
      <c r="O1748" s="140" t="str">
        <f>IF(M1748="","",IF(M1748&lt;0,-M1748&amp;"_"&amp;COUNTIF(M$2:M1748,M1748),M1748&amp;"_"&amp;COUNTIF(M$2:M1748,M1748)))</f>
        <v>17427.09_1</v>
      </c>
      <c r="P1748" s="140" t="str">
        <f t="shared" si="54"/>
        <v/>
      </c>
      <c r="Q1748" s="136" t="s">
        <v>1916</v>
      </c>
      <c r="R1748" s="136" t="s">
        <v>1915</v>
      </c>
      <c r="S1748" s="136" t="s">
        <v>980</v>
      </c>
      <c r="T1748" s="136" t="s">
        <v>980</v>
      </c>
      <c r="U1748" s="136" t="s">
        <v>987</v>
      </c>
      <c r="V1748" s="136" t="s">
        <v>980</v>
      </c>
      <c r="W1748" s="136" t="s">
        <v>980</v>
      </c>
      <c r="X1748" s="136" t="s">
        <v>980</v>
      </c>
      <c r="Y1748" s="136" t="s">
        <v>980</v>
      </c>
      <c r="Z1748" s="136" t="s">
        <v>988</v>
      </c>
      <c r="AA1748" s="136" t="s">
        <v>980</v>
      </c>
      <c r="AB1748" s="137"/>
      <c r="AC1748" s="136" t="s">
        <v>980</v>
      </c>
      <c r="AD1748" s="136" t="s">
        <v>980</v>
      </c>
      <c r="AE1748" s="136" t="s">
        <v>980</v>
      </c>
      <c r="AF1748" s="138">
        <v>0</v>
      </c>
    </row>
    <row r="1749" spans="1:32" x14ac:dyDescent="0.25">
      <c r="A1749" s="135" t="s">
        <v>980</v>
      </c>
      <c r="B1749" s="136" t="s">
        <v>182</v>
      </c>
      <c r="C1749" s="136" t="s">
        <v>901</v>
      </c>
      <c r="D1749" s="137">
        <v>44297</v>
      </c>
      <c r="E1749" s="137">
        <v>44297</v>
      </c>
      <c r="F1749" s="137">
        <v>44305</v>
      </c>
      <c r="G1749" s="136" t="s">
        <v>981</v>
      </c>
      <c r="H1749" s="136" t="s">
        <v>982</v>
      </c>
      <c r="I1749" s="138">
        <v>-639.62</v>
      </c>
      <c r="J1749" s="136" t="s">
        <v>983</v>
      </c>
      <c r="K1749" s="136" t="s">
        <v>984</v>
      </c>
      <c r="L1749" s="138">
        <v>-53696.1</v>
      </c>
      <c r="M1749" s="138">
        <v>-639.62</v>
      </c>
      <c r="N1749" s="139">
        <f t="shared" si="55"/>
        <v>639.62</v>
      </c>
      <c r="O1749" s="140" t="str">
        <f>IF(M1749="","",IF(M1749&lt;0,-M1749&amp;"_"&amp;COUNTIF(M$2:M1749,M1749),M1749&amp;"_"&amp;COUNTIF(M$2:M1749,M1749)))</f>
        <v>639.62_1</v>
      </c>
      <c r="P1749" s="140" t="str">
        <f t="shared" si="54"/>
        <v/>
      </c>
      <c r="Q1749" s="136" t="s">
        <v>1916</v>
      </c>
      <c r="R1749" s="136" t="s">
        <v>1915</v>
      </c>
      <c r="S1749" s="136" t="s">
        <v>980</v>
      </c>
      <c r="T1749" s="136" t="s">
        <v>980</v>
      </c>
      <c r="U1749" s="136" t="s">
        <v>987</v>
      </c>
      <c r="V1749" s="136" t="s">
        <v>980</v>
      </c>
      <c r="W1749" s="136" t="s">
        <v>980</v>
      </c>
      <c r="X1749" s="136" t="s">
        <v>980</v>
      </c>
      <c r="Y1749" s="136" t="s">
        <v>980</v>
      </c>
      <c r="Z1749" s="136" t="s">
        <v>988</v>
      </c>
      <c r="AA1749" s="136" t="s">
        <v>980</v>
      </c>
      <c r="AB1749" s="137"/>
      <c r="AC1749" s="136" t="s">
        <v>980</v>
      </c>
      <c r="AD1749" s="136" t="s">
        <v>980</v>
      </c>
      <c r="AE1749" s="136" t="s">
        <v>980</v>
      </c>
      <c r="AF1749" s="138">
        <v>0</v>
      </c>
    </row>
    <row r="1750" spans="1:32" x14ac:dyDescent="0.25">
      <c r="A1750" s="135" t="s">
        <v>980</v>
      </c>
      <c r="B1750" s="136" t="s">
        <v>182</v>
      </c>
      <c r="C1750" s="136" t="s">
        <v>901</v>
      </c>
      <c r="D1750" s="137">
        <v>44297</v>
      </c>
      <c r="E1750" s="137">
        <v>44297</v>
      </c>
      <c r="F1750" s="137">
        <v>44305</v>
      </c>
      <c r="G1750" s="136" t="s">
        <v>981</v>
      </c>
      <c r="H1750" s="136" t="s">
        <v>982</v>
      </c>
      <c r="I1750" s="138">
        <v>-13685.33</v>
      </c>
      <c r="J1750" s="136" t="s">
        <v>983</v>
      </c>
      <c r="K1750" s="136" t="s">
        <v>984</v>
      </c>
      <c r="L1750" s="138">
        <v>-1148883.45</v>
      </c>
      <c r="M1750" s="138">
        <v>-13685.33</v>
      </c>
      <c r="N1750" s="139">
        <f t="shared" si="55"/>
        <v>13685.33</v>
      </c>
      <c r="O1750" s="140" t="str">
        <f>IF(M1750="","",IF(M1750&lt;0,-M1750&amp;"_"&amp;COUNTIF(M$2:M1750,M1750),M1750&amp;"_"&amp;COUNTIF(M$2:M1750,M1750)))</f>
        <v>13685.33_1</v>
      </c>
      <c r="P1750" s="140" t="str">
        <f t="shared" si="54"/>
        <v/>
      </c>
      <c r="Q1750" s="136" t="s">
        <v>1916</v>
      </c>
      <c r="R1750" s="136" t="s">
        <v>1915</v>
      </c>
      <c r="S1750" s="136" t="s">
        <v>980</v>
      </c>
      <c r="T1750" s="136" t="s">
        <v>980</v>
      </c>
      <c r="U1750" s="136" t="s">
        <v>987</v>
      </c>
      <c r="V1750" s="136" t="s">
        <v>980</v>
      </c>
      <c r="W1750" s="136" t="s">
        <v>980</v>
      </c>
      <c r="X1750" s="136" t="s">
        <v>980</v>
      </c>
      <c r="Y1750" s="136" t="s">
        <v>980</v>
      </c>
      <c r="Z1750" s="136" t="s">
        <v>988</v>
      </c>
      <c r="AA1750" s="136" t="s">
        <v>980</v>
      </c>
      <c r="AB1750" s="137"/>
      <c r="AC1750" s="136" t="s">
        <v>980</v>
      </c>
      <c r="AD1750" s="136" t="s">
        <v>980</v>
      </c>
      <c r="AE1750" s="136" t="s">
        <v>980</v>
      </c>
      <c r="AF1750" s="138">
        <v>0</v>
      </c>
    </row>
    <row r="1751" spans="1:32" x14ac:dyDescent="0.25">
      <c r="A1751" s="135" t="s">
        <v>980</v>
      </c>
      <c r="B1751" s="136" t="s">
        <v>182</v>
      </c>
      <c r="C1751" s="136" t="s">
        <v>901</v>
      </c>
      <c r="D1751" s="137">
        <v>44297</v>
      </c>
      <c r="E1751" s="137">
        <v>44297</v>
      </c>
      <c r="F1751" s="137">
        <v>44305</v>
      </c>
      <c r="G1751" s="136" t="s">
        <v>981</v>
      </c>
      <c r="H1751" s="136" t="s">
        <v>982</v>
      </c>
      <c r="I1751" s="138">
        <v>-301.43</v>
      </c>
      <c r="J1751" s="136" t="s">
        <v>983</v>
      </c>
      <c r="K1751" s="136" t="s">
        <v>984</v>
      </c>
      <c r="L1751" s="138">
        <v>-25305.05</v>
      </c>
      <c r="M1751" s="138">
        <v>-301.43</v>
      </c>
      <c r="N1751" s="139">
        <f t="shared" si="55"/>
        <v>301.43</v>
      </c>
      <c r="O1751" s="140" t="str">
        <f>IF(M1751="","",IF(M1751&lt;0,-M1751&amp;"_"&amp;COUNTIF(M$2:M1751,M1751),M1751&amp;"_"&amp;COUNTIF(M$2:M1751,M1751)))</f>
        <v>301.43_1</v>
      </c>
      <c r="P1751" s="140" t="str">
        <f t="shared" si="54"/>
        <v/>
      </c>
      <c r="Q1751" s="136" t="s">
        <v>1916</v>
      </c>
      <c r="R1751" s="136" t="s">
        <v>1915</v>
      </c>
      <c r="S1751" s="136" t="s">
        <v>980</v>
      </c>
      <c r="T1751" s="136" t="s">
        <v>980</v>
      </c>
      <c r="U1751" s="136" t="s">
        <v>987</v>
      </c>
      <c r="V1751" s="136" t="s">
        <v>980</v>
      </c>
      <c r="W1751" s="136" t="s">
        <v>980</v>
      </c>
      <c r="X1751" s="136" t="s">
        <v>980</v>
      </c>
      <c r="Y1751" s="136" t="s">
        <v>980</v>
      </c>
      <c r="Z1751" s="136" t="s">
        <v>988</v>
      </c>
      <c r="AA1751" s="136" t="s">
        <v>980</v>
      </c>
      <c r="AB1751" s="137"/>
      <c r="AC1751" s="136" t="s">
        <v>980</v>
      </c>
      <c r="AD1751" s="136" t="s">
        <v>980</v>
      </c>
      <c r="AE1751" s="136" t="s">
        <v>980</v>
      </c>
      <c r="AF1751" s="138">
        <v>0</v>
      </c>
    </row>
    <row r="1752" spans="1:32" x14ac:dyDescent="0.25">
      <c r="A1752" s="135" t="s">
        <v>980</v>
      </c>
      <c r="B1752" s="136" t="s">
        <v>182</v>
      </c>
      <c r="C1752" s="136" t="s">
        <v>901</v>
      </c>
      <c r="D1752" s="137">
        <v>44297</v>
      </c>
      <c r="E1752" s="137">
        <v>44297</v>
      </c>
      <c r="F1752" s="137">
        <v>44305</v>
      </c>
      <c r="G1752" s="136" t="s">
        <v>981</v>
      </c>
      <c r="H1752" s="136" t="s">
        <v>982</v>
      </c>
      <c r="I1752" s="138">
        <v>-8854.1299999999992</v>
      </c>
      <c r="J1752" s="136" t="s">
        <v>983</v>
      </c>
      <c r="K1752" s="136" t="s">
        <v>984</v>
      </c>
      <c r="L1752" s="138">
        <v>-743304.21</v>
      </c>
      <c r="M1752" s="138">
        <v>-8854.1299999999992</v>
      </c>
      <c r="N1752" s="139">
        <f t="shared" si="55"/>
        <v>8854.1299999999992</v>
      </c>
      <c r="O1752" s="140" t="str">
        <f>IF(M1752="","",IF(M1752&lt;0,-M1752&amp;"_"&amp;COUNTIF(M$2:M1752,M1752),M1752&amp;"_"&amp;COUNTIF(M$2:M1752,M1752)))</f>
        <v>8854.13_1</v>
      </c>
      <c r="P1752" s="140" t="str">
        <f t="shared" si="54"/>
        <v/>
      </c>
      <c r="Q1752" s="136" t="s">
        <v>1916</v>
      </c>
      <c r="R1752" s="136" t="s">
        <v>1915</v>
      </c>
      <c r="S1752" s="136" t="s">
        <v>980</v>
      </c>
      <c r="T1752" s="136" t="s">
        <v>980</v>
      </c>
      <c r="U1752" s="136" t="s">
        <v>987</v>
      </c>
      <c r="V1752" s="136" t="s">
        <v>980</v>
      </c>
      <c r="W1752" s="136" t="s">
        <v>980</v>
      </c>
      <c r="X1752" s="136" t="s">
        <v>980</v>
      </c>
      <c r="Y1752" s="136" t="s">
        <v>980</v>
      </c>
      <c r="Z1752" s="136" t="s">
        <v>988</v>
      </c>
      <c r="AA1752" s="136" t="s">
        <v>980</v>
      </c>
      <c r="AB1752" s="137"/>
      <c r="AC1752" s="136" t="s">
        <v>980</v>
      </c>
      <c r="AD1752" s="136" t="s">
        <v>980</v>
      </c>
      <c r="AE1752" s="136" t="s">
        <v>980</v>
      </c>
      <c r="AF1752" s="138">
        <v>0</v>
      </c>
    </row>
    <row r="1753" spans="1:32" x14ac:dyDescent="0.25">
      <c r="A1753" s="135" t="s">
        <v>980</v>
      </c>
      <c r="B1753" s="136" t="s">
        <v>182</v>
      </c>
      <c r="C1753" s="136" t="s">
        <v>901</v>
      </c>
      <c r="D1753" s="137">
        <v>44297</v>
      </c>
      <c r="E1753" s="137">
        <v>44297</v>
      </c>
      <c r="F1753" s="137">
        <v>44305</v>
      </c>
      <c r="G1753" s="136" t="s">
        <v>981</v>
      </c>
      <c r="H1753" s="136" t="s">
        <v>982</v>
      </c>
      <c r="I1753" s="138">
        <v>-533.69000000000005</v>
      </c>
      <c r="J1753" s="136" t="s">
        <v>1034</v>
      </c>
      <c r="K1753" s="136" t="s">
        <v>984</v>
      </c>
      <c r="L1753" s="138">
        <v>-44803.28</v>
      </c>
      <c r="M1753" s="138">
        <v>-533.69000000000005</v>
      </c>
      <c r="N1753" s="139">
        <f t="shared" si="55"/>
        <v>533.69000000000005</v>
      </c>
      <c r="O1753" s="140" t="str">
        <f>IF(M1753="","",IF(M1753&lt;0,-M1753&amp;"_"&amp;COUNTIF(M$2:M1753,M1753),M1753&amp;"_"&amp;COUNTIF(M$2:M1753,M1753)))</f>
        <v>533.69_1</v>
      </c>
      <c r="P1753" s="140" t="str">
        <f t="shared" si="54"/>
        <v/>
      </c>
      <c r="Q1753" s="136" t="s">
        <v>1916</v>
      </c>
      <c r="R1753" s="136" t="s">
        <v>1915</v>
      </c>
      <c r="S1753" s="136" t="s">
        <v>980</v>
      </c>
      <c r="T1753" s="136" t="s">
        <v>980</v>
      </c>
      <c r="U1753" s="136" t="s">
        <v>987</v>
      </c>
      <c r="V1753" s="136" t="s">
        <v>980</v>
      </c>
      <c r="W1753" s="136" t="s">
        <v>980</v>
      </c>
      <c r="X1753" s="136" t="s">
        <v>980</v>
      </c>
      <c r="Y1753" s="136" t="s">
        <v>980</v>
      </c>
      <c r="Z1753" s="136" t="s">
        <v>988</v>
      </c>
      <c r="AA1753" s="136" t="s">
        <v>980</v>
      </c>
      <c r="AB1753" s="137"/>
      <c r="AC1753" s="136" t="s">
        <v>980</v>
      </c>
      <c r="AD1753" s="136" t="s">
        <v>980</v>
      </c>
      <c r="AE1753" s="136" t="s">
        <v>980</v>
      </c>
      <c r="AF1753" s="138">
        <v>0</v>
      </c>
    </row>
    <row r="1754" spans="1:32" x14ac:dyDescent="0.25">
      <c r="A1754" s="135" t="s">
        <v>980</v>
      </c>
      <c r="B1754" s="136" t="s">
        <v>182</v>
      </c>
      <c r="C1754" s="136" t="s">
        <v>901</v>
      </c>
      <c r="D1754" s="137">
        <v>44297</v>
      </c>
      <c r="E1754" s="137">
        <v>44297</v>
      </c>
      <c r="F1754" s="137">
        <v>44305</v>
      </c>
      <c r="G1754" s="136" t="s">
        <v>981</v>
      </c>
      <c r="H1754" s="136" t="s">
        <v>982</v>
      </c>
      <c r="I1754" s="138">
        <v>-10290.85</v>
      </c>
      <c r="J1754" s="136" t="s">
        <v>983</v>
      </c>
      <c r="K1754" s="136" t="s">
        <v>984</v>
      </c>
      <c r="L1754" s="138">
        <v>-863916.86</v>
      </c>
      <c r="M1754" s="138">
        <v>-10290.85</v>
      </c>
      <c r="N1754" s="139">
        <f t="shared" si="55"/>
        <v>10290.85</v>
      </c>
      <c r="O1754" s="140" t="str">
        <f>IF(M1754="","",IF(M1754&lt;0,-M1754&amp;"_"&amp;COUNTIF(M$2:M1754,M1754),M1754&amp;"_"&amp;COUNTIF(M$2:M1754,M1754)))</f>
        <v>10290.85_1</v>
      </c>
      <c r="P1754" s="140" t="str">
        <f t="shared" si="54"/>
        <v/>
      </c>
      <c r="Q1754" s="136" t="s">
        <v>1916</v>
      </c>
      <c r="R1754" s="136" t="s">
        <v>1915</v>
      </c>
      <c r="S1754" s="136" t="s">
        <v>980</v>
      </c>
      <c r="T1754" s="136" t="s">
        <v>980</v>
      </c>
      <c r="U1754" s="136" t="s">
        <v>987</v>
      </c>
      <c r="V1754" s="136" t="s">
        <v>980</v>
      </c>
      <c r="W1754" s="136" t="s">
        <v>980</v>
      </c>
      <c r="X1754" s="136" t="s">
        <v>980</v>
      </c>
      <c r="Y1754" s="136" t="s">
        <v>980</v>
      </c>
      <c r="Z1754" s="136" t="s">
        <v>988</v>
      </c>
      <c r="AA1754" s="136" t="s">
        <v>980</v>
      </c>
      <c r="AB1754" s="137"/>
      <c r="AC1754" s="136" t="s">
        <v>980</v>
      </c>
      <c r="AD1754" s="136" t="s">
        <v>980</v>
      </c>
      <c r="AE1754" s="136" t="s">
        <v>980</v>
      </c>
      <c r="AF1754" s="138">
        <v>0</v>
      </c>
    </row>
    <row r="1755" spans="1:32" x14ac:dyDescent="0.25">
      <c r="A1755" s="135" t="s">
        <v>980</v>
      </c>
      <c r="B1755" s="136" t="s">
        <v>182</v>
      </c>
      <c r="C1755" s="136" t="s">
        <v>901</v>
      </c>
      <c r="D1755" s="137">
        <v>44297</v>
      </c>
      <c r="E1755" s="137">
        <v>44297</v>
      </c>
      <c r="F1755" s="137">
        <v>44305</v>
      </c>
      <c r="G1755" s="136" t="s">
        <v>981</v>
      </c>
      <c r="H1755" s="136" t="s">
        <v>982</v>
      </c>
      <c r="I1755" s="138">
        <v>-472.89</v>
      </c>
      <c r="J1755" s="136" t="s">
        <v>1034</v>
      </c>
      <c r="K1755" s="136" t="s">
        <v>984</v>
      </c>
      <c r="L1755" s="138">
        <v>-39699.120000000003</v>
      </c>
      <c r="M1755" s="138">
        <v>-472.89</v>
      </c>
      <c r="N1755" s="139">
        <f t="shared" si="55"/>
        <v>472.89</v>
      </c>
      <c r="O1755" s="140" t="str">
        <f>IF(M1755="","",IF(M1755&lt;0,-M1755&amp;"_"&amp;COUNTIF(M$2:M1755,M1755),M1755&amp;"_"&amp;COUNTIF(M$2:M1755,M1755)))</f>
        <v>472.89_1</v>
      </c>
      <c r="P1755" s="140" t="str">
        <f t="shared" si="54"/>
        <v/>
      </c>
      <c r="Q1755" s="136" t="s">
        <v>1916</v>
      </c>
      <c r="R1755" s="136" t="s">
        <v>1915</v>
      </c>
      <c r="S1755" s="136" t="s">
        <v>980</v>
      </c>
      <c r="T1755" s="136" t="s">
        <v>980</v>
      </c>
      <c r="U1755" s="136" t="s">
        <v>987</v>
      </c>
      <c r="V1755" s="136" t="s">
        <v>980</v>
      </c>
      <c r="W1755" s="136" t="s">
        <v>980</v>
      </c>
      <c r="X1755" s="136" t="s">
        <v>980</v>
      </c>
      <c r="Y1755" s="136" t="s">
        <v>980</v>
      </c>
      <c r="Z1755" s="136" t="s">
        <v>988</v>
      </c>
      <c r="AA1755" s="136" t="s">
        <v>980</v>
      </c>
      <c r="AB1755" s="137"/>
      <c r="AC1755" s="136" t="s">
        <v>980</v>
      </c>
      <c r="AD1755" s="136" t="s">
        <v>980</v>
      </c>
      <c r="AE1755" s="136" t="s">
        <v>980</v>
      </c>
      <c r="AF1755" s="138">
        <v>0</v>
      </c>
    </row>
    <row r="1756" spans="1:32" x14ac:dyDescent="0.25">
      <c r="A1756" s="135" t="s">
        <v>980</v>
      </c>
      <c r="B1756" s="136" t="s">
        <v>182</v>
      </c>
      <c r="C1756" s="136" t="s">
        <v>902</v>
      </c>
      <c r="D1756" s="137">
        <v>44299</v>
      </c>
      <c r="E1756" s="137">
        <v>44299</v>
      </c>
      <c r="F1756" s="137">
        <v>44305</v>
      </c>
      <c r="G1756" s="136" t="s">
        <v>981</v>
      </c>
      <c r="H1756" s="136" t="s">
        <v>982</v>
      </c>
      <c r="I1756" s="138">
        <v>-1721.1</v>
      </c>
      <c r="J1756" s="136" t="s">
        <v>983</v>
      </c>
      <c r="K1756" s="136" t="s">
        <v>984</v>
      </c>
      <c r="L1756" s="138">
        <v>-144486.35</v>
      </c>
      <c r="M1756" s="138">
        <v>-1721.1</v>
      </c>
      <c r="N1756" s="139">
        <f t="shared" si="55"/>
        <v>1721.1</v>
      </c>
      <c r="O1756" s="140" t="str">
        <f>IF(M1756="","",IF(M1756&lt;0,-M1756&amp;"_"&amp;COUNTIF(M$2:M1756,M1756),M1756&amp;"_"&amp;COUNTIF(M$2:M1756,M1756)))</f>
        <v>1721.1_1</v>
      </c>
      <c r="P1756" s="140" t="str">
        <f t="shared" si="54"/>
        <v/>
      </c>
      <c r="Q1756" s="136" t="s">
        <v>1917</v>
      </c>
      <c r="R1756" s="136" t="s">
        <v>1918</v>
      </c>
      <c r="S1756" s="136" t="s">
        <v>980</v>
      </c>
      <c r="T1756" s="136" t="s">
        <v>980</v>
      </c>
      <c r="U1756" s="136" t="s">
        <v>987</v>
      </c>
      <c r="V1756" s="136" t="s">
        <v>980</v>
      </c>
      <c r="W1756" s="136" t="s">
        <v>980</v>
      </c>
      <c r="X1756" s="136" t="s">
        <v>980</v>
      </c>
      <c r="Y1756" s="136" t="s">
        <v>980</v>
      </c>
      <c r="Z1756" s="136" t="s">
        <v>988</v>
      </c>
      <c r="AA1756" s="136" t="s">
        <v>980</v>
      </c>
      <c r="AB1756" s="137"/>
      <c r="AC1756" s="136" t="s">
        <v>980</v>
      </c>
      <c r="AD1756" s="136" t="s">
        <v>980</v>
      </c>
      <c r="AE1756" s="136" t="s">
        <v>980</v>
      </c>
      <c r="AF1756" s="138">
        <v>0</v>
      </c>
    </row>
    <row r="1757" spans="1:32" x14ac:dyDescent="0.25">
      <c r="A1757" s="135" t="s">
        <v>980</v>
      </c>
      <c r="B1757" s="136" t="s">
        <v>182</v>
      </c>
      <c r="C1757" s="136" t="s">
        <v>902</v>
      </c>
      <c r="D1757" s="137">
        <v>44299</v>
      </c>
      <c r="E1757" s="137">
        <v>44299</v>
      </c>
      <c r="F1757" s="137">
        <v>44305</v>
      </c>
      <c r="G1757" s="136" t="s">
        <v>981</v>
      </c>
      <c r="H1757" s="136" t="s">
        <v>982</v>
      </c>
      <c r="I1757" s="138">
        <v>-1320.92</v>
      </c>
      <c r="J1757" s="136" t="s">
        <v>983</v>
      </c>
      <c r="K1757" s="136" t="s">
        <v>984</v>
      </c>
      <c r="L1757" s="138">
        <v>-110891.23</v>
      </c>
      <c r="M1757" s="138">
        <v>-1320.92</v>
      </c>
      <c r="N1757" s="139">
        <f t="shared" si="55"/>
        <v>1320.92</v>
      </c>
      <c r="O1757" s="140" t="str">
        <f>IF(M1757="","",IF(M1757&lt;0,-M1757&amp;"_"&amp;COUNTIF(M$2:M1757,M1757),M1757&amp;"_"&amp;COUNTIF(M$2:M1757,M1757)))</f>
        <v>1320.92_1</v>
      </c>
      <c r="P1757" s="140" t="str">
        <f t="shared" si="54"/>
        <v/>
      </c>
      <c r="Q1757" s="136" t="s">
        <v>1917</v>
      </c>
      <c r="R1757" s="136" t="s">
        <v>1918</v>
      </c>
      <c r="S1757" s="136" t="s">
        <v>980</v>
      </c>
      <c r="T1757" s="136" t="s">
        <v>980</v>
      </c>
      <c r="U1757" s="136" t="s">
        <v>987</v>
      </c>
      <c r="V1757" s="136" t="s">
        <v>980</v>
      </c>
      <c r="W1757" s="136" t="s">
        <v>980</v>
      </c>
      <c r="X1757" s="136" t="s">
        <v>980</v>
      </c>
      <c r="Y1757" s="136" t="s">
        <v>980</v>
      </c>
      <c r="Z1757" s="136" t="s">
        <v>988</v>
      </c>
      <c r="AA1757" s="136" t="s">
        <v>980</v>
      </c>
      <c r="AB1757" s="137"/>
      <c r="AC1757" s="136" t="s">
        <v>980</v>
      </c>
      <c r="AD1757" s="136" t="s">
        <v>980</v>
      </c>
      <c r="AE1757" s="136" t="s">
        <v>980</v>
      </c>
      <c r="AF1757" s="138">
        <v>0</v>
      </c>
    </row>
    <row r="1758" spans="1:32" x14ac:dyDescent="0.25">
      <c r="A1758" s="135" t="s">
        <v>980</v>
      </c>
      <c r="B1758" s="136" t="s">
        <v>182</v>
      </c>
      <c r="C1758" s="136" t="s">
        <v>902</v>
      </c>
      <c r="D1758" s="137">
        <v>44299</v>
      </c>
      <c r="E1758" s="137">
        <v>44299</v>
      </c>
      <c r="F1758" s="137">
        <v>44305</v>
      </c>
      <c r="G1758" s="136" t="s">
        <v>981</v>
      </c>
      <c r="H1758" s="136" t="s">
        <v>982</v>
      </c>
      <c r="I1758" s="138">
        <v>-956.39</v>
      </c>
      <c r="J1758" s="136" t="s">
        <v>983</v>
      </c>
      <c r="K1758" s="136" t="s">
        <v>984</v>
      </c>
      <c r="L1758" s="138">
        <v>-80288.94</v>
      </c>
      <c r="M1758" s="138">
        <v>-956.39</v>
      </c>
      <c r="N1758" s="139">
        <f t="shared" si="55"/>
        <v>956.39</v>
      </c>
      <c r="O1758" s="140" t="str">
        <f>IF(M1758="","",IF(M1758&lt;0,-M1758&amp;"_"&amp;COUNTIF(M$2:M1758,M1758),M1758&amp;"_"&amp;COUNTIF(M$2:M1758,M1758)))</f>
        <v>956.39_1</v>
      </c>
      <c r="P1758" s="140" t="str">
        <f t="shared" si="54"/>
        <v/>
      </c>
      <c r="Q1758" s="136" t="s">
        <v>1917</v>
      </c>
      <c r="R1758" s="136" t="s">
        <v>1918</v>
      </c>
      <c r="S1758" s="136" t="s">
        <v>980</v>
      </c>
      <c r="T1758" s="136" t="s">
        <v>980</v>
      </c>
      <c r="U1758" s="136" t="s">
        <v>987</v>
      </c>
      <c r="V1758" s="136" t="s">
        <v>980</v>
      </c>
      <c r="W1758" s="136" t="s">
        <v>980</v>
      </c>
      <c r="X1758" s="136" t="s">
        <v>980</v>
      </c>
      <c r="Y1758" s="136" t="s">
        <v>980</v>
      </c>
      <c r="Z1758" s="136" t="s">
        <v>988</v>
      </c>
      <c r="AA1758" s="136" t="s">
        <v>980</v>
      </c>
      <c r="AB1758" s="137"/>
      <c r="AC1758" s="136" t="s">
        <v>980</v>
      </c>
      <c r="AD1758" s="136" t="s">
        <v>980</v>
      </c>
      <c r="AE1758" s="136" t="s">
        <v>980</v>
      </c>
      <c r="AF1758" s="138">
        <v>0</v>
      </c>
    </row>
    <row r="1759" spans="1:32" x14ac:dyDescent="0.25">
      <c r="A1759" s="135" t="s">
        <v>980</v>
      </c>
      <c r="B1759" s="136" t="s">
        <v>182</v>
      </c>
      <c r="C1759" s="136" t="s">
        <v>902</v>
      </c>
      <c r="D1759" s="137">
        <v>44299</v>
      </c>
      <c r="E1759" s="137">
        <v>44299</v>
      </c>
      <c r="F1759" s="137">
        <v>44305</v>
      </c>
      <c r="G1759" s="136" t="s">
        <v>981</v>
      </c>
      <c r="H1759" s="136" t="s">
        <v>982</v>
      </c>
      <c r="I1759" s="138">
        <v>-1194.92</v>
      </c>
      <c r="J1759" s="136" t="s">
        <v>983</v>
      </c>
      <c r="K1759" s="136" t="s">
        <v>984</v>
      </c>
      <c r="L1759" s="138">
        <v>-100313.53</v>
      </c>
      <c r="M1759" s="138">
        <v>-1194.92</v>
      </c>
      <c r="N1759" s="139">
        <f t="shared" si="55"/>
        <v>1194.92</v>
      </c>
      <c r="O1759" s="140" t="str">
        <f>IF(M1759="","",IF(M1759&lt;0,-M1759&amp;"_"&amp;COUNTIF(M$2:M1759,M1759),M1759&amp;"_"&amp;COUNTIF(M$2:M1759,M1759)))</f>
        <v>1194.92_1</v>
      </c>
      <c r="P1759" s="140" t="str">
        <f t="shared" si="54"/>
        <v/>
      </c>
      <c r="Q1759" s="136" t="s">
        <v>1917</v>
      </c>
      <c r="R1759" s="136" t="s">
        <v>1918</v>
      </c>
      <c r="S1759" s="136" t="s">
        <v>980</v>
      </c>
      <c r="T1759" s="136" t="s">
        <v>980</v>
      </c>
      <c r="U1759" s="136" t="s">
        <v>987</v>
      </c>
      <c r="V1759" s="136" t="s">
        <v>980</v>
      </c>
      <c r="W1759" s="136" t="s">
        <v>980</v>
      </c>
      <c r="X1759" s="136" t="s">
        <v>980</v>
      </c>
      <c r="Y1759" s="136" t="s">
        <v>980</v>
      </c>
      <c r="Z1759" s="136" t="s">
        <v>988</v>
      </c>
      <c r="AA1759" s="136" t="s">
        <v>980</v>
      </c>
      <c r="AB1759" s="137"/>
      <c r="AC1759" s="136" t="s">
        <v>980</v>
      </c>
      <c r="AD1759" s="136" t="s">
        <v>980</v>
      </c>
      <c r="AE1759" s="136" t="s">
        <v>980</v>
      </c>
      <c r="AF1759" s="138">
        <v>0</v>
      </c>
    </row>
    <row r="1760" spans="1:32" x14ac:dyDescent="0.25">
      <c r="A1760" s="135" t="s">
        <v>980</v>
      </c>
      <c r="B1760" s="136" t="s">
        <v>182</v>
      </c>
      <c r="C1760" s="136" t="s">
        <v>902</v>
      </c>
      <c r="D1760" s="137">
        <v>44299</v>
      </c>
      <c r="E1760" s="137">
        <v>44299</v>
      </c>
      <c r="F1760" s="137">
        <v>44305</v>
      </c>
      <c r="G1760" s="136" t="s">
        <v>981</v>
      </c>
      <c r="H1760" s="136" t="s">
        <v>982</v>
      </c>
      <c r="I1760" s="138">
        <v>-1425.63</v>
      </c>
      <c r="J1760" s="136" t="s">
        <v>983</v>
      </c>
      <c r="K1760" s="136" t="s">
        <v>984</v>
      </c>
      <c r="L1760" s="138">
        <v>-119681.64</v>
      </c>
      <c r="M1760" s="138">
        <v>-1425.63</v>
      </c>
      <c r="N1760" s="139">
        <f t="shared" si="55"/>
        <v>1425.63</v>
      </c>
      <c r="O1760" s="140" t="str">
        <f>IF(M1760="","",IF(M1760&lt;0,-M1760&amp;"_"&amp;COUNTIF(M$2:M1760,M1760),M1760&amp;"_"&amp;COUNTIF(M$2:M1760,M1760)))</f>
        <v>1425.63_1</v>
      </c>
      <c r="P1760" s="140" t="str">
        <f t="shared" si="54"/>
        <v/>
      </c>
      <c r="Q1760" s="136" t="s">
        <v>1917</v>
      </c>
      <c r="R1760" s="136" t="s">
        <v>1918</v>
      </c>
      <c r="S1760" s="136" t="s">
        <v>980</v>
      </c>
      <c r="T1760" s="136" t="s">
        <v>980</v>
      </c>
      <c r="U1760" s="136" t="s">
        <v>987</v>
      </c>
      <c r="V1760" s="136" t="s">
        <v>980</v>
      </c>
      <c r="W1760" s="136" t="s">
        <v>980</v>
      </c>
      <c r="X1760" s="136" t="s">
        <v>980</v>
      </c>
      <c r="Y1760" s="136" t="s">
        <v>980</v>
      </c>
      <c r="Z1760" s="136" t="s">
        <v>988</v>
      </c>
      <c r="AA1760" s="136" t="s">
        <v>980</v>
      </c>
      <c r="AB1760" s="137"/>
      <c r="AC1760" s="136" t="s">
        <v>980</v>
      </c>
      <c r="AD1760" s="136" t="s">
        <v>980</v>
      </c>
      <c r="AE1760" s="136" t="s">
        <v>980</v>
      </c>
      <c r="AF1760" s="138">
        <v>0</v>
      </c>
    </row>
    <row r="1761" spans="1:32" x14ac:dyDescent="0.25">
      <c r="A1761" s="135" t="s">
        <v>980</v>
      </c>
      <c r="B1761" s="136" t="s">
        <v>182</v>
      </c>
      <c r="C1761" s="136" t="s">
        <v>902</v>
      </c>
      <c r="D1761" s="137">
        <v>44299</v>
      </c>
      <c r="E1761" s="137">
        <v>44299</v>
      </c>
      <c r="F1761" s="137">
        <v>44305</v>
      </c>
      <c r="G1761" s="136" t="s">
        <v>981</v>
      </c>
      <c r="H1761" s="136" t="s">
        <v>982</v>
      </c>
      <c r="I1761" s="138">
        <v>-1309.28</v>
      </c>
      <c r="J1761" s="136" t="s">
        <v>983</v>
      </c>
      <c r="K1761" s="136" t="s">
        <v>984</v>
      </c>
      <c r="L1761" s="138">
        <v>-109914.06</v>
      </c>
      <c r="M1761" s="138">
        <v>-1309.28</v>
      </c>
      <c r="N1761" s="139">
        <f t="shared" si="55"/>
        <v>1309.28</v>
      </c>
      <c r="O1761" s="140" t="str">
        <f>IF(M1761="","",IF(M1761&lt;0,-M1761&amp;"_"&amp;COUNTIF(M$2:M1761,M1761),M1761&amp;"_"&amp;COUNTIF(M$2:M1761,M1761)))</f>
        <v>1309.28_1</v>
      </c>
      <c r="P1761" s="140" t="str">
        <f t="shared" si="54"/>
        <v/>
      </c>
      <c r="Q1761" s="136" t="s">
        <v>1917</v>
      </c>
      <c r="R1761" s="136" t="s">
        <v>1918</v>
      </c>
      <c r="S1761" s="136" t="s">
        <v>980</v>
      </c>
      <c r="T1761" s="136" t="s">
        <v>980</v>
      </c>
      <c r="U1761" s="136" t="s">
        <v>987</v>
      </c>
      <c r="V1761" s="136" t="s">
        <v>980</v>
      </c>
      <c r="W1761" s="136" t="s">
        <v>980</v>
      </c>
      <c r="X1761" s="136" t="s">
        <v>980</v>
      </c>
      <c r="Y1761" s="136" t="s">
        <v>980</v>
      </c>
      <c r="Z1761" s="136" t="s">
        <v>988</v>
      </c>
      <c r="AA1761" s="136" t="s">
        <v>980</v>
      </c>
      <c r="AB1761" s="137"/>
      <c r="AC1761" s="136" t="s">
        <v>980</v>
      </c>
      <c r="AD1761" s="136" t="s">
        <v>980</v>
      </c>
      <c r="AE1761" s="136" t="s">
        <v>980</v>
      </c>
      <c r="AF1761" s="138">
        <v>0</v>
      </c>
    </row>
    <row r="1762" spans="1:32" x14ac:dyDescent="0.25">
      <c r="A1762" s="135" t="s">
        <v>980</v>
      </c>
      <c r="B1762" s="136" t="s">
        <v>182</v>
      </c>
      <c r="C1762" s="136" t="s">
        <v>902</v>
      </c>
      <c r="D1762" s="137">
        <v>44299</v>
      </c>
      <c r="E1762" s="137">
        <v>44299</v>
      </c>
      <c r="F1762" s="137">
        <v>44305</v>
      </c>
      <c r="G1762" s="136" t="s">
        <v>981</v>
      </c>
      <c r="H1762" s="136" t="s">
        <v>982</v>
      </c>
      <c r="I1762" s="138">
        <v>-941.52</v>
      </c>
      <c r="J1762" s="136" t="s">
        <v>983</v>
      </c>
      <c r="K1762" s="136" t="s">
        <v>984</v>
      </c>
      <c r="L1762" s="138">
        <v>-79040.600000000006</v>
      </c>
      <c r="M1762" s="138">
        <v>-941.52</v>
      </c>
      <c r="N1762" s="139">
        <f t="shared" si="55"/>
        <v>941.52</v>
      </c>
      <c r="O1762" s="140" t="str">
        <f>IF(M1762="","",IF(M1762&lt;0,-M1762&amp;"_"&amp;COUNTIF(M$2:M1762,M1762),M1762&amp;"_"&amp;COUNTIF(M$2:M1762,M1762)))</f>
        <v>941.52_1</v>
      </c>
      <c r="P1762" s="140" t="str">
        <f t="shared" si="54"/>
        <v/>
      </c>
      <c r="Q1762" s="136" t="s">
        <v>1917</v>
      </c>
      <c r="R1762" s="136" t="s">
        <v>1918</v>
      </c>
      <c r="S1762" s="136" t="s">
        <v>980</v>
      </c>
      <c r="T1762" s="136" t="s">
        <v>980</v>
      </c>
      <c r="U1762" s="136" t="s">
        <v>987</v>
      </c>
      <c r="V1762" s="136" t="s">
        <v>980</v>
      </c>
      <c r="W1762" s="136" t="s">
        <v>980</v>
      </c>
      <c r="X1762" s="136" t="s">
        <v>980</v>
      </c>
      <c r="Y1762" s="136" t="s">
        <v>980</v>
      </c>
      <c r="Z1762" s="136" t="s">
        <v>988</v>
      </c>
      <c r="AA1762" s="136" t="s">
        <v>980</v>
      </c>
      <c r="AB1762" s="137"/>
      <c r="AC1762" s="136" t="s">
        <v>980</v>
      </c>
      <c r="AD1762" s="136" t="s">
        <v>980</v>
      </c>
      <c r="AE1762" s="136" t="s">
        <v>980</v>
      </c>
      <c r="AF1762" s="138">
        <v>0</v>
      </c>
    </row>
    <row r="1763" spans="1:32" x14ac:dyDescent="0.25">
      <c r="A1763" s="135" t="s">
        <v>980</v>
      </c>
      <c r="B1763" s="136" t="s">
        <v>182</v>
      </c>
      <c r="C1763" s="136" t="s">
        <v>902</v>
      </c>
      <c r="D1763" s="137">
        <v>44299</v>
      </c>
      <c r="E1763" s="137">
        <v>44299</v>
      </c>
      <c r="F1763" s="137">
        <v>44305</v>
      </c>
      <c r="G1763" s="136" t="s">
        <v>981</v>
      </c>
      <c r="H1763" s="136" t="s">
        <v>982</v>
      </c>
      <c r="I1763" s="138">
        <v>-1134.3</v>
      </c>
      <c r="J1763" s="136" t="s">
        <v>983</v>
      </c>
      <c r="K1763" s="136" t="s">
        <v>984</v>
      </c>
      <c r="L1763" s="138">
        <v>-95224.49</v>
      </c>
      <c r="M1763" s="138">
        <v>-1134.3</v>
      </c>
      <c r="N1763" s="139">
        <f t="shared" si="55"/>
        <v>1134.3</v>
      </c>
      <c r="O1763" s="140" t="str">
        <f>IF(M1763="","",IF(M1763&lt;0,-M1763&amp;"_"&amp;COUNTIF(M$2:M1763,M1763),M1763&amp;"_"&amp;COUNTIF(M$2:M1763,M1763)))</f>
        <v>1134.3_1</v>
      </c>
      <c r="P1763" s="140" t="str">
        <f t="shared" si="54"/>
        <v/>
      </c>
      <c r="Q1763" s="136" t="s">
        <v>1917</v>
      </c>
      <c r="R1763" s="136" t="s">
        <v>1918</v>
      </c>
      <c r="S1763" s="136" t="s">
        <v>980</v>
      </c>
      <c r="T1763" s="136" t="s">
        <v>980</v>
      </c>
      <c r="U1763" s="136" t="s">
        <v>987</v>
      </c>
      <c r="V1763" s="136" t="s">
        <v>980</v>
      </c>
      <c r="W1763" s="136" t="s">
        <v>980</v>
      </c>
      <c r="X1763" s="136" t="s">
        <v>980</v>
      </c>
      <c r="Y1763" s="136" t="s">
        <v>980</v>
      </c>
      <c r="Z1763" s="136" t="s">
        <v>988</v>
      </c>
      <c r="AA1763" s="136" t="s">
        <v>980</v>
      </c>
      <c r="AB1763" s="137"/>
      <c r="AC1763" s="136" t="s">
        <v>980</v>
      </c>
      <c r="AD1763" s="136" t="s">
        <v>980</v>
      </c>
      <c r="AE1763" s="136" t="s">
        <v>980</v>
      </c>
      <c r="AF1763" s="138">
        <v>0</v>
      </c>
    </row>
    <row r="1764" spans="1:32" x14ac:dyDescent="0.25">
      <c r="A1764" s="135" t="s">
        <v>980</v>
      </c>
      <c r="B1764" s="136" t="s">
        <v>182</v>
      </c>
      <c r="C1764" s="136" t="s">
        <v>902</v>
      </c>
      <c r="D1764" s="137">
        <v>44299</v>
      </c>
      <c r="E1764" s="137">
        <v>44299</v>
      </c>
      <c r="F1764" s="137">
        <v>44305</v>
      </c>
      <c r="G1764" s="136" t="s">
        <v>981</v>
      </c>
      <c r="H1764" s="136" t="s">
        <v>982</v>
      </c>
      <c r="I1764" s="138">
        <v>-1094.73</v>
      </c>
      <c r="J1764" s="136" t="s">
        <v>983</v>
      </c>
      <c r="K1764" s="136" t="s">
        <v>984</v>
      </c>
      <c r="L1764" s="138">
        <v>-91902.58</v>
      </c>
      <c r="M1764" s="138">
        <v>-1094.73</v>
      </c>
      <c r="N1764" s="139">
        <f t="shared" si="55"/>
        <v>1094.73</v>
      </c>
      <c r="O1764" s="140" t="str">
        <f>IF(M1764="","",IF(M1764&lt;0,-M1764&amp;"_"&amp;COUNTIF(M$2:M1764,M1764),M1764&amp;"_"&amp;COUNTIF(M$2:M1764,M1764)))</f>
        <v>1094.73_3</v>
      </c>
      <c r="P1764" s="140" t="str">
        <f t="shared" si="54"/>
        <v/>
      </c>
      <c r="Q1764" s="136" t="s">
        <v>1917</v>
      </c>
      <c r="R1764" s="136" t="s">
        <v>1918</v>
      </c>
      <c r="S1764" s="136" t="s">
        <v>980</v>
      </c>
      <c r="T1764" s="136" t="s">
        <v>980</v>
      </c>
      <c r="U1764" s="136" t="s">
        <v>987</v>
      </c>
      <c r="V1764" s="136" t="s">
        <v>980</v>
      </c>
      <c r="W1764" s="136" t="s">
        <v>980</v>
      </c>
      <c r="X1764" s="136" t="s">
        <v>980</v>
      </c>
      <c r="Y1764" s="136" t="s">
        <v>980</v>
      </c>
      <c r="Z1764" s="136" t="s">
        <v>988</v>
      </c>
      <c r="AA1764" s="136" t="s">
        <v>980</v>
      </c>
      <c r="AB1764" s="137"/>
      <c r="AC1764" s="136" t="s">
        <v>980</v>
      </c>
      <c r="AD1764" s="136" t="s">
        <v>980</v>
      </c>
      <c r="AE1764" s="136" t="s">
        <v>980</v>
      </c>
      <c r="AF1764" s="138">
        <v>0</v>
      </c>
    </row>
    <row r="1765" spans="1:32" x14ac:dyDescent="0.25">
      <c r="A1765" s="135" t="s">
        <v>980</v>
      </c>
      <c r="B1765" s="136" t="s">
        <v>182</v>
      </c>
      <c r="C1765" s="136" t="s">
        <v>902</v>
      </c>
      <c r="D1765" s="137">
        <v>44299</v>
      </c>
      <c r="E1765" s="137">
        <v>44299</v>
      </c>
      <c r="F1765" s="137">
        <v>44305</v>
      </c>
      <c r="G1765" s="136" t="s">
        <v>981</v>
      </c>
      <c r="H1765" s="136" t="s">
        <v>982</v>
      </c>
      <c r="I1765" s="138">
        <v>-1402.62</v>
      </c>
      <c r="J1765" s="136" t="s">
        <v>983</v>
      </c>
      <c r="K1765" s="136" t="s">
        <v>984</v>
      </c>
      <c r="L1765" s="138">
        <v>-117749.95</v>
      </c>
      <c r="M1765" s="138">
        <v>-1402.62</v>
      </c>
      <c r="N1765" s="139">
        <f t="shared" si="55"/>
        <v>1402.62</v>
      </c>
      <c r="O1765" s="140" t="str">
        <f>IF(M1765="","",IF(M1765&lt;0,-M1765&amp;"_"&amp;COUNTIF(M$2:M1765,M1765),M1765&amp;"_"&amp;COUNTIF(M$2:M1765,M1765)))</f>
        <v>1402.62_1</v>
      </c>
      <c r="P1765" s="140" t="str">
        <f t="shared" si="54"/>
        <v/>
      </c>
      <c r="Q1765" s="136" t="s">
        <v>1917</v>
      </c>
      <c r="R1765" s="136" t="s">
        <v>1918</v>
      </c>
      <c r="S1765" s="136" t="s">
        <v>980</v>
      </c>
      <c r="T1765" s="136" t="s">
        <v>980</v>
      </c>
      <c r="U1765" s="136" t="s">
        <v>987</v>
      </c>
      <c r="V1765" s="136" t="s">
        <v>980</v>
      </c>
      <c r="W1765" s="136" t="s">
        <v>980</v>
      </c>
      <c r="X1765" s="136" t="s">
        <v>980</v>
      </c>
      <c r="Y1765" s="136" t="s">
        <v>980</v>
      </c>
      <c r="Z1765" s="136" t="s">
        <v>988</v>
      </c>
      <c r="AA1765" s="136" t="s">
        <v>980</v>
      </c>
      <c r="AB1765" s="137"/>
      <c r="AC1765" s="136" t="s">
        <v>980</v>
      </c>
      <c r="AD1765" s="136" t="s">
        <v>980</v>
      </c>
      <c r="AE1765" s="136" t="s">
        <v>980</v>
      </c>
      <c r="AF1765" s="138">
        <v>0</v>
      </c>
    </row>
    <row r="1766" spans="1:32" x14ac:dyDescent="0.25">
      <c r="A1766" s="135" t="s">
        <v>980</v>
      </c>
      <c r="B1766" s="136" t="s">
        <v>182</v>
      </c>
      <c r="C1766" s="136" t="s">
        <v>902</v>
      </c>
      <c r="D1766" s="137">
        <v>44299</v>
      </c>
      <c r="E1766" s="137">
        <v>44299</v>
      </c>
      <c r="F1766" s="137">
        <v>44305</v>
      </c>
      <c r="G1766" s="136" t="s">
        <v>981</v>
      </c>
      <c r="H1766" s="136" t="s">
        <v>982</v>
      </c>
      <c r="I1766" s="138">
        <v>-1309.1400000000001</v>
      </c>
      <c r="J1766" s="136" t="s">
        <v>983</v>
      </c>
      <c r="K1766" s="136" t="s">
        <v>984</v>
      </c>
      <c r="L1766" s="138">
        <v>-109902.3</v>
      </c>
      <c r="M1766" s="138">
        <v>-1309.1400000000001</v>
      </c>
      <c r="N1766" s="139">
        <f t="shared" si="55"/>
        <v>1309.1400000000001</v>
      </c>
      <c r="O1766" s="140" t="str">
        <f>IF(M1766="","",IF(M1766&lt;0,-M1766&amp;"_"&amp;COUNTIF(M$2:M1766,M1766),M1766&amp;"_"&amp;COUNTIF(M$2:M1766,M1766)))</f>
        <v>1309.14_1</v>
      </c>
      <c r="P1766" s="140" t="str">
        <f t="shared" si="54"/>
        <v/>
      </c>
      <c r="Q1766" s="136" t="s">
        <v>1917</v>
      </c>
      <c r="R1766" s="136" t="s">
        <v>1918</v>
      </c>
      <c r="S1766" s="136" t="s">
        <v>980</v>
      </c>
      <c r="T1766" s="136" t="s">
        <v>980</v>
      </c>
      <c r="U1766" s="136" t="s">
        <v>987</v>
      </c>
      <c r="V1766" s="136" t="s">
        <v>980</v>
      </c>
      <c r="W1766" s="136" t="s">
        <v>980</v>
      </c>
      <c r="X1766" s="136" t="s">
        <v>980</v>
      </c>
      <c r="Y1766" s="136" t="s">
        <v>980</v>
      </c>
      <c r="Z1766" s="136" t="s">
        <v>988</v>
      </c>
      <c r="AA1766" s="136" t="s">
        <v>980</v>
      </c>
      <c r="AB1766" s="137"/>
      <c r="AC1766" s="136" t="s">
        <v>980</v>
      </c>
      <c r="AD1766" s="136" t="s">
        <v>980</v>
      </c>
      <c r="AE1766" s="136" t="s">
        <v>980</v>
      </c>
      <c r="AF1766" s="138">
        <v>0</v>
      </c>
    </row>
    <row r="1767" spans="1:32" x14ac:dyDescent="0.25">
      <c r="A1767" s="135" t="s">
        <v>980</v>
      </c>
      <c r="B1767" s="136" t="s">
        <v>182</v>
      </c>
      <c r="C1767" s="136" t="s">
        <v>902</v>
      </c>
      <c r="D1767" s="137">
        <v>44299</v>
      </c>
      <c r="E1767" s="137">
        <v>44299</v>
      </c>
      <c r="F1767" s="137">
        <v>44305</v>
      </c>
      <c r="G1767" s="136" t="s">
        <v>981</v>
      </c>
      <c r="H1767" s="136" t="s">
        <v>982</v>
      </c>
      <c r="I1767" s="138">
        <v>-1425.76</v>
      </c>
      <c r="J1767" s="136" t="s">
        <v>983</v>
      </c>
      <c r="K1767" s="136" t="s">
        <v>984</v>
      </c>
      <c r="L1767" s="138">
        <v>-119692.55</v>
      </c>
      <c r="M1767" s="138">
        <v>-1425.76</v>
      </c>
      <c r="N1767" s="139">
        <f t="shared" si="55"/>
        <v>1425.76</v>
      </c>
      <c r="O1767" s="140" t="str">
        <f>IF(M1767="","",IF(M1767&lt;0,-M1767&amp;"_"&amp;COUNTIF(M$2:M1767,M1767),M1767&amp;"_"&amp;COUNTIF(M$2:M1767,M1767)))</f>
        <v>1425.76_1</v>
      </c>
      <c r="P1767" s="140" t="str">
        <f t="shared" si="54"/>
        <v/>
      </c>
      <c r="Q1767" s="136" t="s">
        <v>1917</v>
      </c>
      <c r="R1767" s="136" t="s">
        <v>1918</v>
      </c>
      <c r="S1767" s="136" t="s">
        <v>980</v>
      </c>
      <c r="T1767" s="136" t="s">
        <v>980</v>
      </c>
      <c r="U1767" s="136" t="s">
        <v>987</v>
      </c>
      <c r="V1767" s="136" t="s">
        <v>980</v>
      </c>
      <c r="W1767" s="136" t="s">
        <v>980</v>
      </c>
      <c r="X1767" s="136" t="s">
        <v>980</v>
      </c>
      <c r="Y1767" s="136" t="s">
        <v>980</v>
      </c>
      <c r="Z1767" s="136" t="s">
        <v>988</v>
      </c>
      <c r="AA1767" s="136" t="s">
        <v>980</v>
      </c>
      <c r="AB1767" s="137"/>
      <c r="AC1767" s="136" t="s">
        <v>980</v>
      </c>
      <c r="AD1767" s="136" t="s">
        <v>980</v>
      </c>
      <c r="AE1767" s="136" t="s">
        <v>980</v>
      </c>
      <c r="AF1767" s="138">
        <v>0</v>
      </c>
    </row>
    <row r="1768" spans="1:32" x14ac:dyDescent="0.25">
      <c r="A1768" s="135" t="s">
        <v>980</v>
      </c>
      <c r="B1768" s="136" t="s">
        <v>182</v>
      </c>
      <c r="C1768" s="136" t="s">
        <v>903</v>
      </c>
      <c r="D1768" s="137">
        <v>44301</v>
      </c>
      <c r="E1768" s="137">
        <v>44301</v>
      </c>
      <c r="F1768" s="137">
        <v>44306</v>
      </c>
      <c r="G1768" s="136" t="s">
        <v>981</v>
      </c>
      <c r="H1768" s="136" t="s">
        <v>982</v>
      </c>
      <c r="I1768" s="138">
        <v>-14428.23</v>
      </c>
      <c r="J1768" s="136" t="s">
        <v>983</v>
      </c>
      <c r="K1768" s="136" t="s">
        <v>984</v>
      </c>
      <c r="L1768" s="138">
        <v>-1211249.9099999999</v>
      </c>
      <c r="M1768" s="138">
        <v>-14428.23</v>
      </c>
      <c r="N1768" s="139">
        <f t="shared" si="55"/>
        <v>14428.23</v>
      </c>
      <c r="O1768" s="140" t="str">
        <f>IF(M1768="","",IF(M1768&lt;0,-M1768&amp;"_"&amp;COUNTIF(M$2:M1768,M1768),M1768&amp;"_"&amp;COUNTIF(M$2:M1768,M1768)))</f>
        <v>14428.23_1</v>
      </c>
      <c r="P1768" s="140" t="str">
        <f t="shared" si="54"/>
        <v/>
      </c>
      <c r="Q1768" s="136" t="s">
        <v>1919</v>
      </c>
      <c r="R1768" s="136" t="s">
        <v>1920</v>
      </c>
      <c r="S1768" s="136" t="s">
        <v>980</v>
      </c>
      <c r="T1768" s="136" t="s">
        <v>980</v>
      </c>
      <c r="U1768" s="136" t="s">
        <v>987</v>
      </c>
      <c r="V1768" s="136" t="s">
        <v>980</v>
      </c>
      <c r="W1768" s="136" t="s">
        <v>980</v>
      </c>
      <c r="X1768" s="136" t="s">
        <v>980</v>
      </c>
      <c r="Y1768" s="136" t="s">
        <v>980</v>
      </c>
      <c r="Z1768" s="136" t="s">
        <v>988</v>
      </c>
      <c r="AA1768" s="136" t="s">
        <v>980</v>
      </c>
      <c r="AB1768" s="137"/>
      <c r="AC1768" s="136" t="s">
        <v>980</v>
      </c>
      <c r="AD1768" s="136" t="s">
        <v>980</v>
      </c>
      <c r="AE1768" s="136" t="s">
        <v>980</v>
      </c>
      <c r="AF1768" s="138">
        <v>0</v>
      </c>
    </row>
    <row r="1769" spans="1:32" x14ac:dyDescent="0.25">
      <c r="A1769" s="135" t="s">
        <v>980</v>
      </c>
      <c r="B1769" s="136" t="s">
        <v>182</v>
      </c>
      <c r="C1769" s="136" t="s">
        <v>904</v>
      </c>
      <c r="D1769" s="137">
        <v>44303</v>
      </c>
      <c r="E1769" s="137">
        <v>44303</v>
      </c>
      <c r="F1769" s="137">
        <v>44308</v>
      </c>
      <c r="G1769" s="136" t="s">
        <v>981</v>
      </c>
      <c r="H1769" s="136" t="s">
        <v>982</v>
      </c>
      <c r="I1769" s="138">
        <v>-14279.02</v>
      </c>
      <c r="J1769" s="136" t="s">
        <v>983</v>
      </c>
      <c r="K1769" s="136" t="s">
        <v>984</v>
      </c>
      <c r="L1769" s="138">
        <v>-1198723.73</v>
      </c>
      <c r="M1769" s="138">
        <v>-14279.02</v>
      </c>
      <c r="N1769" s="139">
        <f t="shared" si="55"/>
        <v>14279.02</v>
      </c>
      <c r="O1769" s="140" t="str">
        <f>IF(M1769="","",IF(M1769&lt;0,-M1769&amp;"_"&amp;COUNTIF(M$2:M1769,M1769),M1769&amp;"_"&amp;COUNTIF(M$2:M1769,M1769)))</f>
        <v>14279.02_1</v>
      </c>
      <c r="P1769" s="140" t="str">
        <f t="shared" si="54"/>
        <v/>
      </c>
      <c r="Q1769" s="136" t="s">
        <v>1921</v>
      </c>
      <c r="R1769" s="136" t="s">
        <v>1922</v>
      </c>
      <c r="S1769" s="136" t="s">
        <v>980</v>
      </c>
      <c r="T1769" s="136" t="s">
        <v>980</v>
      </c>
      <c r="U1769" s="136" t="s">
        <v>987</v>
      </c>
      <c r="V1769" s="136" t="s">
        <v>980</v>
      </c>
      <c r="W1769" s="136" t="s">
        <v>980</v>
      </c>
      <c r="X1769" s="136" t="s">
        <v>980</v>
      </c>
      <c r="Y1769" s="136" t="s">
        <v>980</v>
      </c>
      <c r="Z1769" s="136" t="s">
        <v>988</v>
      </c>
      <c r="AA1769" s="136" t="s">
        <v>980</v>
      </c>
      <c r="AB1769" s="137"/>
      <c r="AC1769" s="136" t="s">
        <v>980</v>
      </c>
      <c r="AD1769" s="136" t="s">
        <v>980</v>
      </c>
      <c r="AE1769" s="136" t="s">
        <v>980</v>
      </c>
      <c r="AF1769" s="138">
        <v>0</v>
      </c>
    </row>
    <row r="1770" spans="1:32" x14ac:dyDescent="0.25">
      <c r="A1770" s="135" t="s">
        <v>980</v>
      </c>
      <c r="B1770" s="136" t="s">
        <v>182</v>
      </c>
      <c r="C1770" s="136" t="s">
        <v>905</v>
      </c>
      <c r="D1770" s="137">
        <v>44303</v>
      </c>
      <c r="E1770" s="137">
        <v>44303</v>
      </c>
      <c r="F1770" s="137">
        <v>44308</v>
      </c>
      <c r="G1770" s="136" t="s">
        <v>981</v>
      </c>
      <c r="H1770" s="136" t="s">
        <v>982</v>
      </c>
      <c r="I1770" s="138">
        <v>-3234.7</v>
      </c>
      <c r="J1770" s="136" t="s">
        <v>983</v>
      </c>
      <c r="K1770" s="136" t="s">
        <v>984</v>
      </c>
      <c r="L1770" s="138">
        <v>-271553.06</v>
      </c>
      <c r="M1770" s="138">
        <v>-3234.7</v>
      </c>
      <c r="N1770" s="139">
        <f t="shared" si="55"/>
        <v>3234.7</v>
      </c>
      <c r="O1770" s="140" t="str">
        <f>IF(M1770="","",IF(M1770&lt;0,-M1770&amp;"_"&amp;COUNTIF(M$2:M1770,M1770),M1770&amp;"_"&amp;COUNTIF(M$2:M1770,M1770)))</f>
        <v>3234.7_1</v>
      </c>
      <c r="P1770" s="140" t="str">
        <f t="shared" si="54"/>
        <v/>
      </c>
      <c r="Q1770" s="136" t="s">
        <v>1923</v>
      </c>
      <c r="R1770" s="136" t="s">
        <v>1922</v>
      </c>
      <c r="S1770" s="136" t="s">
        <v>980</v>
      </c>
      <c r="T1770" s="136" t="s">
        <v>980</v>
      </c>
      <c r="U1770" s="136" t="s">
        <v>987</v>
      </c>
      <c r="V1770" s="136" t="s">
        <v>980</v>
      </c>
      <c r="W1770" s="136" t="s">
        <v>980</v>
      </c>
      <c r="X1770" s="136" t="s">
        <v>980</v>
      </c>
      <c r="Y1770" s="136" t="s">
        <v>980</v>
      </c>
      <c r="Z1770" s="136" t="s">
        <v>988</v>
      </c>
      <c r="AA1770" s="136" t="s">
        <v>980</v>
      </c>
      <c r="AB1770" s="137"/>
      <c r="AC1770" s="136" t="s">
        <v>980</v>
      </c>
      <c r="AD1770" s="136" t="s">
        <v>980</v>
      </c>
      <c r="AE1770" s="136" t="s">
        <v>980</v>
      </c>
      <c r="AF1770" s="138">
        <v>0</v>
      </c>
    </row>
    <row r="1771" spans="1:32" x14ac:dyDescent="0.25">
      <c r="A1771" s="135" t="s">
        <v>980</v>
      </c>
      <c r="B1771" s="136" t="s">
        <v>182</v>
      </c>
      <c r="C1771" s="136" t="s">
        <v>905</v>
      </c>
      <c r="D1771" s="137">
        <v>44303</v>
      </c>
      <c r="E1771" s="137">
        <v>44303</v>
      </c>
      <c r="F1771" s="137">
        <v>44308</v>
      </c>
      <c r="G1771" s="136" t="s">
        <v>981</v>
      </c>
      <c r="H1771" s="136" t="s">
        <v>982</v>
      </c>
      <c r="I1771" s="138">
        <v>-1319.27</v>
      </c>
      <c r="J1771" s="136" t="s">
        <v>983</v>
      </c>
      <c r="K1771" s="136" t="s">
        <v>984</v>
      </c>
      <c r="L1771" s="138">
        <v>-110752.72</v>
      </c>
      <c r="M1771" s="138">
        <v>-1319.27</v>
      </c>
      <c r="N1771" s="139">
        <f t="shared" si="55"/>
        <v>1319.27</v>
      </c>
      <c r="O1771" s="140" t="str">
        <f>IF(M1771="","",IF(M1771&lt;0,-M1771&amp;"_"&amp;COUNTIF(M$2:M1771,M1771),M1771&amp;"_"&amp;COUNTIF(M$2:M1771,M1771)))</f>
        <v>1319.27_1</v>
      </c>
      <c r="P1771" s="140" t="str">
        <f t="shared" si="54"/>
        <v/>
      </c>
      <c r="Q1771" s="136" t="s">
        <v>1923</v>
      </c>
      <c r="R1771" s="136" t="s">
        <v>1922</v>
      </c>
      <c r="S1771" s="136" t="s">
        <v>980</v>
      </c>
      <c r="T1771" s="136" t="s">
        <v>980</v>
      </c>
      <c r="U1771" s="136" t="s">
        <v>987</v>
      </c>
      <c r="V1771" s="136" t="s">
        <v>980</v>
      </c>
      <c r="W1771" s="136" t="s">
        <v>980</v>
      </c>
      <c r="X1771" s="136" t="s">
        <v>980</v>
      </c>
      <c r="Y1771" s="136" t="s">
        <v>980</v>
      </c>
      <c r="Z1771" s="136" t="s">
        <v>988</v>
      </c>
      <c r="AA1771" s="136" t="s">
        <v>980</v>
      </c>
      <c r="AB1771" s="137"/>
      <c r="AC1771" s="136" t="s">
        <v>980</v>
      </c>
      <c r="AD1771" s="136" t="s">
        <v>980</v>
      </c>
      <c r="AE1771" s="136" t="s">
        <v>980</v>
      </c>
      <c r="AF1771" s="138">
        <v>0</v>
      </c>
    </row>
    <row r="1772" spans="1:32" x14ac:dyDescent="0.25">
      <c r="A1772" s="135" t="s">
        <v>980</v>
      </c>
      <c r="B1772" s="136" t="s">
        <v>182</v>
      </c>
      <c r="C1772" s="136" t="s">
        <v>264</v>
      </c>
      <c r="D1772" s="137">
        <v>44303</v>
      </c>
      <c r="E1772" s="137">
        <v>44303</v>
      </c>
      <c r="F1772" s="137">
        <v>44308</v>
      </c>
      <c r="G1772" s="136" t="s">
        <v>981</v>
      </c>
      <c r="H1772" s="136" t="s">
        <v>982</v>
      </c>
      <c r="I1772" s="138">
        <v>-22097.81</v>
      </c>
      <c r="J1772" s="136" t="s">
        <v>983</v>
      </c>
      <c r="K1772" s="136" t="s">
        <v>984</v>
      </c>
      <c r="L1772" s="138">
        <v>-1855111.15</v>
      </c>
      <c r="M1772" s="138">
        <v>-22097.81</v>
      </c>
      <c r="N1772" s="139">
        <f t="shared" si="55"/>
        <v>22097.81</v>
      </c>
      <c r="O1772" s="140" t="str">
        <f>IF(M1772="","",IF(M1772&lt;0,-M1772&amp;"_"&amp;COUNTIF(M$2:M1772,M1772),M1772&amp;"_"&amp;COUNTIF(M$2:M1772,M1772)))</f>
        <v>22097.81_1</v>
      </c>
      <c r="P1772" s="140" t="str">
        <f t="shared" si="54"/>
        <v/>
      </c>
      <c r="Q1772" s="136" t="s">
        <v>1924</v>
      </c>
      <c r="R1772" s="136" t="s">
        <v>1922</v>
      </c>
      <c r="S1772" s="136" t="s">
        <v>980</v>
      </c>
      <c r="T1772" s="136" t="s">
        <v>980</v>
      </c>
      <c r="U1772" s="136" t="s">
        <v>987</v>
      </c>
      <c r="V1772" s="136" t="s">
        <v>980</v>
      </c>
      <c r="W1772" s="136" t="s">
        <v>980</v>
      </c>
      <c r="X1772" s="136" t="s">
        <v>980</v>
      </c>
      <c r="Y1772" s="136" t="s">
        <v>980</v>
      </c>
      <c r="Z1772" s="136" t="s">
        <v>988</v>
      </c>
      <c r="AA1772" s="136" t="s">
        <v>980</v>
      </c>
      <c r="AB1772" s="137"/>
      <c r="AC1772" s="136" t="s">
        <v>980</v>
      </c>
      <c r="AD1772" s="136" t="s">
        <v>980</v>
      </c>
      <c r="AE1772" s="136" t="s">
        <v>980</v>
      </c>
      <c r="AF1772" s="138">
        <v>0</v>
      </c>
    </row>
    <row r="1773" spans="1:32" x14ac:dyDescent="0.25">
      <c r="A1773" s="135" t="s">
        <v>980</v>
      </c>
      <c r="B1773" s="136" t="s">
        <v>182</v>
      </c>
      <c r="C1773" s="136" t="s">
        <v>264</v>
      </c>
      <c r="D1773" s="137">
        <v>44303</v>
      </c>
      <c r="E1773" s="137">
        <v>44303</v>
      </c>
      <c r="F1773" s="137">
        <v>44308</v>
      </c>
      <c r="G1773" s="136" t="s">
        <v>981</v>
      </c>
      <c r="H1773" s="136" t="s">
        <v>982</v>
      </c>
      <c r="I1773" s="138">
        <v>-2288.16</v>
      </c>
      <c r="J1773" s="136" t="s">
        <v>983</v>
      </c>
      <c r="K1773" s="136" t="s">
        <v>984</v>
      </c>
      <c r="L1773" s="138">
        <v>-192091.03</v>
      </c>
      <c r="M1773" s="138">
        <v>-2288.16</v>
      </c>
      <c r="N1773" s="139">
        <f t="shared" si="55"/>
        <v>2288.16</v>
      </c>
      <c r="O1773" s="140" t="str">
        <f>IF(M1773="","",IF(M1773&lt;0,-M1773&amp;"_"&amp;COUNTIF(M$2:M1773,M1773),M1773&amp;"_"&amp;COUNTIF(M$2:M1773,M1773)))</f>
        <v>2288.16_1</v>
      </c>
      <c r="P1773" s="140" t="str">
        <f t="shared" si="54"/>
        <v/>
      </c>
      <c r="Q1773" s="136" t="s">
        <v>1924</v>
      </c>
      <c r="R1773" s="136" t="s">
        <v>1922</v>
      </c>
      <c r="S1773" s="136" t="s">
        <v>980</v>
      </c>
      <c r="T1773" s="136" t="s">
        <v>980</v>
      </c>
      <c r="U1773" s="136" t="s">
        <v>987</v>
      </c>
      <c r="V1773" s="136" t="s">
        <v>980</v>
      </c>
      <c r="W1773" s="136" t="s">
        <v>980</v>
      </c>
      <c r="X1773" s="136" t="s">
        <v>980</v>
      </c>
      <c r="Y1773" s="136" t="s">
        <v>980</v>
      </c>
      <c r="Z1773" s="136" t="s">
        <v>988</v>
      </c>
      <c r="AA1773" s="136" t="s">
        <v>980</v>
      </c>
      <c r="AB1773" s="137"/>
      <c r="AC1773" s="136" t="s">
        <v>980</v>
      </c>
      <c r="AD1773" s="136" t="s">
        <v>980</v>
      </c>
      <c r="AE1773" s="136" t="s">
        <v>980</v>
      </c>
      <c r="AF1773" s="138">
        <v>0</v>
      </c>
    </row>
    <row r="1774" spans="1:32" x14ac:dyDescent="0.25">
      <c r="A1774" s="135" t="s">
        <v>980</v>
      </c>
      <c r="B1774" s="136" t="s">
        <v>182</v>
      </c>
      <c r="C1774" s="136" t="s">
        <v>264</v>
      </c>
      <c r="D1774" s="137">
        <v>44303</v>
      </c>
      <c r="E1774" s="137">
        <v>44303</v>
      </c>
      <c r="F1774" s="137">
        <v>44308</v>
      </c>
      <c r="G1774" s="136" t="s">
        <v>981</v>
      </c>
      <c r="H1774" s="136" t="s">
        <v>982</v>
      </c>
      <c r="I1774" s="138">
        <v>-2716.65</v>
      </c>
      <c r="J1774" s="136" t="s">
        <v>983</v>
      </c>
      <c r="K1774" s="136" t="s">
        <v>984</v>
      </c>
      <c r="L1774" s="138">
        <v>-228062.77</v>
      </c>
      <c r="M1774" s="138">
        <v>-2716.65</v>
      </c>
      <c r="N1774" s="139">
        <f t="shared" si="55"/>
        <v>2716.65</v>
      </c>
      <c r="O1774" s="140" t="str">
        <f>IF(M1774="","",IF(M1774&lt;0,-M1774&amp;"_"&amp;COUNTIF(M$2:M1774,M1774),M1774&amp;"_"&amp;COUNTIF(M$2:M1774,M1774)))</f>
        <v>2716.65_1</v>
      </c>
      <c r="P1774" s="140" t="str">
        <f t="shared" si="54"/>
        <v/>
      </c>
      <c r="Q1774" s="136" t="s">
        <v>1924</v>
      </c>
      <c r="R1774" s="136" t="s">
        <v>1922</v>
      </c>
      <c r="S1774" s="136" t="s">
        <v>980</v>
      </c>
      <c r="T1774" s="136" t="s">
        <v>980</v>
      </c>
      <c r="U1774" s="136" t="s">
        <v>987</v>
      </c>
      <c r="V1774" s="136" t="s">
        <v>980</v>
      </c>
      <c r="W1774" s="136" t="s">
        <v>980</v>
      </c>
      <c r="X1774" s="136" t="s">
        <v>980</v>
      </c>
      <c r="Y1774" s="136" t="s">
        <v>980</v>
      </c>
      <c r="Z1774" s="136" t="s">
        <v>988</v>
      </c>
      <c r="AA1774" s="136" t="s">
        <v>980</v>
      </c>
      <c r="AB1774" s="137"/>
      <c r="AC1774" s="136" t="s">
        <v>980</v>
      </c>
      <c r="AD1774" s="136" t="s">
        <v>980</v>
      </c>
      <c r="AE1774" s="136" t="s">
        <v>980</v>
      </c>
      <c r="AF1774" s="138">
        <v>0</v>
      </c>
    </row>
    <row r="1775" spans="1:32" x14ac:dyDescent="0.25">
      <c r="A1775" s="135" t="s">
        <v>980</v>
      </c>
      <c r="B1775" s="136" t="s">
        <v>182</v>
      </c>
      <c r="C1775" s="136" t="s">
        <v>264</v>
      </c>
      <c r="D1775" s="137">
        <v>44303</v>
      </c>
      <c r="E1775" s="137">
        <v>44303</v>
      </c>
      <c r="F1775" s="137">
        <v>44308</v>
      </c>
      <c r="G1775" s="136" t="s">
        <v>981</v>
      </c>
      <c r="H1775" s="136" t="s">
        <v>982</v>
      </c>
      <c r="I1775" s="138">
        <v>-14291.24</v>
      </c>
      <c r="J1775" s="136" t="s">
        <v>983</v>
      </c>
      <c r="K1775" s="136" t="s">
        <v>984</v>
      </c>
      <c r="L1775" s="138">
        <v>-1199749.6000000001</v>
      </c>
      <c r="M1775" s="138">
        <v>-14291.24</v>
      </c>
      <c r="N1775" s="139">
        <f t="shared" si="55"/>
        <v>14291.24</v>
      </c>
      <c r="O1775" s="140" t="str">
        <f>IF(M1775="","",IF(M1775&lt;0,-M1775&amp;"_"&amp;COUNTIF(M$2:M1775,M1775),M1775&amp;"_"&amp;COUNTIF(M$2:M1775,M1775)))</f>
        <v>14291.24_1</v>
      </c>
      <c r="P1775" s="140" t="str">
        <f t="shared" si="54"/>
        <v/>
      </c>
      <c r="Q1775" s="136" t="s">
        <v>1924</v>
      </c>
      <c r="R1775" s="136" t="s">
        <v>1922</v>
      </c>
      <c r="S1775" s="136" t="s">
        <v>980</v>
      </c>
      <c r="T1775" s="136" t="s">
        <v>980</v>
      </c>
      <c r="U1775" s="136" t="s">
        <v>987</v>
      </c>
      <c r="V1775" s="136" t="s">
        <v>980</v>
      </c>
      <c r="W1775" s="136" t="s">
        <v>980</v>
      </c>
      <c r="X1775" s="136" t="s">
        <v>980</v>
      </c>
      <c r="Y1775" s="136" t="s">
        <v>980</v>
      </c>
      <c r="Z1775" s="136" t="s">
        <v>988</v>
      </c>
      <c r="AA1775" s="136" t="s">
        <v>980</v>
      </c>
      <c r="AB1775" s="137"/>
      <c r="AC1775" s="136" t="s">
        <v>980</v>
      </c>
      <c r="AD1775" s="136" t="s">
        <v>980</v>
      </c>
      <c r="AE1775" s="136" t="s">
        <v>980</v>
      </c>
      <c r="AF1775" s="138">
        <v>0</v>
      </c>
    </row>
    <row r="1776" spans="1:32" x14ac:dyDescent="0.25">
      <c r="A1776" s="135" t="s">
        <v>980</v>
      </c>
      <c r="B1776" s="136" t="s">
        <v>182</v>
      </c>
      <c r="C1776" s="136" t="s">
        <v>264</v>
      </c>
      <c r="D1776" s="137">
        <v>44303</v>
      </c>
      <c r="E1776" s="137">
        <v>44303</v>
      </c>
      <c r="F1776" s="137">
        <v>44308</v>
      </c>
      <c r="G1776" s="136" t="s">
        <v>981</v>
      </c>
      <c r="H1776" s="136" t="s">
        <v>982</v>
      </c>
      <c r="I1776" s="138">
        <v>-9078.9699999999993</v>
      </c>
      <c r="J1776" s="136" t="s">
        <v>983</v>
      </c>
      <c r="K1776" s="136" t="s">
        <v>984</v>
      </c>
      <c r="L1776" s="138">
        <v>-762179.53</v>
      </c>
      <c r="M1776" s="138">
        <v>-9078.9699999999993</v>
      </c>
      <c r="N1776" s="139">
        <f t="shared" si="55"/>
        <v>9078.9699999999993</v>
      </c>
      <c r="O1776" s="140" t="str">
        <f>IF(M1776="","",IF(M1776&lt;0,-M1776&amp;"_"&amp;COUNTIF(M$2:M1776,M1776),M1776&amp;"_"&amp;COUNTIF(M$2:M1776,M1776)))</f>
        <v>9078.97_1</v>
      </c>
      <c r="P1776" s="140" t="str">
        <f t="shared" si="54"/>
        <v/>
      </c>
      <c r="Q1776" s="136" t="s">
        <v>1924</v>
      </c>
      <c r="R1776" s="136" t="s">
        <v>1922</v>
      </c>
      <c r="S1776" s="136" t="s">
        <v>980</v>
      </c>
      <c r="T1776" s="136" t="s">
        <v>980</v>
      </c>
      <c r="U1776" s="136" t="s">
        <v>987</v>
      </c>
      <c r="V1776" s="136" t="s">
        <v>980</v>
      </c>
      <c r="W1776" s="136" t="s">
        <v>980</v>
      </c>
      <c r="X1776" s="136" t="s">
        <v>980</v>
      </c>
      <c r="Y1776" s="136" t="s">
        <v>980</v>
      </c>
      <c r="Z1776" s="136" t="s">
        <v>988</v>
      </c>
      <c r="AA1776" s="136" t="s">
        <v>980</v>
      </c>
      <c r="AB1776" s="137"/>
      <c r="AC1776" s="136" t="s">
        <v>980</v>
      </c>
      <c r="AD1776" s="136" t="s">
        <v>980</v>
      </c>
      <c r="AE1776" s="136" t="s">
        <v>980</v>
      </c>
      <c r="AF1776" s="138">
        <v>0</v>
      </c>
    </row>
    <row r="1777" spans="1:32" x14ac:dyDescent="0.25">
      <c r="A1777" s="135" t="s">
        <v>980</v>
      </c>
      <c r="B1777" s="136" t="s">
        <v>182</v>
      </c>
      <c r="C1777" s="136" t="s">
        <v>264</v>
      </c>
      <c r="D1777" s="137">
        <v>44303</v>
      </c>
      <c r="E1777" s="137">
        <v>44303</v>
      </c>
      <c r="F1777" s="137">
        <v>44308</v>
      </c>
      <c r="G1777" s="136" t="s">
        <v>981</v>
      </c>
      <c r="H1777" s="136" t="s">
        <v>982</v>
      </c>
      <c r="I1777" s="138">
        <v>-15567.88</v>
      </c>
      <c r="J1777" s="136" t="s">
        <v>983</v>
      </c>
      <c r="K1777" s="136" t="s">
        <v>984</v>
      </c>
      <c r="L1777" s="138">
        <v>-1306923.53</v>
      </c>
      <c r="M1777" s="138">
        <v>-15567.88</v>
      </c>
      <c r="N1777" s="139">
        <f t="shared" si="55"/>
        <v>15567.88</v>
      </c>
      <c r="O1777" s="140" t="str">
        <f>IF(M1777="","",IF(M1777&lt;0,-M1777&amp;"_"&amp;COUNTIF(M$2:M1777,M1777),M1777&amp;"_"&amp;COUNTIF(M$2:M1777,M1777)))</f>
        <v>15567.88_1</v>
      </c>
      <c r="P1777" s="140" t="str">
        <f t="shared" si="54"/>
        <v/>
      </c>
      <c r="Q1777" s="136" t="s">
        <v>1924</v>
      </c>
      <c r="R1777" s="136" t="s">
        <v>1922</v>
      </c>
      <c r="S1777" s="136" t="s">
        <v>980</v>
      </c>
      <c r="T1777" s="136" t="s">
        <v>980</v>
      </c>
      <c r="U1777" s="136" t="s">
        <v>987</v>
      </c>
      <c r="V1777" s="136" t="s">
        <v>980</v>
      </c>
      <c r="W1777" s="136" t="s">
        <v>980</v>
      </c>
      <c r="X1777" s="136" t="s">
        <v>980</v>
      </c>
      <c r="Y1777" s="136" t="s">
        <v>980</v>
      </c>
      <c r="Z1777" s="136" t="s">
        <v>988</v>
      </c>
      <c r="AA1777" s="136" t="s">
        <v>980</v>
      </c>
      <c r="AB1777" s="137"/>
      <c r="AC1777" s="136" t="s">
        <v>980</v>
      </c>
      <c r="AD1777" s="136" t="s">
        <v>980</v>
      </c>
      <c r="AE1777" s="136" t="s">
        <v>980</v>
      </c>
      <c r="AF1777" s="138">
        <v>0</v>
      </c>
    </row>
    <row r="1778" spans="1:32" x14ac:dyDescent="0.25">
      <c r="A1778" s="135" t="s">
        <v>980</v>
      </c>
      <c r="B1778" s="136" t="s">
        <v>182</v>
      </c>
      <c r="C1778" s="136" t="s">
        <v>264</v>
      </c>
      <c r="D1778" s="137">
        <v>44303</v>
      </c>
      <c r="E1778" s="137">
        <v>44303</v>
      </c>
      <c r="F1778" s="137">
        <v>44308</v>
      </c>
      <c r="G1778" s="136" t="s">
        <v>981</v>
      </c>
      <c r="H1778" s="136" t="s">
        <v>982</v>
      </c>
      <c r="I1778" s="138">
        <v>-5257.24</v>
      </c>
      <c r="J1778" s="136" t="s">
        <v>983</v>
      </c>
      <c r="K1778" s="136" t="s">
        <v>984</v>
      </c>
      <c r="L1778" s="138">
        <v>-441345.3</v>
      </c>
      <c r="M1778" s="138">
        <v>-5257.24</v>
      </c>
      <c r="N1778" s="139">
        <f t="shared" si="55"/>
        <v>5257.24</v>
      </c>
      <c r="O1778" s="140" t="str">
        <f>IF(M1778="","",IF(M1778&lt;0,-M1778&amp;"_"&amp;COUNTIF(M$2:M1778,M1778),M1778&amp;"_"&amp;COUNTIF(M$2:M1778,M1778)))</f>
        <v>5257.24_1</v>
      </c>
      <c r="P1778" s="140" t="str">
        <f t="shared" si="54"/>
        <v/>
      </c>
      <c r="Q1778" s="136" t="s">
        <v>1924</v>
      </c>
      <c r="R1778" s="136" t="s">
        <v>1922</v>
      </c>
      <c r="S1778" s="136" t="s">
        <v>980</v>
      </c>
      <c r="T1778" s="136" t="s">
        <v>980</v>
      </c>
      <c r="U1778" s="136" t="s">
        <v>987</v>
      </c>
      <c r="V1778" s="136" t="s">
        <v>980</v>
      </c>
      <c r="W1778" s="136" t="s">
        <v>980</v>
      </c>
      <c r="X1778" s="136" t="s">
        <v>980</v>
      </c>
      <c r="Y1778" s="136" t="s">
        <v>980</v>
      </c>
      <c r="Z1778" s="136" t="s">
        <v>988</v>
      </c>
      <c r="AA1778" s="136" t="s">
        <v>980</v>
      </c>
      <c r="AB1778" s="137"/>
      <c r="AC1778" s="136" t="s">
        <v>980</v>
      </c>
      <c r="AD1778" s="136" t="s">
        <v>980</v>
      </c>
      <c r="AE1778" s="136" t="s">
        <v>980</v>
      </c>
      <c r="AF1778" s="138">
        <v>0</v>
      </c>
    </row>
    <row r="1779" spans="1:32" x14ac:dyDescent="0.25">
      <c r="A1779" s="135" t="s">
        <v>980</v>
      </c>
      <c r="B1779" s="136" t="s">
        <v>182</v>
      </c>
      <c r="C1779" s="136" t="s">
        <v>264</v>
      </c>
      <c r="D1779" s="137">
        <v>44303</v>
      </c>
      <c r="E1779" s="137">
        <v>44303</v>
      </c>
      <c r="F1779" s="137">
        <v>44308</v>
      </c>
      <c r="G1779" s="136" t="s">
        <v>981</v>
      </c>
      <c r="H1779" s="136" t="s">
        <v>982</v>
      </c>
      <c r="I1779" s="138">
        <v>-20813.310000000001</v>
      </c>
      <c r="J1779" s="136" t="s">
        <v>983</v>
      </c>
      <c r="K1779" s="136" t="s">
        <v>984</v>
      </c>
      <c r="L1779" s="138">
        <v>-1747277.37</v>
      </c>
      <c r="M1779" s="138">
        <v>-20813.310000000001</v>
      </c>
      <c r="N1779" s="139">
        <f t="shared" si="55"/>
        <v>20813.310000000001</v>
      </c>
      <c r="O1779" s="140" t="str">
        <f>IF(M1779="","",IF(M1779&lt;0,-M1779&amp;"_"&amp;COUNTIF(M$2:M1779,M1779),M1779&amp;"_"&amp;COUNTIF(M$2:M1779,M1779)))</f>
        <v>20813.31_1</v>
      </c>
      <c r="P1779" s="140" t="str">
        <f t="shared" si="54"/>
        <v/>
      </c>
      <c r="Q1779" s="136" t="s">
        <v>1924</v>
      </c>
      <c r="R1779" s="136" t="s">
        <v>1922</v>
      </c>
      <c r="S1779" s="136" t="s">
        <v>980</v>
      </c>
      <c r="T1779" s="136" t="s">
        <v>980</v>
      </c>
      <c r="U1779" s="136" t="s">
        <v>987</v>
      </c>
      <c r="V1779" s="136" t="s">
        <v>980</v>
      </c>
      <c r="W1779" s="136" t="s">
        <v>980</v>
      </c>
      <c r="X1779" s="136" t="s">
        <v>980</v>
      </c>
      <c r="Y1779" s="136" t="s">
        <v>980</v>
      </c>
      <c r="Z1779" s="136" t="s">
        <v>988</v>
      </c>
      <c r="AA1779" s="136" t="s">
        <v>980</v>
      </c>
      <c r="AB1779" s="137"/>
      <c r="AC1779" s="136" t="s">
        <v>980</v>
      </c>
      <c r="AD1779" s="136" t="s">
        <v>980</v>
      </c>
      <c r="AE1779" s="136" t="s">
        <v>980</v>
      </c>
      <c r="AF1779" s="138">
        <v>0</v>
      </c>
    </row>
    <row r="1780" spans="1:32" x14ac:dyDescent="0.25">
      <c r="A1780" s="135" t="s">
        <v>980</v>
      </c>
      <c r="B1780" s="136" t="s">
        <v>182</v>
      </c>
      <c r="C1780" s="136" t="s">
        <v>264</v>
      </c>
      <c r="D1780" s="137">
        <v>44303</v>
      </c>
      <c r="E1780" s="137">
        <v>44303</v>
      </c>
      <c r="F1780" s="137">
        <v>44308</v>
      </c>
      <c r="G1780" s="136" t="s">
        <v>981</v>
      </c>
      <c r="H1780" s="136" t="s">
        <v>982</v>
      </c>
      <c r="I1780" s="138">
        <v>-204.53</v>
      </c>
      <c r="J1780" s="136" t="s">
        <v>1006</v>
      </c>
      <c r="K1780" s="136" t="s">
        <v>984</v>
      </c>
      <c r="L1780" s="138">
        <v>-17170.29</v>
      </c>
      <c r="M1780" s="138">
        <v>-204.53</v>
      </c>
      <c r="N1780" s="139">
        <f t="shared" si="55"/>
        <v>204.53</v>
      </c>
      <c r="O1780" s="140" t="str">
        <f>IF(M1780="","",IF(M1780&lt;0,-M1780&amp;"_"&amp;COUNTIF(M$2:M1780,M1780),M1780&amp;"_"&amp;COUNTIF(M$2:M1780,M1780)))</f>
        <v>204.53_1</v>
      </c>
      <c r="P1780" s="140" t="str">
        <f t="shared" si="54"/>
        <v/>
      </c>
      <c r="Q1780" s="136" t="s">
        <v>1924</v>
      </c>
      <c r="R1780" s="136" t="s">
        <v>1922</v>
      </c>
      <c r="S1780" s="136" t="s">
        <v>980</v>
      </c>
      <c r="T1780" s="136" t="s">
        <v>980</v>
      </c>
      <c r="U1780" s="136" t="s">
        <v>987</v>
      </c>
      <c r="V1780" s="136" t="s">
        <v>980</v>
      </c>
      <c r="W1780" s="136" t="s">
        <v>980</v>
      </c>
      <c r="X1780" s="136" t="s">
        <v>980</v>
      </c>
      <c r="Y1780" s="136" t="s">
        <v>980</v>
      </c>
      <c r="Z1780" s="136" t="s">
        <v>988</v>
      </c>
      <c r="AA1780" s="136" t="s">
        <v>980</v>
      </c>
      <c r="AB1780" s="137"/>
      <c r="AC1780" s="136" t="s">
        <v>980</v>
      </c>
      <c r="AD1780" s="136" t="s">
        <v>980</v>
      </c>
      <c r="AE1780" s="136" t="s">
        <v>980</v>
      </c>
      <c r="AF1780" s="138">
        <v>0</v>
      </c>
    </row>
    <row r="1781" spans="1:32" x14ac:dyDescent="0.25">
      <c r="A1781" s="135" t="s">
        <v>980</v>
      </c>
      <c r="B1781" s="136" t="s">
        <v>182</v>
      </c>
      <c r="C1781" s="136" t="s">
        <v>906</v>
      </c>
      <c r="D1781" s="137">
        <v>44303</v>
      </c>
      <c r="E1781" s="137">
        <v>44303</v>
      </c>
      <c r="F1781" s="137">
        <v>44308</v>
      </c>
      <c r="G1781" s="136" t="s">
        <v>981</v>
      </c>
      <c r="H1781" s="136" t="s">
        <v>982</v>
      </c>
      <c r="I1781" s="138">
        <v>-4569.25</v>
      </c>
      <c r="J1781" s="136" t="s">
        <v>983</v>
      </c>
      <c r="K1781" s="136" t="s">
        <v>984</v>
      </c>
      <c r="L1781" s="138">
        <v>-383588.54</v>
      </c>
      <c r="M1781" s="138">
        <v>-4569.25</v>
      </c>
      <c r="N1781" s="139">
        <f t="shared" si="55"/>
        <v>4569.25</v>
      </c>
      <c r="O1781" s="140" t="str">
        <f>IF(M1781="","",IF(M1781&lt;0,-M1781&amp;"_"&amp;COUNTIF(M$2:M1781,M1781),M1781&amp;"_"&amp;COUNTIF(M$2:M1781,M1781)))</f>
        <v>4569.25_1</v>
      </c>
      <c r="P1781" s="140" t="str">
        <f t="shared" si="54"/>
        <v/>
      </c>
      <c r="Q1781" s="136" t="s">
        <v>1925</v>
      </c>
      <c r="R1781" s="136" t="s">
        <v>1922</v>
      </c>
      <c r="S1781" s="136" t="s">
        <v>980</v>
      </c>
      <c r="T1781" s="136" t="s">
        <v>980</v>
      </c>
      <c r="U1781" s="136" t="s">
        <v>987</v>
      </c>
      <c r="V1781" s="136" t="s">
        <v>980</v>
      </c>
      <c r="W1781" s="136" t="s">
        <v>980</v>
      </c>
      <c r="X1781" s="136" t="s">
        <v>980</v>
      </c>
      <c r="Y1781" s="136" t="s">
        <v>980</v>
      </c>
      <c r="Z1781" s="136" t="s">
        <v>988</v>
      </c>
      <c r="AA1781" s="136" t="s">
        <v>980</v>
      </c>
      <c r="AB1781" s="137"/>
      <c r="AC1781" s="136" t="s">
        <v>980</v>
      </c>
      <c r="AD1781" s="136" t="s">
        <v>980</v>
      </c>
      <c r="AE1781" s="136" t="s">
        <v>980</v>
      </c>
      <c r="AF1781" s="138">
        <v>0</v>
      </c>
    </row>
    <row r="1782" spans="1:32" x14ac:dyDescent="0.25">
      <c r="A1782" s="135" t="s">
        <v>980</v>
      </c>
      <c r="B1782" s="136" t="s">
        <v>182</v>
      </c>
      <c r="C1782" s="136" t="s">
        <v>907</v>
      </c>
      <c r="D1782" s="137">
        <v>44303</v>
      </c>
      <c r="E1782" s="137">
        <v>44303</v>
      </c>
      <c r="F1782" s="137">
        <v>44312</v>
      </c>
      <c r="G1782" s="136" t="s">
        <v>981</v>
      </c>
      <c r="H1782" s="136" t="s">
        <v>982</v>
      </c>
      <c r="I1782" s="138">
        <v>-25768.77</v>
      </c>
      <c r="J1782" s="136" t="s">
        <v>983</v>
      </c>
      <c r="K1782" s="136" t="s">
        <v>984</v>
      </c>
      <c r="L1782" s="138">
        <v>-2163288.2400000002</v>
      </c>
      <c r="M1782" s="138">
        <v>-25768.77</v>
      </c>
      <c r="N1782" s="139">
        <f t="shared" si="55"/>
        <v>25768.77</v>
      </c>
      <c r="O1782" s="140" t="str">
        <f>IF(M1782="","",IF(M1782&lt;0,-M1782&amp;"_"&amp;COUNTIF(M$2:M1782,M1782),M1782&amp;"_"&amp;COUNTIF(M$2:M1782,M1782)))</f>
        <v>25768.77_1</v>
      </c>
      <c r="P1782" s="140" t="str">
        <f t="shared" si="54"/>
        <v/>
      </c>
      <c r="Q1782" s="136" t="s">
        <v>1926</v>
      </c>
      <c r="R1782" s="136" t="s">
        <v>1922</v>
      </c>
      <c r="S1782" s="136" t="s">
        <v>980</v>
      </c>
      <c r="T1782" s="136" t="s">
        <v>980</v>
      </c>
      <c r="U1782" s="136" t="s">
        <v>987</v>
      </c>
      <c r="V1782" s="136" t="s">
        <v>980</v>
      </c>
      <c r="W1782" s="136" t="s">
        <v>980</v>
      </c>
      <c r="X1782" s="136" t="s">
        <v>980</v>
      </c>
      <c r="Y1782" s="136" t="s">
        <v>980</v>
      </c>
      <c r="Z1782" s="136" t="s">
        <v>988</v>
      </c>
      <c r="AA1782" s="136" t="s">
        <v>980</v>
      </c>
      <c r="AB1782" s="137"/>
      <c r="AC1782" s="136" t="s">
        <v>980</v>
      </c>
      <c r="AD1782" s="136" t="s">
        <v>980</v>
      </c>
      <c r="AE1782" s="136" t="s">
        <v>980</v>
      </c>
      <c r="AF1782" s="138">
        <v>0</v>
      </c>
    </row>
    <row r="1783" spans="1:32" x14ac:dyDescent="0.25">
      <c r="A1783" s="135" t="s">
        <v>980</v>
      </c>
      <c r="B1783" s="136" t="s">
        <v>182</v>
      </c>
      <c r="C1783" s="136" t="s">
        <v>907</v>
      </c>
      <c r="D1783" s="137">
        <v>44303</v>
      </c>
      <c r="E1783" s="137">
        <v>44303</v>
      </c>
      <c r="F1783" s="137">
        <v>44312</v>
      </c>
      <c r="G1783" s="136" t="s">
        <v>981</v>
      </c>
      <c r="H1783" s="136" t="s">
        <v>982</v>
      </c>
      <c r="I1783" s="138">
        <v>-16288.05</v>
      </c>
      <c r="J1783" s="136" t="s">
        <v>983</v>
      </c>
      <c r="K1783" s="136" t="s">
        <v>984</v>
      </c>
      <c r="L1783" s="138">
        <v>-1367381.8</v>
      </c>
      <c r="M1783" s="138">
        <v>-16288.05</v>
      </c>
      <c r="N1783" s="139">
        <f t="shared" si="55"/>
        <v>16288.05</v>
      </c>
      <c r="O1783" s="140" t="str">
        <f>IF(M1783="","",IF(M1783&lt;0,-M1783&amp;"_"&amp;COUNTIF(M$2:M1783,M1783),M1783&amp;"_"&amp;COUNTIF(M$2:M1783,M1783)))</f>
        <v>16288.05_1</v>
      </c>
      <c r="P1783" s="140" t="str">
        <f t="shared" si="54"/>
        <v/>
      </c>
      <c r="Q1783" s="136" t="s">
        <v>1926</v>
      </c>
      <c r="R1783" s="136" t="s">
        <v>1922</v>
      </c>
      <c r="S1783" s="136" t="s">
        <v>980</v>
      </c>
      <c r="T1783" s="136" t="s">
        <v>980</v>
      </c>
      <c r="U1783" s="136" t="s">
        <v>987</v>
      </c>
      <c r="V1783" s="136" t="s">
        <v>980</v>
      </c>
      <c r="W1783" s="136" t="s">
        <v>980</v>
      </c>
      <c r="X1783" s="136" t="s">
        <v>980</v>
      </c>
      <c r="Y1783" s="136" t="s">
        <v>980</v>
      </c>
      <c r="Z1783" s="136" t="s">
        <v>988</v>
      </c>
      <c r="AA1783" s="136" t="s">
        <v>980</v>
      </c>
      <c r="AB1783" s="137"/>
      <c r="AC1783" s="136" t="s">
        <v>980</v>
      </c>
      <c r="AD1783" s="136" t="s">
        <v>980</v>
      </c>
      <c r="AE1783" s="136" t="s">
        <v>980</v>
      </c>
      <c r="AF1783" s="138">
        <v>0</v>
      </c>
    </row>
    <row r="1784" spans="1:32" x14ac:dyDescent="0.25">
      <c r="A1784" s="135" t="s">
        <v>980</v>
      </c>
      <c r="B1784" s="136" t="s">
        <v>182</v>
      </c>
      <c r="C1784" s="136" t="s">
        <v>874</v>
      </c>
      <c r="D1784" s="137">
        <v>44307</v>
      </c>
      <c r="E1784" s="137">
        <v>44307</v>
      </c>
      <c r="F1784" s="137">
        <v>44313</v>
      </c>
      <c r="G1784" s="136" t="s">
        <v>981</v>
      </c>
      <c r="H1784" s="136" t="s">
        <v>982</v>
      </c>
      <c r="I1784" s="138">
        <v>-6148.23</v>
      </c>
      <c r="J1784" s="136" t="s">
        <v>983</v>
      </c>
      <c r="K1784" s="136" t="s">
        <v>984</v>
      </c>
      <c r="L1784" s="138">
        <v>-516143.91</v>
      </c>
      <c r="M1784" s="138">
        <v>-6148.23</v>
      </c>
      <c r="N1784" s="139">
        <f t="shared" si="55"/>
        <v>6148.23</v>
      </c>
      <c r="O1784" s="140" t="str">
        <f>IF(M1784="","",IF(M1784&lt;0,-M1784&amp;"_"&amp;COUNTIF(M$2:M1784,M1784),M1784&amp;"_"&amp;COUNTIF(M$2:M1784,M1784)))</f>
        <v>6148.23_1</v>
      </c>
      <c r="P1784" s="140" t="str">
        <f t="shared" si="54"/>
        <v/>
      </c>
      <c r="Q1784" s="136" t="s">
        <v>1927</v>
      </c>
      <c r="R1784" s="136" t="s">
        <v>1928</v>
      </c>
      <c r="S1784" s="136" t="s">
        <v>980</v>
      </c>
      <c r="T1784" s="136" t="s">
        <v>980</v>
      </c>
      <c r="U1784" s="136" t="s">
        <v>987</v>
      </c>
      <c r="V1784" s="136" t="s">
        <v>980</v>
      </c>
      <c r="W1784" s="136" t="s">
        <v>980</v>
      </c>
      <c r="X1784" s="136" t="s">
        <v>980</v>
      </c>
      <c r="Y1784" s="136" t="s">
        <v>980</v>
      </c>
      <c r="Z1784" s="136" t="s">
        <v>988</v>
      </c>
      <c r="AA1784" s="136" t="s">
        <v>980</v>
      </c>
      <c r="AB1784" s="137"/>
      <c r="AC1784" s="136" t="s">
        <v>980</v>
      </c>
      <c r="AD1784" s="136" t="s">
        <v>980</v>
      </c>
      <c r="AE1784" s="136" t="s">
        <v>980</v>
      </c>
      <c r="AF1784" s="138">
        <v>0</v>
      </c>
    </row>
    <row r="1785" spans="1:32" x14ac:dyDescent="0.25">
      <c r="A1785" s="135" t="s">
        <v>980</v>
      </c>
      <c r="B1785" s="136" t="s">
        <v>182</v>
      </c>
      <c r="C1785" s="136" t="s">
        <v>908</v>
      </c>
      <c r="D1785" s="137">
        <v>44308</v>
      </c>
      <c r="E1785" s="137">
        <v>44308</v>
      </c>
      <c r="F1785" s="137">
        <v>44312</v>
      </c>
      <c r="G1785" s="136" t="s">
        <v>981</v>
      </c>
      <c r="H1785" s="136" t="s">
        <v>982</v>
      </c>
      <c r="I1785" s="138">
        <v>-1063.5</v>
      </c>
      <c r="J1785" s="136" t="s">
        <v>983</v>
      </c>
      <c r="K1785" s="136" t="s">
        <v>984</v>
      </c>
      <c r="L1785" s="138">
        <v>-89280.83</v>
      </c>
      <c r="M1785" s="138">
        <v>-1063.5</v>
      </c>
      <c r="N1785" s="139">
        <f t="shared" si="55"/>
        <v>1063.5</v>
      </c>
      <c r="O1785" s="140" t="str">
        <f>IF(M1785="","",IF(M1785&lt;0,-M1785&amp;"_"&amp;COUNTIF(M$2:M1785,M1785),M1785&amp;"_"&amp;COUNTIF(M$2:M1785,M1785)))</f>
        <v>1063.5_1</v>
      </c>
      <c r="P1785" s="140" t="str">
        <f t="shared" si="54"/>
        <v/>
      </c>
      <c r="Q1785" s="136" t="s">
        <v>1929</v>
      </c>
      <c r="R1785" s="136" t="s">
        <v>1930</v>
      </c>
      <c r="S1785" s="136" t="s">
        <v>980</v>
      </c>
      <c r="T1785" s="136" t="s">
        <v>980</v>
      </c>
      <c r="U1785" s="136" t="s">
        <v>987</v>
      </c>
      <c r="V1785" s="136" t="s">
        <v>980</v>
      </c>
      <c r="W1785" s="136" t="s">
        <v>980</v>
      </c>
      <c r="X1785" s="136" t="s">
        <v>980</v>
      </c>
      <c r="Y1785" s="136" t="s">
        <v>980</v>
      </c>
      <c r="Z1785" s="136" t="s">
        <v>988</v>
      </c>
      <c r="AA1785" s="136" t="s">
        <v>980</v>
      </c>
      <c r="AB1785" s="137"/>
      <c r="AC1785" s="136" t="s">
        <v>980</v>
      </c>
      <c r="AD1785" s="136" t="s">
        <v>980</v>
      </c>
      <c r="AE1785" s="136" t="s">
        <v>980</v>
      </c>
      <c r="AF1785" s="138">
        <v>0</v>
      </c>
    </row>
    <row r="1786" spans="1:32" x14ac:dyDescent="0.25">
      <c r="A1786" s="135" t="s">
        <v>980</v>
      </c>
      <c r="B1786" s="136" t="s">
        <v>182</v>
      </c>
      <c r="C1786" s="136" t="s">
        <v>909</v>
      </c>
      <c r="D1786" s="137">
        <v>44309</v>
      </c>
      <c r="E1786" s="137">
        <v>44309</v>
      </c>
      <c r="F1786" s="137">
        <v>44312</v>
      </c>
      <c r="G1786" s="136" t="s">
        <v>981</v>
      </c>
      <c r="H1786" s="136" t="s">
        <v>982</v>
      </c>
      <c r="I1786" s="138">
        <v>-569.37</v>
      </c>
      <c r="J1786" s="136" t="s">
        <v>1006</v>
      </c>
      <c r="K1786" s="136" t="s">
        <v>984</v>
      </c>
      <c r="L1786" s="138">
        <v>-47798.6</v>
      </c>
      <c r="M1786" s="138">
        <v>-569.37</v>
      </c>
      <c r="N1786" s="139">
        <f t="shared" si="55"/>
        <v>569.37</v>
      </c>
      <c r="O1786" s="140" t="str">
        <f>IF(M1786="","",IF(M1786&lt;0,-M1786&amp;"_"&amp;COUNTIF(M$2:M1786,M1786),M1786&amp;"_"&amp;COUNTIF(M$2:M1786,M1786)))</f>
        <v>569.37_1</v>
      </c>
      <c r="P1786" s="140" t="str">
        <f t="shared" si="54"/>
        <v/>
      </c>
      <c r="Q1786" s="136" t="s">
        <v>1931</v>
      </c>
      <c r="R1786" s="136" t="s">
        <v>1932</v>
      </c>
      <c r="S1786" s="136" t="s">
        <v>980</v>
      </c>
      <c r="T1786" s="136" t="s">
        <v>980</v>
      </c>
      <c r="U1786" s="136" t="s">
        <v>987</v>
      </c>
      <c r="V1786" s="136" t="s">
        <v>980</v>
      </c>
      <c r="W1786" s="136" t="s">
        <v>980</v>
      </c>
      <c r="X1786" s="136" t="s">
        <v>980</v>
      </c>
      <c r="Y1786" s="136" t="s">
        <v>980</v>
      </c>
      <c r="Z1786" s="136" t="s">
        <v>988</v>
      </c>
      <c r="AA1786" s="136" t="s">
        <v>980</v>
      </c>
      <c r="AB1786" s="137"/>
      <c r="AC1786" s="136" t="s">
        <v>980</v>
      </c>
      <c r="AD1786" s="136" t="s">
        <v>980</v>
      </c>
      <c r="AE1786" s="136" t="s">
        <v>980</v>
      </c>
      <c r="AF1786" s="138">
        <v>0</v>
      </c>
    </row>
    <row r="1787" spans="1:32" x14ac:dyDescent="0.25">
      <c r="A1787" s="135" t="s">
        <v>980</v>
      </c>
      <c r="B1787" s="136" t="s">
        <v>182</v>
      </c>
      <c r="C1787" s="136" t="s">
        <v>909</v>
      </c>
      <c r="D1787" s="137">
        <v>44309</v>
      </c>
      <c r="E1787" s="137">
        <v>44309</v>
      </c>
      <c r="F1787" s="137">
        <v>44312</v>
      </c>
      <c r="G1787" s="136" t="s">
        <v>981</v>
      </c>
      <c r="H1787" s="136" t="s">
        <v>982</v>
      </c>
      <c r="I1787" s="138">
        <v>-612.29</v>
      </c>
      <c r="J1787" s="136" t="s">
        <v>1034</v>
      </c>
      <c r="K1787" s="136" t="s">
        <v>984</v>
      </c>
      <c r="L1787" s="138">
        <v>-51401.75</v>
      </c>
      <c r="M1787" s="138">
        <v>-612.29</v>
      </c>
      <c r="N1787" s="139">
        <f t="shared" si="55"/>
        <v>612.29</v>
      </c>
      <c r="O1787" s="140" t="str">
        <f>IF(M1787="","",IF(M1787&lt;0,-M1787&amp;"_"&amp;COUNTIF(M$2:M1787,M1787),M1787&amp;"_"&amp;COUNTIF(M$2:M1787,M1787)))</f>
        <v>612.29_1</v>
      </c>
      <c r="P1787" s="140" t="str">
        <f t="shared" si="54"/>
        <v/>
      </c>
      <c r="Q1787" s="136" t="s">
        <v>1931</v>
      </c>
      <c r="R1787" s="136" t="s">
        <v>1932</v>
      </c>
      <c r="S1787" s="136" t="s">
        <v>980</v>
      </c>
      <c r="T1787" s="136" t="s">
        <v>980</v>
      </c>
      <c r="U1787" s="136" t="s">
        <v>987</v>
      </c>
      <c r="V1787" s="136" t="s">
        <v>980</v>
      </c>
      <c r="W1787" s="136" t="s">
        <v>980</v>
      </c>
      <c r="X1787" s="136" t="s">
        <v>980</v>
      </c>
      <c r="Y1787" s="136" t="s">
        <v>980</v>
      </c>
      <c r="Z1787" s="136" t="s">
        <v>988</v>
      </c>
      <c r="AA1787" s="136" t="s">
        <v>980</v>
      </c>
      <c r="AB1787" s="137"/>
      <c r="AC1787" s="136" t="s">
        <v>980</v>
      </c>
      <c r="AD1787" s="136" t="s">
        <v>980</v>
      </c>
      <c r="AE1787" s="136" t="s">
        <v>980</v>
      </c>
      <c r="AF1787" s="138">
        <v>0</v>
      </c>
    </row>
    <row r="1788" spans="1:32" x14ac:dyDescent="0.25">
      <c r="A1788" s="135" t="s">
        <v>980</v>
      </c>
      <c r="B1788" s="136" t="s">
        <v>182</v>
      </c>
      <c r="C1788" s="136" t="s">
        <v>909</v>
      </c>
      <c r="D1788" s="137">
        <v>44309</v>
      </c>
      <c r="E1788" s="137">
        <v>44309</v>
      </c>
      <c r="F1788" s="137">
        <v>44312</v>
      </c>
      <c r="G1788" s="136" t="s">
        <v>981</v>
      </c>
      <c r="H1788" s="136" t="s">
        <v>982</v>
      </c>
      <c r="I1788" s="138">
        <v>-656.89</v>
      </c>
      <c r="J1788" s="136" t="s">
        <v>1034</v>
      </c>
      <c r="K1788" s="136" t="s">
        <v>984</v>
      </c>
      <c r="L1788" s="138">
        <v>-55145.919999999998</v>
      </c>
      <c r="M1788" s="138">
        <v>-656.89</v>
      </c>
      <c r="N1788" s="139">
        <f t="shared" si="55"/>
        <v>656.89</v>
      </c>
      <c r="O1788" s="140" t="str">
        <f>IF(M1788="","",IF(M1788&lt;0,-M1788&amp;"_"&amp;COUNTIF(M$2:M1788,M1788),M1788&amp;"_"&amp;COUNTIF(M$2:M1788,M1788)))</f>
        <v>656.89_1</v>
      </c>
      <c r="P1788" s="140" t="str">
        <f t="shared" si="54"/>
        <v/>
      </c>
      <c r="Q1788" s="136" t="s">
        <v>1931</v>
      </c>
      <c r="R1788" s="136" t="s">
        <v>1932</v>
      </c>
      <c r="S1788" s="136" t="s">
        <v>980</v>
      </c>
      <c r="T1788" s="136" t="s">
        <v>980</v>
      </c>
      <c r="U1788" s="136" t="s">
        <v>987</v>
      </c>
      <c r="V1788" s="136" t="s">
        <v>980</v>
      </c>
      <c r="W1788" s="136" t="s">
        <v>980</v>
      </c>
      <c r="X1788" s="136" t="s">
        <v>980</v>
      </c>
      <c r="Y1788" s="136" t="s">
        <v>980</v>
      </c>
      <c r="Z1788" s="136" t="s">
        <v>988</v>
      </c>
      <c r="AA1788" s="136" t="s">
        <v>980</v>
      </c>
      <c r="AB1788" s="137"/>
      <c r="AC1788" s="136" t="s">
        <v>980</v>
      </c>
      <c r="AD1788" s="136" t="s">
        <v>980</v>
      </c>
      <c r="AE1788" s="136" t="s">
        <v>980</v>
      </c>
      <c r="AF1788" s="138">
        <v>0</v>
      </c>
    </row>
    <row r="1789" spans="1:32" x14ac:dyDescent="0.25">
      <c r="A1789" s="135" t="s">
        <v>980</v>
      </c>
      <c r="B1789" s="136" t="s">
        <v>182</v>
      </c>
      <c r="C1789" s="136" t="s">
        <v>909</v>
      </c>
      <c r="D1789" s="137">
        <v>44309</v>
      </c>
      <c r="E1789" s="137">
        <v>44309</v>
      </c>
      <c r="F1789" s="137">
        <v>44312</v>
      </c>
      <c r="G1789" s="136" t="s">
        <v>981</v>
      </c>
      <c r="H1789" s="136" t="s">
        <v>982</v>
      </c>
      <c r="I1789" s="138">
        <v>-650.23</v>
      </c>
      <c r="J1789" s="136" t="s">
        <v>983</v>
      </c>
      <c r="K1789" s="136" t="s">
        <v>984</v>
      </c>
      <c r="L1789" s="138">
        <v>-54586.81</v>
      </c>
      <c r="M1789" s="138">
        <v>-650.23</v>
      </c>
      <c r="N1789" s="139">
        <f t="shared" si="55"/>
        <v>650.23</v>
      </c>
      <c r="O1789" s="140" t="str">
        <f>IF(M1789="","",IF(M1789&lt;0,-M1789&amp;"_"&amp;COUNTIF(M$2:M1789,M1789),M1789&amp;"_"&amp;COUNTIF(M$2:M1789,M1789)))</f>
        <v>650.23_1</v>
      </c>
      <c r="P1789" s="140" t="str">
        <f t="shared" si="54"/>
        <v/>
      </c>
      <c r="Q1789" s="136" t="s">
        <v>1931</v>
      </c>
      <c r="R1789" s="136" t="s">
        <v>1932</v>
      </c>
      <c r="S1789" s="136" t="s">
        <v>980</v>
      </c>
      <c r="T1789" s="136" t="s">
        <v>980</v>
      </c>
      <c r="U1789" s="136" t="s">
        <v>987</v>
      </c>
      <c r="V1789" s="136" t="s">
        <v>980</v>
      </c>
      <c r="W1789" s="136" t="s">
        <v>980</v>
      </c>
      <c r="X1789" s="136" t="s">
        <v>980</v>
      </c>
      <c r="Y1789" s="136" t="s">
        <v>980</v>
      </c>
      <c r="Z1789" s="136" t="s">
        <v>988</v>
      </c>
      <c r="AA1789" s="136" t="s">
        <v>980</v>
      </c>
      <c r="AB1789" s="137"/>
      <c r="AC1789" s="136" t="s">
        <v>980</v>
      </c>
      <c r="AD1789" s="136" t="s">
        <v>980</v>
      </c>
      <c r="AE1789" s="136" t="s">
        <v>980</v>
      </c>
      <c r="AF1789" s="138">
        <v>0</v>
      </c>
    </row>
    <row r="1790" spans="1:32" x14ac:dyDescent="0.25">
      <c r="A1790" s="135" t="s">
        <v>980</v>
      </c>
      <c r="B1790" s="136" t="s">
        <v>182</v>
      </c>
      <c r="C1790" s="136" t="s">
        <v>909</v>
      </c>
      <c r="D1790" s="137">
        <v>44309</v>
      </c>
      <c r="E1790" s="137">
        <v>44309</v>
      </c>
      <c r="F1790" s="137">
        <v>44312</v>
      </c>
      <c r="G1790" s="136" t="s">
        <v>981</v>
      </c>
      <c r="H1790" s="136" t="s">
        <v>982</v>
      </c>
      <c r="I1790" s="138">
        <v>-649.05999999999995</v>
      </c>
      <c r="J1790" s="136" t="s">
        <v>983</v>
      </c>
      <c r="K1790" s="136" t="s">
        <v>984</v>
      </c>
      <c r="L1790" s="138">
        <v>-54488.59</v>
      </c>
      <c r="M1790" s="138">
        <v>-649.05999999999995</v>
      </c>
      <c r="N1790" s="139">
        <f t="shared" si="55"/>
        <v>649.05999999999995</v>
      </c>
      <c r="O1790" s="140" t="str">
        <f>IF(M1790="","",IF(M1790&lt;0,-M1790&amp;"_"&amp;COUNTIF(M$2:M1790,M1790),M1790&amp;"_"&amp;COUNTIF(M$2:M1790,M1790)))</f>
        <v>649.06_1</v>
      </c>
      <c r="P1790" s="140" t="str">
        <f t="shared" si="54"/>
        <v/>
      </c>
      <c r="Q1790" s="136" t="s">
        <v>1931</v>
      </c>
      <c r="R1790" s="136" t="s">
        <v>1932</v>
      </c>
      <c r="S1790" s="136" t="s">
        <v>980</v>
      </c>
      <c r="T1790" s="136" t="s">
        <v>980</v>
      </c>
      <c r="U1790" s="136" t="s">
        <v>987</v>
      </c>
      <c r="V1790" s="136" t="s">
        <v>980</v>
      </c>
      <c r="W1790" s="136" t="s">
        <v>980</v>
      </c>
      <c r="X1790" s="136" t="s">
        <v>980</v>
      </c>
      <c r="Y1790" s="136" t="s">
        <v>980</v>
      </c>
      <c r="Z1790" s="136" t="s">
        <v>988</v>
      </c>
      <c r="AA1790" s="136" t="s">
        <v>980</v>
      </c>
      <c r="AB1790" s="137"/>
      <c r="AC1790" s="136" t="s">
        <v>980</v>
      </c>
      <c r="AD1790" s="136" t="s">
        <v>980</v>
      </c>
      <c r="AE1790" s="136" t="s">
        <v>980</v>
      </c>
      <c r="AF1790" s="138">
        <v>0</v>
      </c>
    </row>
    <row r="1791" spans="1:32" x14ac:dyDescent="0.25">
      <c r="A1791" s="135" t="s">
        <v>980</v>
      </c>
      <c r="B1791" s="136" t="s">
        <v>182</v>
      </c>
      <c r="C1791" s="136" t="s">
        <v>910</v>
      </c>
      <c r="D1791" s="137">
        <v>44309</v>
      </c>
      <c r="E1791" s="137">
        <v>44309</v>
      </c>
      <c r="F1791" s="137">
        <v>44318</v>
      </c>
      <c r="G1791" s="136" t="s">
        <v>981</v>
      </c>
      <c r="H1791" s="136" t="s">
        <v>982</v>
      </c>
      <c r="I1791" s="138">
        <v>-13857.03</v>
      </c>
      <c r="J1791" s="136" t="s">
        <v>983</v>
      </c>
      <c r="K1791" s="136" t="s">
        <v>984</v>
      </c>
      <c r="L1791" s="138">
        <v>-1163297.7</v>
      </c>
      <c r="M1791" s="138">
        <v>-13857.03</v>
      </c>
      <c r="N1791" s="139">
        <f t="shared" si="55"/>
        <v>13857.03</v>
      </c>
      <c r="O1791" s="140" t="str">
        <f>IF(M1791="","",IF(M1791&lt;0,-M1791&amp;"_"&amp;COUNTIF(M$2:M1791,M1791),M1791&amp;"_"&amp;COUNTIF(M$2:M1791,M1791)))</f>
        <v>13857.03_1</v>
      </c>
      <c r="P1791" s="140" t="str">
        <f t="shared" si="54"/>
        <v/>
      </c>
      <c r="Q1791" s="136" t="s">
        <v>1933</v>
      </c>
      <c r="R1791" s="136" t="s">
        <v>1932</v>
      </c>
      <c r="S1791" s="136" t="s">
        <v>980</v>
      </c>
      <c r="T1791" s="136" t="s">
        <v>980</v>
      </c>
      <c r="U1791" s="136" t="s">
        <v>987</v>
      </c>
      <c r="V1791" s="136" t="s">
        <v>980</v>
      </c>
      <c r="W1791" s="136" t="s">
        <v>980</v>
      </c>
      <c r="X1791" s="136" t="s">
        <v>980</v>
      </c>
      <c r="Y1791" s="136" t="s">
        <v>980</v>
      </c>
      <c r="Z1791" s="136" t="s">
        <v>988</v>
      </c>
      <c r="AA1791" s="136" t="s">
        <v>980</v>
      </c>
      <c r="AB1791" s="137"/>
      <c r="AC1791" s="136" t="s">
        <v>980</v>
      </c>
      <c r="AD1791" s="136" t="s">
        <v>980</v>
      </c>
      <c r="AE1791" s="136" t="s">
        <v>980</v>
      </c>
      <c r="AF1791" s="138">
        <v>0</v>
      </c>
    </row>
    <row r="1792" spans="1:32" x14ac:dyDescent="0.25">
      <c r="A1792" s="135" t="s">
        <v>980</v>
      </c>
      <c r="B1792" s="136" t="s">
        <v>182</v>
      </c>
      <c r="C1792" s="136" t="s">
        <v>910</v>
      </c>
      <c r="D1792" s="137">
        <v>44309</v>
      </c>
      <c r="E1792" s="137">
        <v>44309</v>
      </c>
      <c r="F1792" s="137">
        <v>44318</v>
      </c>
      <c r="G1792" s="136" t="s">
        <v>981</v>
      </c>
      <c r="H1792" s="136" t="s">
        <v>982</v>
      </c>
      <c r="I1792" s="138">
        <v>-11306.64</v>
      </c>
      <c r="J1792" s="136" t="s">
        <v>983</v>
      </c>
      <c r="K1792" s="136" t="s">
        <v>984</v>
      </c>
      <c r="L1792" s="138">
        <v>-949192.4</v>
      </c>
      <c r="M1792" s="138">
        <v>-11306.64</v>
      </c>
      <c r="N1792" s="139">
        <f t="shared" si="55"/>
        <v>11306.64</v>
      </c>
      <c r="O1792" s="140" t="str">
        <f>IF(M1792="","",IF(M1792&lt;0,-M1792&amp;"_"&amp;COUNTIF(M$2:M1792,M1792),M1792&amp;"_"&amp;COUNTIF(M$2:M1792,M1792)))</f>
        <v>11306.64_1</v>
      </c>
      <c r="P1792" s="140" t="str">
        <f t="shared" si="54"/>
        <v/>
      </c>
      <c r="Q1792" s="136" t="s">
        <v>1933</v>
      </c>
      <c r="R1792" s="136" t="s">
        <v>1932</v>
      </c>
      <c r="S1792" s="136" t="s">
        <v>980</v>
      </c>
      <c r="T1792" s="136" t="s">
        <v>980</v>
      </c>
      <c r="U1792" s="136" t="s">
        <v>987</v>
      </c>
      <c r="V1792" s="136" t="s">
        <v>980</v>
      </c>
      <c r="W1792" s="136" t="s">
        <v>980</v>
      </c>
      <c r="X1792" s="136" t="s">
        <v>980</v>
      </c>
      <c r="Y1792" s="136" t="s">
        <v>980</v>
      </c>
      <c r="Z1792" s="136" t="s">
        <v>988</v>
      </c>
      <c r="AA1792" s="136" t="s">
        <v>980</v>
      </c>
      <c r="AB1792" s="137"/>
      <c r="AC1792" s="136" t="s">
        <v>980</v>
      </c>
      <c r="AD1792" s="136" t="s">
        <v>980</v>
      </c>
      <c r="AE1792" s="136" t="s">
        <v>980</v>
      </c>
      <c r="AF1792" s="138">
        <v>0</v>
      </c>
    </row>
    <row r="1793" spans="1:32" x14ac:dyDescent="0.25">
      <c r="A1793" s="135" t="s">
        <v>980</v>
      </c>
      <c r="B1793" s="136" t="s">
        <v>182</v>
      </c>
      <c r="C1793" s="136" t="s">
        <v>911</v>
      </c>
      <c r="D1793" s="137">
        <v>44309</v>
      </c>
      <c r="E1793" s="137">
        <v>44309</v>
      </c>
      <c r="F1793" s="137">
        <v>44318</v>
      </c>
      <c r="G1793" s="136" t="s">
        <v>981</v>
      </c>
      <c r="H1793" s="136" t="s">
        <v>982</v>
      </c>
      <c r="I1793" s="138">
        <v>-6882.09</v>
      </c>
      <c r="J1793" s="136" t="s">
        <v>983</v>
      </c>
      <c r="K1793" s="136" t="s">
        <v>984</v>
      </c>
      <c r="L1793" s="138">
        <v>-577751.46</v>
      </c>
      <c r="M1793" s="138">
        <v>-6882.09</v>
      </c>
      <c r="N1793" s="139">
        <f t="shared" si="55"/>
        <v>6882.09</v>
      </c>
      <c r="O1793" s="140" t="str">
        <f>IF(M1793="","",IF(M1793&lt;0,-M1793&amp;"_"&amp;COUNTIF(M$2:M1793,M1793),M1793&amp;"_"&amp;COUNTIF(M$2:M1793,M1793)))</f>
        <v>6882.09_1</v>
      </c>
      <c r="P1793" s="140" t="str">
        <f t="shared" si="54"/>
        <v/>
      </c>
      <c r="Q1793" s="136" t="s">
        <v>1934</v>
      </c>
      <c r="R1793" s="136" t="s">
        <v>1932</v>
      </c>
      <c r="S1793" s="136" t="s">
        <v>980</v>
      </c>
      <c r="T1793" s="136" t="s">
        <v>980</v>
      </c>
      <c r="U1793" s="136" t="s">
        <v>987</v>
      </c>
      <c r="V1793" s="136" t="s">
        <v>980</v>
      </c>
      <c r="W1793" s="136" t="s">
        <v>980</v>
      </c>
      <c r="X1793" s="136" t="s">
        <v>980</v>
      </c>
      <c r="Y1793" s="136" t="s">
        <v>980</v>
      </c>
      <c r="Z1793" s="136" t="s">
        <v>988</v>
      </c>
      <c r="AA1793" s="136" t="s">
        <v>980</v>
      </c>
      <c r="AB1793" s="137"/>
      <c r="AC1793" s="136" t="s">
        <v>980</v>
      </c>
      <c r="AD1793" s="136" t="s">
        <v>980</v>
      </c>
      <c r="AE1793" s="136" t="s">
        <v>980</v>
      </c>
      <c r="AF1793" s="138">
        <v>0</v>
      </c>
    </row>
    <row r="1794" spans="1:32" x14ac:dyDescent="0.25">
      <c r="A1794" s="141" t="s">
        <v>980</v>
      </c>
      <c r="B1794" s="141" t="s">
        <v>980</v>
      </c>
      <c r="C1794" s="141" t="s">
        <v>980</v>
      </c>
      <c r="D1794" s="142"/>
      <c r="E1794" s="142"/>
      <c r="F1794" s="142"/>
      <c r="G1794" s="141" t="s">
        <v>980</v>
      </c>
      <c r="H1794" s="141" t="s">
        <v>982</v>
      </c>
      <c r="I1794" s="143">
        <v>-17877090.809999999</v>
      </c>
      <c r="J1794" s="141" t="s">
        <v>980</v>
      </c>
      <c r="K1794" s="141" t="s">
        <v>984</v>
      </c>
      <c r="L1794" s="143">
        <v>-1500781773.75</v>
      </c>
      <c r="M1794" s="143">
        <v>-17877090.809999999</v>
      </c>
      <c r="N1794" s="139">
        <f t="shared" si="55"/>
        <v>17877090.809999999</v>
      </c>
      <c r="O1794" s="140" t="str">
        <f>IF(M1794="","",IF(M1794&lt;0,-M1794&amp;"_"&amp;COUNTIF(M$2:M1794,M1794),M1794&amp;"_"&amp;COUNTIF(M$2:M1794,M1794)))</f>
        <v>17877090.81_1</v>
      </c>
      <c r="P1794" s="140" t="str">
        <f t="shared" ref="P1794" si="56">IF(COUNTIF(O:O,O1794)=2,"x","")</f>
        <v/>
      </c>
      <c r="Q1794" s="141" t="s">
        <v>980</v>
      </c>
      <c r="R1794" s="141" t="s">
        <v>980</v>
      </c>
      <c r="S1794" s="141" t="s">
        <v>980</v>
      </c>
      <c r="T1794" s="141" t="s">
        <v>980</v>
      </c>
      <c r="U1794" s="141" t="s">
        <v>980</v>
      </c>
      <c r="V1794" s="141" t="s">
        <v>980</v>
      </c>
      <c r="W1794" s="141" t="s">
        <v>980</v>
      </c>
      <c r="X1794" s="141" t="s">
        <v>980</v>
      </c>
      <c r="Y1794" s="141" t="s">
        <v>980</v>
      </c>
      <c r="Z1794" s="141" t="s">
        <v>980</v>
      </c>
      <c r="AA1794" s="141" t="s">
        <v>980</v>
      </c>
      <c r="AB1794" s="142"/>
      <c r="AC1794" s="141" t="s">
        <v>980</v>
      </c>
      <c r="AD1794" s="141" t="s">
        <v>980</v>
      </c>
      <c r="AE1794" s="141" t="s">
        <v>980</v>
      </c>
      <c r="AF1794" s="144"/>
    </row>
  </sheetData>
  <autoFilter ref="A1:AF1794" xr:uid="{00000000-0009-0000-0000-00000B000000}"/>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A287"/>
  <sheetViews>
    <sheetView zoomScale="90" zoomScaleNormal="90" workbookViewId="0">
      <selection activeCell="C2" sqref="C2"/>
    </sheetView>
  </sheetViews>
  <sheetFormatPr defaultColWidth="9.2109375" defaultRowHeight="11.5" outlineLevelRow="1" x14ac:dyDescent="0.25"/>
  <cols>
    <col min="1" max="1" width="7.92578125" style="65" customWidth="1"/>
    <col min="2" max="2" width="54.92578125" style="66" customWidth="1"/>
    <col min="3" max="4" width="10.7109375" style="92" customWidth="1"/>
    <col min="5" max="5" width="3.2109375" style="92" customWidth="1"/>
    <col min="6" max="6" width="22.7109375" style="92" customWidth="1"/>
    <col min="7" max="7" width="3.2109375" style="92" customWidth="1"/>
    <col min="8" max="8" width="22.7109375" style="92" customWidth="1"/>
    <col min="9" max="9" width="3.2109375" style="92" customWidth="1"/>
    <col min="10" max="10" width="21.92578125" style="92" customWidth="1"/>
    <col min="11" max="11" width="3.2109375" style="92" customWidth="1"/>
    <col min="12" max="13" width="21.92578125" style="92" customWidth="1"/>
    <col min="14" max="14" width="15" style="92" customWidth="1"/>
    <col min="15" max="15" width="15.2109375" style="92" customWidth="1"/>
    <col min="16" max="16" width="3.42578125" style="60" customWidth="1"/>
    <col min="17" max="17" width="16.7109375" style="60" hidden="1" customWidth="1"/>
    <col min="18" max="18" width="3.2109375" style="60" customWidth="1"/>
    <col min="19" max="16384" width="9.2109375" style="60"/>
  </cols>
  <sheetData>
    <row r="1" spans="1:25" ht="12" thickBot="1" x14ac:dyDescent="0.3">
      <c r="A1" s="2"/>
      <c r="B1" s="31"/>
      <c r="C1" s="71"/>
      <c r="D1" s="71"/>
      <c r="E1" s="71"/>
      <c r="F1" s="71"/>
      <c r="G1" s="71"/>
      <c r="H1" s="71"/>
      <c r="I1" s="71"/>
      <c r="J1" s="71"/>
      <c r="K1" s="71"/>
      <c r="L1" s="71"/>
      <c r="M1" s="71"/>
      <c r="N1" s="71"/>
      <c r="O1" s="71"/>
      <c r="P1" s="3"/>
      <c r="Q1" s="3"/>
      <c r="R1" s="3"/>
      <c r="S1" s="3"/>
      <c r="T1" s="3"/>
      <c r="U1" s="3"/>
      <c r="V1" s="3"/>
      <c r="W1" s="3"/>
      <c r="X1" s="3"/>
      <c r="Y1" s="3"/>
    </row>
    <row r="2" spans="1:25" s="61" customFormat="1" ht="12" thickBot="1" x14ac:dyDescent="0.3">
      <c r="A2" s="2"/>
      <c r="B2" s="32" t="s">
        <v>36</v>
      </c>
      <c r="C2" s="72"/>
      <c r="D2" s="72"/>
      <c r="E2" s="72"/>
      <c r="F2" s="72"/>
      <c r="G2" s="72"/>
      <c r="H2" s="72"/>
      <c r="I2" s="72"/>
      <c r="J2" s="72"/>
      <c r="K2" s="72"/>
      <c r="L2" s="72"/>
      <c r="M2" s="72"/>
      <c r="N2" s="72"/>
      <c r="O2" s="72"/>
      <c r="P2" s="4"/>
      <c r="Q2" s="5"/>
      <c r="R2" s="5"/>
      <c r="S2" s="5"/>
      <c r="T2" s="5"/>
      <c r="U2" s="5"/>
      <c r="V2" s="5"/>
      <c r="W2" s="5"/>
      <c r="X2" s="5"/>
      <c r="Y2" s="5"/>
    </row>
    <row r="3" spans="1:25" s="61" customFormat="1" ht="6" customHeight="1" x14ac:dyDescent="0.25">
      <c r="A3" s="2"/>
      <c r="B3" s="33"/>
      <c r="C3" s="153"/>
      <c r="D3" s="153"/>
      <c r="E3" s="153"/>
      <c r="F3" s="153"/>
      <c r="G3" s="153"/>
      <c r="H3" s="153"/>
      <c r="I3" s="153"/>
      <c r="J3" s="153"/>
      <c r="K3" s="153"/>
      <c r="L3" s="153"/>
      <c r="M3" s="153"/>
      <c r="N3" s="153"/>
      <c r="O3" s="153"/>
      <c r="P3" s="6"/>
      <c r="Q3" s="5"/>
      <c r="R3" s="5"/>
      <c r="S3" s="5"/>
      <c r="T3" s="5"/>
      <c r="U3" s="5"/>
      <c r="V3" s="5"/>
      <c r="W3" s="5"/>
      <c r="X3" s="5"/>
      <c r="Y3" s="5"/>
    </row>
    <row r="4" spans="1:25" s="61" customFormat="1" x14ac:dyDescent="0.25">
      <c r="A4" s="2"/>
      <c r="B4" s="34" t="s">
        <v>16</v>
      </c>
      <c r="C4" s="698" t="s">
        <v>1935</v>
      </c>
      <c r="D4" s="698"/>
      <c r="E4" s="698"/>
      <c r="F4" s="698"/>
      <c r="G4" s="698"/>
      <c r="H4" s="698"/>
      <c r="I4" s="698"/>
      <c r="J4" s="698"/>
      <c r="K4" s="698"/>
      <c r="L4" s="698"/>
      <c r="M4" s="698"/>
      <c r="N4" s="698"/>
      <c r="O4" s="698"/>
      <c r="P4" s="6"/>
      <c r="Q4" s="5"/>
      <c r="R4" s="5"/>
      <c r="S4" s="5"/>
      <c r="T4" s="5"/>
      <c r="U4" s="5"/>
      <c r="V4" s="5"/>
      <c r="W4" s="5"/>
      <c r="X4" s="5"/>
      <c r="Y4" s="5"/>
    </row>
    <row r="5" spans="1:25" s="61" customFormat="1" ht="6" customHeight="1" x14ac:dyDescent="0.25">
      <c r="A5" s="2"/>
      <c r="B5" s="35"/>
      <c r="C5" s="153"/>
      <c r="D5" s="153"/>
      <c r="E5" s="153"/>
      <c r="F5" s="153"/>
      <c r="G5" s="153"/>
      <c r="H5" s="153"/>
      <c r="I5" s="153"/>
      <c r="J5" s="153"/>
      <c r="K5" s="153"/>
      <c r="L5" s="153"/>
      <c r="M5" s="153"/>
      <c r="N5" s="153"/>
      <c r="O5" s="153"/>
      <c r="P5" s="6"/>
      <c r="Q5" s="5"/>
      <c r="R5" s="5"/>
      <c r="S5" s="5"/>
      <c r="T5" s="5"/>
      <c r="U5" s="5"/>
      <c r="V5" s="5"/>
      <c r="W5" s="5"/>
      <c r="X5" s="5"/>
      <c r="Y5" s="5"/>
    </row>
    <row r="6" spans="1:25" s="61" customFormat="1" x14ac:dyDescent="0.25">
      <c r="A6" s="2"/>
      <c r="B6" s="36" t="s">
        <v>38</v>
      </c>
      <c r="C6" s="698"/>
      <c r="D6" s="698"/>
      <c r="E6" s="698"/>
      <c r="F6" s="698"/>
      <c r="G6" s="698"/>
      <c r="H6" s="698"/>
      <c r="I6" s="698"/>
      <c r="J6" s="698"/>
      <c r="K6" s="698"/>
      <c r="L6" s="698"/>
      <c r="M6" s="698"/>
      <c r="N6" s="698"/>
      <c r="O6" s="698"/>
      <c r="P6" s="6"/>
      <c r="Q6" s="5"/>
      <c r="R6" s="5"/>
      <c r="S6" s="5"/>
      <c r="T6" s="5"/>
      <c r="U6" s="5"/>
      <c r="V6" s="5"/>
      <c r="W6" s="5"/>
      <c r="X6" s="5"/>
      <c r="Y6" s="5"/>
    </row>
    <row r="7" spans="1:25" s="61" customFormat="1" x14ac:dyDescent="0.25">
      <c r="A7" s="2"/>
      <c r="B7" s="37" t="s">
        <v>39</v>
      </c>
      <c r="C7" s="698"/>
      <c r="D7" s="698"/>
      <c r="E7" s="698"/>
      <c r="F7" s="698"/>
      <c r="G7" s="698"/>
      <c r="H7" s="698"/>
      <c r="I7" s="698"/>
      <c r="J7" s="698"/>
      <c r="K7" s="698"/>
      <c r="L7" s="698"/>
      <c r="M7" s="698"/>
      <c r="N7" s="698"/>
      <c r="O7" s="698"/>
      <c r="P7" s="6"/>
      <c r="Q7" s="5"/>
      <c r="R7" s="5"/>
      <c r="S7" s="5"/>
      <c r="T7" s="5"/>
      <c r="U7" s="5"/>
      <c r="V7" s="5"/>
      <c r="W7" s="5"/>
      <c r="X7" s="5"/>
      <c r="Y7" s="5"/>
    </row>
    <row r="8" spans="1:25" s="61" customFormat="1" x14ac:dyDescent="0.25">
      <c r="A8" s="2"/>
      <c r="B8" s="38"/>
      <c r="C8" s="698"/>
      <c r="D8" s="698"/>
      <c r="E8" s="698"/>
      <c r="F8" s="698"/>
      <c r="G8" s="698"/>
      <c r="H8" s="698"/>
      <c r="I8" s="698"/>
      <c r="J8" s="698"/>
      <c r="K8" s="698"/>
      <c r="L8" s="698"/>
      <c r="M8" s="698"/>
      <c r="N8" s="698"/>
      <c r="O8" s="698"/>
      <c r="P8" s="6"/>
      <c r="Q8" s="5"/>
      <c r="R8" s="5"/>
      <c r="S8" s="5"/>
      <c r="T8" s="5"/>
      <c r="U8" s="5"/>
      <c r="V8" s="5"/>
      <c r="W8" s="5"/>
      <c r="X8" s="5"/>
      <c r="Y8" s="5"/>
    </row>
    <row r="9" spans="1:25" s="61" customFormat="1" ht="6" customHeight="1" thickBot="1" x14ac:dyDescent="0.3">
      <c r="A9" s="2"/>
      <c r="B9" s="33"/>
      <c r="C9" s="153"/>
      <c r="D9" s="153"/>
      <c r="E9" s="153"/>
      <c r="F9" s="153"/>
      <c r="G9" s="153"/>
      <c r="H9" s="153"/>
      <c r="I9" s="153"/>
      <c r="J9" s="153"/>
      <c r="K9" s="153"/>
      <c r="L9" s="153"/>
      <c r="M9" s="153"/>
      <c r="N9" s="153"/>
      <c r="O9" s="153"/>
      <c r="P9" s="6"/>
      <c r="Q9" s="5"/>
      <c r="R9" s="5"/>
      <c r="S9" s="5"/>
      <c r="T9" s="5"/>
      <c r="U9" s="5"/>
      <c r="V9" s="5"/>
      <c r="W9" s="5"/>
      <c r="X9" s="5"/>
      <c r="Y9" s="5"/>
    </row>
    <row r="10" spans="1:25" s="61" customFormat="1" x14ac:dyDescent="0.25">
      <c r="A10" s="708" t="str">
        <f>Notes!B4</f>
        <v>Note 1</v>
      </c>
      <c r="B10" s="702" t="s">
        <v>1936</v>
      </c>
      <c r="C10" s="698"/>
      <c r="D10" s="698"/>
      <c r="E10" s="698"/>
      <c r="F10" s="698"/>
      <c r="G10" s="698"/>
      <c r="H10" s="698"/>
      <c r="I10" s="698"/>
      <c r="J10" s="698"/>
      <c r="K10" s="698"/>
      <c r="L10" s="698"/>
      <c r="M10" s="698"/>
      <c r="N10" s="698"/>
      <c r="O10" s="698"/>
      <c r="P10" s="6"/>
      <c r="Q10" s="5"/>
      <c r="R10" s="5"/>
      <c r="S10" s="5"/>
      <c r="T10" s="5"/>
      <c r="U10" s="5"/>
      <c r="V10" s="5"/>
      <c r="W10" s="5"/>
      <c r="X10" s="5"/>
      <c r="Y10" s="5"/>
    </row>
    <row r="11" spans="1:25" s="61" customFormat="1" x14ac:dyDescent="0.25">
      <c r="A11" s="709"/>
      <c r="B11" s="703"/>
      <c r="C11" s="698"/>
      <c r="D11" s="698"/>
      <c r="E11" s="698"/>
      <c r="F11" s="698"/>
      <c r="G11" s="698"/>
      <c r="H11" s="698"/>
      <c r="I11" s="698"/>
      <c r="J11" s="698"/>
      <c r="K11" s="698"/>
      <c r="L11" s="698"/>
      <c r="M11" s="698"/>
      <c r="N11" s="698"/>
      <c r="O11" s="698"/>
      <c r="P11" s="6"/>
      <c r="Q11" s="5"/>
      <c r="R11" s="5"/>
      <c r="S11" s="5"/>
      <c r="T11" s="5"/>
      <c r="U11" s="5"/>
      <c r="V11" s="5"/>
      <c r="W11" s="5"/>
      <c r="X11" s="5"/>
      <c r="Y11" s="5"/>
    </row>
    <row r="12" spans="1:25" s="61" customFormat="1" x14ac:dyDescent="0.25">
      <c r="A12" s="709"/>
      <c r="B12" s="703"/>
      <c r="C12" s="698"/>
      <c r="D12" s="698"/>
      <c r="E12" s="698"/>
      <c r="F12" s="698"/>
      <c r="G12" s="698"/>
      <c r="H12" s="698"/>
      <c r="I12" s="698"/>
      <c r="J12" s="698"/>
      <c r="K12" s="698"/>
      <c r="L12" s="698"/>
      <c r="M12" s="698"/>
      <c r="N12" s="698"/>
      <c r="O12" s="698"/>
      <c r="P12" s="6"/>
      <c r="Q12" s="5"/>
      <c r="R12" s="5"/>
      <c r="S12" s="5"/>
      <c r="T12" s="5"/>
      <c r="U12" s="5"/>
      <c r="V12" s="5"/>
      <c r="W12" s="5"/>
      <c r="X12" s="5"/>
      <c r="Y12" s="5"/>
    </row>
    <row r="13" spans="1:25" s="61" customFormat="1" x14ac:dyDescent="0.25">
      <c r="A13" s="709"/>
      <c r="B13" s="703"/>
      <c r="C13" s="698"/>
      <c r="D13" s="698"/>
      <c r="E13" s="698"/>
      <c r="F13" s="698"/>
      <c r="G13" s="698"/>
      <c r="H13" s="698"/>
      <c r="I13" s="698"/>
      <c r="J13" s="698"/>
      <c r="K13" s="698"/>
      <c r="L13" s="698"/>
      <c r="M13" s="698"/>
      <c r="N13" s="698"/>
      <c r="O13" s="698"/>
      <c r="P13" s="6"/>
      <c r="Q13" s="5"/>
      <c r="R13" s="5"/>
      <c r="S13" s="5"/>
      <c r="T13" s="5"/>
      <c r="U13" s="5"/>
      <c r="V13" s="5"/>
      <c r="W13" s="5"/>
      <c r="X13" s="5"/>
      <c r="Y13" s="5"/>
    </row>
    <row r="14" spans="1:25" s="61" customFormat="1" x14ac:dyDescent="0.25">
      <c r="A14" s="709"/>
      <c r="B14" s="703"/>
      <c r="C14" s="698"/>
      <c r="D14" s="698"/>
      <c r="E14" s="698"/>
      <c r="F14" s="698"/>
      <c r="G14" s="698"/>
      <c r="H14" s="698"/>
      <c r="I14" s="698"/>
      <c r="J14" s="698"/>
      <c r="K14" s="698"/>
      <c r="L14" s="698"/>
      <c r="M14" s="698"/>
      <c r="N14" s="698"/>
      <c r="O14" s="698"/>
      <c r="P14" s="6"/>
      <c r="Q14" s="5"/>
      <c r="R14" s="5"/>
      <c r="S14" s="5"/>
      <c r="T14" s="5"/>
      <c r="U14" s="5"/>
      <c r="V14" s="5"/>
      <c r="W14" s="5"/>
      <c r="X14" s="5"/>
      <c r="Y14" s="5"/>
    </row>
    <row r="15" spans="1:25" s="61" customFormat="1" ht="12" thickBot="1" x14ac:dyDescent="0.3">
      <c r="A15" s="710"/>
      <c r="B15" s="704"/>
      <c r="C15" s="698"/>
      <c r="D15" s="698"/>
      <c r="E15" s="698"/>
      <c r="F15" s="698"/>
      <c r="G15" s="698"/>
      <c r="H15" s="698"/>
      <c r="I15" s="698"/>
      <c r="J15" s="698"/>
      <c r="K15" s="698"/>
      <c r="L15" s="698"/>
      <c r="M15" s="698"/>
      <c r="N15" s="698"/>
      <c r="O15" s="698"/>
      <c r="P15" s="6"/>
      <c r="Q15" s="5"/>
      <c r="R15" s="5"/>
      <c r="S15" s="5"/>
      <c r="T15" s="5"/>
      <c r="U15" s="5"/>
      <c r="V15" s="5"/>
      <c r="W15" s="5"/>
      <c r="X15" s="5"/>
      <c r="Y15" s="5"/>
    </row>
    <row r="16" spans="1:25" s="61" customFormat="1" ht="6" customHeight="1" x14ac:dyDescent="0.25">
      <c r="A16" s="708" t="str">
        <f>Notes!B6</f>
        <v>Note 2</v>
      </c>
      <c r="B16" s="1"/>
      <c r="C16" s="153"/>
      <c r="D16" s="153"/>
      <c r="E16" s="153"/>
      <c r="F16" s="153"/>
      <c r="G16" s="153"/>
      <c r="H16" s="153"/>
      <c r="I16" s="152"/>
      <c r="J16" s="153"/>
      <c r="K16" s="153"/>
      <c r="L16" s="153"/>
      <c r="M16" s="153"/>
      <c r="N16" s="153"/>
      <c r="O16" s="153"/>
      <c r="P16" s="6"/>
      <c r="Q16" s="5"/>
      <c r="R16" s="5"/>
      <c r="S16" s="5"/>
      <c r="T16" s="5"/>
      <c r="U16" s="5"/>
      <c r="V16" s="5"/>
      <c r="W16" s="5"/>
      <c r="X16" s="5"/>
      <c r="Y16" s="5"/>
    </row>
    <row r="17" spans="1:25" s="61" customFormat="1" x14ac:dyDescent="0.25">
      <c r="A17" s="709"/>
      <c r="B17" s="167" t="s">
        <v>41</v>
      </c>
      <c r="C17" s="169" t="s">
        <v>21</v>
      </c>
      <c r="D17" s="67"/>
      <c r="E17" s="67"/>
      <c r="F17" s="67"/>
      <c r="G17" s="749" t="s">
        <v>42</v>
      </c>
      <c r="H17" s="749"/>
      <c r="I17" s="154" t="s">
        <v>43</v>
      </c>
      <c r="J17" s="166" t="s">
        <v>44</v>
      </c>
      <c r="K17" s="154"/>
      <c r="L17" s="153"/>
      <c r="M17" s="153"/>
      <c r="N17" s="153"/>
      <c r="O17" s="153"/>
      <c r="P17" s="6"/>
      <c r="Q17" s="5"/>
      <c r="R17" s="5"/>
      <c r="S17" s="5"/>
      <c r="T17" s="5"/>
      <c r="U17" s="5"/>
      <c r="V17" s="5"/>
      <c r="W17" s="5"/>
      <c r="X17" s="5"/>
      <c r="Y17" s="5"/>
    </row>
    <row r="18" spans="1:25" s="61" customFormat="1" ht="5.5" customHeight="1" x14ac:dyDescent="0.25">
      <c r="A18" s="709"/>
      <c r="B18" s="168"/>
      <c r="C18" s="153"/>
      <c r="D18" s="153"/>
      <c r="E18" s="153"/>
      <c r="F18" s="153"/>
      <c r="G18" s="58"/>
      <c r="H18" s="58"/>
      <c r="I18" s="152"/>
      <c r="J18" s="58"/>
      <c r="K18" s="152"/>
      <c r="L18" s="153"/>
      <c r="M18" s="153"/>
      <c r="N18" s="153"/>
      <c r="O18" s="153"/>
      <c r="P18" s="6"/>
      <c r="Q18" s="5"/>
      <c r="R18" s="5"/>
      <c r="S18" s="5"/>
      <c r="T18" s="5"/>
      <c r="U18" s="5"/>
      <c r="V18" s="5"/>
      <c r="W18" s="5"/>
      <c r="X18" s="5"/>
      <c r="Y18" s="5"/>
    </row>
    <row r="19" spans="1:25" s="61" customFormat="1" x14ac:dyDescent="0.25">
      <c r="A19" s="709"/>
      <c r="B19" s="168"/>
      <c r="C19" s="169" t="s">
        <v>22</v>
      </c>
      <c r="D19" s="67"/>
      <c r="E19" s="67"/>
      <c r="F19" s="67"/>
      <c r="G19" s="749" t="s">
        <v>45</v>
      </c>
      <c r="H19" s="749"/>
      <c r="I19" s="154"/>
      <c r="J19" s="166" t="s">
        <v>46</v>
      </c>
      <c r="K19" s="154" t="s">
        <v>43</v>
      </c>
      <c r="L19" s="153"/>
      <c r="M19" s="153"/>
      <c r="N19" s="153"/>
      <c r="O19" s="153"/>
      <c r="P19" s="6"/>
      <c r="Q19" s="5"/>
      <c r="R19" s="5"/>
      <c r="S19" s="5"/>
      <c r="T19" s="5"/>
      <c r="U19" s="5"/>
      <c r="V19" s="5"/>
      <c r="W19" s="5"/>
      <c r="X19" s="5"/>
      <c r="Y19" s="5"/>
    </row>
    <row r="20" spans="1:25" s="61" customFormat="1" ht="5.5" customHeight="1" x14ac:dyDescent="0.25">
      <c r="A20" s="709"/>
      <c r="B20" s="168"/>
      <c r="C20" s="153"/>
      <c r="D20" s="153"/>
      <c r="E20" s="153"/>
      <c r="F20" s="153"/>
      <c r="G20" s="58"/>
      <c r="H20" s="58"/>
      <c r="I20" s="152"/>
      <c r="J20" s="58"/>
      <c r="K20" s="152"/>
      <c r="L20" s="153"/>
      <c r="M20" s="153"/>
      <c r="N20" s="153"/>
      <c r="O20" s="153"/>
      <c r="P20" s="6"/>
      <c r="Q20" s="5"/>
      <c r="R20" s="5"/>
      <c r="S20" s="5"/>
      <c r="T20" s="5"/>
      <c r="U20" s="5"/>
      <c r="V20" s="5"/>
      <c r="W20" s="5"/>
      <c r="X20" s="5"/>
      <c r="Y20" s="5"/>
    </row>
    <row r="21" spans="1:25" s="61" customFormat="1" x14ac:dyDescent="0.25">
      <c r="A21" s="709"/>
      <c r="B21" s="168"/>
      <c r="C21" s="68" t="s">
        <v>23</v>
      </c>
      <c r="D21" s="69"/>
      <c r="E21" s="69"/>
      <c r="F21" s="69"/>
      <c r="G21" s="749" t="s">
        <v>47</v>
      </c>
      <c r="H21" s="749"/>
      <c r="I21" s="154"/>
      <c r="J21" s="166" t="s">
        <v>48</v>
      </c>
      <c r="K21" s="154"/>
      <c r="L21" s="153"/>
      <c r="M21" s="153"/>
      <c r="N21" s="153"/>
      <c r="O21" s="153"/>
      <c r="P21" s="6"/>
      <c r="Q21" s="5"/>
      <c r="R21" s="5"/>
      <c r="S21" s="5"/>
      <c r="T21" s="5"/>
      <c r="U21" s="5"/>
      <c r="V21" s="5"/>
      <c r="W21" s="5"/>
      <c r="X21" s="5"/>
      <c r="Y21" s="5"/>
    </row>
    <row r="22" spans="1:25" s="61" customFormat="1" x14ac:dyDescent="0.25">
      <c r="A22" s="709"/>
      <c r="B22" s="168"/>
      <c r="C22" s="153"/>
      <c r="D22" s="153"/>
      <c r="E22" s="153"/>
      <c r="F22" s="153"/>
      <c r="G22" s="749" t="s">
        <v>49</v>
      </c>
      <c r="H22" s="749"/>
      <c r="I22" s="154" t="s">
        <v>43</v>
      </c>
      <c r="J22" s="166" t="s">
        <v>50</v>
      </c>
      <c r="K22" s="154"/>
      <c r="L22" s="153"/>
      <c r="M22" s="153"/>
      <c r="N22" s="153"/>
      <c r="O22" s="153"/>
      <c r="P22" s="6"/>
      <c r="Q22" s="5"/>
      <c r="R22" s="5"/>
      <c r="S22" s="5"/>
      <c r="T22" s="5"/>
      <c r="U22" s="5"/>
      <c r="V22" s="5"/>
      <c r="W22" s="5"/>
      <c r="X22" s="5"/>
      <c r="Y22" s="5"/>
    </row>
    <row r="23" spans="1:25" s="61" customFormat="1" ht="12" thickBot="1" x14ac:dyDescent="0.3">
      <c r="A23" s="710"/>
      <c r="B23" s="93"/>
      <c r="C23" s="70"/>
      <c r="D23" s="70"/>
      <c r="E23" s="70"/>
      <c r="F23" s="70"/>
      <c r="G23" s="749" t="s">
        <v>51</v>
      </c>
      <c r="H23" s="749"/>
      <c r="I23" s="154"/>
      <c r="J23" s="166" t="s">
        <v>52</v>
      </c>
      <c r="K23" s="154"/>
      <c r="L23" s="153"/>
      <c r="M23" s="153"/>
      <c r="N23" s="153"/>
      <c r="O23" s="153"/>
      <c r="P23" s="6"/>
      <c r="Q23" s="5"/>
      <c r="R23" s="5"/>
      <c r="S23" s="5"/>
      <c r="T23" s="5"/>
      <c r="U23" s="5"/>
      <c r="V23" s="5"/>
      <c r="W23" s="5"/>
      <c r="X23" s="5"/>
      <c r="Y23" s="5"/>
    </row>
    <row r="24" spans="1:25" s="61" customFormat="1" ht="6" customHeight="1" x14ac:dyDescent="0.25">
      <c r="A24" s="94"/>
      <c r="B24" s="33"/>
      <c r="C24" s="153"/>
      <c r="D24" s="153"/>
      <c r="E24" s="153"/>
      <c r="F24" s="153"/>
      <c r="G24" s="153"/>
      <c r="H24" s="153"/>
      <c r="I24" s="153"/>
      <c r="J24" s="153"/>
      <c r="K24" s="153"/>
      <c r="L24" s="153"/>
      <c r="M24" s="153"/>
      <c r="N24" s="153"/>
      <c r="O24" s="153"/>
      <c r="P24" s="6"/>
      <c r="Q24" s="5"/>
      <c r="R24" s="5"/>
      <c r="S24" s="5"/>
      <c r="T24" s="5"/>
      <c r="U24" s="5"/>
      <c r="V24" s="5"/>
      <c r="W24" s="5"/>
      <c r="X24" s="5"/>
      <c r="Y24" s="5"/>
    </row>
    <row r="25" spans="1:25" s="61" customFormat="1" x14ac:dyDescent="0.25">
      <c r="A25" s="165" t="str">
        <f>+Notes!B8</f>
        <v>Note 3</v>
      </c>
      <c r="B25" s="744" t="s">
        <v>53</v>
      </c>
      <c r="C25" s="687"/>
      <c r="D25" s="682"/>
      <c r="E25" s="682"/>
      <c r="F25" s="682"/>
      <c r="G25" s="682"/>
      <c r="H25" s="682"/>
      <c r="I25" s="682"/>
      <c r="J25" s="682"/>
      <c r="K25" s="682"/>
      <c r="L25" s="682"/>
      <c r="M25" s="682"/>
      <c r="N25" s="682"/>
      <c r="O25" s="682"/>
      <c r="P25" s="6"/>
      <c r="Q25" s="747"/>
      <c r="R25" s="5"/>
      <c r="S25" s="5"/>
      <c r="T25" s="5"/>
      <c r="U25" s="5"/>
      <c r="V25" s="5"/>
      <c r="W25" s="5"/>
      <c r="X25" s="5"/>
      <c r="Y25" s="5"/>
    </row>
    <row r="26" spans="1:25" s="61" customFormat="1" x14ac:dyDescent="0.25">
      <c r="A26" s="11"/>
      <c r="B26" s="745"/>
      <c r="C26" s="687"/>
      <c r="D26" s="682"/>
      <c r="E26" s="682"/>
      <c r="F26" s="682"/>
      <c r="G26" s="682"/>
      <c r="H26" s="682"/>
      <c r="I26" s="682"/>
      <c r="J26" s="682"/>
      <c r="K26" s="682"/>
      <c r="L26" s="682"/>
      <c r="M26" s="682"/>
      <c r="N26" s="682"/>
      <c r="O26" s="682"/>
      <c r="P26" s="6"/>
      <c r="Q26" s="747"/>
      <c r="R26" s="5"/>
      <c r="S26" s="5"/>
      <c r="T26" s="5"/>
      <c r="U26" s="5"/>
      <c r="V26" s="5"/>
      <c r="W26" s="5"/>
      <c r="X26" s="5"/>
      <c r="Y26" s="5"/>
    </row>
    <row r="27" spans="1:25" s="61" customFormat="1" x14ac:dyDescent="0.25">
      <c r="A27" s="11"/>
      <c r="B27" s="745"/>
      <c r="C27" s="687"/>
      <c r="D27" s="682"/>
      <c r="E27" s="682"/>
      <c r="F27" s="682"/>
      <c r="G27" s="682"/>
      <c r="H27" s="682"/>
      <c r="I27" s="682"/>
      <c r="J27" s="682"/>
      <c r="K27" s="682"/>
      <c r="L27" s="682"/>
      <c r="M27" s="682"/>
      <c r="N27" s="682"/>
      <c r="O27" s="682"/>
      <c r="P27" s="6"/>
      <c r="Q27" s="747"/>
      <c r="R27" s="5"/>
      <c r="S27" s="5"/>
      <c r="T27" s="5"/>
      <c r="U27" s="5"/>
      <c r="V27" s="5"/>
      <c r="W27" s="5"/>
      <c r="X27" s="5"/>
      <c r="Y27" s="5"/>
    </row>
    <row r="28" spans="1:25" s="61" customFormat="1" x14ac:dyDescent="0.25">
      <c r="A28" s="11"/>
      <c r="B28" s="746"/>
      <c r="C28" s="748" t="s">
        <v>55</v>
      </c>
      <c r="D28" s="748"/>
      <c r="E28" s="748"/>
      <c r="F28" s="734"/>
      <c r="G28" s="96"/>
      <c r="H28" s="97" t="s">
        <v>1937</v>
      </c>
      <c r="I28" s="156"/>
      <c r="J28" s="156"/>
      <c r="K28" s="156"/>
      <c r="L28" s="156"/>
      <c r="M28" s="156"/>
      <c r="N28" s="156"/>
      <c r="O28" s="156"/>
      <c r="P28" s="6"/>
      <c r="Q28" s="747"/>
      <c r="R28" s="5"/>
      <c r="S28" s="5"/>
      <c r="T28" s="5"/>
      <c r="U28" s="5"/>
      <c r="V28" s="5"/>
      <c r="W28" s="5"/>
      <c r="X28" s="5"/>
      <c r="Y28" s="5"/>
    </row>
    <row r="29" spans="1:25" s="61" customFormat="1" ht="6" customHeight="1" thickBot="1" x14ac:dyDescent="0.3">
      <c r="A29" s="95"/>
      <c r="B29" s="33"/>
      <c r="C29" s="153"/>
      <c r="D29" s="153"/>
      <c r="E29" s="153"/>
      <c r="F29" s="153"/>
      <c r="G29" s="153"/>
      <c r="H29" s="153"/>
      <c r="I29" s="153"/>
      <c r="J29" s="153"/>
      <c r="K29" s="153"/>
      <c r="L29" s="153"/>
      <c r="M29" s="153"/>
      <c r="N29" s="153"/>
      <c r="O29" s="153"/>
      <c r="P29" s="6"/>
      <c r="Q29" s="747"/>
      <c r="R29" s="5"/>
      <c r="S29" s="5"/>
      <c r="T29" s="5"/>
      <c r="U29" s="5"/>
      <c r="V29" s="5"/>
      <c r="W29" s="5"/>
      <c r="X29" s="5"/>
      <c r="Y29" s="5"/>
    </row>
    <row r="30" spans="1:25" s="61" customFormat="1" x14ac:dyDescent="0.25">
      <c r="A30" s="2"/>
      <c r="B30" s="702" t="s">
        <v>57</v>
      </c>
      <c r="C30" s="698"/>
      <c r="D30" s="698"/>
      <c r="E30" s="698"/>
      <c r="F30" s="698"/>
      <c r="G30" s="698"/>
      <c r="H30" s="698"/>
      <c r="I30" s="698"/>
      <c r="J30" s="698"/>
      <c r="K30" s="698"/>
      <c r="L30" s="698"/>
      <c r="M30" s="698"/>
      <c r="N30" s="698"/>
      <c r="O30" s="698"/>
      <c r="P30" s="6"/>
      <c r="Q30" s="747"/>
      <c r="R30" s="5"/>
      <c r="S30" s="5"/>
      <c r="T30" s="5"/>
      <c r="U30" s="5"/>
      <c r="V30" s="5"/>
      <c r="W30" s="5"/>
      <c r="X30" s="5"/>
      <c r="Y30" s="5"/>
    </row>
    <row r="31" spans="1:25" s="61" customFormat="1" x14ac:dyDescent="0.25">
      <c r="A31" s="2"/>
      <c r="B31" s="703"/>
      <c r="C31" s="698"/>
      <c r="D31" s="698"/>
      <c r="E31" s="698"/>
      <c r="F31" s="698"/>
      <c r="G31" s="698"/>
      <c r="H31" s="698"/>
      <c r="I31" s="698"/>
      <c r="J31" s="698"/>
      <c r="K31" s="698"/>
      <c r="L31" s="698"/>
      <c r="M31" s="698"/>
      <c r="N31" s="698"/>
      <c r="O31" s="698"/>
      <c r="P31" s="6"/>
      <c r="Q31" s="747"/>
      <c r="R31" s="5"/>
      <c r="S31" s="5"/>
      <c r="T31" s="5"/>
      <c r="U31" s="5"/>
      <c r="V31" s="5"/>
      <c r="W31" s="5"/>
      <c r="X31" s="5"/>
      <c r="Y31" s="5"/>
    </row>
    <row r="32" spans="1:25" s="61" customFormat="1" x14ac:dyDescent="0.25">
      <c r="A32" s="2"/>
      <c r="B32" s="704"/>
      <c r="C32" s="698"/>
      <c r="D32" s="698"/>
      <c r="E32" s="698"/>
      <c r="F32" s="698"/>
      <c r="G32" s="698"/>
      <c r="H32" s="698"/>
      <c r="I32" s="698"/>
      <c r="J32" s="698"/>
      <c r="K32" s="698"/>
      <c r="L32" s="698"/>
      <c r="M32" s="698"/>
      <c r="N32" s="698"/>
      <c r="O32" s="698"/>
      <c r="P32" s="6"/>
      <c r="Q32" s="747"/>
      <c r="R32" s="5"/>
      <c r="S32" s="5"/>
      <c r="T32" s="5"/>
      <c r="U32" s="5"/>
      <c r="V32" s="5"/>
      <c r="W32" s="5"/>
      <c r="X32" s="5"/>
      <c r="Y32" s="5"/>
    </row>
    <row r="33" spans="1:25" s="61" customFormat="1" ht="6" customHeight="1" thickBot="1" x14ac:dyDescent="0.3">
      <c r="A33" s="7"/>
      <c r="B33" s="39"/>
      <c r="C33" s="73"/>
      <c r="D33" s="73"/>
      <c r="E33" s="73"/>
      <c r="F33" s="73"/>
      <c r="G33" s="73"/>
      <c r="H33" s="73"/>
      <c r="I33" s="73"/>
      <c r="J33" s="73"/>
      <c r="K33" s="73"/>
      <c r="L33" s="73"/>
      <c r="M33" s="73"/>
      <c r="N33" s="73"/>
      <c r="O33" s="73"/>
      <c r="P33" s="9"/>
      <c r="Q33" s="5"/>
      <c r="R33" s="5"/>
      <c r="S33" s="5"/>
      <c r="T33" s="5"/>
      <c r="U33" s="5"/>
      <c r="V33" s="5"/>
      <c r="W33" s="5"/>
      <c r="X33" s="5"/>
      <c r="Y33" s="5"/>
    </row>
    <row r="34" spans="1:25" ht="12" thickBot="1" x14ac:dyDescent="0.3">
      <c r="A34" s="2"/>
      <c r="B34" s="31"/>
      <c r="C34" s="71"/>
      <c r="D34" s="71"/>
      <c r="E34" s="71"/>
      <c r="F34" s="71"/>
      <c r="G34" s="71"/>
      <c r="H34" s="71"/>
      <c r="I34" s="71"/>
      <c r="J34" s="71"/>
      <c r="K34" s="71"/>
      <c r="L34" s="71"/>
      <c r="M34" s="71"/>
      <c r="N34" s="71"/>
      <c r="O34" s="71"/>
      <c r="P34" s="3"/>
      <c r="Q34" s="3"/>
      <c r="R34" s="3"/>
      <c r="S34" s="3"/>
      <c r="T34" s="3"/>
      <c r="U34" s="3"/>
      <c r="V34" s="3"/>
      <c r="W34" s="3"/>
      <c r="X34" s="3"/>
      <c r="Y34" s="3"/>
    </row>
    <row r="35" spans="1:25" s="61" customFormat="1" ht="12" thickBot="1" x14ac:dyDescent="0.3">
      <c r="A35" s="10"/>
      <c r="B35" s="32" t="s">
        <v>20</v>
      </c>
      <c r="C35" s="72"/>
      <c r="D35" s="72"/>
      <c r="E35" s="72"/>
      <c r="F35" s="72"/>
      <c r="G35" s="72"/>
      <c r="H35" s="72"/>
      <c r="I35" s="72"/>
      <c r="J35" s="72"/>
      <c r="K35" s="72"/>
      <c r="L35" s="72"/>
      <c r="M35" s="72"/>
      <c r="N35" s="72"/>
      <c r="O35" s="72"/>
      <c r="P35" s="4"/>
      <c r="Q35" s="5"/>
      <c r="R35" s="5"/>
      <c r="S35" s="5"/>
      <c r="T35" s="5"/>
      <c r="U35" s="5"/>
      <c r="V35" s="5"/>
      <c r="W35" s="5"/>
      <c r="X35" s="5"/>
      <c r="Y35" s="5"/>
    </row>
    <row r="36" spans="1:25" s="61" customFormat="1" ht="14.25" customHeight="1" outlineLevel="1" thickBot="1" x14ac:dyDescent="0.3">
      <c r="A36" s="11"/>
      <c r="B36" s="35"/>
      <c r="C36" s="153"/>
      <c r="D36" s="153"/>
      <c r="E36" s="153"/>
      <c r="F36" s="153"/>
      <c r="G36" s="153"/>
      <c r="H36" s="153"/>
      <c r="I36" s="153"/>
      <c r="J36" s="153"/>
      <c r="K36" s="153"/>
      <c r="L36" s="153"/>
      <c r="M36" s="153"/>
      <c r="N36" s="153"/>
      <c r="O36" s="153"/>
      <c r="P36" s="6"/>
      <c r="Q36" s="5"/>
      <c r="R36" s="5"/>
      <c r="S36" s="5"/>
      <c r="T36" s="5"/>
      <c r="U36" s="5"/>
      <c r="V36" s="5"/>
      <c r="W36" s="5"/>
      <c r="X36" s="5"/>
      <c r="Y36" s="5"/>
    </row>
    <row r="37" spans="1:25" s="61" customFormat="1" ht="15" customHeight="1" outlineLevel="1" x14ac:dyDescent="0.25">
      <c r="A37" s="741" t="str">
        <f>Notes!B10</f>
        <v>Note 4</v>
      </c>
      <c r="B37" s="702" t="s">
        <v>59</v>
      </c>
      <c r="C37" s="698"/>
      <c r="D37" s="698"/>
      <c r="E37" s="698"/>
      <c r="F37" s="698"/>
      <c r="G37" s="698"/>
      <c r="H37" s="698"/>
      <c r="I37" s="698"/>
      <c r="J37" s="698"/>
      <c r="K37" s="698"/>
      <c r="L37" s="698"/>
      <c r="M37" s="698"/>
      <c r="N37" s="698"/>
      <c r="O37" s="698"/>
      <c r="P37" s="6"/>
      <c r="Q37" s="5"/>
      <c r="R37" s="5"/>
      <c r="S37" s="5"/>
      <c r="T37" s="5"/>
      <c r="U37" s="5"/>
      <c r="V37" s="5"/>
      <c r="W37" s="5"/>
      <c r="X37" s="5"/>
      <c r="Y37" s="5"/>
    </row>
    <row r="38" spans="1:25" s="61" customFormat="1" outlineLevel="1" x14ac:dyDescent="0.25">
      <c r="A38" s="742"/>
      <c r="B38" s="703"/>
      <c r="C38" s="698"/>
      <c r="D38" s="698"/>
      <c r="E38" s="698"/>
      <c r="F38" s="698"/>
      <c r="G38" s="698"/>
      <c r="H38" s="698"/>
      <c r="I38" s="698"/>
      <c r="J38" s="698"/>
      <c r="K38" s="698"/>
      <c r="L38" s="698"/>
      <c r="M38" s="698"/>
      <c r="N38" s="698"/>
      <c r="O38" s="698"/>
      <c r="P38" s="6"/>
      <c r="Q38" s="5"/>
      <c r="R38" s="5"/>
      <c r="S38" s="5"/>
      <c r="T38" s="5"/>
      <c r="U38" s="5"/>
      <c r="V38" s="5"/>
      <c r="W38" s="5"/>
      <c r="X38" s="5"/>
      <c r="Y38" s="5"/>
    </row>
    <row r="39" spans="1:25" s="61" customFormat="1" outlineLevel="1" x14ac:dyDescent="0.25">
      <c r="A39" s="742"/>
      <c r="B39" s="703"/>
      <c r="C39" s="698"/>
      <c r="D39" s="698"/>
      <c r="E39" s="698"/>
      <c r="F39" s="698"/>
      <c r="G39" s="698"/>
      <c r="H39" s="698"/>
      <c r="I39" s="698"/>
      <c r="J39" s="698"/>
      <c r="K39" s="698"/>
      <c r="L39" s="698"/>
      <c r="M39" s="698"/>
      <c r="N39" s="698"/>
      <c r="O39" s="698"/>
      <c r="P39" s="6"/>
      <c r="Q39" s="5"/>
      <c r="R39" s="5"/>
      <c r="S39" s="5"/>
      <c r="T39" s="5"/>
      <c r="U39" s="5"/>
      <c r="V39" s="5"/>
      <c r="W39" s="5"/>
      <c r="X39" s="5"/>
      <c r="Y39" s="5"/>
    </row>
    <row r="40" spans="1:25" s="61" customFormat="1" outlineLevel="1" x14ac:dyDescent="0.25">
      <c r="A40" s="742"/>
      <c r="B40" s="703"/>
      <c r="C40" s="698"/>
      <c r="D40" s="698"/>
      <c r="E40" s="698"/>
      <c r="F40" s="698"/>
      <c r="G40" s="698"/>
      <c r="H40" s="698"/>
      <c r="I40" s="698"/>
      <c r="J40" s="698"/>
      <c r="K40" s="698"/>
      <c r="L40" s="698"/>
      <c r="M40" s="698"/>
      <c r="N40" s="698"/>
      <c r="O40" s="698"/>
      <c r="P40" s="6"/>
      <c r="Q40" s="5"/>
      <c r="R40" s="5"/>
      <c r="S40" s="5"/>
      <c r="T40" s="5"/>
      <c r="U40" s="5"/>
      <c r="V40" s="5"/>
      <c r="W40" s="5"/>
      <c r="X40" s="5"/>
      <c r="Y40" s="5"/>
    </row>
    <row r="41" spans="1:25" s="61" customFormat="1" outlineLevel="1" x14ac:dyDescent="0.25">
      <c r="A41" s="742"/>
      <c r="B41" s="703"/>
      <c r="C41" s="698"/>
      <c r="D41" s="698"/>
      <c r="E41" s="698"/>
      <c r="F41" s="698"/>
      <c r="G41" s="698"/>
      <c r="H41" s="698"/>
      <c r="I41" s="698"/>
      <c r="J41" s="698"/>
      <c r="K41" s="698"/>
      <c r="L41" s="698"/>
      <c r="M41" s="698"/>
      <c r="N41" s="698"/>
      <c r="O41" s="698"/>
      <c r="P41" s="6"/>
      <c r="Q41" s="5"/>
      <c r="R41" s="5"/>
      <c r="S41" s="5"/>
      <c r="T41" s="5"/>
      <c r="U41" s="5"/>
      <c r="V41" s="5"/>
      <c r="W41" s="5"/>
      <c r="X41" s="5"/>
      <c r="Y41" s="5"/>
    </row>
    <row r="42" spans="1:25" s="61" customFormat="1" outlineLevel="1" x14ac:dyDescent="0.25">
      <c r="A42" s="742"/>
      <c r="B42" s="704"/>
      <c r="C42" s="698"/>
      <c r="D42" s="698"/>
      <c r="E42" s="698"/>
      <c r="F42" s="698"/>
      <c r="G42" s="698"/>
      <c r="H42" s="698"/>
      <c r="I42" s="698"/>
      <c r="J42" s="698"/>
      <c r="K42" s="698"/>
      <c r="L42" s="698"/>
      <c r="M42" s="698"/>
      <c r="N42" s="698"/>
      <c r="O42" s="698"/>
      <c r="P42" s="6"/>
      <c r="Q42" s="5"/>
      <c r="R42" s="5"/>
      <c r="S42" s="5"/>
      <c r="T42" s="5"/>
      <c r="U42" s="5"/>
      <c r="V42" s="5"/>
      <c r="W42" s="5"/>
      <c r="X42" s="5"/>
      <c r="Y42" s="5"/>
    </row>
    <row r="43" spans="1:25" s="61" customFormat="1" ht="6.75" customHeight="1" outlineLevel="1" x14ac:dyDescent="0.25">
      <c r="A43" s="742"/>
      <c r="B43" s="33"/>
      <c r="C43" s="153"/>
      <c r="D43" s="153"/>
      <c r="E43" s="153"/>
      <c r="F43" s="153"/>
      <c r="G43" s="153"/>
      <c r="H43" s="153"/>
      <c r="I43" s="153"/>
      <c r="J43" s="153"/>
      <c r="K43" s="153"/>
      <c r="L43" s="153"/>
      <c r="M43" s="153"/>
      <c r="N43" s="153"/>
      <c r="O43" s="153"/>
      <c r="P43" s="6"/>
      <c r="Q43" s="5"/>
      <c r="R43" s="5"/>
      <c r="S43" s="5"/>
      <c r="T43" s="5"/>
      <c r="U43" s="5"/>
      <c r="V43" s="5"/>
      <c r="W43" s="5"/>
      <c r="X43" s="5"/>
      <c r="Y43" s="5"/>
    </row>
    <row r="44" spans="1:25" s="62" customFormat="1" outlineLevel="1" x14ac:dyDescent="0.25">
      <c r="A44" s="742"/>
      <c r="B44" s="40" t="s">
        <v>61</v>
      </c>
      <c r="C44" s="74" t="s">
        <v>62</v>
      </c>
      <c r="D44" s="74"/>
      <c r="E44" s="74"/>
      <c r="F44" s="74"/>
      <c r="G44" s="74"/>
      <c r="H44" s="74"/>
      <c r="I44" s="74"/>
      <c r="J44" s="74"/>
      <c r="K44" s="74"/>
      <c r="L44" s="74"/>
      <c r="M44" s="74"/>
      <c r="N44" s="74"/>
      <c r="O44" s="74"/>
      <c r="P44" s="12"/>
      <c r="Q44" s="13"/>
      <c r="R44" s="13"/>
      <c r="S44" s="13"/>
      <c r="T44" s="13"/>
      <c r="U44" s="13"/>
      <c r="V44" s="13"/>
      <c r="W44" s="13"/>
      <c r="X44" s="13"/>
      <c r="Y44" s="13"/>
    </row>
    <row r="45" spans="1:25" s="61" customFormat="1" ht="15" customHeight="1" outlineLevel="1" x14ac:dyDescent="0.25">
      <c r="A45" s="742"/>
      <c r="B45" s="684" t="s">
        <v>63</v>
      </c>
      <c r="C45" s="695"/>
      <c r="D45" s="696"/>
      <c r="E45" s="696"/>
      <c r="F45" s="696"/>
      <c r="G45" s="696"/>
      <c r="H45" s="696"/>
      <c r="I45" s="696"/>
      <c r="J45" s="696"/>
      <c r="K45" s="696"/>
      <c r="L45" s="696"/>
      <c r="M45" s="696"/>
      <c r="N45" s="696"/>
      <c r="O45" s="696"/>
      <c r="P45" s="6"/>
      <c r="Q45" s="5"/>
      <c r="R45" s="5"/>
      <c r="S45" s="5"/>
      <c r="T45" s="5"/>
      <c r="U45" s="5"/>
      <c r="V45" s="5"/>
      <c r="W45" s="5"/>
      <c r="X45" s="5"/>
      <c r="Y45" s="5"/>
    </row>
    <row r="46" spans="1:25" s="61" customFormat="1" outlineLevel="1" x14ac:dyDescent="0.25">
      <c r="A46" s="742"/>
      <c r="B46" s="685"/>
      <c r="C46" s="695"/>
      <c r="D46" s="696"/>
      <c r="E46" s="696"/>
      <c r="F46" s="696"/>
      <c r="G46" s="696"/>
      <c r="H46" s="696"/>
      <c r="I46" s="696"/>
      <c r="J46" s="696"/>
      <c r="K46" s="696"/>
      <c r="L46" s="696"/>
      <c r="M46" s="696"/>
      <c r="N46" s="696"/>
      <c r="O46" s="696"/>
      <c r="P46" s="6"/>
      <c r="Q46" s="5"/>
      <c r="R46" s="5"/>
      <c r="S46" s="5"/>
      <c r="T46" s="5"/>
      <c r="U46" s="5"/>
      <c r="V46" s="5"/>
      <c r="W46" s="5"/>
      <c r="X46" s="5"/>
      <c r="Y46" s="5"/>
    </row>
    <row r="47" spans="1:25" s="61" customFormat="1" outlineLevel="1" x14ac:dyDescent="0.25">
      <c r="A47" s="742"/>
      <c r="B47" s="685"/>
      <c r="C47" s="695"/>
      <c r="D47" s="696"/>
      <c r="E47" s="696"/>
      <c r="F47" s="696"/>
      <c r="G47" s="696"/>
      <c r="H47" s="696"/>
      <c r="I47" s="696"/>
      <c r="J47" s="696"/>
      <c r="K47" s="696"/>
      <c r="L47" s="696"/>
      <c r="M47" s="696"/>
      <c r="N47" s="696"/>
      <c r="O47" s="696"/>
      <c r="P47" s="6"/>
      <c r="Q47" s="5"/>
      <c r="R47" s="5"/>
      <c r="S47" s="5"/>
      <c r="T47" s="5"/>
      <c r="U47" s="5"/>
      <c r="V47" s="5"/>
      <c r="W47" s="5"/>
      <c r="X47" s="5"/>
      <c r="Y47" s="5"/>
    </row>
    <row r="48" spans="1:25" s="61" customFormat="1" outlineLevel="1" x14ac:dyDescent="0.25">
      <c r="A48" s="742"/>
      <c r="B48" s="685"/>
      <c r="C48" s="695"/>
      <c r="D48" s="696"/>
      <c r="E48" s="696"/>
      <c r="F48" s="696"/>
      <c r="G48" s="696"/>
      <c r="H48" s="696"/>
      <c r="I48" s="696"/>
      <c r="J48" s="696"/>
      <c r="K48" s="696"/>
      <c r="L48" s="696"/>
      <c r="M48" s="696"/>
      <c r="N48" s="696"/>
      <c r="O48" s="696"/>
      <c r="P48" s="6"/>
      <c r="Q48" s="5"/>
      <c r="R48" s="5"/>
      <c r="S48" s="5"/>
      <c r="T48" s="5"/>
      <c r="U48" s="5"/>
      <c r="V48" s="5"/>
      <c r="W48" s="5"/>
      <c r="X48" s="5"/>
      <c r="Y48" s="5"/>
    </row>
    <row r="49" spans="1:27" s="61" customFormat="1" outlineLevel="1" x14ac:dyDescent="0.25">
      <c r="A49" s="742"/>
      <c r="B49" s="685"/>
      <c r="C49" s="695"/>
      <c r="D49" s="696"/>
      <c r="E49" s="696"/>
      <c r="F49" s="696"/>
      <c r="G49" s="696"/>
      <c r="H49" s="696"/>
      <c r="I49" s="696"/>
      <c r="J49" s="696"/>
      <c r="K49" s="696"/>
      <c r="L49" s="696"/>
      <c r="M49" s="696"/>
      <c r="N49" s="696"/>
      <c r="O49" s="696"/>
      <c r="P49" s="6"/>
      <c r="Q49" s="5"/>
      <c r="R49" s="5"/>
      <c r="S49" s="5"/>
      <c r="T49" s="5"/>
      <c r="U49" s="5"/>
      <c r="V49" s="5"/>
      <c r="W49" s="5"/>
      <c r="X49" s="5"/>
      <c r="Y49" s="5"/>
    </row>
    <row r="50" spans="1:27" s="61" customFormat="1" outlineLevel="1" x14ac:dyDescent="0.25">
      <c r="A50" s="742"/>
      <c r="B50" s="162"/>
      <c r="C50" s="695"/>
      <c r="D50" s="696"/>
      <c r="E50" s="696"/>
      <c r="F50" s="696"/>
      <c r="G50" s="696"/>
      <c r="H50" s="696"/>
      <c r="I50" s="696"/>
      <c r="J50" s="696"/>
      <c r="K50" s="696"/>
      <c r="L50" s="696"/>
      <c r="M50" s="696"/>
      <c r="N50" s="696"/>
      <c r="O50" s="696"/>
      <c r="P50" s="6"/>
      <c r="Q50" s="5"/>
      <c r="R50" s="5"/>
      <c r="S50" s="5"/>
      <c r="T50" s="5"/>
      <c r="U50" s="5"/>
      <c r="V50" s="5"/>
      <c r="W50" s="5"/>
      <c r="X50" s="5"/>
      <c r="Y50" s="5"/>
    </row>
    <row r="51" spans="1:27" s="61" customFormat="1" outlineLevel="1" x14ac:dyDescent="0.25">
      <c r="A51" s="742"/>
      <c r="B51" s="41" t="str">
        <f>Notes!B12</f>
        <v>Note 5</v>
      </c>
      <c r="C51" s="695"/>
      <c r="D51" s="696"/>
      <c r="E51" s="696"/>
      <c r="F51" s="696"/>
      <c r="G51" s="696"/>
      <c r="H51" s="696"/>
      <c r="I51" s="696"/>
      <c r="J51" s="696"/>
      <c r="K51" s="696"/>
      <c r="L51" s="696"/>
      <c r="M51" s="696"/>
      <c r="N51" s="696"/>
      <c r="O51" s="696"/>
      <c r="P51" s="6"/>
      <c r="Q51" s="5"/>
      <c r="R51" s="5"/>
      <c r="S51" s="5"/>
      <c r="T51" s="5"/>
      <c r="U51" s="5"/>
      <c r="V51" s="5"/>
      <c r="W51" s="5"/>
      <c r="X51" s="5"/>
      <c r="Y51" s="5"/>
    </row>
    <row r="52" spans="1:27" s="61" customFormat="1" outlineLevel="1" x14ac:dyDescent="0.25">
      <c r="A52" s="742"/>
      <c r="B52" s="163"/>
      <c r="C52" s="695"/>
      <c r="D52" s="696"/>
      <c r="E52" s="696"/>
      <c r="F52" s="696"/>
      <c r="G52" s="696"/>
      <c r="H52" s="696"/>
      <c r="I52" s="696"/>
      <c r="J52" s="696"/>
      <c r="K52" s="696"/>
      <c r="L52" s="696"/>
      <c r="M52" s="696"/>
      <c r="N52" s="696"/>
      <c r="O52" s="696"/>
      <c r="P52" s="6"/>
      <c r="Q52" s="5"/>
      <c r="R52" s="14"/>
      <c r="S52" s="14"/>
      <c r="T52" s="14"/>
      <c r="U52" s="14"/>
      <c r="V52" s="14"/>
      <c r="W52" s="14"/>
      <c r="X52" s="14"/>
      <c r="Y52" s="14"/>
      <c r="Z52" s="63"/>
      <c r="AA52" s="63"/>
    </row>
    <row r="53" spans="1:27" s="61" customFormat="1" ht="6" customHeight="1" outlineLevel="1" x14ac:dyDescent="0.25">
      <c r="A53" s="742"/>
      <c r="B53" s="33"/>
      <c r="C53" s="153"/>
      <c r="D53" s="153"/>
      <c r="E53" s="153"/>
      <c r="F53" s="153"/>
      <c r="G53" s="153"/>
      <c r="H53" s="153"/>
      <c r="I53" s="153"/>
      <c r="J53" s="153"/>
      <c r="K53" s="153"/>
      <c r="L53" s="153"/>
      <c r="M53" s="153"/>
      <c r="N53" s="153"/>
      <c r="O53" s="153"/>
      <c r="P53" s="6"/>
      <c r="Q53" s="5"/>
      <c r="R53" s="5"/>
      <c r="S53" s="5"/>
      <c r="T53" s="5"/>
      <c r="U53" s="5"/>
      <c r="V53" s="5"/>
      <c r="W53" s="5"/>
      <c r="X53" s="5"/>
      <c r="Y53" s="5"/>
    </row>
    <row r="54" spans="1:27" s="61" customFormat="1" outlineLevel="1" x14ac:dyDescent="0.25">
      <c r="A54" s="742"/>
      <c r="B54" s="42" t="s">
        <v>64</v>
      </c>
      <c r="C54" s="75" t="s">
        <v>65</v>
      </c>
      <c r="D54" s="75"/>
      <c r="E54" s="75"/>
      <c r="F54" s="75"/>
      <c r="G54" s="75"/>
      <c r="H54" s="75"/>
      <c r="I54" s="75"/>
      <c r="J54" s="75"/>
      <c r="K54" s="75"/>
      <c r="L54" s="75"/>
      <c r="M54" s="75"/>
      <c r="N54" s="75"/>
      <c r="O54" s="75"/>
      <c r="P54" s="6"/>
      <c r="Q54" s="5"/>
      <c r="R54" s="5"/>
      <c r="S54" s="5"/>
      <c r="T54" s="5"/>
      <c r="U54" s="5"/>
      <c r="V54" s="5"/>
      <c r="W54" s="5"/>
      <c r="X54" s="5"/>
      <c r="Y54" s="5"/>
    </row>
    <row r="55" spans="1:27" s="61" customFormat="1" outlineLevel="1" x14ac:dyDescent="0.25">
      <c r="A55" s="742"/>
      <c r="B55" s="34" t="s">
        <v>66</v>
      </c>
      <c r="C55" s="697"/>
      <c r="D55" s="698"/>
      <c r="E55" s="698"/>
      <c r="F55" s="698"/>
      <c r="G55" s="698"/>
      <c r="H55" s="698"/>
      <c r="I55" s="698"/>
      <c r="J55" s="698"/>
      <c r="K55" s="698"/>
      <c r="L55" s="698"/>
      <c r="M55" s="698"/>
      <c r="N55" s="698"/>
      <c r="O55" s="698"/>
      <c r="P55" s="6"/>
      <c r="Q55" s="5"/>
      <c r="R55" s="5"/>
      <c r="S55" s="5"/>
      <c r="T55" s="5"/>
      <c r="U55" s="5"/>
      <c r="V55" s="5"/>
      <c r="W55" s="5"/>
      <c r="X55" s="5"/>
      <c r="Y55" s="5"/>
    </row>
    <row r="56" spans="1:27" s="61" customFormat="1" ht="6" customHeight="1" outlineLevel="1" x14ac:dyDescent="0.25">
      <c r="A56" s="742"/>
      <c r="B56" s="33"/>
      <c r="C56" s="153"/>
      <c r="D56" s="153"/>
      <c r="E56" s="153"/>
      <c r="F56" s="153"/>
      <c r="G56" s="153"/>
      <c r="H56" s="153"/>
      <c r="I56" s="153"/>
      <c r="J56" s="153"/>
      <c r="K56" s="153"/>
      <c r="L56" s="153"/>
      <c r="M56" s="153"/>
      <c r="N56" s="153"/>
      <c r="O56" s="153"/>
      <c r="P56" s="6"/>
      <c r="Q56" s="5"/>
      <c r="R56" s="5"/>
      <c r="S56" s="5"/>
      <c r="T56" s="5"/>
      <c r="U56" s="5"/>
      <c r="V56" s="5"/>
      <c r="W56" s="5"/>
      <c r="X56" s="5"/>
      <c r="Y56" s="5"/>
    </row>
    <row r="57" spans="1:27" s="61" customFormat="1" ht="15" customHeight="1" outlineLevel="1" x14ac:dyDescent="0.25">
      <c r="A57" s="742"/>
      <c r="B57" s="684" t="s">
        <v>67</v>
      </c>
      <c r="C57" s="695"/>
      <c r="D57" s="696"/>
      <c r="E57" s="696"/>
      <c r="F57" s="696"/>
      <c r="G57" s="696"/>
      <c r="H57" s="696"/>
      <c r="I57" s="696"/>
      <c r="J57" s="696"/>
      <c r="K57" s="696"/>
      <c r="L57" s="696"/>
      <c r="M57" s="696"/>
      <c r="N57" s="696"/>
      <c r="O57" s="696"/>
      <c r="P57" s="6"/>
      <c r="Q57" s="5"/>
      <c r="R57" s="5"/>
      <c r="S57" s="5"/>
      <c r="T57" s="5"/>
      <c r="U57" s="5"/>
      <c r="V57" s="5"/>
      <c r="W57" s="5"/>
      <c r="X57" s="5"/>
      <c r="Y57" s="5"/>
    </row>
    <row r="58" spans="1:27" s="61" customFormat="1" outlineLevel="1" x14ac:dyDescent="0.25">
      <c r="A58" s="742"/>
      <c r="B58" s="685"/>
      <c r="C58" s="695"/>
      <c r="D58" s="696"/>
      <c r="E58" s="696"/>
      <c r="F58" s="696"/>
      <c r="G58" s="696"/>
      <c r="H58" s="696"/>
      <c r="I58" s="696"/>
      <c r="J58" s="696"/>
      <c r="K58" s="696"/>
      <c r="L58" s="696"/>
      <c r="M58" s="696"/>
      <c r="N58" s="696"/>
      <c r="O58" s="696"/>
      <c r="P58" s="6"/>
      <c r="Q58" s="5"/>
      <c r="R58" s="5"/>
      <c r="S58" s="5"/>
      <c r="T58" s="5"/>
      <c r="U58" s="5"/>
      <c r="V58" s="5"/>
      <c r="W58" s="5"/>
      <c r="X58" s="5"/>
      <c r="Y58" s="5"/>
    </row>
    <row r="59" spans="1:27" s="61" customFormat="1" outlineLevel="1" x14ac:dyDescent="0.25">
      <c r="A59" s="742"/>
      <c r="B59" s="685"/>
      <c r="C59" s="695"/>
      <c r="D59" s="696"/>
      <c r="E59" s="696"/>
      <c r="F59" s="696"/>
      <c r="G59" s="696"/>
      <c r="H59" s="696"/>
      <c r="I59" s="696"/>
      <c r="J59" s="696"/>
      <c r="K59" s="696"/>
      <c r="L59" s="696"/>
      <c r="M59" s="696"/>
      <c r="N59" s="696"/>
      <c r="O59" s="696"/>
      <c r="P59" s="6"/>
      <c r="Q59" s="5"/>
      <c r="R59" s="5"/>
      <c r="S59" s="5"/>
      <c r="T59" s="5"/>
      <c r="U59" s="5"/>
      <c r="V59" s="5"/>
      <c r="W59" s="5"/>
      <c r="X59" s="5"/>
      <c r="Y59" s="5"/>
    </row>
    <row r="60" spans="1:27" s="61" customFormat="1" outlineLevel="1" x14ac:dyDescent="0.25">
      <c r="A60" s="742"/>
      <c r="B60" s="685"/>
      <c r="C60" s="695"/>
      <c r="D60" s="696"/>
      <c r="E60" s="696"/>
      <c r="F60" s="696"/>
      <c r="G60" s="696"/>
      <c r="H60" s="696"/>
      <c r="I60" s="696"/>
      <c r="J60" s="696"/>
      <c r="K60" s="696"/>
      <c r="L60" s="696"/>
      <c r="M60" s="696"/>
      <c r="N60" s="696"/>
      <c r="O60" s="696"/>
      <c r="P60" s="6"/>
      <c r="Q60" s="5"/>
      <c r="R60" s="5"/>
      <c r="S60" s="5"/>
      <c r="T60" s="5"/>
      <c r="U60" s="5"/>
      <c r="V60" s="5"/>
      <c r="W60" s="5"/>
      <c r="X60" s="5"/>
      <c r="Y60" s="5"/>
    </row>
    <row r="61" spans="1:27" s="61" customFormat="1" outlineLevel="1" x14ac:dyDescent="0.25">
      <c r="A61" s="742"/>
      <c r="B61" s="685"/>
      <c r="C61" s="695"/>
      <c r="D61" s="696"/>
      <c r="E61" s="696"/>
      <c r="F61" s="696"/>
      <c r="G61" s="696"/>
      <c r="H61" s="696"/>
      <c r="I61" s="696"/>
      <c r="J61" s="696"/>
      <c r="K61" s="696"/>
      <c r="L61" s="696"/>
      <c r="M61" s="696"/>
      <c r="N61" s="696"/>
      <c r="O61" s="696"/>
      <c r="P61" s="6"/>
      <c r="Q61" s="5"/>
      <c r="R61" s="5"/>
      <c r="S61" s="5"/>
      <c r="T61" s="5"/>
      <c r="U61" s="5"/>
      <c r="V61" s="5"/>
      <c r="W61" s="5"/>
      <c r="X61" s="5"/>
      <c r="Y61" s="5"/>
    </row>
    <row r="62" spans="1:27" s="61" customFormat="1" outlineLevel="1" x14ac:dyDescent="0.25">
      <c r="A62" s="742"/>
      <c r="B62" s="685"/>
      <c r="C62" s="695"/>
      <c r="D62" s="696"/>
      <c r="E62" s="696"/>
      <c r="F62" s="696"/>
      <c r="G62" s="696"/>
      <c r="H62" s="696"/>
      <c r="I62" s="696"/>
      <c r="J62" s="696"/>
      <c r="K62" s="696"/>
      <c r="L62" s="696"/>
      <c r="M62" s="696"/>
      <c r="N62" s="696"/>
      <c r="O62" s="696"/>
      <c r="P62" s="6"/>
      <c r="Q62" s="5"/>
      <c r="R62" s="5"/>
      <c r="S62" s="5"/>
      <c r="T62" s="5"/>
      <c r="U62" s="5"/>
      <c r="V62" s="5"/>
      <c r="W62" s="5"/>
      <c r="X62" s="5"/>
      <c r="Y62" s="5"/>
    </row>
    <row r="63" spans="1:27" s="61" customFormat="1" outlineLevel="1" x14ac:dyDescent="0.25">
      <c r="A63" s="742"/>
      <c r="B63" s="685"/>
      <c r="C63" s="695"/>
      <c r="D63" s="696"/>
      <c r="E63" s="696"/>
      <c r="F63" s="696"/>
      <c r="G63" s="696"/>
      <c r="H63" s="696"/>
      <c r="I63" s="696"/>
      <c r="J63" s="696"/>
      <c r="K63" s="696"/>
      <c r="L63" s="696"/>
      <c r="M63" s="696"/>
      <c r="N63" s="696"/>
      <c r="O63" s="696"/>
      <c r="P63" s="6"/>
      <c r="Q63" s="5"/>
      <c r="R63" s="5"/>
      <c r="S63" s="5"/>
      <c r="T63" s="5"/>
      <c r="U63" s="5"/>
      <c r="V63" s="5"/>
      <c r="W63" s="5"/>
      <c r="X63" s="5"/>
      <c r="Y63" s="5"/>
    </row>
    <row r="64" spans="1:27" s="61" customFormat="1" outlineLevel="1" x14ac:dyDescent="0.25">
      <c r="A64" s="742"/>
      <c r="B64" s="686"/>
      <c r="C64" s="695"/>
      <c r="D64" s="696"/>
      <c r="E64" s="696"/>
      <c r="F64" s="696"/>
      <c r="G64" s="696"/>
      <c r="H64" s="696"/>
      <c r="I64" s="696"/>
      <c r="J64" s="696"/>
      <c r="K64" s="696"/>
      <c r="L64" s="696"/>
      <c r="M64" s="696"/>
      <c r="N64" s="696"/>
      <c r="O64" s="696"/>
      <c r="P64" s="6"/>
      <c r="Q64" s="5"/>
      <c r="R64" s="5"/>
      <c r="S64" s="5"/>
      <c r="T64" s="5"/>
      <c r="U64" s="5"/>
      <c r="V64" s="5"/>
      <c r="W64" s="5"/>
      <c r="X64" s="5"/>
      <c r="Y64" s="5"/>
    </row>
    <row r="65" spans="1:25" s="61" customFormat="1" ht="6" customHeight="1" outlineLevel="1" x14ac:dyDescent="0.25">
      <c r="A65" s="742"/>
      <c r="B65" s="33"/>
      <c r="C65" s="153"/>
      <c r="D65" s="153"/>
      <c r="E65" s="153"/>
      <c r="F65" s="153"/>
      <c r="G65" s="153"/>
      <c r="H65" s="153"/>
      <c r="I65" s="153"/>
      <c r="J65" s="153"/>
      <c r="K65" s="153"/>
      <c r="L65" s="153"/>
      <c r="M65" s="153"/>
      <c r="N65" s="153"/>
      <c r="O65" s="153"/>
      <c r="P65" s="6"/>
      <c r="Q65" s="5"/>
      <c r="R65" s="5"/>
      <c r="S65" s="5"/>
      <c r="T65" s="5"/>
      <c r="U65" s="5"/>
      <c r="V65" s="5"/>
      <c r="W65" s="5"/>
      <c r="X65" s="5"/>
      <c r="Y65" s="5"/>
    </row>
    <row r="66" spans="1:25" s="61" customFormat="1" outlineLevel="1" x14ac:dyDescent="0.25">
      <c r="A66" s="742"/>
      <c r="B66" s="42" t="s">
        <v>68</v>
      </c>
      <c r="C66" s="75" t="s">
        <v>69</v>
      </c>
      <c r="D66" s="75"/>
      <c r="E66" s="75"/>
      <c r="F66" s="75"/>
      <c r="G66" s="75"/>
      <c r="H66" s="75"/>
      <c r="I66" s="75"/>
      <c r="J66" s="75"/>
      <c r="K66" s="75"/>
      <c r="L66" s="75"/>
      <c r="M66" s="75"/>
      <c r="N66" s="75"/>
      <c r="O66" s="75"/>
      <c r="P66" s="6"/>
      <c r="Q66" s="5"/>
      <c r="R66" s="5"/>
      <c r="S66" s="5"/>
      <c r="T66" s="5"/>
      <c r="U66" s="5"/>
      <c r="V66" s="5"/>
      <c r="W66" s="5"/>
      <c r="X66" s="5"/>
      <c r="Y66" s="5"/>
    </row>
    <row r="67" spans="1:25" s="61" customFormat="1" ht="15" customHeight="1" outlineLevel="1" x14ac:dyDescent="0.25">
      <c r="A67" s="742"/>
      <c r="B67" s="702" t="s">
        <v>70</v>
      </c>
      <c r="C67" s="695"/>
      <c r="D67" s="696"/>
      <c r="E67" s="696"/>
      <c r="F67" s="696"/>
      <c r="G67" s="696"/>
      <c r="H67" s="696"/>
      <c r="I67" s="696"/>
      <c r="J67" s="696"/>
      <c r="K67" s="696"/>
      <c r="L67" s="696"/>
      <c r="M67" s="696"/>
      <c r="N67" s="696"/>
      <c r="O67" s="696"/>
      <c r="P67" s="6"/>
      <c r="Q67" s="5"/>
      <c r="R67" s="5"/>
      <c r="S67" s="5"/>
      <c r="T67" s="5"/>
      <c r="U67" s="5"/>
      <c r="V67" s="5"/>
      <c r="W67" s="5"/>
      <c r="X67" s="5"/>
      <c r="Y67" s="5"/>
    </row>
    <row r="68" spans="1:25" s="61" customFormat="1" outlineLevel="1" x14ac:dyDescent="0.25">
      <c r="A68" s="742"/>
      <c r="B68" s="703"/>
      <c r="C68" s="695"/>
      <c r="D68" s="696"/>
      <c r="E68" s="696"/>
      <c r="F68" s="696"/>
      <c r="G68" s="696"/>
      <c r="H68" s="696"/>
      <c r="I68" s="696"/>
      <c r="J68" s="696"/>
      <c r="K68" s="696"/>
      <c r="L68" s="696"/>
      <c r="M68" s="696"/>
      <c r="N68" s="696"/>
      <c r="O68" s="696"/>
      <c r="P68" s="6"/>
      <c r="Q68" s="5"/>
      <c r="R68" s="5"/>
      <c r="S68" s="5"/>
      <c r="T68" s="5"/>
      <c r="U68" s="5"/>
      <c r="V68" s="5"/>
      <c r="W68" s="5"/>
      <c r="X68" s="5"/>
      <c r="Y68" s="5"/>
    </row>
    <row r="69" spans="1:25" s="61" customFormat="1" outlineLevel="1" x14ac:dyDescent="0.25">
      <c r="A69" s="742"/>
      <c r="B69" s="703"/>
      <c r="C69" s="695"/>
      <c r="D69" s="696"/>
      <c r="E69" s="696"/>
      <c r="F69" s="696"/>
      <c r="G69" s="696"/>
      <c r="H69" s="696"/>
      <c r="I69" s="696"/>
      <c r="J69" s="696"/>
      <c r="K69" s="696"/>
      <c r="L69" s="696"/>
      <c r="M69" s="696"/>
      <c r="N69" s="696"/>
      <c r="O69" s="696"/>
      <c r="P69" s="6"/>
      <c r="Q69" s="5"/>
      <c r="R69" s="5"/>
      <c r="S69" s="5"/>
      <c r="T69" s="5"/>
      <c r="U69" s="5"/>
      <c r="V69" s="5"/>
      <c r="W69" s="5"/>
      <c r="X69" s="5"/>
      <c r="Y69" s="5"/>
    </row>
    <row r="70" spans="1:25" s="61" customFormat="1" outlineLevel="1" x14ac:dyDescent="0.25">
      <c r="A70" s="742"/>
      <c r="B70" s="704"/>
      <c r="C70" s="695"/>
      <c r="D70" s="696"/>
      <c r="E70" s="696"/>
      <c r="F70" s="696"/>
      <c r="G70" s="696"/>
      <c r="H70" s="696"/>
      <c r="I70" s="696"/>
      <c r="J70" s="696"/>
      <c r="K70" s="696"/>
      <c r="L70" s="696"/>
      <c r="M70" s="696"/>
      <c r="N70" s="696"/>
      <c r="O70" s="696"/>
      <c r="P70" s="6"/>
      <c r="Q70" s="5"/>
      <c r="R70" s="5"/>
      <c r="S70" s="5"/>
      <c r="T70" s="5"/>
      <c r="U70" s="5"/>
      <c r="V70" s="5"/>
      <c r="W70" s="5"/>
      <c r="X70" s="5"/>
      <c r="Y70" s="5"/>
    </row>
    <row r="71" spans="1:25" s="61" customFormat="1" ht="6" customHeight="1" outlineLevel="1" x14ac:dyDescent="0.25">
      <c r="A71" s="742"/>
      <c r="B71" s="33"/>
      <c r="C71" s="153"/>
      <c r="D71" s="153"/>
      <c r="E71" s="153"/>
      <c r="F71" s="153"/>
      <c r="G71" s="153"/>
      <c r="H71" s="153"/>
      <c r="I71" s="153"/>
      <c r="J71" s="153"/>
      <c r="K71" s="153"/>
      <c r="L71" s="153"/>
      <c r="M71" s="153"/>
      <c r="N71" s="153"/>
      <c r="O71" s="153"/>
      <c r="P71" s="6"/>
      <c r="Q71" s="5"/>
      <c r="R71" s="5"/>
      <c r="S71" s="5"/>
      <c r="T71" s="5"/>
      <c r="U71" s="5"/>
      <c r="V71" s="5"/>
      <c r="W71" s="5"/>
      <c r="X71" s="5"/>
      <c r="Y71" s="5"/>
    </row>
    <row r="72" spans="1:25" s="61" customFormat="1" outlineLevel="1" x14ac:dyDescent="0.25">
      <c r="A72" s="742"/>
      <c r="B72" s="42" t="s">
        <v>71</v>
      </c>
      <c r="C72" s="75" t="s">
        <v>72</v>
      </c>
      <c r="D72" s="75"/>
      <c r="E72" s="75"/>
      <c r="F72" s="75"/>
      <c r="G72" s="75"/>
      <c r="H72" s="75"/>
      <c r="I72" s="75"/>
      <c r="J72" s="75"/>
      <c r="K72" s="75"/>
      <c r="L72" s="75"/>
      <c r="M72" s="75"/>
      <c r="N72" s="75"/>
      <c r="O72" s="75"/>
      <c r="P72" s="6"/>
      <c r="Q72" s="5"/>
      <c r="R72" s="5"/>
      <c r="S72" s="5"/>
      <c r="T72" s="5"/>
      <c r="U72" s="5"/>
      <c r="V72" s="5"/>
      <c r="W72" s="5"/>
      <c r="X72" s="5"/>
      <c r="Y72" s="5"/>
    </row>
    <row r="73" spans="1:25" s="61" customFormat="1" ht="15" customHeight="1" outlineLevel="1" x14ac:dyDescent="0.25">
      <c r="A73" s="742"/>
      <c r="B73" s="702" t="s">
        <v>73</v>
      </c>
      <c r="C73" s="695"/>
      <c r="D73" s="696"/>
      <c r="E73" s="696"/>
      <c r="F73" s="696"/>
      <c r="G73" s="696"/>
      <c r="H73" s="696"/>
      <c r="I73" s="696"/>
      <c r="J73" s="696"/>
      <c r="K73" s="696"/>
      <c r="L73" s="696"/>
      <c r="M73" s="696"/>
      <c r="N73" s="696"/>
      <c r="O73" s="696"/>
      <c r="P73" s="6"/>
      <c r="Q73" s="5"/>
      <c r="R73" s="5"/>
      <c r="S73" s="5"/>
      <c r="T73" s="5"/>
      <c r="U73" s="5"/>
      <c r="V73" s="5"/>
      <c r="W73" s="5"/>
      <c r="X73" s="5"/>
      <c r="Y73" s="5"/>
    </row>
    <row r="74" spans="1:25" s="61" customFormat="1" outlineLevel="1" x14ac:dyDescent="0.25">
      <c r="A74" s="742"/>
      <c r="B74" s="703"/>
      <c r="C74" s="695"/>
      <c r="D74" s="696"/>
      <c r="E74" s="696"/>
      <c r="F74" s="696"/>
      <c r="G74" s="696"/>
      <c r="H74" s="696"/>
      <c r="I74" s="696"/>
      <c r="J74" s="696"/>
      <c r="K74" s="696"/>
      <c r="L74" s="696"/>
      <c r="M74" s="696"/>
      <c r="N74" s="696"/>
      <c r="O74" s="696"/>
      <c r="P74" s="6"/>
      <c r="Q74" s="5"/>
      <c r="R74" s="5"/>
      <c r="S74" s="5"/>
      <c r="T74" s="5"/>
      <c r="U74" s="5"/>
      <c r="V74" s="5"/>
      <c r="W74" s="5"/>
      <c r="X74" s="5"/>
      <c r="Y74" s="5"/>
    </row>
    <row r="75" spans="1:25" s="61" customFormat="1" outlineLevel="1" x14ac:dyDescent="0.25">
      <c r="A75" s="742"/>
      <c r="B75" s="703"/>
      <c r="C75" s="695"/>
      <c r="D75" s="696"/>
      <c r="E75" s="696"/>
      <c r="F75" s="696"/>
      <c r="G75" s="696"/>
      <c r="H75" s="696"/>
      <c r="I75" s="696"/>
      <c r="J75" s="696"/>
      <c r="K75" s="696"/>
      <c r="L75" s="696"/>
      <c r="M75" s="696"/>
      <c r="N75" s="696"/>
      <c r="O75" s="696"/>
      <c r="P75" s="6"/>
      <c r="Q75" s="5"/>
      <c r="R75" s="5"/>
      <c r="S75" s="5"/>
      <c r="T75" s="5"/>
      <c r="U75" s="5"/>
      <c r="V75" s="5"/>
      <c r="W75" s="5"/>
      <c r="X75" s="5"/>
      <c r="Y75" s="5"/>
    </row>
    <row r="76" spans="1:25" s="61" customFormat="1" outlineLevel="1" x14ac:dyDescent="0.25">
      <c r="A76" s="742"/>
      <c r="B76" s="704"/>
      <c r="C76" s="695"/>
      <c r="D76" s="696"/>
      <c r="E76" s="696"/>
      <c r="F76" s="696"/>
      <c r="G76" s="696"/>
      <c r="H76" s="696"/>
      <c r="I76" s="696"/>
      <c r="J76" s="696"/>
      <c r="K76" s="696"/>
      <c r="L76" s="696"/>
      <c r="M76" s="696"/>
      <c r="N76" s="696"/>
      <c r="O76" s="696"/>
      <c r="P76" s="6"/>
      <c r="Q76" s="5"/>
      <c r="R76" s="5"/>
      <c r="S76" s="5"/>
      <c r="T76" s="5"/>
      <c r="U76" s="5"/>
      <c r="V76" s="5"/>
      <c r="W76" s="5"/>
      <c r="X76" s="5"/>
      <c r="Y76" s="5"/>
    </row>
    <row r="77" spans="1:25" s="61" customFormat="1" ht="6" customHeight="1" outlineLevel="1" x14ac:dyDescent="0.25">
      <c r="A77" s="742"/>
      <c r="B77" s="33"/>
      <c r="C77" s="153"/>
      <c r="D77" s="153"/>
      <c r="E77" s="153"/>
      <c r="F77" s="153"/>
      <c r="G77" s="153"/>
      <c r="H77" s="153"/>
      <c r="I77" s="153"/>
      <c r="J77" s="153"/>
      <c r="K77" s="153"/>
      <c r="L77" s="153"/>
      <c r="M77" s="153"/>
      <c r="N77" s="153"/>
      <c r="O77" s="153"/>
      <c r="P77" s="6"/>
      <c r="Q77" s="5"/>
      <c r="R77" s="5"/>
      <c r="S77" s="5"/>
      <c r="T77" s="5"/>
      <c r="U77" s="5"/>
      <c r="V77" s="5"/>
      <c r="W77" s="5"/>
      <c r="X77" s="5"/>
      <c r="Y77" s="5"/>
    </row>
    <row r="78" spans="1:25" s="61" customFormat="1" outlineLevel="1" x14ac:dyDescent="0.25">
      <c r="A78" s="742"/>
      <c r="B78" s="42" t="s">
        <v>74</v>
      </c>
      <c r="C78" s="75" t="s">
        <v>75</v>
      </c>
      <c r="D78" s="75"/>
      <c r="E78" s="75"/>
      <c r="F78" s="75"/>
      <c r="G78" s="75"/>
      <c r="H78" s="75"/>
      <c r="I78" s="75"/>
      <c r="J78" s="75"/>
      <c r="K78" s="75"/>
      <c r="L78" s="75"/>
      <c r="M78" s="75"/>
      <c r="N78" s="75"/>
      <c r="O78" s="75"/>
      <c r="P78" s="6"/>
      <c r="Q78" s="5"/>
      <c r="R78" s="5"/>
      <c r="S78" s="5"/>
      <c r="T78" s="5"/>
      <c r="U78" s="5"/>
      <c r="V78" s="5"/>
      <c r="W78" s="5"/>
      <c r="X78" s="5"/>
      <c r="Y78" s="5"/>
    </row>
    <row r="79" spans="1:25" s="61" customFormat="1" ht="15" customHeight="1" outlineLevel="1" x14ac:dyDescent="0.25">
      <c r="A79" s="742"/>
      <c r="B79" s="702" t="s">
        <v>76</v>
      </c>
      <c r="C79" s="695"/>
      <c r="D79" s="696"/>
      <c r="E79" s="696"/>
      <c r="F79" s="696"/>
      <c r="G79" s="696"/>
      <c r="H79" s="696"/>
      <c r="I79" s="696"/>
      <c r="J79" s="696"/>
      <c r="K79" s="696"/>
      <c r="L79" s="696"/>
      <c r="M79" s="696"/>
      <c r="N79" s="696"/>
      <c r="O79" s="696"/>
      <c r="P79" s="6"/>
      <c r="Q79" s="5"/>
      <c r="R79" s="5"/>
      <c r="S79" s="5"/>
      <c r="T79" s="5"/>
      <c r="U79" s="5"/>
      <c r="V79" s="5"/>
      <c r="W79" s="5"/>
      <c r="X79" s="5"/>
      <c r="Y79" s="5"/>
    </row>
    <row r="80" spans="1:25" s="61" customFormat="1" outlineLevel="1" x14ac:dyDescent="0.25">
      <c r="A80" s="742"/>
      <c r="B80" s="703"/>
      <c r="C80" s="695"/>
      <c r="D80" s="696"/>
      <c r="E80" s="696"/>
      <c r="F80" s="696"/>
      <c r="G80" s="696"/>
      <c r="H80" s="696"/>
      <c r="I80" s="696"/>
      <c r="J80" s="696"/>
      <c r="K80" s="696"/>
      <c r="L80" s="696"/>
      <c r="M80" s="696"/>
      <c r="N80" s="696"/>
      <c r="O80" s="696"/>
      <c r="P80" s="6"/>
      <c r="Q80" s="5"/>
      <c r="R80" s="5"/>
      <c r="S80" s="5"/>
      <c r="T80" s="5"/>
      <c r="U80" s="5"/>
      <c r="V80" s="5"/>
      <c r="W80" s="5"/>
      <c r="X80" s="5"/>
      <c r="Y80" s="5"/>
    </row>
    <row r="81" spans="1:25" s="61" customFormat="1" outlineLevel="1" x14ac:dyDescent="0.25">
      <c r="A81" s="742"/>
      <c r="B81" s="703"/>
      <c r="C81" s="695"/>
      <c r="D81" s="696"/>
      <c r="E81" s="696"/>
      <c r="F81" s="696"/>
      <c r="G81" s="696"/>
      <c r="H81" s="696"/>
      <c r="I81" s="696"/>
      <c r="J81" s="696"/>
      <c r="K81" s="696"/>
      <c r="L81" s="696"/>
      <c r="M81" s="696"/>
      <c r="N81" s="696"/>
      <c r="O81" s="696"/>
      <c r="P81" s="6"/>
      <c r="Q81" s="5"/>
      <c r="R81" s="5"/>
      <c r="S81" s="5"/>
      <c r="T81" s="5"/>
      <c r="U81" s="5"/>
      <c r="V81" s="5"/>
      <c r="W81" s="5"/>
      <c r="X81" s="5"/>
      <c r="Y81" s="5"/>
    </row>
    <row r="82" spans="1:25" s="61" customFormat="1" outlineLevel="1" x14ac:dyDescent="0.25">
      <c r="A82" s="742"/>
      <c r="B82" s="158"/>
      <c r="C82" s="695"/>
      <c r="D82" s="696"/>
      <c r="E82" s="696"/>
      <c r="F82" s="696"/>
      <c r="G82" s="696"/>
      <c r="H82" s="696"/>
      <c r="I82" s="696"/>
      <c r="J82" s="696"/>
      <c r="K82" s="696"/>
      <c r="L82" s="696"/>
      <c r="M82" s="696"/>
      <c r="N82" s="696"/>
      <c r="O82" s="696"/>
      <c r="P82" s="6"/>
      <c r="Q82" s="5"/>
      <c r="R82" s="5"/>
      <c r="S82" s="5"/>
      <c r="T82" s="5"/>
      <c r="U82" s="5"/>
      <c r="V82" s="5"/>
      <c r="W82" s="5"/>
      <c r="X82" s="5"/>
      <c r="Y82" s="5"/>
    </row>
    <row r="83" spans="1:25" s="61" customFormat="1" outlineLevel="1" x14ac:dyDescent="0.25">
      <c r="A83" s="742"/>
      <c r="B83" s="43" t="str">
        <f>Notes!B14</f>
        <v>Note 6</v>
      </c>
      <c r="C83" s="695"/>
      <c r="D83" s="696"/>
      <c r="E83" s="696"/>
      <c r="F83" s="696"/>
      <c r="G83" s="696"/>
      <c r="H83" s="696"/>
      <c r="I83" s="696"/>
      <c r="J83" s="696"/>
      <c r="K83" s="696"/>
      <c r="L83" s="696"/>
      <c r="M83" s="696"/>
      <c r="N83" s="696"/>
      <c r="O83" s="696"/>
      <c r="P83" s="6"/>
      <c r="Q83" s="5"/>
      <c r="R83" s="5"/>
      <c r="S83" s="5"/>
      <c r="T83" s="5"/>
      <c r="U83" s="5"/>
      <c r="V83" s="5"/>
      <c r="W83" s="5"/>
      <c r="X83" s="5"/>
      <c r="Y83" s="5"/>
    </row>
    <row r="84" spans="1:25" s="61" customFormat="1" ht="10.5" customHeight="1" outlineLevel="1" x14ac:dyDescent="0.25">
      <c r="A84" s="742"/>
      <c r="B84" s="44"/>
      <c r="C84" s="153"/>
      <c r="D84" s="153"/>
      <c r="E84" s="153"/>
      <c r="F84" s="153"/>
      <c r="G84" s="153"/>
      <c r="H84" s="153"/>
      <c r="I84" s="153"/>
      <c r="J84" s="153"/>
      <c r="K84" s="153"/>
      <c r="L84" s="153"/>
      <c r="M84" s="153"/>
      <c r="N84" s="153"/>
      <c r="O84" s="153"/>
      <c r="P84" s="6"/>
      <c r="Q84" s="5"/>
      <c r="R84" s="5"/>
      <c r="S84" s="5"/>
      <c r="T84" s="5"/>
      <c r="U84" s="5"/>
      <c r="V84" s="5"/>
      <c r="W84" s="5"/>
      <c r="X84" s="5"/>
      <c r="Y84" s="5"/>
    </row>
    <row r="85" spans="1:25" s="62" customFormat="1" ht="19.5" customHeight="1" outlineLevel="1" x14ac:dyDescent="0.25">
      <c r="A85" s="742"/>
      <c r="B85" s="40"/>
      <c r="C85" s="74" t="s">
        <v>78</v>
      </c>
      <c r="D85" s="74"/>
      <c r="E85" s="74"/>
      <c r="F85" s="74"/>
      <c r="G85" s="74"/>
      <c r="H85" s="74"/>
      <c r="I85" s="74"/>
      <c r="J85" s="74"/>
      <c r="K85" s="74"/>
      <c r="L85" s="74"/>
      <c r="M85" s="74"/>
      <c r="N85" s="74"/>
      <c r="O85" s="74"/>
      <c r="P85" s="12"/>
      <c r="Q85" s="13"/>
      <c r="R85" s="13"/>
      <c r="S85" s="13"/>
      <c r="T85" s="13"/>
      <c r="U85" s="13"/>
      <c r="V85" s="13"/>
      <c r="W85" s="13"/>
      <c r="X85" s="13"/>
      <c r="Y85" s="13"/>
    </row>
    <row r="86" spans="1:25" s="61" customFormat="1" ht="15" customHeight="1" outlineLevel="1" x14ac:dyDescent="0.25">
      <c r="A86" s="742"/>
      <c r="B86" s="33" t="s">
        <v>79</v>
      </c>
      <c r="C86" s="725" t="s">
        <v>80</v>
      </c>
      <c r="D86" s="725"/>
      <c r="E86" s="152"/>
      <c r="F86" s="152"/>
      <c r="G86" s="152"/>
      <c r="H86" s="152"/>
      <c r="I86" s="152"/>
      <c r="J86" s="152"/>
      <c r="K86" s="152"/>
      <c r="L86" s="152"/>
      <c r="M86" s="152"/>
      <c r="N86" s="152"/>
      <c r="O86" s="24"/>
      <c r="P86" s="6"/>
      <c r="Q86" s="5"/>
      <c r="R86" s="5"/>
      <c r="S86" s="5"/>
      <c r="T86" s="5"/>
      <c r="U86" s="5"/>
      <c r="V86" s="5"/>
      <c r="W86" s="5"/>
      <c r="X86" s="5"/>
      <c r="Y86" s="5"/>
    </row>
    <row r="87" spans="1:25" s="61" customFormat="1" ht="6" customHeight="1" outlineLevel="1" x14ac:dyDescent="0.25">
      <c r="A87" s="742"/>
      <c r="B87" s="33"/>
      <c r="C87" s="153"/>
      <c r="D87" s="153"/>
      <c r="E87" s="153"/>
      <c r="F87" s="153"/>
      <c r="G87" s="153"/>
      <c r="H87" s="153"/>
      <c r="I87" s="153"/>
      <c r="J87" s="153"/>
      <c r="K87" s="153"/>
      <c r="L87" s="153"/>
      <c r="M87" s="153"/>
      <c r="N87" s="153"/>
      <c r="O87" s="153"/>
      <c r="P87" s="6"/>
      <c r="Q87" s="5"/>
      <c r="R87" s="5"/>
      <c r="S87" s="5"/>
      <c r="T87" s="5"/>
      <c r="U87" s="5"/>
      <c r="V87" s="5"/>
      <c r="W87" s="5"/>
      <c r="X87" s="5"/>
      <c r="Y87" s="5"/>
    </row>
    <row r="88" spans="1:25" s="61" customFormat="1" ht="51" customHeight="1" outlineLevel="1" thickBot="1" x14ac:dyDescent="0.3">
      <c r="A88" s="743"/>
      <c r="B88" s="45" t="s">
        <v>81</v>
      </c>
      <c r="C88" s="697"/>
      <c r="D88" s="698"/>
      <c r="E88" s="698"/>
      <c r="F88" s="698"/>
      <c r="G88" s="698"/>
      <c r="H88" s="698"/>
      <c r="I88" s="698"/>
      <c r="J88" s="698"/>
      <c r="K88" s="698"/>
      <c r="L88" s="698"/>
      <c r="M88" s="698"/>
      <c r="N88" s="698"/>
      <c r="O88" s="698"/>
      <c r="P88" s="6"/>
      <c r="Q88" s="5"/>
      <c r="R88" s="5"/>
      <c r="S88" s="5"/>
      <c r="T88" s="5"/>
      <c r="U88" s="5"/>
      <c r="V88" s="5"/>
      <c r="W88" s="5"/>
      <c r="X88" s="5"/>
      <c r="Y88" s="5"/>
    </row>
    <row r="89" spans="1:25" s="61" customFormat="1" ht="6" customHeight="1" outlineLevel="1" x14ac:dyDescent="0.25">
      <c r="A89" s="708" t="str">
        <f>Notes!B16</f>
        <v>Note 7</v>
      </c>
      <c r="B89" s="59"/>
      <c r="C89" s="153"/>
      <c r="D89" s="153"/>
      <c r="E89" s="153"/>
      <c r="F89" s="153"/>
      <c r="G89" s="153"/>
      <c r="H89" s="153"/>
      <c r="I89" s="153"/>
      <c r="J89" s="153"/>
      <c r="K89" s="153"/>
      <c r="L89" s="153"/>
      <c r="M89" s="153"/>
      <c r="N89" s="153"/>
      <c r="O89" s="153"/>
      <c r="P89" s="6"/>
      <c r="Q89" s="5"/>
      <c r="R89" s="5"/>
      <c r="S89" s="5"/>
      <c r="T89" s="5"/>
      <c r="U89" s="5"/>
      <c r="V89" s="5"/>
      <c r="W89" s="5"/>
      <c r="X89" s="5"/>
      <c r="Y89" s="5"/>
    </row>
    <row r="90" spans="1:25" s="61" customFormat="1" outlineLevel="1" x14ac:dyDescent="0.25">
      <c r="A90" s="709"/>
      <c r="B90" s="683" t="s">
        <v>82</v>
      </c>
      <c r="C90" s="683"/>
      <c r="D90" s="683"/>
      <c r="E90" s="683"/>
      <c r="F90" s="683"/>
      <c r="G90" s="724"/>
      <c r="H90" s="725" t="s">
        <v>80</v>
      </c>
      <c r="I90" s="725"/>
      <c r="J90" s="152"/>
      <c r="K90" s="152"/>
      <c r="L90" s="152"/>
      <c r="M90" s="152"/>
      <c r="N90" s="152"/>
      <c r="O90" s="24"/>
      <c r="P90" s="6"/>
      <c r="Q90" s="5"/>
      <c r="R90" s="5"/>
      <c r="S90" s="5"/>
      <c r="T90" s="5"/>
      <c r="U90" s="5"/>
      <c r="V90" s="5"/>
      <c r="W90" s="5"/>
      <c r="X90" s="5"/>
      <c r="Y90" s="5"/>
    </row>
    <row r="91" spans="1:25" s="61" customFormat="1" ht="6" customHeight="1" outlineLevel="1" x14ac:dyDescent="0.25">
      <c r="A91" s="709"/>
      <c r="B91" s="1"/>
      <c r="C91" s="153"/>
      <c r="D91" s="153"/>
      <c r="E91" s="153"/>
      <c r="F91" s="153"/>
      <c r="G91" s="153"/>
      <c r="H91" s="153"/>
      <c r="I91" s="153"/>
      <c r="J91" s="153"/>
      <c r="K91" s="153"/>
      <c r="L91" s="153"/>
      <c r="M91" s="153"/>
      <c r="N91" s="153"/>
      <c r="O91" s="153"/>
      <c r="P91" s="6"/>
      <c r="Q91" s="5"/>
      <c r="R91" s="5"/>
      <c r="S91" s="5"/>
      <c r="T91" s="5"/>
      <c r="U91" s="5"/>
      <c r="V91" s="5"/>
      <c r="W91" s="5"/>
      <c r="X91" s="5"/>
      <c r="Y91" s="5"/>
    </row>
    <row r="92" spans="1:25" s="61" customFormat="1" ht="45" customHeight="1" outlineLevel="1" x14ac:dyDescent="0.25">
      <c r="A92" s="709"/>
      <c r="B92" s="738" t="s">
        <v>83</v>
      </c>
      <c r="C92" s="737" t="s">
        <v>84</v>
      </c>
      <c r="D92" s="726"/>
      <c r="E92" s="697"/>
      <c r="F92" s="698"/>
      <c r="G92" s="24"/>
      <c r="H92" s="726" t="s">
        <v>86</v>
      </c>
      <c r="I92" s="726"/>
      <c r="J92" s="697"/>
      <c r="K92" s="698"/>
      <c r="L92" s="698"/>
      <c r="M92" s="698"/>
      <c r="N92" s="698"/>
      <c r="O92" s="698"/>
      <c r="P92" s="6"/>
      <c r="Q92" s="5"/>
      <c r="R92" s="5"/>
      <c r="S92" s="5"/>
      <c r="T92" s="5"/>
      <c r="U92" s="5"/>
      <c r="V92" s="5"/>
      <c r="W92" s="5"/>
      <c r="X92" s="5"/>
      <c r="Y92" s="5"/>
    </row>
    <row r="93" spans="1:25" s="61" customFormat="1" ht="8.25" customHeight="1" outlineLevel="1" x14ac:dyDescent="0.25">
      <c r="A93" s="709"/>
      <c r="B93" s="739"/>
      <c r="C93" s="153"/>
      <c r="D93" s="153"/>
      <c r="E93" s="153"/>
      <c r="F93" s="153"/>
      <c r="G93" s="153"/>
      <c r="H93" s="153"/>
      <c r="I93" s="153"/>
      <c r="J93" s="153"/>
      <c r="K93" s="153"/>
      <c r="L93" s="153"/>
      <c r="M93" s="153"/>
      <c r="N93" s="153"/>
      <c r="O93" s="153"/>
      <c r="P93" s="6"/>
      <c r="Q93" s="5"/>
      <c r="R93" s="5"/>
      <c r="S93" s="5"/>
      <c r="T93" s="5"/>
      <c r="U93" s="5"/>
      <c r="V93" s="5"/>
      <c r="W93" s="5"/>
      <c r="X93" s="5"/>
      <c r="Y93" s="5"/>
    </row>
    <row r="94" spans="1:25" s="61" customFormat="1" ht="30" customHeight="1" outlineLevel="1" x14ac:dyDescent="0.25">
      <c r="A94" s="709"/>
      <c r="B94" s="719" t="str">
        <f>Notes!B18</f>
        <v>Note 8</v>
      </c>
      <c r="C94" s="721" t="s">
        <v>87</v>
      </c>
      <c r="D94" s="722"/>
      <c r="E94" s="722"/>
      <c r="F94" s="722"/>
      <c r="G94" s="722"/>
      <c r="H94" s="722"/>
      <c r="I94" s="24"/>
      <c r="J94" s="153"/>
      <c r="K94" s="153"/>
      <c r="L94" s="153"/>
      <c r="M94" s="153"/>
      <c r="N94" s="153"/>
      <c r="O94" s="153"/>
      <c r="P94" s="6"/>
      <c r="Q94" s="5"/>
      <c r="R94" s="5"/>
      <c r="S94" s="5"/>
      <c r="T94" s="5"/>
      <c r="U94" s="5"/>
      <c r="V94" s="5"/>
      <c r="W94" s="5"/>
      <c r="X94" s="5"/>
      <c r="Y94" s="5"/>
    </row>
    <row r="95" spans="1:25" s="61" customFormat="1" ht="30" customHeight="1" outlineLevel="1" x14ac:dyDescent="0.25">
      <c r="A95" s="709"/>
      <c r="B95" s="719"/>
      <c r="C95" s="153"/>
      <c r="D95" s="153"/>
      <c r="E95" s="153"/>
      <c r="F95" s="153"/>
      <c r="G95" s="153"/>
      <c r="H95" s="153"/>
      <c r="I95" s="153"/>
      <c r="J95" s="153"/>
      <c r="K95" s="153"/>
      <c r="L95" s="153"/>
      <c r="M95" s="153"/>
      <c r="N95" s="726" t="s">
        <v>89</v>
      </c>
      <c r="O95" s="726"/>
      <c r="P95" s="6"/>
      <c r="Q95" s="5"/>
      <c r="R95" s="5"/>
      <c r="S95" s="5"/>
      <c r="T95" s="5"/>
      <c r="U95" s="5"/>
      <c r="V95" s="5"/>
      <c r="W95" s="5"/>
      <c r="X95" s="5"/>
      <c r="Y95" s="5"/>
    </row>
    <row r="96" spans="1:25" s="61" customFormat="1" ht="45" customHeight="1" outlineLevel="1" x14ac:dyDescent="0.25">
      <c r="A96" s="709"/>
      <c r="B96" s="719"/>
      <c r="C96" s="737" t="s">
        <v>90</v>
      </c>
      <c r="D96" s="726"/>
      <c r="E96" s="731" t="s">
        <v>91</v>
      </c>
      <c r="F96" s="731"/>
      <c r="G96" s="732"/>
      <c r="H96" s="732"/>
      <c r="I96" s="732"/>
      <c r="J96" s="732"/>
      <c r="K96" s="732"/>
      <c r="L96" s="732"/>
      <c r="M96" s="732"/>
      <c r="N96" s="732"/>
      <c r="O96" s="732"/>
      <c r="P96" s="6"/>
      <c r="Q96" s="5"/>
      <c r="R96" s="5"/>
      <c r="S96" s="5"/>
      <c r="T96" s="5"/>
      <c r="U96" s="5"/>
      <c r="V96" s="5"/>
      <c r="W96" s="5"/>
      <c r="X96" s="5"/>
      <c r="Y96" s="5"/>
    </row>
    <row r="97" spans="1:25" s="61" customFormat="1" ht="30" customHeight="1" outlineLevel="1" x14ac:dyDescent="0.25">
      <c r="A97" s="709"/>
      <c r="B97" s="719"/>
      <c r="C97" s="737"/>
      <c r="D97" s="726"/>
      <c r="E97" s="733" t="s">
        <v>92</v>
      </c>
      <c r="F97" s="734"/>
      <c r="G97" s="725" t="s">
        <v>93</v>
      </c>
      <c r="H97" s="725"/>
      <c r="I97" s="718"/>
      <c r="J97" s="718"/>
      <c r="K97" s="718"/>
      <c r="L97" s="718"/>
      <c r="M97" s="718"/>
      <c r="N97" s="718"/>
      <c r="O97" s="718"/>
      <c r="P97" s="6"/>
      <c r="Q97" s="5"/>
      <c r="R97" s="5"/>
      <c r="S97" s="5"/>
      <c r="T97" s="5"/>
      <c r="U97" s="5"/>
      <c r="V97" s="5"/>
      <c r="W97" s="5"/>
      <c r="X97" s="5"/>
      <c r="Y97" s="5"/>
    </row>
    <row r="98" spans="1:25" s="61" customFormat="1" ht="45" customHeight="1" outlineLevel="1" x14ac:dyDescent="0.25">
      <c r="A98" s="709"/>
      <c r="B98" s="719"/>
      <c r="C98" s="737"/>
      <c r="D98" s="726"/>
      <c r="E98" s="731" t="s">
        <v>94</v>
      </c>
      <c r="F98" s="731"/>
      <c r="G98" s="740"/>
      <c r="H98" s="740"/>
      <c r="I98" s="732"/>
      <c r="J98" s="732"/>
      <c r="K98" s="732"/>
      <c r="L98" s="732"/>
      <c r="M98" s="732"/>
      <c r="N98" s="732"/>
      <c r="O98" s="732"/>
      <c r="P98" s="6"/>
      <c r="Q98" s="5"/>
      <c r="R98" s="5"/>
      <c r="S98" s="5"/>
      <c r="T98" s="5"/>
      <c r="U98" s="5"/>
      <c r="V98" s="5"/>
      <c r="W98" s="5"/>
      <c r="X98" s="5"/>
      <c r="Y98" s="5"/>
    </row>
    <row r="99" spans="1:25" s="61" customFormat="1" ht="30" customHeight="1" outlineLevel="1" x14ac:dyDescent="0.25">
      <c r="A99" s="709"/>
      <c r="B99" s="719"/>
      <c r="C99" s="737"/>
      <c r="D99" s="726"/>
      <c r="E99" s="733" t="s">
        <v>92</v>
      </c>
      <c r="F99" s="734"/>
      <c r="G99" s="725" t="s">
        <v>93</v>
      </c>
      <c r="H99" s="725"/>
      <c r="I99" s="718"/>
      <c r="J99" s="718"/>
      <c r="K99" s="718"/>
      <c r="L99" s="718"/>
      <c r="M99" s="718"/>
      <c r="N99" s="718"/>
      <c r="O99" s="718"/>
      <c r="P99" s="6"/>
      <c r="Q99" s="5"/>
      <c r="R99" s="5"/>
      <c r="S99" s="5"/>
      <c r="T99" s="5"/>
      <c r="U99" s="5"/>
      <c r="V99" s="5"/>
      <c r="W99" s="5"/>
      <c r="X99" s="5"/>
      <c r="Y99" s="5"/>
    </row>
    <row r="100" spans="1:25" s="61" customFormat="1" ht="8.25" customHeight="1" outlineLevel="1" x14ac:dyDescent="0.25">
      <c r="A100" s="709"/>
      <c r="B100" s="719"/>
      <c r="C100" s="153"/>
      <c r="D100" s="153"/>
      <c r="E100" s="153"/>
      <c r="F100" s="153"/>
      <c r="G100" s="153"/>
      <c r="H100" s="153"/>
      <c r="I100" s="153"/>
      <c r="J100" s="153"/>
      <c r="K100" s="153"/>
      <c r="L100" s="153"/>
      <c r="M100" s="153"/>
      <c r="N100" s="718"/>
      <c r="O100" s="718"/>
      <c r="P100" s="6"/>
      <c r="Q100" s="5"/>
      <c r="R100" s="5"/>
      <c r="S100" s="5"/>
      <c r="T100" s="5"/>
      <c r="U100" s="5"/>
      <c r="V100" s="5"/>
      <c r="W100" s="5"/>
      <c r="X100" s="5"/>
      <c r="Y100" s="5"/>
    </row>
    <row r="101" spans="1:25" s="61" customFormat="1" ht="60" customHeight="1" outlineLevel="1" x14ac:dyDescent="0.25">
      <c r="A101" s="709"/>
      <c r="B101" s="719"/>
      <c r="C101" s="737" t="s">
        <v>95</v>
      </c>
      <c r="D101" s="726"/>
      <c r="E101" s="725"/>
      <c r="F101" s="725"/>
      <c r="G101" s="725"/>
      <c r="H101" s="725"/>
      <c r="I101" s="725"/>
      <c r="J101" s="725"/>
      <c r="K101" s="725"/>
      <c r="L101" s="725"/>
      <c r="M101" s="725"/>
      <c r="N101" s="725"/>
      <c r="O101" s="725"/>
      <c r="P101" s="6"/>
      <c r="Q101" s="5"/>
      <c r="R101" s="5"/>
      <c r="S101" s="5"/>
      <c r="T101" s="5"/>
      <c r="U101" s="5"/>
      <c r="V101" s="5"/>
      <c r="W101" s="5"/>
      <c r="X101" s="5"/>
      <c r="Y101" s="5"/>
    </row>
    <row r="102" spans="1:25" s="61" customFormat="1" ht="8.25" customHeight="1" outlineLevel="1" x14ac:dyDescent="0.25">
      <c r="A102" s="709"/>
      <c r="B102" s="719"/>
      <c r="C102" s="683"/>
      <c r="D102" s="683"/>
      <c r="E102" s="683"/>
      <c r="F102" s="683"/>
      <c r="G102" s="683"/>
      <c r="H102" s="683"/>
      <c r="I102" s="683"/>
      <c r="J102" s="683"/>
      <c r="K102" s="683"/>
      <c r="L102" s="683"/>
      <c r="M102" s="683"/>
      <c r="N102" s="683"/>
      <c r="O102" s="683"/>
      <c r="P102" s="6"/>
      <c r="Q102" s="5"/>
      <c r="R102" s="5"/>
      <c r="S102" s="5"/>
      <c r="T102" s="5"/>
      <c r="U102" s="5"/>
      <c r="V102" s="5"/>
      <c r="W102" s="5"/>
      <c r="X102" s="5"/>
      <c r="Y102" s="5"/>
    </row>
    <row r="103" spans="1:25" s="61" customFormat="1" ht="30" customHeight="1" outlineLevel="1" x14ac:dyDescent="0.25">
      <c r="A103" s="709"/>
      <c r="B103" s="719"/>
      <c r="C103" s="153"/>
      <c r="D103" s="153"/>
      <c r="E103" s="153"/>
      <c r="F103" s="153"/>
      <c r="G103" s="153"/>
      <c r="H103" s="153"/>
      <c r="I103" s="153"/>
      <c r="J103" s="153"/>
      <c r="K103" s="153"/>
      <c r="L103" s="153"/>
      <c r="M103" s="153"/>
      <c r="N103" s="726" t="s">
        <v>89</v>
      </c>
      <c r="O103" s="726"/>
      <c r="P103" s="6"/>
      <c r="Q103" s="5"/>
      <c r="R103" s="5"/>
      <c r="S103" s="5"/>
      <c r="T103" s="5"/>
      <c r="U103" s="5"/>
      <c r="V103" s="5"/>
      <c r="W103" s="5"/>
      <c r="X103" s="5"/>
      <c r="Y103" s="5"/>
    </row>
    <row r="104" spans="1:25" s="61" customFormat="1" ht="45" customHeight="1" outlineLevel="1" x14ac:dyDescent="0.25">
      <c r="A104" s="709"/>
      <c r="B104" s="719"/>
      <c r="C104" s="727" t="s">
        <v>96</v>
      </c>
      <c r="D104" s="728"/>
      <c r="E104" s="731" t="s">
        <v>97</v>
      </c>
      <c r="F104" s="731"/>
      <c r="G104" s="732"/>
      <c r="H104" s="732"/>
      <c r="I104" s="732"/>
      <c r="J104" s="732"/>
      <c r="K104" s="732"/>
      <c r="L104" s="732"/>
      <c r="M104" s="732"/>
      <c r="N104" s="732"/>
      <c r="O104" s="732"/>
      <c r="P104" s="6"/>
      <c r="Q104" s="5"/>
      <c r="R104" s="5"/>
      <c r="S104" s="5"/>
      <c r="T104" s="5"/>
      <c r="U104" s="5"/>
      <c r="V104" s="5"/>
      <c r="W104" s="5"/>
      <c r="X104" s="5"/>
      <c r="Y104" s="5"/>
    </row>
    <row r="105" spans="1:25" s="61" customFormat="1" ht="30" customHeight="1" outlineLevel="1" x14ac:dyDescent="0.25">
      <c r="A105" s="709"/>
      <c r="B105" s="719"/>
      <c r="C105" s="729"/>
      <c r="D105" s="730"/>
      <c r="E105" s="733" t="s">
        <v>92</v>
      </c>
      <c r="F105" s="734"/>
      <c r="G105" s="725" t="s">
        <v>93</v>
      </c>
      <c r="H105" s="725"/>
      <c r="I105" s="735"/>
      <c r="J105" s="736"/>
      <c r="K105" s="736"/>
      <c r="L105" s="736"/>
      <c r="M105" s="736"/>
      <c r="N105" s="736"/>
      <c r="O105" s="736"/>
      <c r="P105" s="6"/>
      <c r="Q105" s="5"/>
      <c r="R105" s="5"/>
      <c r="S105" s="5"/>
      <c r="T105" s="5"/>
      <c r="U105" s="5"/>
      <c r="V105" s="5"/>
      <c r="W105" s="5"/>
      <c r="X105" s="5"/>
      <c r="Y105" s="5"/>
    </row>
    <row r="106" spans="1:25" s="61" customFormat="1" ht="6" customHeight="1" outlineLevel="1" x14ac:dyDescent="0.25">
      <c r="A106" s="709"/>
      <c r="B106" s="168"/>
      <c r="C106" s="718"/>
      <c r="D106" s="718"/>
      <c r="E106" s="718"/>
      <c r="F106" s="718"/>
      <c r="G106" s="718"/>
      <c r="H106" s="718"/>
      <c r="I106" s="718"/>
      <c r="J106" s="718"/>
      <c r="K106" s="718"/>
      <c r="L106" s="718"/>
      <c r="M106" s="718"/>
      <c r="N106" s="718"/>
      <c r="O106" s="718"/>
      <c r="P106" s="6"/>
      <c r="Q106" s="5"/>
      <c r="R106" s="5"/>
      <c r="S106" s="5"/>
      <c r="T106" s="5"/>
      <c r="U106" s="5"/>
      <c r="V106" s="5"/>
      <c r="W106" s="5"/>
      <c r="X106" s="5"/>
      <c r="Y106" s="5"/>
    </row>
    <row r="107" spans="1:25" s="61" customFormat="1" ht="25.5" customHeight="1" outlineLevel="1" x14ac:dyDescent="0.25">
      <c r="A107" s="709"/>
      <c r="B107" s="719" t="str">
        <f>Notes!B20</f>
        <v>Note 9</v>
      </c>
      <c r="C107" s="721" t="s">
        <v>98</v>
      </c>
      <c r="D107" s="722"/>
      <c r="E107" s="722"/>
      <c r="F107" s="722"/>
      <c r="G107" s="722"/>
      <c r="H107" s="722"/>
      <c r="I107" s="723"/>
      <c r="J107" s="718"/>
      <c r="K107" s="718"/>
      <c r="L107" s="718"/>
      <c r="M107" s="718"/>
      <c r="N107" s="718"/>
      <c r="O107" s="718"/>
      <c r="P107" s="6"/>
      <c r="Q107" s="5"/>
      <c r="R107" s="5"/>
      <c r="S107" s="5"/>
      <c r="T107" s="5"/>
      <c r="U107" s="5"/>
      <c r="V107" s="5"/>
      <c r="W107" s="5"/>
      <c r="X107" s="5"/>
      <c r="Y107" s="5"/>
    </row>
    <row r="108" spans="1:25" s="61" customFormat="1" ht="6" customHeight="1" outlineLevel="1" x14ac:dyDescent="0.25">
      <c r="A108" s="709"/>
      <c r="B108" s="719"/>
      <c r="C108" s="683"/>
      <c r="D108" s="683"/>
      <c r="E108" s="683"/>
      <c r="F108" s="683"/>
      <c r="G108" s="683"/>
      <c r="H108" s="683"/>
      <c r="I108" s="683"/>
      <c r="J108" s="683"/>
      <c r="K108" s="683"/>
      <c r="L108" s="683"/>
      <c r="M108" s="683"/>
      <c r="N108" s="683"/>
      <c r="O108" s="683"/>
      <c r="P108" s="6"/>
      <c r="Q108" s="5"/>
      <c r="R108" s="5"/>
      <c r="S108" s="5"/>
      <c r="T108" s="5"/>
      <c r="U108" s="5"/>
      <c r="V108" s="5"/>
      <c r="W108" s="5"/>
      <c r="X108" s="5"/>
      <c r="Y108" s="5"/>
    </row>
    <row r="109" spans="1:25" s="61" customFormat="1" ht="45" customHeight="1" outlineLevel="1" thickBot="1" x14ac:dyDescent="0.3">
      <c r="A109" s="710"/>
      <c r="B109" s="720"/>
      <c r="C109" s="698"/>
      <c r="D109" s="698"/>
      <c r="E109" s="698"/>
      <c r="F109" s="698"/>
      <c r="G109" s="698"/>
      <c r="H109" s="698"/>
      <c r="I109" s="698"/>
      <c r="J109" s="698"/>
      <c r="K109" s="698"/>
      <c r="L109" s="698"/>
      <c r="M109" s="698"/>
      <c r="N109" s="698"/>
      <c r="O109" s="698"/>
      <c r="P109" s="6"/>
      <c r="Q109" s="5"/>
      <c r="R109" s="5"/>
      <c r="S109" s="5"/>
      <c r="T109" s="5"/>
      <c r="U109" s="5"/>
      <c r="V109" s="5"/>
      <c r="W109" s="5"/>
      <c r="X109" s="5"/>
      <c r="Y109" s="5"/>
    </row>
    <row r="110" spans="1:25" s="61" customFormat="1" ht="6" customHeight="1" outlineLevel="1" x14ac:dyDescent="0.25">
      <c r="A110" s="15"/>
      <c r="B110" s="44"/>
      <c r="C110" s="153"/>
      <c r="D110" s="153"/>
      <c r="E110" s="153"/>
      <c r="F110" s="153"/>
      <c r="G110" s="153"/>
      <c r="H110" s="153"/>
      <c r="I110" s="153"/>
      <c r="J110" s="153"/>
      <c r="K110" s="153"/>
      <c r="L110" s="153"/>
      <c r="M110" s="153"/>
      <c r="N110" s="153"/>
      <c r="O110" s="153"/>
      <c r="P110" s="6"/>
      <c r="Q110" s="5"/>
      <c r="R110" s="5"/>
      <c r="S110" s="5"/>
      <c r="T110" s="5"/>
      <c r="U110" s="5"/>
      <c r="V110" s="5"/>
      <c r="W110" s="5"/>
      <c r="X110" s="5"/>
      <c r="Y110" s="5"/>
    </row>
    <row r="111" spans="1:25" s="62" customFormat="1" outlineLevel="1" x14ac:dyDescent="0.25">
      <c r="A111" s="15"/>
      <c r="B111" s="40" t="s">
        <v>35</v>
      </c>
      <c r="C111" s="74"/>
      <c r="D111" s="74"/>
      <c r="E111" s="74"/>
      <c r="F111" s="74"/>
      <c r="G111" s="74"/>
      <c r="H111" s="74"/>
      <c r="I111" s="74"/>
      <c r="J111" s="74"/>
      <c r="K111" s="74"/>
      <c r="L111" s="74"/>
      <c r="M111" s="74"/>
      <c r="N111" s="74"/>
      <c r="O111" s="74"/>
      <c r="P111" s="12"/>
      <c r="Q111" s="13"/>
      <c r="R111" s="13"/>
      <c r="S111" s="13"/>
      <c r="T111" s="13"/>
      <c r="U111" s="13"/>
      <c r="V111" s="13"/>
      <c r="W111" s="13"/>
      <c r="X111" s="13"/>
      <c r="Y111" s="13"/>
    </row>
    <row r="112" spans="1:25" s="61" customFormat="1" outlineLevel="1" x14ac:dyDescent="0.25">
      <c r="A112" s="15"/>
      <c r="B112" s="34" t="s">
        <v>100</v>
      </c>
      <c r="C112" s="687" t="s">
        <v>101</v>
      </c>
      <c r="D112" s="682"/>
      <c r="E112" s="153"/>
      <c r="F112" s="153"/>
      <c r="G112" s="153"/>
      <c r="H112" s="153"/>
      <c r="I112" s="153"/>
      <c r="J112" s="153"/>
      <c r="K112" s="153"/>
      <c r="L112" s="153"/>
      <c r="M112" s="153"/>
      <c r="N112" s="153"/>
      <c r="O112" s="153"/>
      <c r="P112" s="6"/>
      <c r="Q112" s="5"/>
      <c r="R112" s="5"/>
      <c r="S112" s="5"/>
      <c r="T112" s="5"/>
      <c r="U112" s="5"/>
      <c r="V112" s="5"/>
      <c r="W112" s="5"/>
      <c r="X112" s="5"/>
      <c r="Y112" s="5"/>
    </row>
    <row r="113" spans="1:25" s="61" customFormat="1" ht="23" outlineLevel="1" x14ac:dyDescent="0.25">
      <c r="A113" s="15"/>
      <c r="B113" s="46" t="s">
        <v>102</v>
      </c>
      <c r="C113" s="697"/>
      <c r="D113" s="698"/>
      <c r="E113" s="698"/>
      <c r="F113" s="698"/>
      <c r="G113" s="698"/>
      <c r="H113" s="698"/>
      <c r="I113" s="698"/>
      <c r="J113" s="698"/>
      <c r="K113" s="698"/>
      <c r="L113" s="698"/>
      <c r="M113" s="698"/>
      <c r="N113" s="698"/>
      <c r="O113" s="698"/>
      <c r="P113" s="6"/>
      <c r="Q113" s="5"/>
      <c r="R113" s="5"/>
      <c r="S113" s="5"/>
      <c r="T113" s="5"/>
      <c r="U113" s="5"/>
      <c r="V113" s="5"/>
      <c r="W113" s="5"/>
      <c r="X113" s="5"/>
      <c r="Y113" s="5"/>
    </row>
    <row r="114" spans="1:25" s="61" customFormat="1" ht="5.25" customHeight="1" outlineLevel="1" thickBot="1" x14ac:dyDescent="0.3">
      <c r="A114" s="16"/>
      <c r="B114" s="39"/>
      <c r="C114" s="76"/>
      <c r="D114" s="76"/>
      <c r="E114" s="76"/>
      <c r="F114" s="76"/>
      <c r="G114" s="76"/>
      <c r="H114" s="76"/>
      <c r="I114" s="76"/>
      <c r="J114" s="76"/>
      <c r="K114" s="76"/>
      <c r="L114" s="76"/>
      <c r="M114" s="76"/>
      <c r="N114" s="76"/>
      <c r="O114" s="76"/>
      <c r="P114" s="17"/>
      <c r="Q114" s="5"/>
      <c r="R114" s="5"/>
      <c r="S114" s="5"/>
      <c r="T114" s="5"/>
      <c r="U114" s="5"/>
      <c r="V114" s="5"/>
      <c r="W114" s="5"/>
      <c r="X114" s="5"/>
      <c r="Y114" s="5"/>
    </row>
    <row r="115" spans="1:25" s="61" customFormat="1" ht="12" thickBot="1" x14ac:dyDescent="0.3">
      <c r="A115" s="2"/>
      <c r="B115" s="47"/>
      <c r="C115" s="77"/>
      <c r="D115" s="77"/>
      <c r="E115" s="77"/>
      <c r="F115" s="77"/>
      <c r="G115" s="77"/>
      <c r="H115" s="77"/>
      <c r="I115" s="77"/>
      <c r="J115" s="77"/>
      <c r="K115" s="77"/>
      <c r="L115" s="77"/>
      <c r="M115" s="77"/>
      <c r="N115" s="77"/>
      <c r="O115" s="77"/>
      <c r="P115" s="5"/>
      <c r="Q115" s="5"/>
      <c r="R115" s="5"/>
      <c r="S115" s="5"/>
      <c r="T115" s="5"/>
      <c r="U115" s="5"/>
      <c r="V115" s="5"/>
      <c r="W115" s="5"/>
      <c r="X115" s="5"/>
      <c r="Y115" s="5"/>
    </row>
    <row r="116" spans="1:25" ht="12" thickBot="1" x14ac:dyDescent="0.3">
      <c r="A116" s="676" t="str">
        <f>Notes!B22</f>
        <v>Note 10</v>
      </c>
      <c r="B116" s="32" t="s">
        <v>103</v>
      </c>
      <c r="C116" s="72"/>
      <c r="D116" s="72"/>
      <c r="E116" s="72"/>
      <c r="F116" s="72"/>
      <c r="G116" s="72"/>
      <c r="H116" s="72"/>
      <c r="I116" s="72"/>
      <c r="J116" s="72"/>
      <c r="K116" s="72"/>
      <c r="L116" s="72"/>
      <c r="M116" s="72"/>
      <c r="N116" s="72"/>
      <c r="O116" s="72"/>
      <c r="P116" s="4"/>
      <c r="Q116" s="3"/>
      <c r="R116" s="3"/>
      <c r="S116" s="3"/>
      <c r="T116" s="3"/>
      <c r="U116" s="3"/>
      <c r="V116" s="3"/>
      <c r="W116" s="3"/>
      <c r="X116" s="3"/>
      <c r="Y116" s="3"/>
    </row>
    <row r="117" spans="1:25" s="61" customFormat="1" ht="6" customHeight="1" outlineLevel="1" x14ac:dyDescent="0.25">
      <c r="A117" s="677"/>
      <c r="B117" s="44"/>
      <c r="C117" s="153"/>
      <c r="D117" s="153"/>
      <c r="E117" s="153"/>
      <c r="F117" s="153"/>
      <c r="G117" s="153"/>
      <c r="H117" s="153"/>
      <c r="I117" s="153"/>
      <c r="J117" s="153"/>
      <c r="K117" s="153"/>
      <c r="L117" s="153"/>
      <c r="M117" s="153"/>
      <c r="N117" s="153"/>
      <c r="O117" s="153"/>
      <c r="P117" s="6"/>
      <c r="Q117" s="5"/>
      <c r="R117" s="5"/>
      <c r="S117" s="5"/>
      <c r="T117" s="5"/>
      <c r="U117" s="5"/>
      <c r="V117" s="5"/>
      <c r="W117" s="5"/>
      <c r="X117" s="5"/>
      <c r="Y117" s="5"/>
    </row>
    <row r="118" spans="1:25" s="61" customFormat="1" outlineLevel="1" x14ac:dyDescent="0.25">
      <c r="A118" s="677"/>
      <c r="B118" s="18" t="s">
        <v>104</v>
      </c>
      <c r="C118" s="153"/>
      <c r="D118" s="153"/>
      <c r="E118" s="153"/>
      <c r="F118" s="153"/>
      <c r="G118" s="153"/>
      <c r="H118" s="78" t="s">
        <v>1938</v>
      </c>
      <c r="I118" s="153"/>
      <c r="J118" s="153"/>
      <c r="K118" s="153"/>
      <c r="L118" s="153"/>
      <c r="M118" s="153"/>
      <c r="N118" s="79"/>
      <c r="O118" s="79"/>
      <c r="P118" s="19"/>
      <c r="Q118" s="5"/>
      <c r="R118" s="5"/>
      <c r="S118" s="5"/>
      <c r="T118" s="5"/>
      <c r="U118" s="5"/>
      <c r="V118" s="5"/>
      <c r="W118" s="5"/>
      <c r="X118" s="5"/>
      <c r="Y118" s="5"/>
    </row>
    <row r="119" spans="1:25" s="61" customFormat="1" ht="6" customHeight="1" outlineLevel="1" x14ac:dyDescent="0.25">
      <c r="A119" s="677"/>
      <c r="B119" s="44"/>
      <c r="C119" s="153"/>
      <c r="D119" s="153"/>
      <c r="E119" s="153"/>
      <c r="F119" s="153"/>
      <c r="G119" s="153"/>
      <c r="H119" s="153"/>
      <c r="I119" s="153"/>
      <c r="J119" s="153"/>
      <c r="K119" s="153"/>
      <c r="L119" s="153"/>
      <c r="M119" s="153"/>
      <c r="N119" s="153"/>
      <c r="O119" s="153"/>
      <c r="P119" s="6"/>
      <c r="Q119" s="5"/>
      <c r="R119" s="5"/>
      <c r="S119" s="5"/>
      <c r="T119" s="5"/>
      <c r="U119" s="5"/>
      <c r="V119" s="5"/>
      <c r="W119" s="5"/>
      <c r="X119" s="5"/>
      <c r="Y119" s="5"/>
    </row>
    <row r="120" spans="1:25" s="61" customFormat="1" ht="15" customHeight="1" outlineLevel="1" x14ac:dyDescent="0.25">
      <c r="A120" s="677"/>
      <c r="B120" s="702" t="s">
        <v>106</v>
      </c>
      <c r="C120" s="698"/>
      <c r="D120" s="698"/>
      <c r="E120" s="698"/>
      <c r="F120" s="698"/>
      <c r="G120" s="698"/>
      <c r="H120" s="698"/>
      <c r="I120" s="698"/>
      <c r="J120" s="698"/>
      <c r="K120" s="698"/>
      <c r="L120" s="698"/>
      <c r="M120" s="698"/>
      <c r="N120" s="698"/>
      <c r="O120" s="698"/>
      <c r="P120" s="6"/>
      <c r="Q120" s="5"/>
      <c r="R120" s="5"/>
      <c r="S120" s="5"/>
      <c r="T120" s="5"/>
      <c r="U120" s="5"/>
      <c r="V120" s="5"/>
      <c r="W120" s="5"/>
      <c r="X120" s="5"/>
      <c r="Y120" s="5"/>
    </row>
    <row r="121" spans="1:25" s="61" customFormat="1" outlineLevel="1" x14ac:dyDescent="0.25">
      <c r="A121" s="677"/>
      <c r="B121" s="703"/>
      <c r="C121" s="698"/>
      <c r="D121" s="698"/>
      <c r="E121" s="698"/>
      <c r="F121" s="698"/>
      <c r="G121" s="698"/>
      <c r="H121" s="698"/>
      <c r="I121" s="698"/>
      <c r="J121" s="698"/>
      <c r="K121" s="698"/>
      <c r="L121" s="698"/>
      <c r="M121" s="698"/>
      <c r="N121" s="698"/>
      <c r="O121" s="698"/>
      <c r="P121" s="6"/>
      <c r="Q121" s="5"/>
      <c r="R121" s="5"/>
      <c r="S121" s="5"/>
      <c r="T121" s="5"/>
      <c r="U121" s="5"/>
      <c r="V121" s="5"/>
      <c r="W121" s="5"/>
      <c r="X121" s="5"/>
      <c r="Y121" s="5"/>
    </row>
    <row r="122" spans="1:25" s="61" customFormat="1" outlineLevel="1" x14ac:dyDescent="0.25">
      <c r="A122" s="677"/>
      <c r="B122" s="703"/>
      <c r="C122" s="698"/>
      <c r="D122" s="698"/>
      <c r="E122" s="698"/>
      <c r="F122" s="698"/>
      <c r="G122" s="698"/>
      <c r="H122" s="698"/>
      <c r="I122" s="698"/>
      <c r="J122" s="698"/>
      <c r="K122" s="698"/>
      <c r="L122" s="698"/>
      <c r="M122" s="698"/>
      <c r="N122" s="698"/>
      <c r="O122" s="698"/>
      <c r="P122" s="6"/>
      <c r="Q122" s="5"/>
      <c r="R122" s="5"/>
      <c r="S122" s="5"/>
      <c r="T122" s="5"/>
      <c r="U122" s="5"/>
      <c r="V122" s="5"/>
      <c r="W122" s="5"/>
      <c r="X122" s="5"/>
      <c r="Y122" s="5"/>
    </row>
    <row r="123" spans="1:25" s="61" customFormat="1" outlineLevel="1" x14ac:dyDescent="0.25">
      <c r="A123" s="677"/>
      <c r="B123" s="703"/>
      <c r="C123" s="698"/>
      <c r="D123" s="698"/>
      <c r="E123" s="698"/>
      <c r="F123" s="698"/>
      <c r="G123" s="698"/>
      <c r="H123" s="698"/>
      <c r="I123" s="698"/>
      <c r="J123" s="698"/>
      <c r="K123" s="698"/>
      <c r="L123" s="698"/>
      <c r="M123" s="698"/>
      <c r="N123" s="698"/>
      <c r="O123" s="698"/>
      <c r="P123" s="6"/>
      <c r="Q123" s="5"/>
      <c r="R123" s="5"/>
      <c r="S123" s="5"/>
      <c r="T123" s="5"/>
      <c r="U123" s="5"/>
      <c r="V123" s="5"/>
      <c r="W123" s="5"/>
      <c r="X123" s="5"/>
      <c r="Y123" s="5"/>
    </row>
    <row r="124" spans="1:25" s="61" customFormat="1" outlineLevel="1" x14ac:dyDescent="0.25">
      <c r="A124" s="677"/>
      <c r="B124" s="703"/>
      <c r="C124" s="698"/>
      <c r="D124" s="698"/>
      <c r="E124" s="698"/>
      <c r="F124" s="698"/>
      <c r="G124" s="698"/>
      <c r="H124" s="698"/>
      <c r="I124" s="698"/>
      <c r="J124" s="698"/>
      <c r="K124" s="698"/>
      <c r="L124" s="698"/>
      <c r="M124" s="698"/>
      <c r="N124" s="698"/>
      <c r="O124" s="698"/>
      <c r="P124" s="6"/>
      <c r="Q124" s="5"/>
      <c r="R124" s="5"/>
      <c r="S124" s="5"/>
      <c r="T124" s="5"/>
      <c r="U124" s="5"/>
      <c r="V124" s="5"/>
      <c r="W124" s="5"/>
      <c r="X124" s="5"/>
      <c r="Y124" s="5"/>
    </row>
    <row r="125" spans="1:25" s="61" customFormat="1" outlineLevel="1" x14ac:dyDescent="0.25">
      <c r="A125" s="677"/>
      <c r="B125" s="704"/>
      <c r="C125" s="698"/>
      <c r="D125" s="698"/>
      <c r="E125" s="698"/>
      <c r="F125" s="698"/>
      <c r="G125" s="698"/>
      <c r="H125" s="698"/>
      <c r="I125" s="698"/>
      <c r="J125" s="698"/>
      <c r="K125" s="698"/>
      <c r="L125" s="698"/>
      <c r="M125" s="698"/>
      <c r="N125" s="698"/>
      <c r="O125" s="698"/>
      <c r="P125" s="6"/>
      <c r="Q125" s="5"/>
      <c r="R125" s="5"/>
      <c r="S125" s="5"/>
      <c r="T125" s="5"/>
      <c r="U125" s="5"/>
      <c r="V125" s="5"/>
      <c r="W125" s="5"/>
      <c r="X125" s="5"/>
      <c r="Y125" s="5"/>
    </row>
    <row r="126" spans="1:25" s="61" customFormat="1" ht="6" customHeight="1" outlineLevel="1" thickBot="1" x14ac:dyDescent="0.3">
      <c r="A126" s="678"/>
      <c r="B126" s="48"/>
      <c r="C126" s="73"/>
      <c r="D126" s="73"/>
      <c r="E126" s="73"/>
      <c r="F126" s="73"/>
      <c r="G126" s="73"/>
      <c r="H126" s="73"/>
      <c r="I126" s="73"/>
      <c r="J126" s="73"/>
      <c r="K126" s="73"/>
      <c r="L126" s="73"/>
      <c r="M126" s="73"/>
      <c r="N126" s="73"/>
      <c r="O126" s="73"/>
      <c r="P126" s="9"/>
      <c r="Q126" s="5"/>
      <c r="R126" s="5"/>
      <c r="S126" s="5"/>
      <c r="T126" s="5"/>
      <c r="U126" s="5"/>
      <c r="V126" s="5"/>
      <c r="W126" s="5"/>
      <c r="X126" s="5"/>
      <c r="Y126" s="5"/>
    </row>
    <row r="127" spans="1:25" s="64" customFormat="1" ht="12" thickBot="1" x14ac:dyDescent="0.3">
      <c r="A127" s="20"/>
      <c r="B127" s="49"/>
      <c r="C127" s="80"/>
      <c r="D127" s="80"/>
      <c r="E127" s="80"/>
      <c r="F127" s="80"/>
      <c r="G127" s="80"/>
      <c r="H127" s="80"/>
      <c r="I127" s="80"/>
      <c r="J127" s="80"/>
      <c r="K127" s="80"/>
      <c r="L127" s="80"/>
      <c r="M127" s="80"/>
      <c r="N127" s="80"/>
      <c r="O127" s="80"/>
      <c r="P127" s="21"/>
      <c r="Q127" s="22"/>
      <c r="R127" s="22"/>
      <c r="S127" s="22"/>
      <c r="T127" s="22"/>
      <c r="U127" s="22"/>
      <c r="V127" s="22"/>
      <c r="W127" s="22"/>
      <c r="X127" s="22"/>
      <c r="Y127" s="22"/>
    </row>
    <row r="128" spans="1:25" ht="12" thickBot="1" x14ac:dyDescent="0.3">
      <c r="A128" s="2"/>
      <c r="B128" s="32" t="s">
        <v>107</v>
      </c>
      <c r="C128" s="72"/>
      <c r="D128" s="72"/>
      <c r="E128" s="72"/>
      <c r="F128" s="72"/>
      <c r="G128" s="72"/>
      <c r="H128" s="72"/>
      <c r="I128" s="72"/>
      <c r="J128" s="72"/>
      <c r="K128" s="72"/>
      <c r="L128" s="72"/>
      <c r="M128" s="72"/>
      <c r="N128" s="72"/>
      <c r="O128" s="72"/>
      <c r="P128" s="4"/>
      <c r="Q128" s="3"/>
      <c r="R128" s="3"/>
      <c r="S128" s="3"/>
      <c r="T128" s="3"/>
      <c r="U128" s="3"/>
      <c r="V128" s="3"/>
      <c r="W128" s="3"/>
      <c r="X128" s="3"/>
      <c r="Y128" s="3"/>
    </row>
    <row r="129" spans="1:25" s="61" customFormat="1" ht="6" customHeight="1" outlineLevel="1" thickBot="1" x14ac:dyDescent="0.3">
      <c r="A129" s="23"/>
      <c r="B129" s="44"/>
      <c r="C129" s="153"/>
      <c r="D129" s="153"/>
      <c r="E129" s="153"/>
      <c r="F129" s="153"/>
      <c r="G129" s="153"/>
      <c r="H129" s="153"/>
      <c r="I129" s="153"/>
      <c r="J129" s="153"/>
      <c r="K129" s="153"/>
      <c r="L129" s="153"/>
      <c r="M129" s="153"/>
      <c r="N129" s="153"/>
      <c r="O129" s="153"/>
      <c r="P129" s="6"/>
      <c r="Q129" s="5"/>
      <c r="R129" s="5"/>
      <c r="S129" s="5"/>
      <c r="T129" s="5"/>
      <c r="U129" s="5"/>
      <c r="V129" s="5"/>
      <c r="W129" s="5"/>
      <c r="X129" s="5"/>
      <c r="Y129" s="5"/>
    </row>
    <row r="130" spans="1:25" s="61" customFormat="1" ht="12" outlineLevel="1" thickBot="1" x14ac:dyDescent="0.3">
      <c r="A130" s="23"/>
      <c r="B130" s="699" t="s">
        <v>108</v>
      </c>
      <c r="C130" s="700"/>
      <c r="D130" s="700"/>
      <c r="E130" s="700"/>
      <c r="F130" s="700"/>
      <c r="G130" s="700"/>
      <c r="H130" s="700"/>
      <c r="I130" s="700"/>
      <c r="J130" s="700"/>
      <c r="K130" s="700"/>
      <c r="L130" s="700"/>
      <c r="M130" s="700"/>
      <c r="N130" s="700"/>
      <c r="O130" s="701"/>
      <c r="P130" s="6"/>
      <c r="Q130" s="5" t="s">
        <v>109</v>
      </c>
      <c r="R130" s="5"/>
      <c r="S130" s="5"/>
      <c r="T130" s="5"/>
      <c r="U130" s="5"/>
      <c r="V130" s="5"/>
      <c r="W130" s="5"/>
      <c r="X130" s="5"/>
      <c r="Y130" s="5"/>
    </row>
    <row r="131" spans="1:25" s="61" customFormat="1" ht="6" customHeight="1" outlineLevel="1" thickBot="1" x14ac:dyDescent="0.3">
      <c r="A131" s="23"/>
      <c r="B131" s="44"/>
      <c r="C131" s="153"/>
      <c r="D131" s="153"/>
      <c r="E131" s="153"/>
      <c r="F131" s="153"/>
      <c r="G131" s="153"/>
      <c r="H131" s="153"/>
      <c r="I131" s="153"/>
      <c r="J131" s="153"/>
      <c r="K131" s="153"/>
      <c r="L131" s="153"/>
      <c r="M131" s="153"/>
      <c r="N131" s="153"/>
      <c r="O131" s="153"/>
      <c r="P131" s="6"/>
      <c r="Q131" s="5" t="s">
        <v>110</v>
      </c>
      <c r="R131" s="5"/>
      <c r="S131" s="5"/>
      <c r="T131" s="5"/>
      <c r="U131" s="5"/>
      <c r="V131" s="5"/>
      <c r="W131" s="5"/>
      <c r="X131" s="5"/>
      <c r="Y131" s="5"/>
    </row>
    <row r="132" spans="1:25" s="61" customFormat="1" ht="15" customHeight="1" outlineLevel="1" x14ac:dyDescent="0.25">
      <c r="A132" s="676" t="str">
        <f>Notes!B24</f>
        <v>Note 11</v>
      </c>
      <c r="B132" s="157" t="s">
        <v>34</v>
      </c>
      <c r="C132" s="160" t="s">
        <v>111</v>
      </c>
      <c r="D132" s="161"/>
      <c r="E132" s="154" t="s">
        <v>43</v>
      </c>
      <c r="F132" s="81" t="s">
        <v>112</v>
      </c>
      <c r="G132" s="154" t="s">
        <v>113</v>
      </c>
      <c r="H132" s="81" t="s">
        <v>114</v>
      </c>
      <c r="I132" s="154" t="s">
        <v>43</v>
      </c>
      <c r="J132" s="81" t="s">
        <v>115</v>
      </c>
      <c r="K132" s="154" t="s">
        <v>43</v>
      </c>
      <c r="L132" s="24"/>
      <c r="M132" s="24"/>
      <c r="N132" s="24"/>
      <c r="O132" s="24"/>
      <c r="P132" s="6"/>
      <c r="Q132" s="5" t="s">
        <v>43</v>
      </c>
      <c r="R132" s="5"/>
      <c r="S132" s="5"/>
      <c r="T132" s="5"/>
      <c r="U132" s="5"/>
      <c r="V132" s="5"/>
      <c r="W132" s="5"/>
      <c r="X132" s="5"/>
      <c r="Y132" s="5"/>
    </row>
    <row r="133" spans="1:25" s="61" customFormat="1" outlineLevel="1" x14ac:dyDescent="0.25">
      <c r="A133" s="677"/>
      <c r="B133" s="158"/>
      <c r="C133" s="155"/>
      <c r="D133" s="156"/>
      <c r="E133" s="156"/>
      <c r="F133" s="156"/>
      <c r="G133" s="156"/>
      <c r="H133" s="156"/>
      <c r="I133" s="156"/>
      <c r="J133" s="156"/>
      <c r="K133" s="156"/>
      <c r="L133" s="156"/>
      <c r="M133" s="156"/>
      <c r="N133" s="156"/>
      <c r="O133" s="156"/>
      <c r="P133" s="6"/>
      <c r="Q133" s="5" t="s">
        <v>113</v>
      </c>
      <c r="R133" s="5" t="s">
        <v>113</v>
      </c>
      <c r="S133" s="5"/>
      <c r="T133" s="5"/>
      <c r="U133" s="5"/>
      <c r="V133" s="5"/>
      <c r="W133" s="5"/>
      <c r="X133" s="5"/>
      <c r="Y133" s="5"/>
    </row>
    <row r="134" spans="1:25" s="61" customFormat="1" outlineLevel="1" x14ac:dyDescent="0.25">
      <c r="A134" s="677"/>
      <c r="B134" s="158"/>
      <c r="C134" s="155"/>
      <c r="D134" s="156"/>
      <c r="E134" s="156"/>
      <c r="F134" s="156"/>
      <c r="G134" s="156"/>
      <c r="H134" s="156"/>
      <c r="I134" s="156"/>
      <c r="J134" s="156"/>
      <c r="K134" s="156"/>
      <c r="L134" s="156"/>
      <c r="M134" s="156"/>
      <c r="N134" s="156"/>
      <c r="O134" s="156"/>
      <c r="P134" s="6"/>
      <c r="Q134" s="5"/>
      <c r="R134" s="5"/>
      <c r="S134" s="5"/>
      <c r="T134" s="5"/>
      <c r="U134" s="5"/>
      <c r="V134" s="5"/>
      <c r="W134" s="5"/>
      <c r="X134" s="5"/>
      <c r="Y134" s="5"/>
    </row>
    <row r="135" spans="1:25" s="61" customFormat="1" outlineLevel="1" x14ac:dyDescent="0.25">
      <c r="A135" s="677"/>
      <c r="B135" s="158"/>
      <c r="C135" s="155"/>
      <c r="D135" s="156"/>
      <c r="E135" s="156"/>
      <c r="F135" s="156"/>
      <c r="G135" s="156"/>
      <c r="H135" s="156"/>
      <c r="I135" s="156"/>
      <c r="J135" s="156"/>
      <c r="K135" s="156"/>
      <c r="L135" s="156"/>
      <c r="M135" s="156"/>
      <c r="N135" s="156"/>
      <c r="O135" s="156"/>
      <c r="P135" s="6"/>
      <c r="Q135" s="5"/>
      <c r="R135" s="5"/>
      <c r="S135" s="5"/>
      <c r="T135" s="5"/>
      <c r="U135" s="5"/>
      <c r="V135" s="5"/>
      <c r="W135" s="5"/>
      <c r="X135" s="5"/>
      <c r="Y135" s="5"/>
    </row>
    <row r="136" spans="1:25" s="61" customFormat="1" outlineLevel="1" x14ac:dyDescent="0.25">
      <c r="A136" s="677"/>
      <c r="B136" s="158"/>
      <c r="C136" s="155"/>
      <c r="D136" s="156"/>
      <c r="E136" s="156"/>
      <c r="F136" s="156"/>
      <c r="G136" s="156"/>
      <c r="H136" s="156"/>
      <c r="I136" s="156"/>
      <c r="J136" s="156"/>
      <c r="K136" s="156"/>
      <c r="L136" s="156"/>
      <c r="M136" s="156"/>
      <c r="N136" s="156"/>
      <c r="O136" s="156"/>
      <c r="P136" s="6"/>
      <c r="Q136" s="5"/>
      <c r="R136" s="5"/>
      <c r="S136" s="5"/>
      <c r="T136" s="5"/>
      <c r="U136" s="5"/>
      <c r="V136" s="5"/>
      <c r="W136" s="5"/>
      <c r="X136" s="5"/>
      <c r="Y136" s="5"/>
    </row>
    <row r="137" spans="1:25" s="61" customFormat="1" ht="12" outlineLevel="1" thickBot="1" x14ac:dyDescent="0.3">
      <c r="A137" s="678"/>
      <c r="B137" s="159"/>
      <c r="C137" s="155"/>
      <c r="D137" s="156"/>
      <c r="E137" s="156"/>
      <c r="F137" s="156"/>
      <c r="G137" s="156"/>
      <c r="H137" s="156"/>
      <c r="I137" s="156"/>
      <c r="J137" s="156"/>
      <c r="K137" s="156"/>
      <c r="L137" s="156"/>
      <c r="M137" s="156"/>
      <c r="N137" s="156"/>
      <c r="O137" s="156"/>
      <c r="P137" s="6"/>
      <c r="Q137" s="5"/>
      <c r="R137" s="5"/>
      <c r="S137" s="5"/>
      <c r="T137" s="5"/>
      <c r="U137" s="5"/>
      <c r="V137" s="5"/>
      <c r="W137" s="5"/>
      <c r="X137" s="5"/>
      <c r="Y137" s="5"/>
    </row>
    <row r="138" spans="1:25" s="61" customFormat="1" ht="6" customHeight="1" outlineLevel="1" x14ac:dyDescent="0.25">
      <c r="A138" s="676" t="str">
        <f>Notes!B26</f>
        <v>Note 12</v>
      </c>
      <c r="B138" s="44"/>
      <c r="C138" s="153"/>
      <c r="D138" s="153"/>
      <c r="E138" s="153"/>
      <c r="F138" s="153"/>
      <c r="G138" s="153"/>
      <c r="H138" s="153"/>
      <c r="I138" s="153"/>
      <c r="J138" s="153"/>
      <c r="K138" s="153"/>
      <c r="L138" s="153"/>
      <c r="M138" s="153"/>
      <c r="N138" s="153"/>
      <c r="O138" s="153"/>
      <c r="P138" s="6"/>
      <c r="Q138" s="5"/>
      <c r="R138" s="5"/>
      <c r="S138" s="5"/>
      <c r="T138" s="5"/>
      <c r="U138" s="5"/>
      <c r="V138" s="5"/>
      <c r="W138" s="5"/>
      <c r="X138" s="5"/>
      <c r="Y138" s="5"/>
    </row>
    <row r="139" spans="1:25" s="61" customFormat="1" ht="15" customHeight="1" outlineLevel="1" x14ac:dyDescent="0.25">
      <c r="A139" s="677"/>
      <c r="B139" s="157" t="s">
        <v>27</v>
      </c>
      <c r="C139" s="711" t="s">
        <v>117</v>
      </c>
      <c r="D139" s="712"/>
      <c r="E139" s="712"/>
      <c r="F139" s="713"/>
      <c r="G139" s="24"/>
      <c r="H139" s="24"/>
      <c r="I139" s="24"/>
      <c r="J139" s="24"/>
      <c r="K139" s="24"/>
      <c r="L139" s="24"/>
      <c r="M139" s="24"/>
      <c r="N139" s="24"/>
      <c r="O139" s="24"/>
      <c r="P139" s="6"/>
      <c r="Q139" s="5" t="s">
        <v>116</v>
      </c>
      <c r="R139" s="5"/>
      <c r="S139" s="5"/>
      <c r="T139" s="5"/>
      <c r="U139" s="5"/>
      <c r="V139" s="5"/>
      <c r="W139" s="5"/>
      <c r="X139" s="5"/>
      <c r="Y139" s="5"/>
    </row>
    <row r="140" spans="1:25" s="61" customFormat="1" ht="15" customHeight="1" outlineLevel="1" x14ac:dyDescent="0.25">
      <c r="A140" s="677"/>
      <c r="B140" s="158"/>
      <c r="C140" s="82"/>
      <c r="D140" s="83"/>
      <c r="E140" s="83"/>
      <c r="F140" s="83"/>
      <c r="G140" s="83"/>
      <c r="H140" s="83"/>
      <c r="I140" s="83"/>
      <c r="J140" s="83"/>
      <c r="K140" s="83"/>
      <c r="L140" s="83"/>
      <c r="M140" s="83"/>
      <c r="N140" s="83"/>
      <c r="O140" s="83"/>
      <c r="P140" s="6"/>
      <c r="Q140" s="5" t="s">
        <v>117</v>
      </c>
      <c r="R140" s="5"/>
      <c r="S140" s="5"/>
      <c r="T140" s="5"/>
      <c r="U140" s="5"/>
      <c r="V140" s="5"/>
      <c r="W140" s="5"/>
      <c r="X140" s="5"/>
      <c r="Y140" s="5"/>
    </row>
    <row r="141" spans="1:25" s="61" customFormat="1" outlineLevel="1" x14ac:dyDescent="0.25">
      <c r="A141" s="677"/>
      <c r="B141" s="158"/>
      <c r="C141" s="82"/>
      <c r="D141" s="83"/>
      <c r="E141" s="83"/>
      <c r="F141" s="83"/>
      <c r="G141" s="83"/>
      <c r="H141" s="83"/>
      <c r="I141" s="83"/>
      <c r="J141" s="83"/>
      <c r="K141" s="83"/>
      <c r="L141" s="83"/>
      <c r="M141" s="83"/>
      <c r="N141" s="83"/>
      <c r="O141" s="83"/>
      <c r="P141" s="6"/>
      <c r="Q141" s="5"/>
      <c r="R141" s="5"/>
      <c r="S141" s="5"/>
      <c r="T141" s="5"/>
      <c r="U141" s="5"/>
      <c r="V141" s="5"/>
      <c r="W141" s="5"/>
      <c r="X141" s="5"/>
      <c r="Y141" s="5"/>
    </row>
    <row r="142" spans="1:25" s="61" customFormat="1" outlineLevel="1" x14ac:dyDescent="0.25">
      <c r="A142" s="677"/>
      <c r="B142" s="158"/>
      <c r="C142" s="82"/>
      <c r="D142" s="83"/>
      <c r="E142" s="83"/>
      <c r="F142" s="83"/>
      <c r="G142" s="83"/>
      <c r="H142" s="83"/>
      <c r="I142" s="83"/>
      <c r="J142" s="83"/>
      <c r="K142" s="83"/>
      <c r="L142" s="83"/>
      <c r="M142" s="83"/>
      <c r="N142" s="83"/>
      <c r="O142" s="83"/>
      <c r="P142" s="6"/>
      <c r="Q142" s="5"/>
      <c r="R142" s="5"/>
      <c r="S142" s="5"/>
      <c r="T142" s="5"/>
      <c r="U142" s="5"/>
      <c r="V142" s="5"/>
      <c r="W142" s="5"/>
      <c r="X142" s="5"/>
      <c r="Y142" s="5"/>
    </row>
    <row r="143" spans="1:25" s="61" customFormat="1" outlineLevel="1" x14ac:dyDescent="0.25">
      <c r="A143" s="677"/>
      <c r="B143" s="158"/>
      <c r="C143" s="82"/>
      <c r="D143" s="83"/>
      <c r="E143" s="83"/>
      <c r="F143" s="83"/>
      <c r="G143" s="83"/>
      <c r="H143" s="83"/>
      <c r="I143" s="83"/>
      <c r="J143" s="83"/>
      <c r="K143" s="83"/>
      <c r="L143" s="83"/>
      <c r="M143" s="83"/>
      <c r="N143" s="83"/>
      <c r="O143" s="83"/>
      <c r="P143" s="6"/>
      <c r="Q143" s="5"/>
      <c r="R143" s="5"/>
      <c r="S143" s="5"/>
      <c r="T143" s="5"/>
      <c r="U143" s="5"/>
      <c r="V143" s="5"/>
      <c r="W143" s="5"/>
      <c r="X143" s="5"/>
      <c r="Y143" s="5"/>
    </row>
    <row r="144" spans="1:25" s="61" customFormat="1" outlineLevel="1" x14ac:dyDescent="0.25">
      <c r="A144" s="677"/>
      <c r="B144" s="158"/>
      <c r="C144" s="82"/>
      <c r="D144" s="83"/>
      <c r="E144" s="83"/>
      <c r="F144" s="83"/>
      <c r="G144" s="83"/>
      <c r="H144" s="83"/>
      <c r="I144" s="83"/>
      <c r="J144" s="83"/>
      <c r="K144" s="83"/>
      <c r="L144" s="83"/>
      <c r="M144" s="83"/>
      <c r="N144" s="83"/>
      <c r="O144" s="83"/>
      <c r="P144" s="6"/>
      <c r="Q144" s="5"/>
      <c r="R144" s="5"/>
      <c r="S144" s="5"/>
      <c r="T144" s="5"/>
      <c r="U144" s="5"/>
      <c r="V144" s="5"/>
      <c r="W144" s="5"/>
      <c r="X144" s="5"/>
      <c r="Y144" s="5"/>
    </row>
    <row r="145" spans="1:25" s="61" customFormat="1" outlineLevel="1" x14ac:dyDescent="0.25">
      <c r="A145" s="677"/>
      <c r="B145" s="159"/>
      <c r="C145" s="82"/>
      <c r="D145" s="83"/>
      <c r="E145" s="83"/>
      <c r="F145" s="83"/>
      <c r="G145" s="83"/>
      <c r="H145" s="83"/>
      <c r="I145" s="83"/>
      <c r="J145" s="83"/>
      <c r="K145" s="83"/>
      <c r="L145" s="83"/>
      <c r="M145" s="83"/>
      <c r="N145" s="83"/>
      <c r="O145" s="83"/>
      <c r="P145" s="6"/>
      <c r="Q145" s="5"/>
      <c r="R145" s="5"/>
      <c r="S145" s="5"/>
      <c r="T145" s="5"/>
      <c r="U145" s="5"/>
      <c r="V145" s="5"/>
      <c r="W145" s="5"/>
      <c r="X145" s="5"/>
      <c r="Y145" s="5"/>
    </row>
    <row r="146" spans="1:25" s="61" customFormat="1" ht="6" customHeight="1" outlineLevel="1" thickBot="1" x14ac:dyDescent="0.3">
      <c r="A146" s="678"/>
      <c r="B146" s="33"/>
      <c r="C146" s="153"/>
      <c r="D146" s="153"/>
      <c r="E146" s="153"/>
      <c r="F146" s="153"/>
      <c r="G146" s="153"/>
      <c r="H146" s="153"/>
      <c r="I146" s="153"/>
      <c r="J146" s="153"/>
      <c r="K146" s="153"/>
      <c r="L146" s="153"/>
      <c r="M146" s="153"/>
      <c r="N146" s="153"/>
      <c r="O146" s="153"/>
      <c r="P146" s="6"/>
      <c r="Q146" s="5"/>
      <c r="R146" s="5"/>
      <c r="S146" s="5"/>
      <c r="T146" s="5"/>
      <c r="U146" s="5"/>
      <c r="V146" s="5"/>
      <c r="W146" s="5"/>
      <c r="X146" s="5"/>
      <c r="Y146" s="5"/>
    </row>
    <row r="147" spans="1:25" s="61" customFormat="1" ht="15" customHeight="1" outlineLevel="1" x14ac:dyDescent="0.25">
      <c r="A147" s="677" t="str">
        <f>Notes!B28</f>
        <v>Note 13</v>
      </c>
      <c r="B147" s="157" t="s">
        <v>118</v>
      </c>
      <c r="C147" s="695" t="s">
        <v>122</v>
      </c>
      <c r="D147" s="696"/>
      <c r="E147" s="696"/>
      <c r="F147" s="696"/>
      <c r="G147" s="696"/>
      <c r="H147" s="696"/>
      <c r="I147" s="24"/>
      <c r="J147" s="24"/>
      <c r="K147" s="24"/>
      <c r="L147" s="24"/>
      <c r="M147" s="24"/>
      <c r="N147" s="24"/>
      <c r="O147" s="24"/>
      <c r="P147" s="6"/>
      <c r="Q147" s="5"/>
      <c r="R147" s="5"/>
      <c r="S147" s="5"/>
      <c r="T147" s="5"/>
      <c r="U147" s="5"/>
      <c r="V147" s="5"/>
      <c r="W147" s="5"/>
      <c r="X147" s="5"/>
      <c r="Y147" s="5"/>
    </row>
    <row r="148" spans="1:25" s="61" customFormat="1" ht="4.5" customHeight="1" outlineLevel="1" x14ac:dyDescent="0.25">
      <c r="A148" s="677"/>
      <c r="B148" s="158"/>
      <c r="C148" s="153"/>
      <c r="D148" s="153"/>
      <c r="E148" s="153"/>
      <c r="F148" s="153"/>
      <c r="G148" s="153"/>
      <c r="H148" s="153"/>
      <c r="I148" s="153"/>
      <c r="J148" s="153"/>
      <c r="K148" s="153"/>
      <c r="L148" s="153"/>
      <c r="M148" s="153"/>
      <c r="N148" s="153"/>
      <c r="O148" s="153"/>
      <c r="P148" s="6"/>
      <c r="Q148" s="5"/>
      <c r="R148" s="5"/>
      <c r="S148" s="5"/>
      <c r="T148" s="5"/>
      <c r="U148" s="5"/>
      <c r="V148" s="5"/>
      <c r="W148" s="5"/>
      <c r="X148" s="5"/>
      <c r="Y148" s="5"/>
    </row>
    <row r="149" spans="1:25" s="61" customFormat="1" ht="15" customHeight="1" outlineLevel="1" x14ac:dyDescent="0.25">
      <c r="A149" s="677"/>
      <c r="B149" s="158"/>
      <c r="C149" s="714">
        <v>4</v>
      </c>
      <c r="D149" s="715"/>
      <c r="E149" s="75" t="s">
        <v>120</v>
      </c>
      <c r="F149" s="24"/>
      <c r="G149" s="24"/>
      <c r="H149" s="24"/>
      <c r="I149" s="24"/>
      <c r="J149" s="24"/>
      <c r="K149" s="24"/>
      <c r="L149" s="24"/>
      <c r="M149" s="24"/>
      <c r="N149" s="24"/>
      <c r="O149" s="24"/>
      <c r="P149" s="6"/>
      <c r="Q149" s="5"/>
      <c r="R149" s="5"/>
      <c r="S149" s="5"/>
      <c r="T149" s="5"/>
      <c r="U149" s="5"/>
      <c r="V149" s="5"/>
      <c r="W149" s="5"/>
      <c r="X149" s="5"/>
      <c r="Y149" s="5"/>
    </row>
    <row r="150" spans="1:25" s="61" customFormat="1" outlineLevel="1" x14ac:dyDescent="0.25">
      <c r="A150" s="677"/>
      <c r="B150" s="158"/>
      <c r="C150" s="693">
        <v>2</v>
      </c>
      <c r="D150" s="694"/>
      <c r="E150" s="84" t="s">
        <v>121</v>
      </c>
      <c r="F150" s="75"/>
      <c r="G150" s="75"/>
      <c r="H150" s="75"/>
      <c r="I150" s="75"/>
      <c r="J150" s="75"/>
      <c r="K150" s="75"/>
      <c r="L150" s="75"/>
      <c r="M150" s="75"/>
      <c r="N150" s="75"/>
      <c r="O150" s="75"/>
      <c r="P150" s="6"/>
      <c r="Q150" s="5" t="s">
        <v>122</v>
      </c>
      <c r="R150" s="5"/>
      <c r="S150" s="5"/>
      <c r="T150" s="5"/>
      <c r="U150" s="5"/>
      <c r="V150" s="5"/>
      <c r="W150" s="5"/>
      <c r="X150" s="5"/>
      <c r="Y150" s="5"/>
    </row>
    <row r="151" spans="1:25" s="61" customFormat="1" ht="13.5" customHeight="1" outlineLevel="1" x14ac:dyDescent="0.25">
      <c r="A151" s="677"/>
      <c r="B151" s="158"/>
      <c r="C151" s="716"/>
      <c r="D151" s="717"/>
      <c r="E151" s="717"/>
      <c r="F151" s="717"/>
      <c r="G151" s="717"/>
      <c r="H151" s="717"/>
      <c r="I151" s="717"/>
      <c r="J151" s="717"/>
      <c r="K151" s="717"/>
      <c r="L151" s="717"/>
      <c r="M151" s="717"/>
      <c r="N151" s="717"/>
      <c r="O151" s="717"/>
      <c r="P151" s="6"/>
      <c r="Q151" s="5" t="s">
        <v>123</v>
      </c>
      <c r="R151" s="5"/>
      <c r="S151" s="5"/>
      <c r="T151" s="5"/>
      <c r="U151" s="5"/>
      <c r="V151" s="5"/>
      <c r="W151" s="5"/>
      <c r="X151" s="5"/>
      <c r="Y151" s="5"/>
    </row>
    <row r="152" spans="1:25" s="61" customFormat="1" outlineLevel="1" x14ac:dyDescent="0.25">
      <c r="A152" s="677"/>
      <c r="B152" s="158"/>
      <c r="C152" s="716"/>
      <c r="D152" s="717"/>
      <c r="E152" s="717"/>
      <c r="F152" s="717"/>
      <c r="G152" s="717"/>
      <c r="H152" s="717"/>
      <c r="I152" s="717"/>
      <c r="J152" s="717"/>
      <c r="K152" s="717"/>
      <c r="L152" s="717"/>
      <c r="M152" s="717"/>
      <c r="N152" s="717"/>
      <c r="O152" s="717"/>
      <c r="P152" s="6"/>
      <c r="Q152" s="5" t="s">
        <v>124</v>
      </c>
      <c r="R152" s="5"/>
      <c r="S152" s="5"/>
      <c r="T152" s="5"/>
      <c r="U152" s="5"/>
      <c r="V152" s="5"/>
      <c r="W152" s="5"/>
      <c r="X152" s="5"/>
      <c r="Y152" s="5"/>
    </row>
    <row r="153" spans="1:25" s="61" customFormat="1" outlineLevel="1" x14ac:dyDescent="0.25">
      <c r="A153" s="677"/>
      <c r="B153" s="158"/>
      <c r="C153" s="716"/>
      <c r="D153" s="717"/>
      <c r="E153" s="717"/>
      <c r="F153" s="717"/>
      <c r="G153" s="717"/>
      <c r="H153" s="717"/>
      <c r="I153" s="717"/>
      <c r="J153" s="717"/>
      <c r="K153" s="717"/>
      <c r="L153" s="717"/>
      <c r="M153" s="717"/>
      <c r="N153" s="717"/>
      <c r="O153" s="717"/>
      <c r="P153" s="6"/>
      <c r="Q153" s="5" t="s">
        <v>125</v>
      </c>
      <c r="R153" s="5"/>
      <c r="S153" s="5"/>
      <c r="T153" s="5"/>
      <c r="U153" s="5"/>
      <c r="V153" s="5"/>
      <c r="W153" s="5"/>
      <c r="X153" s="5"/>
      <c r="Y153" s="5"/>
    </row>
    <row r="154" spans="1:25" s="61" customFormat="1" outlineLevel="1" x14ac:dyDescent="0.25">
      <c r="A154" s="677"/>
      <c r="B154" s="158"/>
      <c r="C154" s="716"/>
      <c r="D154" s="717"/>
      <c r="E154" s="717"/>
      <c r="F154" s="717"/>
      <c r="G154" s="717"/>
      <c r="H154" s="717"/>
      <c r="I154" s="717"/>
      <c r="J154" s="717"/>
      <c r="K154" s="717"/>
      <c r="L154" s="717"/>
      <c r="M154" s="717"/>
      <c r="N154" s="717"/>
      <c r="O154" s="717"/>
      <c r="P154" s="6"/>
      <c r="Q154" s="5" t="s">
        <v>126</v>
      </c>
      <c r="R154" s="5"/>
      <c r="S154" s="5"/>
      <c r="T154" s="5"/>
      <c r="U154" s="5"/>
      <c r="V154" s="5"/>
      <c r="W154" s="5"/>
      <c r="X154" s="5"/>
      <c r="Y154" s="5"/>
    </row>
    <row r="155" spans="1:25" s="61" customFormat="1" outlineLevel="1" x14ac:dyDescent="0.25">
      <c r="A155" s="677"/>
      <c r="B155" s="159"/>
      <c r="C155" s="716"/>
      <c r="D155" s="717"/>
      <c r="E155" s="717"/>
      <c r="F155" s="717"/>
      <c r="G155" s="717"/>
      <c r="H155" s="717"/>
      <c r="I155" s="717"/>
      <c r="J155" s="717"/>
      <c r="K155" s="717"/>
      <c r="L155" s="717"/>
      <c r="M155" s="717"/>
      <c r="N155" s="717"/>
      <c r="O155" s="717"/>
      <c r="P155" s="6"/>
      <c r="Q155" s="5" t="s">
        <v>119</v>
      </c>
      <c r="R155" s="5"/>
      <c r="S155" s="5"/>
      <c r="T155" s="5"/>
      <c r="U155" s="5"/>
      <c r="V155" s="5"/>
      <c r="W155" s="5"/>
      <c r="X155" s="5"/>
      <c r="Y155" s="5"/>
    </row>
    <row r="156" spans="1:25" s="61" customFormat="1" ht="6" customHeight="1" outlineLevel="1" thickBot="1" x14ac:dyDescent="0.3">
      <c r="A156" s="678"/>
      <c r="B156" s="44"/>
      <c r="C156" s="153"/>
      <c r="D156" s="153"/>
      <c r="E156" s="153"/>
      <c r="F156" s="153"/>
      <c r="G156" s="153"/>
      <c r="H156" s="153"/>
      <c r="I156" s="153"/>
      <c r="J156" s="153"/>
      <c r="K156" s="153"/>
      <c r="L156" s="153"/>
      <c r="M156" s="153"/>
      <c r="N156" s="153"/>
      <c r="O156" s="153"/>
      <c r="P156" s="6"/>
      <c r="Q156" s="5"/>
      <c r="R156" s="5"/>
      <c r="S156" s="5"/>
      <c r="T156" s="5"/>
      <c r="U156" s="5"/>
      <c r="V156" s="5"/>
      <c r="W156" s="5"/>
      <c r="X156" s="5"/>
      <c r="Y156" s="5"/>
    </row>
    <row r="157" spans="1:25" s="61" customFormat="1" ht="46.5" customHeight="1" outlineLevel="1" x14ac:dyDescent="0.25">
      <c r="A157" s="708" t="str">
        <f>Notes!B30</f>
        <v>Note 14</v>
      </c>
      <c r="B157" s="50" t="s">
        <v>127</v>
      </c>
      <c r="C157" s="687" t="s">
        <v>80</v>
      </c>
      <c r="D157" s="682"/>
      <c r="E157" s="153"/>
      <c r="F157" s="153"/>
      <c r="G157" s="153"/>
      <c r="H157" s="153"/>
      <c r="I157" s="153"/>
      <c r="J157" s="153"/>
      <c r="K157" s="153"/>
      <c r="L157" s="153"/>
      <c r="M157" s="153"/>
      <c r="N157" s="153"/>
      <c r="O157" s="153"/>
      <c r="P157" s="6"/>
      <c r="Q157" s="5"/>
      <c r="R157" s="5"/>
      <c r="S157" s="5"/>
      <c r="T157" s="5"/>
      <c r="U157" s="5"/>
      <c r="V157" s="5"/>
      <c r="W157" s="5"/>
      <c r="X157" s="5"/>
      <c r="Y157" s="5"/>
    </row>
    <row r="158" spans="1:25" s="61" customFormat="1" ht="6" customHeight="1" outlineLevel="1" x14ac:dyDescent="0.25">
      <c r="A158" s="709"/>
      <c r="B158" s="59"/>
      <c r="C158" s="153"/>
      <c r="D158" s="153"/>
      <c r="E158" s="153"/>
      <c r="F158" s="153"/>
      <c r="G158" s="153"/>
      <c r="H158" s="153"/>
      <c r="I158" s="153"/>
      <c r="J158" s="153"/>
      <c r="K158" s="153"/>
      <c r="L158" s="153"/>
      <c r="M158" s="153"/>
      <c r="N158" s="153"/>
      <c r="O158" s="153"/>
      <c r="P158" s="6"/>
      <c r="Q158" s="5"/>
      <c r="R158" s="5"/>
      <c r="S158" s="5"/>
      <c r="T158" s="5"/>
      <c r="U158" s="5"/>
      <c r="V158" s="5"/>
      <c r="W158" s="5"/>
      <c r="X158" s="5"/>
      <c r="Y158" s="5"/>
    </row>
    <row r="159" spans="1:25" s="61" customFormat="1" ht="69.75" customHeight="1" outlineLevel="1" x14ac:dyDescent="0.25">
      <c r="A159" s="709"/>
      <c r="B159" s="50" t="s">
        <v>128</v>
      </c>
      <c r="C159" s="697"/>
      <c r="D159" s="698"/>
      <c r="E159" s="698"/>
      <c r="F159" s="698"/>
      <c r="G159" s="698"/>
      <c r="H159" s="698"/>
      <c r="I159" s="698"/>
      <c r="J159" s="698"/>
      <c r="K159" s="698"/>
      <c r="L159" s="698"/>
      <c r="M159" s="698"/>
      <c r="N159" s="698"/>
      <c r="O159" s="698"/>
      <c r="P159" s="6"/>
      <c r="Q159" s="5"/>
      <c r="R159" s="5"/>
      <c r="S159" s="5"/>
      <c r="T159" s="5"/>
      <c r="U159" s="5"/>
      <c r="V159" s="5"/>
      <c r="W159" s="5"/>
      <c r="X159" s="5"/>
      <c r="Y159" s="5"/>
    </row>
    <row r="160" spans="1:25" s="61" customFormat="1" ht="6" customHeight="1" outlineLevel="1" thickBot="1" x14ac:dyDescent="0.3">
      <c r="A160" s="710"/>
      <c r="B160" s="59"/>
      <c r="C160" s="153"/>
      <c r="D160" s="153"/>
      <c r="E160" s="153"/>
      <c r="F160" s="153"/>
      <c r="G160" s="153"/>
      <c r="H160" s="153"/>
      <c r="I160" s="153"/>
      <c r="J160" s="153"/>
      <c r="K160" s="153"/>
      <c r="L160" s="153"/>
      <c r="M160" s="153"/>
      <c r="N160" s="153"/>
      <c r="O160" s="153"/>
      <c r="P160" s="6"/>
      <c r="Q160" s="5"/>
      <c r="R160" s="5"/>
      <c r="S160" s="5"/>
      <c r="T160" s="5"/>
      <c r="U160" s="5"/>
      <c r="V160" s="5"/>
      <c r="W160" s="5"/>
      <c r="X160" s="5"/>
      <c r="Y160" s="5"/>
    </row>
    <row r="161" spans="1:25" s="61" customFormat="1" ht="15" customHeight="1" outlineLevel="1" x14ac:dyDescent="0.25">
      <c r="A161" s="708" t="str">
        <f>Notes!B32</f>
        <v>Note 15</v>
      </c>
      <c r="B161" s="34" t="s">
        <v>129</v>
      </c>
      <c r="C161" s="687" t="s">
        <v>80</v>
      </c>
      <c r="D161" s="682"/>
      <c r="E161" s="24"/>
      <c r="F161" s="24"/>
      <c r="G161" s="24"/>
      <c r="H161" s="24"/>
      <c r="I161" s="24"/>
      <c r="J161" s="24"/>
      <c r="K161" s="24"/>
      <c r="L161" s="24"/>
      <c r="M161" s="24"/>
      <c r="N161" s="24"/>
      <c r="O161" s="24"/>
      <c r="P161" s="6"/>
      <c r="Q161" s="5"/>
      <c r="R161" s="5"/>
      <c r="S161" s="5"/>
      <c r="T161" s="5"/>
      <c r="U161" s="5"/>
      <c r="V161" s="5"/>
      <c r="W161" s="5"/>
      <c r="X161" s="5"/>
      <c r="Y161" s="5"/>
    </row>
    <row r="162" spans="1:25" s="61" customFormat="1" ht="6" customHeight="1" outlineLevel="1" x14ac:dyDescent="0.25">
      <c r="A162" s="709"/>
      <c r="B162" s="44"/>
      <c r="C162" s="153"/>
      <c r="D162" s="153"/>
      <c r="E162" s="153"/>
      <c r="F162" s="153"/>
      <c r="G162" s="153"/>
      <c r="H162" s="153"/>
      <c r="I162" s="153"/>
      <c r="J162" s="153"/>
      <c r="K162" s="153"/>
      <c r="L162" s="153"/>
      <c r="M162" s="153"/>
      <c r="N162" s="153"/>
      <c r="O162" s="153"/>
      <c r="P162" s="6"/>
      <c r="Q162" s="5" t="s">
        <v>130</v>
      </c>
      <c r="R162" s="5"/>
      <c r="S162" s="5"/>
      <c r="T162" s="5"/>
      <c r="U162" s="5"/>
      <c r="V162" s="5"/>
      <c r="W162" s="5"/>
      <c r="X162" s="5"/>
      <c r="Y162" s="5"/>
    </row>
    <row r="163" spans="1:25" s="61" customFormat="1" ht="15" customHeight="1" outlineLevel="1" x14ac:dyDescent="0.25">
      <c r="A163" s="709"/>
      <c r="B163" s="34" t="s">
        <v>31</v>
      </c>
      <c r="C163" s="687" t="s">
        <v>130</v>
      </c>
      <c r="D163" s="682"/>
      <c r="E163" s="682"/>
      <c r="F163" s="682"/>
      <c r="G163" s="24"/>
      <c r="H163" s="24"/>
      <c r="I163" s="153"/>
      <c r="J163" s="24"/>
      <c r="K163" s="24"/>
      <c r="L163" s="24"/>
      <c r="M163" s="24"/>
      <c r="N163" s="24"/>
      <c r="O163" s="24"/>
      <c r="P163" s="6"/>
      <c r="Q163" s="5" t="s">
        <v>131</v>
      </c>
      <c r="R163" s="5"/>
      <c r="S163" s="5"/>
      <c r="T163" s="5"/>
      <c r="U163" s="5"/>
      <c r="V163" s="5"/>
      <c r="W163" s="5"/>
      <c r="X163" s="5"/>
      <c r="Y163" s="5"/>
    </row>
    <row r="164" spans="1:25" s="61" customFormat="1" ht="6" customHeight="1" outlineLevel="1" thickBot="1" x14ac:dyDescent="0.3">
      <c r="A164" s="710"/>
      <c r="B164" s="44"/>
      <c r="C164" s="153"/>
      <c r="D164" s="153"/>
      <c r="E164" s="153"/>
      <c r="F164" s="153"/>
      <c r="G164" s="153"/>
      <c r="H164" s="153"/>
      <c r="I164" s="153"/>
      <c r="J164" s="153"/>
      <c r="K164" s="153"/>
      <c r="L164" s="153"/>
      <c r="M164" s="153"/>
      <c r="N164" s="153"/>
      <c r="O164" s="153"/>
      <c r="P164" s="6"/>
      <c r="Q164" s="5" t="s">
        <v>132</v>
      </c>
      <c r="R164" s="5"/>
      <c r="S164" s="5"/>
      <c r="T164" s="5"/>
      <c r="U164" s="5"/>
      <c r="V164" s="5"/>
      <c r="W164" s="5"/>
      <c r="X164" s="5"/>
      <c r="Y164" s="5"/>
    </row>
    <row r="165" spans="1:25" s="61" customFormat="1" ht="12" outlineLevel="1" thickBot="1" x14ac:dyDescent="0.3">
      <c r="A165" s="676" t="str">
        <f>Notes!B34</f>
        <v>Note 16</v>
      </c>
      <c r="B165" s="699" t="s">
        <v>1939</v>
      </c>
      <c r="C165" s="700"/>
      <c r="D165" s="700"/>
      <c r="E165" s="700"/>
      <c r="F165" s="700"/>
      <c r="G165" s="700"/>
      <c r="H165" s="700"/>
      <c r="I165" s="700"/>
      <c r="J165" s="700"/>
      <c r="K165" s="700"/>
      <c r="L165" s="700"/>
      <c r="M165" s="700"/>
      <c r="N165" s="700"/>
      <c r="O165" s="701"/>
      <c r="P165" s="6"/>
      <c r="Q165" s="5"/>
      <c r="R165" s="5"/>
      <c r="S165" s="5"/>
      <c r="T165" s="5"/>
      <c r="U165" s="5"/>
      <c r="V165" s="5"/>
      <c r="W165" s="5"/>
      <c r="X165" s="5"/>
      <c r="Y165" s="5"/>
    </row>
    <row r="166" spans="1:25" s="61" customFormat="1" ht="6" customHeight="1" outlineLevel="1" x14ac:dyDescent="0.25">
      <c r="A166" s="677"/>
      <c r="B166" s="44"/>
      <c r="C166" s="153"/>
      <c r="D166" s="153"/>
      <c r="E166" s="153"/>
      <c r="F166" s="153"/>
      <c r="G166" s="153"/>
      <c r="H166" s="153"/>
      <c r="I166" s="153"/>
      <c r="J166" s="153"/>
      <c r="K166" s="153"/>
      <c r="L166" s="153"/>
      <c r="M166" s="153"/>
      <c r="N166" s="153"/>
      <c r="O166" s="153"/>
      <c r="P166" s="6"/>
      <c r="Q166" s="5" t="s">
        <v>134</v>
      </c>
      <c r="R166" s="5"/>
      <c r="S166" s="5"/>
      <c r="T166" s="5"/>
      <c r="U166" s="5"/>
      <c r="V166" s="5"/>
      <c r="W166" s="5"/>
      <c r="X166" s="5"/>
      <c r="Y166" s="5"/>
    </row>
    <row r="167" spans="1:25" s="61" customFormat="1" ht="15" customHeight="1" outlineLevel="1" x14ac:dyDescent="0.25">
      <c r="A167" s="677"/>
      <c r="B167" s="34" t="s">
        <v>33</v>
      </c>
      <c r="C167" s="687"/>
      <c r="D167" s="682"/>
      <c r="E167" s="682"/>
      <c r="F167" s="682"/>
      <c r="G167" s="682"/>
      <c r="H167" s="24"/>
      <c r="I167" s="153"/>
      <c r="J167" s="24"/>
      <c r="K167" s="24"/>
      <c r="L167" s="24"/>
      <c r="M167" s="24"/>
      <c r="N167" s="24"/>
      <c r="O167" s="24"/>
      <c r="P167" s="6"/>
      <c r="Q167" s="5"/>
      <c r="R167" s="5"/>
      <c r="S167" s="5"/>
      <c r="T167" s="5"/>
      <c r="U167" s="5"/>
      <c r="V167" s="5"/>
      <c r="W167" s="5"/>
      <c r="X167" s="5"/>
      <c r="Y167" s="5"/>
    </row>
    <row r="168" spans="1:25" s="61" customFormat="1" ht="6" customHeight="1" outlineLevel="1" x14ac:dyDescent="0.25">
      <c r="A168" s="677"/>
      <c r="B168" s="44"/>
      <c r="C168" s="153"/>
      <c r="D168" s="153"/>
      <c r="E168" s="153"/>
      <c r="F168" s="153"/>
      <c r="G168" s="153"/>
      <c r="H168" s="153"/>
      <c r="I168" s="153"/>
      <c r="J168" s="153"/>
      <c r="K168" s="153"/>
      <c r="L168" s="153"/>
      <c r="M168" s="153"/>
      <c r="N168" s="153"/>
      <c r="O168" s="153"/>
      <c r="P168" s="6"/>
      <c r="Q168" s="5"/>
      <c r="R168" s="5"/>
      <c r="S168" s="5"/>
      <c r="T168" s="5"/>
      <c r="U168" s="5"/>
      <c r="V168" s="5"/>
      <c r="W168" s="5"/>
      <c r="X168" s="5"/>
      <c r="Y168" s="5"/>
    </row>
    <row r="169" spans="1:25" s="61" customFormat="1" ht="15" customHeight="1" outlineLevel="1" x14ac:dyDescent="0.25">
      <c r="A169" s="677"/>
      <c r="B169" s="702" t="s">
        <v>34</v>
      </c>
      <c r="C169" s="705" t="s">
        <v>111</v>
      </c>
      <c r="D169" s="706"/>
      <c r="E169" s="154" t="s">
        <v>43</v>
      </c>
      <c r="F169" s="81" t="s">
        <v>112</v>
      </c>
      <c r="G169" s="154" t="s">
        <v>113</v>
      </c>
      <c r="H169" s="81" t="s">
        <v>114</v>
      </c>
      <c r="I169" s="154" t="s">
        <v>43</v>
      </c>
      <c r="J169" s="81" t="s">
        <v>115</v>
      </c>
      <c r="K169" s="154" t="s">
        <v>43</v>
      </c>
      <c r="L169" s="24"/>
      <c r="M169" s="24"/>
      <c r="N169" s="24"/>
      <c r="O169" s="24"/>
      <c r="P169" s="6"/>
      <c r="Q169" s="5" t="s">
        <v>43</v>
      </c>
      <c r="R169" s="5"/>
      <c r="S169" s="5"/>
      <c r="T169" s="5"/>
      <c r="U169" s="5"/>
      <c r="V169" s="5"/>
      <c r="W169" s="5"/>
      <c r="X169" s="5"/>
      <c r="Y169" s="5"/>
    </row>
    <row r="170" spans="1:25" s="61" customFormat="1" outlineLevel="1" x14ac:dyDescent="0.25">
      <c r="A170" s="677"/>
      <c r="B170" s="703"/>
      <c r="C170" s="697"/>
      <c r="D170" s="698"/>
      <c r="E170" s="698"/>
      <c r="F170" s="698"/>
      <c r="G170" s="698"/>
      <c r="H170" s="698"/>
      <c r="I170" s="698"/>
      <c r="J170" s="698"/>
      <c r="K170" s="698"/>
      <c r="L170" s="698"/>
      <c r="M170" s="698"/>
      <c r="N170" s="698"/>
      <c r="O170" s="698"/>
      <c r="P170" s="6"/>
      <c r="Q170" s="5" t="s">
        <v>113</v>
      </c>
      <c r="R170" s="5"/>
      <c r="S170" s="5"/>
      <c r="T170" s="5"/>
      <c r="U170" s="5"/>
      <c r="V170" s="5"/>
      <c r="W170" s="5"/>
      <c r="X170" s="5"/>
      <c r="Y170" s="5"/>
    </row>
    <row r="171" spans="1:25" s="61" customFormat="1" outlineLevel="1" x14ac:dyDescent="0.25">
      <c r="A171" s="677"/>
      <c r="B171" s="703"/>
      <c r="C171" s="697"/>
      <c r="D171" s="698"/>
      <c r="E171" s="698"/>
      <c r="F171" s="698"/>
      <c r="G171" s="698"/>
      <c r="H171" s="698"/>
      <c r="I171" s="698"/>
      <c r="J171" s="698"/>
      <c r="K171" s="698"/>
      <c r="L171" s="698"/>
      <c r="M171" s="698"/>
      <c r="N171" s="698"/>
      <c r="O171" s="698"/>
      <c r="P171" s="6"/>
      <c r="Q171" s="5"/>
      <c r="R171" s="5"/>
      <c r="S171" s="5"/>
      <c r="T171" s="5"/>
      <c r="U171" s="5"/>
      <c r="V171" s="5"/>
      <c r="W171" s="5"/>
      <c r="X171" s="5"/>
      <c r="Y171" s="5"/>
    </row>
    <row r="172" spans="1:25" s="61" customFormat="1" outlineLevel="1" x14ac:dyDescent="0.25">
      <c r="A172" s="677"/>
      <c r="B172" s="703"/>
      <c r="C172" s="697"/>
      <c r="D172" s="698"/>
      <c r="E172" s="698"/>
      <c r="F172" s="698"/>
      <c r="G172" s="698"/>
      <c r="H172" s="698"/>
      <c r="I172" s="698"/>
      <c r="J172" s="698"/>
      <c r="K172" s="698"/>
      <c r="L172" s="698"/>
      <c r="M172" s="698"/>
      <c r="N172" s="698"/>
      <c r="O172" s="698"/>
      <c r="P172" s="6"/>
      <c r="Q172" s="5"/>
      <c r="R172" s="5"/>
      <c r="S172" s="5"/>
      <c r="T172" s="5"/>
      <c r="U172" s="5"/>
      <c r="V172" s="5"/>
      <c r="W172" s="5"/>
      <c r="X172" s="5"/>
      <c r="Y172" s="5"/>
    </row>
    <row r="173" spans="1:25" s="61" customFormat="1" outlineLevel="1" x14ac:dyDescent="0.25">
      <c r="A173" s="677"/>
      <c r="B173" s="703"/>
      <c r="C173" s="697"/>
      <c r="D173" s="698"/>
      <c r="E173" s="698"/>
      <c r="F173" s="698"/>
      <c r="G173" s="698"/>
      <c r="H173" s="698"/>
      <c r="I173" s="698"/>
      <c r="J173" s="698"/>
      <c r="K173" s="698"/>
      <c r="L173" s="698"/>
      <c r="M173" s="698"/>
      <c r="N173" s="698"/>
      <c r="O173" s="698"/>
      <c r="P173" s="6"/>
      <c r="Q173" s="5"/>
      <c r="R173" s="5"/>
      <c r="S173" s="5"/>
      <c r="T173" s="5"/>
      <c r="U173" s="5"/>
      <c r="V173" s="5"/>
      <c r="W173" s="5"/>
      <c r="X173" s="5"/>
      <c r="Y173" s="5"/>
    </row>
    <row r="174" spans="1:25" s="61" customFormat="1" outlineLevel="1" x14ac:dyDescent="0.25">
      <c r="A174" s="677"/>
      <c r="B174" s="704"/>
      <c r="C174" s="697"/>
      <c r="D174" s="698"/>
      <c r="E174" s="698"/>
      <c r="F174" s="698"/>
      <c r="G174" s="698"/>
      <c r="H174" s="698"/>
      <c r="I174" s="698"/>
      <c r="J174" s="698"/>
      <c r="K174" s="698"/>
      <c r="L174" s="698"/>
      <c r="M174" s="698"/>
      <c r="N174" s="698"/>
      <c r="O174" s="698"/>
      <c r="P174" s="6"/>
      <c r="Q174" s="5"/>
      <c r="R174" s="5"/>
      <c r="S174" s="5"/>
      <c r="T174" s="5"/>
      <c r="U174" s="5"/>
      <c r="V174" s="5"/>
      <c r="W174" s="5"/>
      <c r="X174" s="5"/>
      <c r="Y174" s="5"/>
    </row>
    <row r="175" spans="1:25" s="61" customFormat="1" ht="6" customHeight="1" outlineLevel="1" x14ac:dyDescent="0.25">
      <c r="A175" s="677"/>
      <c r="B175" s="51"/>
      <c r="C175" s="153"/>
      <c r="D175" s="153"/>
      <c r="E175" s="153"/>
      <c r="F175" s="153"/>
      <c r="G175" s="153"/>
      <c r="H175" s="153"/>
      <c r="I175" s="153"/>
      <c r="J175" s="153"/>
      <c r="K175" s="153"/>
      <c r="L175" s="153"/>
      <c r="M175" s="153"/>
      <c r="N175" s="153"/>
      <c r="O175" s="153"/>
      <c r="P175" s="6"/>
      <c r="Q175" s="5"/>
      <c r="R175" s="5"/>
      <c r="S175" s="5"/>
      <c r="T175" s="5"/>
      <c r="U175" s="5"/>
      <c r="V175" s="5"/>
      <c r="W175" s="5"/>
      <c r="X175" s="5"/>
      <c r="Y175" s="5"/>
    </row>
    <row r="176" spans="1:25" s="61" customFormat="1" ht="15" customHeight="1" outlineLevel="1" x14ac:dyDescent="0.25">
      <c r="A176" s="677"/>
      <c r="B176" s="702" t="s">
        <v>27</v>
      </c>
      <c r="C176" s="697"/>
      <c r="D176" s="698"/>
      <c r="E176" s="698"/>
      <c r="F176" s="698"/>
      <c r="G176" s="698"/>
      <c r="H176" s="698"/>
      <c r="I176" s="698"/>
      <c r="J176" s="698"/>
      <c r="K176" s="698"/>
      <c r="L176" s="698"/>
      <c r="M176" s="698"/>
      <c r="N176" s="698"/>
      <c r="O176" s="698"/>
      <c r="P176" s="6"/>
      <c r="Q176" s="5"/>
      <c r="R176" s="5"/>
      <c r="S176" s="5"/>
      <c r="T176" s="5"/>
      <c r="U176" s="5"/>
      <c r="V176" s="5"/>
      <c r="W176" s="5"/>
      <c r="X176" s="5"/>
      <c r="Y176" s="5"/>
    </row>
    <row r="177" spans="1:25" s="61" customFormat="1" ht="15" customHeight="1" outlineLevel="1" x14ac:dyDescent="0.25">
      <c r="A177" s="677"/>
      <c r="B177" s="703"/>
      <c r="C177" s="697"/>
      <c r="D177" s="698"/>
      <c r="E177" s="698"/>
      <c r="F177" s="698"/>
      <c r="G177" s="698"/>
      <c r="H177" s="698"/>
      <c r="I177" s="698"/>
      <c r="J177" s="698"/>
      <c r="K177" s="698"/>
      <c r="L177" s="698"/>
      <c r="M177" s="698"/>
      <c r="N177" s="698"/>
      <c r="O177" s="698"/>
      <c r="P177" s="6"/>
      <c r="Q177" s="5"/>
      <c r="R177" s="5"/>
      <c r="S177" s="5"/>
      <c r="T177" s="5"/>
      <c r="U177" s="5"/>
      <c r="V177" s="5"/>
      <c r="W177" s="5"/>
      <c r="X177" s="5"/>
      <c r="Y177" s="5"/>
    </row>
    <row r="178" spans="1:25" s="61" customFormat="1" outlineLevel="1" x14ac:dyDescent="0.25">
      <c r="A178" s="677"/>
      <c r="B178" s="703"/>
      <c r="C178" s="697"/>
      <c r="D178" s="698"/>
      <c r="E178" s="698"/>
      <c r="F178" s="698"/>
      <c r="G178" s="698"/>
      <c r="H178" s="698"/>
      <c r="I178" s="698"/>
      <c r="J178" s="698"/>
      <c r="K178" s="698"/>
      <c r="L178" s="698"/>
      <c r="M178" s="698"/>
      <c r="N178" s="698"/>
      <c r="O178" s="698"/>
      <c r="P178" s="6"/>
      <c r="Q178" s="5"/>
      <c r="R178" s="5"/>
      <c r="S178" s="5"/>
      <c r="T178" s="5"/>
      <c r="U178" s="5"/>
      <c r="V178" s="5"/>
      <c r="W178" s="5"/>
      <c r="X178" s="5"/>
      <c r="Y178" s="5"/>
    </row>
    <row r="179" spans="1:25" s="61" customFormat="1" outlineLevel="1" x14ac:dyDescent="0.25">
      <c r="A179" s="677"/>
      <c r="B179" s="703"/>
      <c r="C179" s="697"/>
      <c r="D179" s="698"/>
      <c r="E179" s="698"/>
      <c r="F179" s="698"/>
      <c r="G179" s="698"/>
      <c r="H179" s="698"/>
      <c r="I179" s="698"/>
      <c r="J179" s="698"/>
      <c r="K179" s="698"/>
      <c r="L179" s="698"/>
      <c r="M179" s="698"/>
      <c r="N179" s="698"/>
      <c r="O179" s="698"/>
      <c r="P179" s="6"/>
      <c r="Q179" s="5"/>
      <c r="R179" s="5"/>
      <c r="S179" s="5"/>
      <c r="T179" s="5"/>
      <c r="U179" s="5"/>
      <c r="V179" s="5"/>
      <c r="W179" s="5"/>
      <c r="X179" s="5"/>
      <c r="Y179" s="5"/>
    </row>
    <row r="180" spans="1:25" s="61" customFormat="1" outlineLevel="1" x14ac:dyDescent="0.25">
      <c r="A180" s="677"/>
      <c r="B180" s="703"/>
      <c r="C180" s="697"/>
      <c r="D180" s="698"/>
      <c r="E180" s="698"/>
      <c r="F180" s="698"/>
      <c r="G180" s="698"/>
      <c r="H180" s="698"/>
      <c r="I180" s="698"/>
      <c r="J180" s="698"/>
      <c r="K180" s="698"/>
      <c r="L180" s="698"/>
      <c r="M180" s="698"/>
      <c r="N180" s="698"/>
      <c r="O180" s="698"/>
      <c r="P180" s="6"/>
      <c r="Q180" s="5"/>
      <c r="R180" s="5"/>
      <c r="S180" s="5"/>
      <c r="T180" s="5"/>
      <c r="U180" s="5"/>
      <c r="V180" s="5"/>
      <c r="W180" s="5"/>
      <c r="X180" s="5"/>
      <c r="Y180" s="5"/>
    </row>
    <row r="181" spans="1:25" s="61" customFormat="1" outlineLevel="1" x14ac:dyDescent="0.25">
      <c r="A181" s="677"/>
      <c r="B181" s="703"/>
      <c r="C181" s="697"/>
      <c r="D181" s="698"/>
      <c r="E181" s="698"/>
      <c r="F181" s="698"/>
      <c r="G181" s="698"/>
      <c r="H181" s="698"/>
      <c r="I181" s="698"/>
      <c r="J181" s="698"/>
      <c r="K181" s="698"/>
      <c r="L181" s="698"/>
      <c r="M181" s="698"/>
      <c r="N181" s="698"/>
      <c r="O181" s="698"/>
      <c r="P181" s="6"/>
      <c r="Q181" s="5"/>
      <c r="R181" s="5"/>
      <c r="S181" s="5"/>
      <c r="T181" s="5"/>
      <c r="U181" s="5"/>
      <c r="V181" s="5"/>
      <c r="W181" s="5"/>
      <c r="X181" s="5"/>
      <c r="Y181" s="5"/>
    </row>
    <row r="182" spans="1:25" s="61" customFormat="1" outlineLevel="1" x14ac:dyDescent="0.25">
      <c r="A182" s="677"/>
      <c r="B182" s="704"/>
      <c r="C182" s="697"/>
      <c r="D182" s="698"/>
      <c r="E182" s="698"/>
      <c r="F182" s="698"/>
      <c r="G182" s="698"/>
      <c r="H182" s="698"/>
      <c r="I182" s="698"/>
      <c r="J182" s="698"/>
      <c r="K182" s="698"/>
      <c r="L182" s="698"/>
      <c r="M182" s="698"/>
      <c r="N182" s="698"/>
      <c r="O182" s="698"/>
      <c r="P182" s="6"/>
      <c r="Q182" s="5"/>
      <c r="R182" s="5"/>
      <c r="S182" s="5"/>
      <c r="T182" s="5"/>
      <c r="U182" s="5"/>
      <c r="V182" s="5"/>
      <c r="W182" s="5"/>
      <c r="X182" s="5"/>
      <c r="Y182" s="5"/>
    </row>
    <row r="183" spans="1:25" s="61" customFormat="1" ht="6" customHeight="1" outlineLevel="1" x14ac:dyDescent="0.25">
      <c r="A183" s="677"/>
      <c r="B183" s="33"/>
      <c r="C183" s="153"/>
      <c r="D183" s="153"/>
      <c r="E183" s="153"/>
      <c r="F183" s="153"/>
      <c r="G183" s="153"/>
      <c r="H183" s="153"/>
      <c r="I183" s="153"/>
      <c r="J183" s="153"/>
      <c r="K183" s="153"/>
      <c r="L183" s="153"/>
      <c r="M183" s="153"/>
      <c r="N183" s="153"/>
      <c r="O183" s="153"/>
      <c r="P183" s="6"/>
      <c r="Q183" s="5"/>
      <c r="R183" s="5"/>
      <c r="S183" s="5"/>
      <c r="T183" s="5"/>
      <c r="U183" s="5"/>
      <c r="V183" s="5"/>
      <c r="W183" s="5"/>
      <c r="X183" s="5"/>
      <c r="Y183" s="5"/>
    </row>
    <row r="184" spans="1:25" s="61" customFormat="1" ht="15" customHeight="1" outlineLevel="1" x14ac:dyDescent="0.25">
      <c r="A184" s="677"/>
      <c r="B184" s="157" t="s">
        <v>118</v>
      </c>
      <c r="C184" s="693" t="s">
        <v>130</v>
      </c>
      <c r="D184" s="707"/>
      <c r="E184" s="707"/>
      <c r="F184" s="694"/>
      <c r="G184" s="24"/>
      <c r="H184" s="24"/>
      <c r="I184" s="24"/>
      <c r="J184" s="24"/>
      <c r="K184" s="24"/>
      <c r="L184" s="24"/>
      <c r="M184" s="24"/>
      <c r="N184" s="24"/>
      <c r="O184" s="24"/>
      <c r="P184" s="6"/>
      <c r="Q184" s="5"/>
      <c r="R184" s="5"/>
      <c r="S184" s="5"/>
      <c r="T184" s="5"/>
      <c r="U184" s="5"/>
      <c r="V184" s="5"/>
      <c r="W184" s="5"/>
      <c r="X184" s="5"/>
      <c r="Y184" s="5"/>
    </row>
    <row r="185" spans="1:25" s="61" customFormat="1" ht="4.5" customHeight="1" outlineLevel="1" x14ac:dyDescent="0.25">
      <c r="A185" s="677"/>
      <c r="B185" s="158"/>
      <c r="C185" s="24"/>
      <c r="D185" s="24"/>
      <c r="E185" s="24"/>
      <c r="F185" s="24"/>
      <c r="G185" s="24"/>
      <c r="H185" s="24"/>
      <c r="I185" s="24"/>
      <c r="J185" s="24"/>
      <c r="K185" s="24"/>
      <c r="L185" s="24"/>
      <c r="M185" s="24"/>
      <c r="N185" s="24"/>
      <c r="O185" s="24"/>
      <c r="P185" s="6"/>
      <c r="Q185" s="5"/>
      <c r="R185" s="5"/>
      <c r="S185" s="5"/>
      <c r="T185" s="5"/>
      <c r="U185" s="5"/>
      <c r="V185" s="5"/>
      <c r="W185" s="5"/>
      <c r="X185" s="5"/>
      <c r="Y185" s="5"/>
    </row>
    <row r="186" spans="1:25" s="61" customFormat="1" ht="15" customHeight="1" outlineLevel="1" x14ac:dyDescent="0.25">
      <c r="A186" s="677"/>
      <c r="B186" s="703"/>
      <c r="C186" s="693">
        <v>1</v>
      </c>
      <c r="D186" s="694"/>
      <c r="E186" s="84" t="s">
        <v>135</v>
      </c>
      <c r="F186" s="24"/>
      <c r="G186" s="24"/>
      <c r="H186" s="24"/>
      <c r="I186" s="24"/>
      <c r="J186" s="24"/>
      <c r="K186" s="24"/>
      <c r="L186" s="24"/>
      <c r="M186" s="24"/>
      <c r="N186" s="24"/>
      <c r="O186" s="24"/>
      <c r="P186" s="6"/>
      <c r="Q186" s="5" t="s">
        <v>122</v>
      </c>
      <c r="R186" s="5"/>
      <c r="S186" s="5"/>
      <c r="T186" s="5"/>
      <c r="U186" s="5"/>
      <c r="V186" s="5"/>
      <c r="W186" s="5"/>
      <c r="X186" s="5"/>
      <c r="Y186" s="5"/>
    </row>
    <row r="187" spans="1:25" s="61" customFormat="1" ht="13.5" customHeight="1" outlineLevel="1" x14ac:dyDescent="0.25">
      <c r="A187" s="677"/>
      <c r="B187" s="703"/>
      <c r="C187" s="695"/>
      <c r="D187" s="696"/>
      <c r="E187" s="696"/>
      <c r="F187" s="696"/>
      <c r="G187" s="696"/>
      <c r="H187" s="696"/>
      <c r="I187" s="696"/>
      <c r="J187" s="696"/>
      <c r="K187" s="696"/>
      <c r="L187" s="696"/>
      <c r="M187" s="696"/>
      <c r="N187" s="696"/>
      <c r="O187" s="696"/>
      <c r="P187" s="6"/>
      <c r="Q187" s="5" t="s">
        <v>123</v>
      </c>
      <c r="R187" s="5"/>
      <c r="S187" s="5"/>
      <c r="T187" s="5"/>
      <c r="U187" s="5"/>
      <c r="V187" s="5"/>
      <c r="W187" s="5"/>
      <c r="X187" s="5"/>
      <c r="Y187" s="5"/>
    </row>
    <row r="188" spans="1:25" s="61" customFormat="1" outlineLevel="1" x14ac:dyDescent="0.25">
      <c r="A188" s="677"/>
      <c r="B188" s="703"/>
      <c r="C188" s="695"/>
      <c r="D188" s="696"/>
      <c r="E188" s="696"/>
      <c r="F188" s="696"/>
      <c r="G188" s="696"/>
      <c r="H188" s="696"/>
      <c r="I188" s="696"/>
      <c r="J188" s="696"/>
      <c r="K188" s="696"/>
      <c r="L188" s="696"/>
      <c r="M188" s="696"/>
      <c r="N188" s="696"/>
      <c r="O188" s="696"/>
      <c r="P188" s="6"/>
      <c r="Q188" s="5" t="s">
        <v>124</v>
      </c>
      <c r="R188" s="5"/>
      <c r="S188" s="5"/>
      <c r="T188" s="5"/>
      <c r="U188" s="5"/>
      <c r="V188" s="5"/>
      <c r="W188" s="5"/>
      <c r="X188" s="5"/>
      <c r="Y188" s="5"/>
    </row>
    <row r="189" spans="1:25" s="61" customFormat="1" outlineLevel="1" x14ac:dyDescent="0.25">
      <c r="A189" s="677"/>
      <c r="B189" s="703"/>
      <c r="C189" s="695"/>
      <c r="D189" s="696"/>
      <c r="E189" s="696"/>
      <c r="F189" s="696"/>
      <c r="G189" s="696"/>
      <c r="H189" s="696"/>
      <c r="I189" s="696"/>
      <c r="J189" s="696"/>
      <c r="K189" s="696"/>
      <c r="L189" s="696"/>
      <c r="M189" s="696"/>
      <c r="N189" s="696"/>
      <c r="O189" s="696"/>
      <c r="P189" s="6"/>
      <c r="Q189" s="5" t="s">
        <v>125</v>
      </c>
      <c r="R189" s="5"/>
      <c r="S189" s="5"/>
      <c r="T189" s="5"/>
      <c r="U189" s="5"/>
      <c r="V189" s="5"/>
      <c r="W189" s="5"/>
      <c r="X189" s="5"/>
      <c r="Y189" s="5"/>
    </row>
    <row r="190" spans="1:25" s="61" customFormat="1" outlineLevel="1" x14ac:dyDescent="0.25">
      <c r="A190" s="677"/>
      <c r="B190" s="703"/>
      <c r="C190" s="695"/>
      <c r="D190" s="696"/>
      <c r="E190" s="696"/>
      <c r="F190" s="696"/>
      <c r="G190" s="696"/>
      <c r="H190" s="696"/>
      <c r="I190" s="696"/>
      <c r="J190" s="696"/>
      <c r="K190" s="696"/>
      <c r="L190" s="696"/>
      <c r="M190" s="696"/>
      <c r="N190" s="696"/>
      <c r="O190" s="696"/>
      <c r="P190" s="6"/>
      <c r="Q190" s="5" t="s">
        <v>126</v>
      </c>
      <c r="R190" s="5"/>
      <c r="S190" s="5"/>
      <c r="T190" s="5"/>
      <c r="U190" s="5"/>
      <c r="V190" s="5"/>
      <c r="W190" s="5"/>
      <c r="X190" s="5"/>
      <c r="Y190" s="5"/>
    </row>
    <row r="191" spans="1:25" s="61" customFormat="1" outlineLevel="1" x14ac:dyDescent="0.25">
      <c r="A191" s="677"/>
      <c r="B191" s="704"/>
      <c r="C191" s="695"/>
      <c r="D191" s="696"/>
      <c r="E191" s="696"/>
      <c r="F191" s="696"/>
      <c r="G191" s="696"/>
      <c r="H191" s="696"/>
      <c r="I191" s="696"/>
      <c r="J191" s="696"/>
      <c r="K191" s="696"/>
      <c r="L191" s="696"/>
      <c r="M191" s="696"/>
      <c r="N191" s="696"/>
      <c r="O191" s="696"/>
      <c r="P191" s="6"/>
      <c r="Q191" s="5" t="s">
        <v>119</v>
      </c>
      <c r="R191" s="5"/>
      <c r="S191" s="5"/>
      <c r="T191" s="5"/>
      <c r="U191" s="5"/>
      <c r="V191" s="5"/>
      <c r="W191" s="5"/>
      <c r="X191" s="5"/>
      <c r="Y191" s="5"/>
    </row>
    <row r="192" spans="1:25" s="61" customFormat="1" ht="6" customHeight="1" outlineLevel="1" x14ac:dyDescent="0.25">
      <c r="A192" s="677"/>
      <c r="B192" s="44"/>
      <c r="C192" s="153"/>
      <c r="D192" s="153"/>
      <c r="E192" s="153"/>
      <c r="F192" s="153"/>
      <c r="G192" s="153"/>
      <c r="H192" s="153"/>
      <c r="I192" s="153"/>
      <c r="J192" s="153"/>
      <c r="K192" s="153"/>
      <c r="L192" s="153"/>
      <c r="M192" s="153"/>
      <c r="N192" s="153"/>
      <c r="O192" s="153"/>
      <c r="P192" s="6"/>
      <c r="Q192" s="5" t="s">
        <v>130</v>
      </c>
      <c r="R192" s="5"/>
      <c r="S192" s="5"/>
      <c r="T192" s="5"/>
      <c r="U192" s="5"/>
      <c r="V192" s="5"/>
      <c r="W192" s="5"/>
      <c r="X192" s="5"/>
      <c r="Y192" s="5"/>
    </row>
    <row r="193" spans="1:25" s="61" customFormat="1" ht="24.75" customHeight="1" outlineLevel="1" x14ac:dyDescent="0.25">
      <c r="A193" s="677"/>
      <c r="B193" s="45" t="s">
        <v>136</v>
      </c>
      <c r="C193" s="687" t="s">
        <v>80</v>
      </c>
      <c r="D193" s="682"/>
      <c r="E193" s="153"/>
      <c r="F193" s="153"/>
      <c r="G193" s="153"/>
      <c r="H193" s="153"/>
      <c r="I193" s="153"/>
      <c r="J193" s="153"/>
      <c r="K193" s="153"/>
      <c r="L193" s="153"/>
      <c r="M193" s="153"/>
      <c r="N193" s="153"/>
      <c r="O193" s="153"/>
      <c r="P193" s="6"/>
      <c r="Q193" s="5"/>
      <c r="R193" s="5"/>
      <c r="S193" s="5"/>
      <c r="T193" s="5"/>
      <c r="U193" s="5"/>
      <c r="V193" s="5"/>
      <c r="W193" s="5"/>
      <c r="X193" s="5"/>
      <c r="Y193" s="5"/>
    </row>
    <row r="194" spans="1:25" s="61" customFormat="1" ht="6" customHeight="1" outlineLevel="1" x14ac:dyDescent="0.25">
      <c r="A194" s="677"/>
      <c r="B194" s="44"/>
      <c r="C194" s="153"/>
      <c r="D194" s="153"/>
      <c r="E194" s="153"/>
      <c r="F194" s="153"/>
      <c r="G194" s="153"/>
      <c r="H194" s="153"/>
      <c r="I194" s="153"/>
      <c r="J194" s="153"/>
      <c r="K194" s="153"/>
      <c r="L194" s="153"/>
      <c r="M194" s="153"/>
      <c r="N194" s="153"/>
      <c r="O194" s="153"/>
      <c r="P194" s="6"/>
      <c r="Q194" s="5"/>
      <c r="R194" s="5"/>
      <c r="S194" s="5"/>
      <c r="T194" s="5"/>
      <c r="U194" s="5"/>
      <c r="V194" s="5"/>
      <c r="W194" s="5"/>
      <c r="X194" s="5"/>
      <c r="Y194" s="5"/>
    </row>
    <row r="195" spans="1:25" s="61" customFormat="1" ht="36" customHeight="1" outlineLevel="1" x14ac:dyDescent="0.25">
      <c r="A195" s="677"/>
      <c r="B195" s="46" t="s">
        <v>128</v>
      </c>
      <c r="C195" s="697"/>
      <c r="D195" s="698"/>
      <c r="E195" s="698"/>
      <c r="F195" s="698"/>
      <c r="G195" s="698"/>
      <c r="H195" s="698"/>
      <c r="I195" s="698"/>
      <c r="J195" s="698"/>
      <c r="K195" s="698"/>
      <c r="L195" s="698"/>
      <c r="M195" s="698"/>
      <c r="N195" s="698"/>
      <c r="O195" s="698"/>
      <c r="P195" s="6"/>
      <c r="Q195" s="5"/>
      <c r="R195" s="5"/>
      <c r="S195" s="5"/>
      <c r="T195" s="5"/>
      <c r="U195" s="5"/>
      <c r="V195" s="5"/>
      <c r="W195" s="5"/>
      <c r="X195" s="5"/>
      <c r="Y195" s="5"/>
    </row>
    <row r="196" spans="1:25" s="61" customFormat="1" ht="6" customHeight="1" outlineLevel="1" x14ac:dyDescent="0.25">
      <c r="A196" s="677"/>
      <c r="B196" s="44"/>
      <c r="C196" s="153"/>
      <c r="D196" s="153"/>
      <c r="E196" s="153"/>
      <c r="F196" s="153"/>
      <c r="G196" s="153"/>
      <c r="H196" s="153"/>
      <c r="I196" s="153"/>
      <c r="J196" s="153"/>
      <c r="K196" s="153"/>
      <c r="L196" s="153"/>
      <c r="M196" s="153"/>
      <c r="N196" s="153"/>
      <c r="O196" s="153"/>
      <c r="P196" s="6"/>
      <c r="Q196" s="5"/>
      <c r="R196" s="5"/>
      <c r="S196" s="5"/>
      <c r="T196" s="5"/>
      <c r="U196" s="5"/>
      <c r="V196" s="5"/>
      <c r="W196" s="5"/>
      <c r="X196" s="5"/>
      <c r="Y196" s="5"/>
    </row>
    <row r="197" spans="1:25" s="61" customFormat="1" ht="15" customHeight="1" outlineLevel="1" x14ac:dyDescent="0.25">
      <c r="A197" s="677"/>
      <c r="B197" s="34" t="s">
        <v>129</v>
      </c>
      <c r="C197" s="687" t="s">
        <v>80</v>
      </c>
      <c r="D197" s="682"/>
      <c r="E197" s="24"/>
      <c r="F197" s="24"/>
      <c r="G197" s="24"/>
      <c r="H197" s="24"/>
      <c r="I197" s="24"/>
      <c r="J197" s="24"/>
      <c r="K197" s="24"/>
      <c r="L197" s="24"/>
      <c r="M197" s="24"/>
      <c r="N197" s="24"/>
      <c r="O197" s="24"/>
      <c r="P197" s="6"/>
      <c r="Q197" s="5"/>
      <c r="R197" s="5"/>
      <c r="S197" s="5"/>
      <c r="T197" s="5"/>
      <c r="U197" s="5"/>
      <c r="V197" s="5"/>
      <c r="W197" s="5"/>
      <c r="X197" s="5"/>
      <c r="Y197" s="5"/>
    </row>
    <row r="198" spans="1:25" s="61" customFormat="1" ht="6" customHeight="1" outlineLevel="1" x14ac:dyDescent="0.25">
      <c r="A198" s="677"/>
      <c r="B198" s="44"/>
      <c r="C198" s="153"/>
      <c r="D198" s="153"/>
      <c r="E198" s="153"/>
      <c r="F198" s="153"/>
      <c r="G198" s="153"/>
      <c r="H198" s="153"/>
      <c r="I198" s="153"/>
      <c r="J198" s="153"/>
      <c r="K198" s="153"/>
      <c r="L198" s="153"/>
      <c r="M198" s="153"/>
      <c r="N198" s="153"/>
      <c r="O198" s="153"/>
      <c r="P198" s="6"/>
      <c r="Q198" s="5" t="s">
        <v>130</v>
      </c>
      <c r="R198" s="5"/>
      <c r="S198" s="5"/>
      <c r="T198" s="5"/>
      <c r="U198" s="5"/>
      <c r="V198" s="5"/>
      <c r="W198" s="5"/>
      <c r="X198" s="5"/>
      <c r="Y198" s="5"/>
    </row>
    <row r="199" spans="1:25" s="61" customFormat="1" ht="15" customHeight="1" outlineLevel="1" x14ac:dyDescent="0.25">
      <c r="A199" s="677"/>
      <c r="B199" s="34" t="s">
        <v>31</v>
      </c>
      <c r="C199" s="687" t="s">
        <v>130</v>
      </c>
      <c r="D199" s="682"/>
      <c r="E199" s="682"/>
      <c r="F199" s="682"/>
      <c r="G199" s="24"/>
      <c r="H199" s="24"/>
      <c r="I199" s="153"/>
      <c r="J199" s="24"/>
      <c r="K199" s="24"/>
      <c r="L199" s="24"/>
      <c r="M199" s="24"/>
      <c r="N199" s="24"/>
      <c r="O199" s="24"/>
      <c r="P199" s="6"/>
      <c r="Q199" s="5" t="s">
        <v>131</v>
      </c>
      <c r="R199" s="5"/>
      <c r="S199" s="5"/>
      <c r="T199" s="5"/>
      <c r="U199" s="5"/>
      <c r="V199" s="5"/>
      <c r="W199" s="5"/>
      <c r="X199" s="5"/>
      <c r="Y199" s="5"/>
    </row>
    <row r="200" spans="1:25" s="61" customFormat="1" ht="6" customHeight="1" outlineLevel="1" thickBot="1" x14ac:dyDescent="0.3">
      <c r="A200" s="678"/>
      <c r="B200" s="8"/>
      <c r="C200" s="73"/>
      <c r="D200" s="73"/>
      <c r="E200" s="73"/>
      <c r="F200" s="73"/>
      <c r="G200" s="73"/>
      <c r="H200" s="73"/>
      <c r="I200" s="73"/>
      <c r="J200" s="73"/>
      <c r="K200" s="73"/>
      <c r="L200" s="73"/>
      <c r="M200" s="73"/>
      <c r="N200" s="73"/>
      <c r="O200" s="73"/>
      <c r="P200" s="9"/>
      <c r="Q200" s="5" t="s">
        <v>132</v>
      </c>
      <c r="R200" s="5"/>
      <c r="S200" s="5"/>
      <c r="T200" s="5"/>
      <c r="U200" s="5"/>
      <c r="V200" s="5"/>
      <c r="W200" s="5"/>
      <c r="X200" s="5"/>
      <c r="Y200" s="5"/>
    </row>
    <row r="201" spans="1:25" s="64" customFormat="1" ht="12" thickBot="1" x14ac:dyDescent="0.3">
      <c r="A201" s="20"/>
      <c r="B201" s="49"/>
      <c r="C201" s="80"/>
      <c r="D201" s="80"/>
      <c r="E201" s="80"/>
      <c r="F201" s="80"/>
      <c r="G201" s="80"/>
      <c r="H201" s="80"/>
      <c r="I201" s="80"/>
      <c r="J201" s="80"/>
      <c r="K201" s="80"/>
      <c r="L201" s="80"/>
      <c r="M201" s="80"/>
      <c r="N201" s="80"/>
      <c r="O201" s="80"/>
      <c r="P201" s="21"/>
      <c r="Q201" s="22"/>
      <c r="R201" s="22"/>
      <c r="S201" s="22"/>
      <c r="T201" s="22"/>
      <c r="U201" s="22"/>
      <c r="V201" s="22"/>
      <c r="W201" s="22"/>
      <c r="X201" s="22"/>
      <c r="Y201" s="22"/>
    </row>
    <row r="202" spans="1:25" ht="12" thickBot="1" x14ac:dyDescent="0.3">
      <c r="A202" s="2"/>
      <c r="B202" s="32" t="s">
        <v>137</v>
      </c>
      <c r="C202" s="85"/>
      <c r="D202" s="85"/>
      <c r="E202" s="85"/>
      <c r="F202" s="85"/>
      <c r="G202" s="85"/>
      <c r="H202" s="85"/>
      <c r="I202" s="85"/>
      <c r="J202" s="85"/>
      <c r="K202" s="85"/>
      <c r="L202" s="85"/>
      <c r="M202" s="85"/>
      <c r="N202" s="72"/>
      <c r="O202" s="72"/>
      <c r="P202" s="25"/>
      <c r="Q202" s="3"/>
      <c r="R202" s="3"/>
      <c r="S202" s="3"/>
      <c r="T202" s="3"/>
      <c r="U202" s="3"/>
      <c r="V202" s="3"/>
      <c r="W202" s="3"/>
      <c r="X202" s="3"/>
      <c r="Y202" s="3"/>
    </row>
    <row r="203" spans="1:25" ht="6" customHeight="1" outlineLevel="1" x14ac:dyDescent="0.25">
      <c r="A203" s="2"/>
      <c r="B203" s="52"/>
      <c r="C203" s="86"/>
      <c r="D203" s="86"/>
      <c r="E203" s="86"/>
      <c r="F203" s="86"/>
      <c r="G203" s="86"/>
      <c r="H203" s="86"/>
      <c r="I203" s="86"/>
      <c r="J203" s="86"/>
      <c r="K203" s="86"/>
      <c r="L203" s="86"/>
      <c r="M203" s="86"/>
      <c r="N203" s="86"/>
      <c r="O203" s="86"/>
      <c r="P203" s="26"/>
      <c r="Q203" s="3"/>
      <c r="R203" s="3"/>
      <c r="S203" s="3"/>
      <c r="T203" s="3"/>
      <c r="U203" s="3"/>
      <c r="V203" s="3"/>
      <c r="W203" s="3"/>
      <c r="X203" s="3"/>
      <c r="Y203" s="3"/>
    </row>
    <row r="204" spans="1:25" s="61" customFormat="1" ht="6" customHeight="1" outlineLevel="1" thickBot="1" x14ac:dyDescent="0.3">
      <c r="A204" s="2"/>
      <c r="B204" s="44"/>
      <c r="C204" s="153"/>
      <c r="D204" s="153"/>
      <c r="E204" s="153"/>
      <c r="F204" s="153"/>
      <c r="G204" s="153"/>
      <c r="H204" s="153"/>
      <c r="I204" s="153"/>
      <c r="J204" s="153"/>
      <c r="K204" s="153"/>
      <c r="L204" s="153"/>
      <c r="M204" s="153"/>
      <c r="N204" s="153"/>
      <c r="O204" s="153"/>
      <c r="P204" s="6"/>
      <c r="Q204" s="5"/>
      <c r="R204" s="5"/>
      <c r="S204" s="5"/>
      <c r="T204" s="5"/>
      <c r="U204" s="5"/>
      <c r="V204" s="5"/>
      <c r="W204" s="5"/>
      <c r="X204" s="5"/>
      <c r="Y204" s="5"/>
    </row>
    <row r="205" spans="1:25" ht="12" outlineLevel="1" thickBot="1" x14ac:dyDescent="0.3">
      <c r="A205" s="2"/>
      <c r="B205" s="53" t="s">
        <v>138</v>
      </c>
      <c r="C205" s="87"/>
      <c r="D205" s="87"/>
      <c r="E205" s="87"/>
      <c r="F205" s="87"/>
      <c r="G205" s="87"/>
      <c r="H205" s="87"/>
      <c r="I205" s="87"/>
      <c r="J205" s="87"/>
      <c r="K205" s="87"/>
      <c r="L205" s="87"/>
      <c r="M205" s="87"/>
      <c r="N205" s="87"/>
      <c r="O205" s="88"/>
      <c r="P205" s="26"/>
      <c r="Q205" s="3"/>
      <c r="R205" s="3"/>
      <c r="S205" s="3"/>
      <c r="T205" s="3"/>
      <c r="U205" s="3"/>
      <c r="V205" s="3"/>
      <c r="W205" s="3"/>
      <c r="X205" s="3"/>
      <c r="Y205" s="3"/>
    </row>
    <row r="206" spans="1:25" outlineLevel="1" x14ac:dyDescent="0.25">
      <c r="A206" s="2"/>
      <c r="B206" s="688" t="str">
        <f>Notes!B36</f>
        <v>Note 17</v>
      </c>
      <c r="C206" s="689"/>
      <c r="D206" s="689"/>
      <c r="E206" s="689"/>
      <c r="F206" s="689"/>
      <c r="G206" s="689"/>
      <c r="H206" s="689"/>
      <c r="I206" s="689"/>
      <c r="J206" s="689"/>
      <c r="K206" s="689"/>
      <c r="L206" s="689"/>
      <c r="M206" s="689"/>
      <c r="N206" s="690"/>
      <c r="O206" s="89" t="str">
        <f>Notes!B38</f>
        <v>Note 18</v>
      </c>
      <c r="P206" s="26"/>
      <c r="Q206" s="3"/>
      <c r="R206" s="3"/>
      <c r="S206" s="3"/>
      <c r="T206" s="3"/>
      <c r="U206" s="3"/>
      <c r="V206" s="3"/>
      <c r="W206" s="3"/>
      <c r="X206" s="3"/>
      <c r="Y206" s="3"/>
    </row>
    <row r="207" spans="1:25" ht="23" outlineLevel="1" x14ac:dyDescent="0.25">
      <c r="A207" s="2"/>
      <c r="B207" s="54" t="s">
        <v>163</v>
      </c>
      <c r="C207" s="691" t="s">
        <v>164</v>
      </c>
      <c r="D207" s="691"/>
      <c r="E207" s="170"/>
      <c r="F207" s="170"/>
      <c r="G207" s="170"/>
      <c r="H207" s="170"/>
      <c r="I207" s="170"/>
      <c r="J207" s="170"/>
      <c r="K207" s="170"/>
      <c r="L207" s="170"/>
      <c r="M207" s="170"/>
      <c r="N207" s="164"/>
      <c r="O207" s="170" t="s">
        <v>157</v>
      </c>
      <c r="P207" s="26"/>
      <c r="Q207" s="3"/>
      <c r="R207" s="3"/>
      <c r="S207" s="3"/>
      <c r="T207" s="3"/>
      <c r="U207" s="3"/>
      <c r="V207" s="3"/>
      <c r="W207" s="3"/>
      <c r="X207" s="3"/>
      <c r="Y207" s="3"/>
    </row>
    <row r="208" spans="1:25" outlineLevel="1" x14ac:dyDescent="0.25">
      <c r="A208" s="2"/>
      <c r="B208" s="54"/>
      <c r="C208" s="692"/>
      <c r="D208" s="692"/>
      <c r="E208" s="164"/>
      <c r="F208" s="164"/>
      <c r="G208" s="164"/>
      <c r="H208" s="164"/>
      <c r="I208" s="164"/>
      <c r="J208" s="164"/>
      <c r="K208" s="164"/>
      <c r="L208" s="164"/>
      <c r="M208" s="164"/>
      <c r="N208" s="164"/>
      <c r="O208" s="164"/>
      <c r="P208" s="26"/>
      <c r="Q208" s="3"/>
      <c r="R208" s="3"/>
      <c r="S208" s="3"/>
      <c r="T208" s="3"/>
      <c r="U208" s="3"/>
      <c r="V208" s="3"/>
      <c r="W208" s="3"/>
      <c r="X208" s="3"/>
      <c r="Y208" s="3"/>
    </row>
    <row r="209" spans="1:25" outlineLevel="1" x14ac:dyDescent="0.25">
      <c r="A209" s="2"/>
      <c r="B209" s="55"/>
      <c r="C209" s="674"/>
      <c r="D209" s="674"/>
      <c r="E209" s="164"/>
      <c r="F209" s="164"/>
      <c r="G209" s="164"/>
      <c r="H209" s="164"/>
      <c r="I209" s="164"/>
      <c r="J209" s="164"/>
      <c r="K209" s="164"/>
      <c r="L209" s="164"/>
      <c r="M209" s="164"/>
      <c r="N209" s="164"/>
      <c r="O209" s="164"/>
      <c r="P209" s="26"/>
      <c r="Q209" s="3"/>
      <c r="R209" s="3"/>
      <c r="S209" s="3"/>
      <c r="T209" s="3"/>
      <c r="U209" s="3"/>
      <c r="V209" s="3"/>
      <c r="W209" s="3"/>
      <c r="X209" s="3"/>
      <c r="Y209" s="3"/>
    </row>
    <row r="210" spans="1:25" outlineLevel="1" x14ac:dyDescent="0.25">
      <c r="A210" s="2"/>
      <c r="B210" s="55"/>
      <c r="C210" s="674"/>
      <c r="D210" s="674"/>
      <c r="E210" s="164"/>
      <c r="F210" s="164"/>
      <c r="G210" s="164"/>
      <c r="H210" s="164"/>
      <c r="I210" s="164"/>
      <c r="J210" s="164"/>
      <c r="K210" s="164"/>
      <c r="L210" s="164"/>
      <c r="M210" s="164"/>
      <c r="N210" s="164"/>
      <c r="O210" s="164"/>
      <c r="P210" s="26"/>
      <c r="Q210" s="3"/>
      <c r="R210" s="3"/>
      <c r="S210" s="3"/>
      <c r="T210" s="3"/>
      <c r="U210" s="3"/>
      <c r="V210" s="3"/>
      <c r="W210" s="3"/>
      <c r="X210" s="3"/>
      <c r="Y210" s="3"/>
    </row>
    <row r="211" spans="1:25" outlineLevel="1" x14ac:dyDescent="0.25">
      <c r="A211" s="2"/>
      <c r="B211" s="55"/>
      <c r="C211" s="674"/>
      <c r="D211" s="674"/>
      <c r="E211" s="164"/>
      <c r="F211" s="164"/>
      <c r="G211" s="164"/>
      <c r="H211" s="164"/>
      <c r="I211" s="164"/>
      <c r="J211" s="164"/>
      <c r="K211" s="164"/>
      <c r="L211" s="164"/>
      <c r="M211" s="164"/>
      <c r="N211" s="164"/>
      <c r="O211" s="164"/>
      <c r="P211" s="26"/>
      <c r="Q211" s="3"/>
      <c r="R211" s="3"/>
      <c r="S211" s="3"/>
      <c r="T211" s="3"/>
      <c r="U211" s="3"/>
      <c r="V211" s="3"/>
      <c r="W211" s="3"/>
      <c r="X211" s="3"/>
      <c r="Y211" s="3"/>
    </row>
    <row r="212" spans="1:25" outlineLevel="1" x14ac:dyDescent="0.25">
      <c r="A212" s="2"/>
      <c r="B212" s="55"/>
      <c r="C212" s="674"/>
      <c r="D212" s="674"/>
      <c r="E212" s="164"/>
      <c r="F212" s="164"/>
      <c r="G212" s="164"/>
      <c r="H212" s="164"/>
      <c r="I212" s="164"/>
      <c r="J212" s="164"/>
      <c r="K212" s="164"/>
      <c r="L212" s="164"/>
      <c r="M212" s="164"/>
      <c r="N212" s="164"/>
      <c r="O212" s="164"/>
      <c r="P212" s="26"/>
      <c r="Q212" s="3"/>
      <c r="R212" s="3"/>
      <c r="S212" s="3"/>
      <c r="T212" s="3"/>
      <c r="U212" s="3"/>
      <c r="V212" s="3"/>
      <c r="W212" s="3"/>
      <c r="X212" s="3"/>
      <c r="Y212" s="3"/>
    </row>
    <row r="213" spans="1:25" outlineLevel="1" x14ac:dyDescent="0.25">
      <c r="A213" s="2"/>
      <c r="B213" s="55"/>
      <c r="C213" s="674"/>
      <c r="D213" s="674"/>
      <c r="E213" s="164"/>
      <c r="F213" s="164"/>
      <c r="G213" s="164"/>
      <c r="H213" s="164"/>
      <c r="I213" s="164"/>
      <c r="J213" s="164"/>
      <c r="K213" s="164"/>
      <c r="L213" s="164"/>
      <c r="M213" s="164"/>
      <c r="N213" s="164"/>
      <c r="O213" s="164"/>
      <c r="P213" s="26"/>
      <c r="Q213" s="3"/>
      <c r="R213" s="3"/>
      <c r="S213" s="3"/>
      <c r="T213" s="3"/>
      <c r="U213" s="3"/>
      <c r="V213" s="3"/>
      <c r="W213" s="3"/>
      <c r="X213" s="3"/>
      <c r="Y213" s="3"/>
    </row>
    <row r="214" spans="1:25" outlineLevel="1" x14ac:dyDescent="0.25">
      <c r="A214" s="2"/>
      <c r="B214" s="55"/>
      <c r="C214" s="674"/>
      <c r="D214" s="674"/>
      <c r="E214" s="164"/>
      <c r="F214" s="164"/>
      <c r="G214" s="164"/>
      <c r="H214" s="164"/>
      <c r="I214" s="164"/>
      <c r="J214" s="164"/>
      <c r="K214" s="164"/>
      <c r="L214" s="164"/>
      <c r="M214" s="164"/>
      <c r="N214" s="164"/>
      <c r="O214" s="164"/>
      <c r="P214" s="26"/>
      <c r="Q214" s="3"/>
      <c r="R214" s="3"/>
      <c r="S214" s="3"/>
      <c r="T214" s="3"/>
      <c r="U214" s="3"/>
      <c r="V214" s="3"/>
      <c r="W214" s="3"/>
      <c r="X214" s="3"/>
      <c r="Y214" s="3"/>
    </row>
    <row r="215" spans="1:25" outlineLevel="1" x14ac:dyDescent="0.25">
      <c r="A215" s="2"/>
      <c r="B215" s="55"/>
      <c r="C215" s="674"/>
      <c r="D215" s="674"/>
      <c r="E215" s="164"/>
      <c r="F215" s="164"/>
      <c r="G215" s="164"/>
      <c r="H215" s="164"/>
      <c r="I215" s="164"/>
      <c r="J215" s="164"/>
      <c r="K215" s="164"/>
      <c r="L215" s="164"/>
      <c r="M215" s="164"/>
      <c r="N215" s="164"/>
      <c r="O215" s="164"/>
      <c r="P215" s="26"/>
      <c r="Q215" s="3"/>
      <c r="R215" s="3"/>
      <c r="S215" s="3"/>
      <c r="T215" s="3"/>
      <c r="U215" s="3"/>
      <c r="V215" s="3"/>
      <c r="W215" s="3"/>
      <c r="X215" s="3"/>
      <c r="Y215" s="3"/>
    </row>
    <row r="216" spans="1:25" outlineLevel="1" x14ac:dyDescent="0.25">
      <c r="A216" s="2"/>
      <c r="B216" s="55"/>
      <c r="C216" s="674"/>
      <c r="D216" s="674"/>
      <c r="E216" s="164"/>
      <c r="F216" s="164"/>
      <c r="G216" s="164"/>
      <c r="H216" s="164"/>
      <c r="I216" s="164"/>
      <c r="J216" s="164"/>
      <c r="K216" s="164"/>
      <c r="L216" s="164"/>
      <c r="M216" s="164"/>
      <c r="N216" s="164"/>
      <c r="O216" s="164"/>
      <c r="P216" s="26"/>
      <c r="Q216" s="3"/>
      <c r="R216" s="3"/>
      <c r="S216" s="3"/>
      <c r="T216" s="3"/>
      <c r="U216" s="3"/>
      <c r="V216" s="3"/>
      <c r="W216" s="3"/>
      <c r="X216" s="3"/>
      <c r="Y216" s="3"/>
    </row>
    <row r="217" spans="1:25" outlineLevel="1" x14ac:dyDescent="0.25">
      <c r="A217" s="2"/>
      <c r="B217" s="55"/>
      <c r="C217" s="674"/>
      <c r="D217" s="674"/>
      <c r="E217" s="164"/>
      <c r="F217" s="164"/>
      <c r="G217" s="164"/>
      <c r="H217" s="164"/>
      <c r="I217" s="164"/>
      <c r="J217" s="164"/>
      <c r="K217" s="164"/>
      <c r="L217" s="164"/>
      <c r="M217" s="164"/>
      <c r="N217" s="164"/>
      <c r="O217" s="164"/>
      <c r="P217" s="26"/>
      <c r="Q217" s="3"/>
      <c r="R217" s="3"/>
      <c r="S217" s="3"/>
      <c r="T217" s="3"/>
      <c r="U217" s="3"/>
      <c r="V217" s="3"/>
      <c r="W217" s="3"/>
      <c r="X217" s="3"/>
      <c r="Y217" s="3"/>
    </row>
    <row r="218" spans="1:25" outlineLevel="1" x14ac:dyDescent="0.25">
      <c r="A218" s="2"/>
      <c r="B218" s="55"/>
      <c r="C218" s="674"/>
      <c r="D218" s="674"/>
      <c r="E218" s="164"/>
      <c r="F218" s="164"/>
      <c r="G218" s="164"/>
      <c r="H218" s="164"/>
      <c r="I218" s="164"/>
      <c r="J218" s="164"/>
      <c r="K218" s="164"/>
      <c r="L218" s="164"/>
      <c r="M218" s="164"/>
      <c r="N218" s="164"/>
      <c r="O218" s="164"/>
      <c r="P218" s="26"/>
      <c r="Q218" s="3"/>
      <c r="R218" s="3"/>
      <c r="S218" s="3"/>
      <c r="T218" s="3"/>
      <c r="U218" s="3"/>
      <c r="V218" s="3"/>
      <c r="W218" s="3"/>
      <c r="X218" s="3"/>
      <c r="Y218" s="3"/>
    </row>
    <row r="219" spans="1:25" outlineLevel="1" x14ac:dyDescent="0.25">
      <c r="A219" s="2"/>
      <c r="B219" s="55"/>
      <c r="C219" s="674"/>
      <c r="D219" s="674"/>
      <c r="E219" s="164"/>
      <c r="F219" s="164"/>
      <c r="G219" s="164"/>
      <c r="H219" s="164"/>
      <c r="I219" s="164"/>
      <c r="J219" s="164"/>
      <c r="K219" s="164"/>
      <c r="L219" s="164"/>
      <c r="M219" s="164"/>
      <c r="N219" s="164"/>
      <c r="O219" s="164"/>
      <c r="P219" s="26"/>
      <c r="Q219" s="3"/>
      <c r="R219" s="3"/>
      <c r="S219" s="3"/>
      <c r="T219" s="3"/>
      <c r="U219" s="3"/>
      <c r="V219" s="3"/>
      <c r="W219" s="3"/>
      <c r="X219" s="3"/>
      <c r="Y219" s="3"/>
    </row>
    <row r="220" spans="1:25" outlineLevel="1" x14ac:dyDescent="0.25">
      <c r="A220" s="2"/>
      <c r="B220" s="55"/>
      <c r="C220" s="674"/>
      <c r="D220" s="674"/>
      <c r="E220" s="27"/>
      <c r="F220" s="27"/>
      <c r="G220" s="27"/>
      <c r="H220" s="27"/>
      <c r="I220" s="27"/>
      <c r="J220" s="27"/>
      <c r="K220" s="27"/>
      <c r="L220" s="27"/>
      <c r="M220" s="27"/>
      <c r="N220" s="27"/>
      <c r="O220" s="27"/>
      <c r="P220" s="26"/>
      <c r="Q220" s="3"/>
      <c r="R220" s="3"/>
      <c r="S220" s="3"/>
      <c r="T220" s="3"/>
      <c r="U220" s="3"/>
      <c r="V220" s="3"/>
      <c r="W220" s="3"/>
      <c r="X220" s="3"/>
      <c r="Y220" s="3"/>
    </row>
    <row r="221" spans="1:25" ht="12" outlineLevel="1" thickBot="1" x14ac:dyDescent="0.3">
      <c r="A221" s="2"/>
      <c r="B221" s="56"/>
      <c r="C221" s="675"/>
      <c r="D221" s="675"/>
      <c r="E221" s="28"/>
      <c r="F221" s="28"/>
      <c r="G221" s="28"/>
      <c r="H221" s="28"/>
      <c r="I221" s="28"/>
      <c r="J221" s="28"/>
      <c r="K221" s="28"/>
      <c r="L221" s="28"/>
      <c r="M221" s="28"/>
      <c r="N221" s="28"/>
      <c r="O221" s="28"/>
      <c r="P221" s="29"/>
      <c r="Q221" s="3"/>
      <c r="R221" s="3"/>
      <c r="S221" s="3"/>
      <c r="T221" s="3"/>
      <c r="U221" s="3"/>
      <c r="V221" s="3"/>
      <c r="W221" s="3"/>
      <c r="X221" s="3"/>
      <c r="Y221" s="3"/>
    </row>
    <row r="222" spans="1:25" s="64" customFormat="1" ht="12" thickBot="1" x14ac:dyDescent="0.3">
      <c r="A222" s="20"/>
      <c r="B222" s="49"/>
      <c r="C222" s="80"/>
      <c r="D222" s="80"/>
      <c r="E222" s="80"/>
      <c r="F222" s="80"/>
      <c r="G222" s="80"/>
      <c r="H222" s="80"/>
      <c r="I222" s="80"/>
      <c r="J222" s="80"/>
      <c r="K222" s="80"/>
      <c r="L222" s="80"/>
      <c r="M222" s="80"/>
      <c r="N222" s="80"/>
      <c r="O222" s="80"/>
      <c r="P222" s="21"/>
      <c r="Q222" s="22"/>
      <c r="R222" s="22"/>
      <c r="S222" s="22"/>
      <c r="T222" s="22"/>
      <c r="U222" s="22"/>
      <c r="V222" s="22"/>
      <c r="W222" s="22"/>
      <c r="X222" s="22"/>
      <c r="Y222" s="22"/>
    </row>
    <row r="223" spans="1:25" ht="12" thickBot="1" x14ac:dyDescent="0.3">
      <c r="A223" s="2"/>
      <c r="B223" s="32" t="s">
        <v>162</v>
      </c>
      <c r="C223" s="85"/>
      <c r="D223" s="85"/>
      <c r="E223" s="85"/>
      <c r="F223" s="85"/>
      <c r="G223" s="85"/>
      <c r="H223" s="85"/>
      <c r="I223" s="85"/>
      <c r="J223" s="85"/>
      <c r="K223" s="85"/>
      <c r="L223" s="85"/>
      <c r="M223" s="85"/>
      <c r="N223" s="72"/>
      <c r="O223" s="72"/>
      <c r="P223" s="25"/>
      <c r="Q223" s="3"/>
      <c r="R223" s="3"/>
      <c r="S223" s="3"/>
      <c r="T223" s="3"/>
      <c r="U223" s="3"/>
      <c r="V223" s="3"/>
      <c r="W223" s="3"/>
      <c r="X223" s="3"/>
      <c r="Y223" s="3"/>
    </row>
    <row r="224" spans="1:25" ht="6" customHeight="1" outlineLevel="1" x14ac:dyDescent="0.25">
      <c r="A224" s="2"/>
      <c r="B224" s="52"/>
      <c r="C224" s="86"/>
      <c r="D224" s="86"/>
      <c r="E224" s="86"/>
      <c r="F224" s="86"/>
      <c r="G224" s="86"/>
      <c r="H224" s="86"/>
      <c r="I224" s="86"/>
      <c r="J224" s="86"/>
      <c r="K224" s="86"/>
      <c r="L224" s="86"/>
      <c r="M224" s="86"/>
      <c r="N224" s="86"/>
      <c r="O224" s="86"/>
      <c r="P224" s="26"/>
      <c r="Q224" s="3"/>
      <c r="R224" s="3"/>
      <c r="S224" s="3"/>
      <c r="T224" s="3"/>
      <c r="U224" s="3"/>
      <c r="V224" s="3"/>
      <c r="W224" s="3"/>
      <c r="X224" s="3"/>
      <c r="Y224" s="3"/>
    </row>
    <row r="225" spans="1:25" s="61" customFormat="1" ht="6" customHeight="1" outlineLevel="1" thickBot="1" x14ac:dyDescent="0.3">
      <c r="A225" s="2"/>
      <c r="B225" s="44"/>
      <c r="C225" s="153"/>
      <c r="D225" s="153"/>
      <c r="E225" s="153"/>
      <c r="F225" s="153"/>
      <c r="G225" s="153"/>
      <c r="H225" s="153"/>
      <c r="I225" s="153"/>
      <c r="J225" s="153"/>
      <c r="K225" s="153"/>
      <c r="L225" s="153"/>
      <c r="M225" s="153"/>
      <c r="N225" s="153"/>
      <c r="O225" s="153"/>
      <c r="P225" s="6"/>
      <c r="Q225" s="5"/>
      <c r="R225" s="5"/>
      <c r="S225" s="5"/>
      <c r="T225" s="5"/>
      <c r="U225" s="5"/>
      <c r="V225" s="5"/>
      <c r="W225" s="5"/>
      <c r="X225" s="5"/>
      <c r="Y225" s="5"/>
    </row>
    <row r="226" spans="1:25" ht="12" outlineLevel="1" thickBot="1" x14ac:dyDescent="0.3">
      <c r="A226" s="2"/>
      <c r="B226" s="53" t="s">
        <v>138</v>
      </c>
      <c r="C226" s="87"/>
      <c r="D226" s="87"/>
      <c r="E226" s="87"/>
      <c r="F226" s="87"/>
      <c r="G226" s="87"/>
      <c r="H226" s="87"/>
      <c r="I226" s="87"/>
      <c r="J226" s="87"/>
      <c r="K226" s="87"/>
      <c r="L226" s="87"/>
      <c r="M226" s="87"/>
      <c r="N226" s="87"/>
      <c r="O226" s="88"/>
      <c r="P226" s="26"/>
      <c r="Q226" s="3"/>
      <c r="R226" s="30"/>
      <c r="S226" s="3"/>
      <c r="T226" s="3"/>
      <c r="U226" s="3"/>
      <c r="V226" s="3"/>
      <c r="W226" s="3"/>
      <c r="X226" s="3"/>
      <c r="Y226" s="3"/>
    </row>
    <row r="227" spans="1:25" outlineLevel="1" x14ac:dyDescent="0.25">
      <c r="A227" s="2"/>
      <c r="B227" s="688" t="str">
        <f>Notes!B36</f>
        <v>Note 17</v>
      </c>
      <c r="C227" s="689"/>
      <c r="D227" s="689"/>
      <c r="E227" s="689"/>
      <c r="F227" s="689"/>
      <c r="G227" s="689"/>
      <c r="H227" s="689"/>
      <c r="I227" s="689"/>
      <c r="J227" s="689"/>
      <c r="K227" s="689"/>
      <c r="L227" s="689"/>
      <c r="M227" s="689"/>
      <c r="N227" s="690"/>
      <c r="O227" s="89" t="str">
        <f>Notes!B38</f>
        <v>Note 18</v>
      </c>
      <c r="P227" s="26"/>
      <c r="Q227" s="3"/>
      <c r="R227" s="30"/>
      <c r="S227" s="3"/>
      <c r="T227" s="3"/>
      <c r="U227" s="3"/>
      <c r="V227" s="3"/>
      <c r="W227" s="3"/>
      <c r="X227" s="3"/>
      <c r="Y227" s="3"/>
    </row>
    <row r="228" spans="1:25" ht="23" outlineLevel="1" x14ac:dyDescent="0.25">
      <c r="A228" s="2"/>
      <c r="B228" s="54" t="s">
        <v>163</v>
      </c>
      <c r="C228" s="691" t="s">
        <v>164</v>
      </c>
      <c r="D228" s="691"/>
      <c r="E228" s="170"/>
      <c r="F228" s="170"/>
      <c r="G228" s="170"/>
      <c r="H228" s="170"/>
      <c r="I228" s="170"/>
      <c r="J228" s="170"/>
      <c r="K228" s="170"/>
      <c r="L228" s="170"/>
      <c r="M228" s="170"/>
      <c r="N228" s="164"/>
      <c r="O228" s="170" t="s">
        <v>157</v>
      </c>
      <c r="P228" s="26"/>
      <c r="Q228" s="3"/>
      <c r="R228" s="3"/>
      <c r="S228" s="3"/>
      <c r="T228" s="3"/>
      <c r="U228" s="3"/>
      <c r="V228" s="3"/>
      <c r="W228" s="3"/>
      <c r="X228" s="3"/>
      <c r="Y228" s="3"/>
    </row>
    <row r="229" spans="1:25" outlineLevel="1" x14ac:dyDescent="0.25">
      <c r="A229" s="2"/>
      <c r="B229" s="54"/>
      <c r="C229" s="674"/>
      <c r="D229" s="674"/>
      <c r="E229" s="164"/>
      <c r="F229" s="164"/>
      <c r="G229" s="164"/>
      <c r="H229" s="164"/>
      <c r="I229" s="164"/>
      <c r="J229" s="164"/>
      <c r="K229" s="164"/>
      <c r="L229" s="164"/>
      <c r="M229" s="164"/>
      <c r="N229" s="164"/>
      <c r="O229" s="164"/>
      <c r="P229" s="26"/>
      <c r="Q229" s="3"/>
      <c r="R229" s="3"/>
      <c r="S229" s="3"/>
      <c r="T229" s="3"/>
      <c r="U229" s="3"/>
      <c r="V229" s="3"/>
      <c r="W229" s="3"/>
      <c r="X229" s="3"/>
      <c r="Y229" s="3"/>
    </row>
    <row r="230" spans="1:25" outlineLevel="1" x14ac:dyDescent="0.25">
      <c r="A230" s="2"/>
      <c r="B230" s="55"/>
      <c r="C230" s="674"/>
      <c r="D230" s="674"/>
      <c r="E230" s="164"/>
      <c r="F230" s="164"/>
      <c r="G230" s="164"/>
      <c r="H230" s="164"/>
      <c r="I230" s="164"/>
      <c r="J230" s="164"/>
      <c r="K230" s="164"/>
      <c r="L230" s="164"/>
      <c r="M230" s="164"/>
      <c r="N230" s="164"/>
      <c r="O230" s="164"/>
      <c r="P230" s="26"/>
      <c r="Q230" s="3"/>
      <c r="R230" s="3"/>
      <c r="S230" s="3"/>
      <c r="T230" s="3"/>
      <c r="U230" s="3"/>
      <c r="V230" s="3"/>
      <c r="W230" s="3"/>
      <c r="X230" s="3"/>
      <c r="Y230" s="3"/>
    </row>
    <row r="231" spans="1:25" outlineLevel="1" x14ac:dyDescent="0.25">
      <c r="A231" s="2"/>
      <c r="B231" s="55"/>
      <c r="C231" s="674"/>
      <c r="D231" s="674"/>
      <c r="E231" s="164"/>
      <c r="F231" s="164"/>
      <c r="G231" s="164"/>
      <c r="H231" s="164"/>
      <c r="I231" s="164"/>
      <c r="J231" s="164"/>
      <c r="K231" s="164"/>
      <c r="L231" s="164"/>
      <c r="M231" s="164"/>
      <c r="N231" s="164"/>
      <c r="O231" s="164"/>
      <c r="P231" s="26"/>
      <c r="Q231" s="3"/>
      <c r="R231" s="3"/>
      <c r="S231" s="3"/>
      <c r="T231" s="3"/>
      <c r="U231" s="3"/>
      <c r="V231" s="3"/>
      <c r="W231" s="3"/>
      <c r="X231" s="3"/>
      <c r="Y231" s="3"/>
    </row>
    <row r="232" spans="1:25" outlineLevel="1" x14ac:dyDescent="0.25">
      <c r="A232" s="2"/>
      <c r="B232" s="55"/>
      <c r="C232" s="674"/>
      <c r="D232" s="674"/>
      <c r="E232" s="164"/>
      <c r="F232" s="164"/>
      <c r="G232" s="164"/>
      <c r="H232" s="164"/>
      <c r="I232" s="164"/>
      <c r="J232" s="164"/>
      <c r="K232" s="164"/>
      <c r="L232" s="164"/>
      <c r="M232" s="164"/>
      <c r="N232" s="164"/>
      <c r="O232" s="164"/>
      <c r="P232" s="26"/>
      <c r="Q232" s="3"/>
      <c r="R232" s="3"/>
      <c r="S232" s="3"/>
      <c r="T232" s="3"/>
      <c r="U232" s="3"/>
      <c r="V232" s="3"/>
      <c r="W232" s="3"/>
      <c r="X232" s="3"/>
      <c r="Y232" s="3"/>
    </row>
    <row r="233" spans="1:25" outlineLevel="1" x14ac:dyDescent="0.25">
      <c r="A233" s="2"/>
      <c r="B233" s="55"/>
      <c r="C233" s="674"/>
      <c r="D233" s="674"/>
      <c r="E233" s="164"/>
      <c r="F233" s="164"/>
      <c r="G233" s="164"/>
      <c r="H233" s="164"/>
      <c r="I233" s="164"/>
      <c r="J233" s="164"/>
      <c r="K233" s="164"/>
      <c r="L233" s="164"/>
      <c r="M233" s="164"/>
      <c r="N233" s="164"/>
      <c r="O233" s="164"/>
      <c r="P233" s="26"/>
      <c r="Q233" s="3"/>
      <c r="R233" s="3"/>
      <c r="S233" s="3"/>
      <c r="T233" s="3"/>
      <c r="U233" s="3"/>
      <c r="V233" s="3"/>
      <c r="W233" s="3"/>
      <c r="X233" s="3"/>
      <c r="Y233" s="3"/>
    </row>
    <row r="234" spans="1:25" outlineLevel="1" x14ac:dyDescent="0.25">
      <c r="A234" s="2"/>
      <c r="B234" s="55"/>
      <c r="C234" s="674"/>
      <c r="D234" s="674"/>
      <c r="E234" s="164"/>
      <c r="F234" s="164"/>
      <c r="G234" s="164"/>
      <c r="H234" s="164"/>
      <c r="I234" s="164"/>
      <c r="J234" s="164"/>
      <c r="K234" s="164"/>
      <c r="L234" s="164"/>
      <c r="M234" s="164"/>
      <c r="N234" s="164"/>
      <c r="O234" s="164"/>
      <c r="P234" s="26"/>
      <c r="Q234" s="3"/>
      <c r="R234" s="3"/>
      <c r="S234" s="3"/>
      <c r="T234" s="3"/>
      <c r="U234" s="3"/>
      <c r="V234" s="3"/>
      <c r="W234" s="3"/>
      <c r="X234" s="3"/>
      <c r="Y234" s="3"/>
    </row>
    <row r="235" spans="1:25" outlineLevel="1" x14ac:dyDescent="0.25">
      <c r="A235" s="2"/>
      <c r="B235" s="55"/>
      <c r="C235" s="674"/>
      <c r="D235" s="674"/>
      <c r="E235" s="164"/>
      <c r="F235" s="164"/>
      <c r="G235" s="164"/>
      <c r="H235" s="164"/>
      <c r="I235" s="164"/>
      <c r="J235" s="164"/>
      <c r="K235" s="164"/>
      <c r="L235" s="164"/>
      <c r="M235" s="164"/>
      <c r="N235" s="164"/>
      <c r="O235" s="164"/>
      <c r="P235" s="26"/>
      <c r="Q235" s="3"/>
      <c r="R235" s="3"/>
      <c r="S235" s="3"/>
      <c r="T235" s="3"/>
      <c r="U235" s="3"/>
      <c r="V235" s="3"/>
      <c r="W235" s="3"/>
      <c r="X235" s="3"/>
      <c r="Y235" s="3"/>
    </row>
    <row r="236" spans="1:25" outlineLevel="1" x14ac:dyDescent="0.25">
      <c r="A236" s="2"/>
      <c r="B236" s="55"/>
      <c r="C236" s="674"/>
      <c r="D236" s="674"/>
      <c r="E236" s="164"/>
      <c r="F236" s="164"/>
      <c r="G236" s="164"/>
      <c r="H236" s="164"/>
      <c r="I236" s="164"/>
      <c r="J236" s="164"/>
      <c r="K236" s="164"/>
      <c r="L236" s="164"/>
      <c r="M236" s="164"/>
      <c r="N236" s="164"/>
      <c r="O236" s="164"/>
      <c r="P236" s="26"/>
      <c r="Q236" s="3"/>
      <c r="R236" s="3"/>
      <c r="S236" s="3"/>
      <c r="T236" s="3"/>
      <c r="U236" s="3"/>
      <c r="V236" s="3"/>
      <c r="W236" s="3"/>
      <c r="X236" s="3"/>
      <c r="Y236" s="3"/>
    </row>
    <row r="237" spans="1:25" outlineLevel="1" x14ac:dyDescent="0.25">
      <c r="A237" s="2"/>
      <c r="B237" s="55"/>
      <c r="C237" s="674"/>
      <c r="D237" s="674"/>
      <c r="E237" s="164"/>
      <c r="F237" s="164"/>
      <c r="G237" s="164"/>
      <c r="H237" s="164"/>
      <c r="I237" s="164"/>
      <c r="J237" s="164"/>
      <c r="K237" s="164"/>
      <c r="L237" s="164"/>
      <c r="M237" s="164"/>
      <c r="N237" s="164"/>
      <c r="O237" s="164"/>
      <c r="P237" s="26"/>
      <c r="Q237" s="3"/>
      <c r="R237" s="3"/>
      <c r="S237" s="3"/>
      <c r="T237" s="3"/>
      <c r="U237" s="3"/>
      <c r="V237" s="3"/>
      <c r="W237" s="3"/>
      <c r="X237" s="3"/>
      <c r="Y237" s="3"/>
    </row>
    <row r="238" spans="1:25" outlineLevel="1" x14ac:dyDescent="0.25">
      <c r="A238" s="2"/>
      <c r="B238" s="55"/>
      <c r="C238" s="674"/>
      <c r="D238" s="674"/>
      <c r="E238" s="164"/>
      <c r="F238" s="164"/>
      <c r="G238" s="164"/>
      <c r="H238" s="164"/>
      <c r="I238" s="164"/>
      <c r="J238" s="164"/>
      <c r="K238" s="164"/>
      <c r="L238" s="164"/>
      <c r="M238" s="164"/>
      <c r="N238" s="164"/>
      <c r="O238" s="164"/>
      <c r="P238" s="26"/>
      <c r="Q238" s="3"/>
      <c r="R238" s="3"/>
      <c r="S238" s="3"/>
      <c r="T238" s="3"/>
      <c r="U238" s="3"/>
      <c r="V238" s="3"/>
      <c r="W238" s="3"/>
      <c r="X238" s="3"/>
      <c r="Y238" s="3"/>
    </row>
    <row r="239" spans="1:25" outlineLevel="1" x14ac:dyDescent="0.25">
      <c r="A239" s="2"/>
      <c r="B239" s="55"/>
      <c r="C239" s="674"/>
      <c r="D239" s="674"/>
      <c r="E239" s="164"/>
      <c r="F239" s="164"/>
      <c r="G239" s="164"/>
      <c r="H239" s="164"/>
      <c r="I239" s="164"/>
      <c r="J239" s="164"/>
      <c r="K239" s="164"/>
      <c r="L239" s="164"/>
      <c r="M239" s="164"/>
      <c r="N239" s="164"/>
      <c r="O239" s="164"/>
      <c r="P239" s="26"/>
      <c r="Q239" s="3"/>
      <c r="R239" s="3"/>
      <c r="S239" s="3"/>
      <c r="T239" s="3"/>
      <c r="U239" s="3"/>
      <c r="V239" s="3"/>
      <c r="W239" s="3"/>
      <c r="X239" s="3"/>
      <c r="Y239" s="3"/>
    </row>
    <row r="240" spans="1:25" outlineLevel="1" x14ac:dyDescent="0.25">
      <c r="A240" s="2"/>
      <c r="B240" s="55"/>
      <c r="C240" s="674"/>
      <c r="D240" s="674"/>
      <c r="E240" s="164"/>
      <c r="F240" s="164"/>
      <c r="G240" s="164"/>
      <c r="H240" s="164"/>
      <c r="I240" s="164"/>
      <c r="J240" s="164"/>
      <c r="K240" s="164"/>
      <c r="L240" s="164"/>
      <c r="M240" s="164"/>
      <c r="N240" s="164"/>
      <c r="O240" s="164"/>
      <c r="P240" s="26"/>
      <c r="Q240" s="3"/>
      <c r="R240" s="3"/>
      <c r="S240" s="3"/>
      <c r="T240" s="3"/>
      <c r="U240" s="3"/>
      <c r="V240" s="3"/>
      <c r="W240" s="3"/>
      <c r="X240" s="3"/>
      <c r="Y240" s="3"/>
    </row>
    <row r="241" spans="1:25" outlineLevel="1" x14ac:dyDescent="0.25">
      <c r="A241" s="2"/>
      <c r="B241" s="55"/>
      <c r="C241" s="674"/>
      <c r="D241" s="674"/>
      <c r="E241" s="27"/>
      <c r="F241" s="27"/>
      <c r="G241" s="27"/>
      <c r="H241" s="27"/>
      <c r="I241" s="27"/>
      <c r="J241" s="27"/>
      <c r="K241" s="27"/>
      <c r="L241" s="27"/>
      <c r="M241" s="27"/>
      <c r="N241" s="27"/>
      <c r="O241" s="27"/>
      <c r="P241" s="26"/>
      <c r="Q241" s="3"/>
      <c r="R241" s="3"/>
      <c r="S241" s="3"/>
      <c r="T241" s="3"/>
      <c r="U241" s="3"/>
      <c r="V241" s="3"/>
      <c r="W241" s="3"/>
      <c r="X241" s="3"/>
      <c r="Y241" s="3"/>
    </row>
    <row r="242" spans="1:25" ht="12" outlineLevel="1" thickBot="1" x14ac:dyDescent="0.3">
      <c r="A242" s="2"/>
      <c r="B242" s="56"/>
      <c r="C242" s="675"/>
      <c r="D242" s="675"/>
      <c r="E242" s="28"/>
      <c r="F242" s="28"/>
      <c r="G242" s="28"/>
      <c r="H242" s="28"/>
      <c r="I242" s="28"/>
      <c r="J242" s="28"/>
      <c r="K242" s="28"/>
      <c r="L242" s="28"/>
      <c r="M242" s="28"/>
      <c r="N242" s="28"/>
      <c r="O242" s="28"/>
      <c r="P242" s="29"/>
      <c r="Q242" s="3"/>
      <c r="R242" s="3"/>
      <c r="S242" s="3"/>
      <c r="T242" s="3"/>
      <c r="U242" s="3"/>
      <c r="V242" s="3"/>
      <c r="W242" s="3"/>
      <c r="X242" s="3"/>
      <c r="Y242" s="3"/>
    </row>
    <row r="243" spans="1:25" ht="12" thickBot="1" x14ac:dyDescent="0.3">
      <c r="A243" s="2"/>
      <c r="B243" s="31"/>
      <c r="C243" s="71"/>
      <c r="D243" s="71"/>
      <c r="E243" s="71"/>
      <c r="F243" s="71"/>
      <c r="G243" s="71"/>
      <c r="H243" s="71"/>
      <c r="I243" s="71"/>
      <c r="J243" s="71"/>
      <c r="K243" s="71"/>
      <c r="L243" s="71"/>
      <c r="M243" s="71"/>
      <c r="N243" s="71"/>
      <c r="O243" s="71"/>
      <c r="P243" s="3"/>
      <c r="Q243" s="3"/>
      <c r="R243" s="3"/>
      <c r="S243" s="3"/>
      <c r="T243" s="3"/>
      <c r="U243" s="3"/>
      <c r="V243" s="3"/>
      <c r="W243" s="3"/>
      <c r="X243" s="3"/>
      <c r="Y243" s="3"/>
    </row>
    <row r="244" spans="1:25" ht="12" thickBot="1" x14ac:dyDescent="0.3">
      <c r="A244" s="676"/>
      <c r="B244" s="32" t="s">
        <v>165</v>
      </c>
      <c r="C244" s="72"/>
      <c r="D244" s="72"/>
      <c r="E244" s="72"/>
      <c r="F244" s="72"/>
      <c r="G244" s="72"/>
      <c r="H244" s="72"/>
      <c r="I244" s="72"/>
      <c r="J244" s="72"/>
      <c r="K244" s="72"/>
      <c r="L244" s="72"/>
      <c r="M244" s="72"/>
      <c r="N244" s="72"/>
      <c r="O244" s="72"/>
      <c r="P244" s="4"/>
      <c r="Q244" s="3"/>
      <c r="R244" s="3"/>
      <c r="S244" s="3"/>
      <c r="T244" s="3"/>
      <c r="U244" s="3"/>
      <c r="V244" s="3"/>
      <c r="W244" s="3"/>
      <c r="X244" s="3"/>
      <c r="Y244" s="3"/>
    </row>
    <row r="245" spans="1:25" s="61" customFormat="1" ht="6" customHeight="1" outlineLevel="1" x14ac:dyDescent="0.25">
      <c r="A245" s="677"/>
      <c r="B245" s="44"/>
      <c r="C245" s="153"/>
      <c r="D245" s="153"/>
      <c r="E245" s="153"/>
      <c r="F245" s="153"/>
      <c r="G245" s="153"/>
      <c r="H245" s="153"/>
      <c r="I245" s="153"/>
      <c r="J245" s="153"/>
      <c r="K245" s="153"/>
      <c r="L245" s="153"/>
      <c r="M245" s="153"/>
      <c r="N245" s="153"/>
      <c r="O245" s="153"/>
      <c r="P245" s="6"/>
      <c r="Q245" s="5"/>
      <c r="R245" s="5"/>
      <c r="S245" s="5"/>
      <c r="T245" s="5"/>
      <c r="U245" s="5"/>
      <c r="V245" s="5"/>
      <c r="W245" s="5"/>
      <c r="X245" s="5"/>
      <c r="Y245" s="5"/>
    </row>
    <row r="246" spans="1:25" s="61" customFormat="1" outlineLevel="1" x14ac:dyDescent="0.25">
      <c r="A246" s="677"/>
      <c r="B246" s="679" t="s">
        <v>35</v>
      </c>
      <c r="C246" s="682" t="s">
        <v>101</v>
      </c>
      <c r="D246" s="682"/>
      <c r="E246" s="153"/>
      <c r="F246" s="683"/>
      <c r="G246" s="683"/>
      <c r="H246" s="683"/>
      <c r="I246" s="683"/>
      <c r="J246" s="683"/>
      <c r="K246" s="153"/>
      <c r="L246" s="153"/>
      <c r="M246" s="153"/>
      <c r="N246" s="153"/>
      <c r="O246" s="153"/>
      <c r="P246" s="6"/>
      <c r="Q246" s="3"/>
      <c r="R246" s="3"/>
      <c r="S246" s="5"/>
      <c r="T246" s="5"/>
      <c r="U246" s="5"/>
      <c r="V246" s="5"/>
      <c r="W246" s="5"/>
      <c r="X246" s="5"/>
      <c r="Y246" s="5"/>
    </row>
    <row r="247" spans="1:25" s="61" customFormat="1" ht="5.25" customHeight="1" outlineLevel="1" x14ac:dyDescent="0.25">
      <c r="A247" s="677"/>
      <c r="B247" s="680"/>
      <c r="C247" s="682"/>
      <c r="D247" s="682"/>
      <c r="E247" s="153"/>
      <c r="F247" s="90"/>
      <c r="G247" s="91"/>
      <c r="H247" s="91"/>
      <c r="I247" s="153"/>
      <c r="J247" s="153"/>
      <c r="K247" s="153"/>
      <c r="L247" s="153"/>
      <c r="M247" s="153"/>
      <c r="N247" s="153"/>
      <c r="O247" s="153"/>
      <c r="P247" s="6"/>
      <c r="Q247" s="3"/>
      <c r="R247" s="3"/>
      <c r="S247" s="5"/>
      <c r="T247" s="5"/>
      <c r="U247" s="5"/>
      <c r="V247" s="5"/>
      <c r="W247" s="5"/>
      <c r="X247" s="5"/>
      <c r="Y247" s="5"/>
    </row>
    <row r="248" spans="1:25" s="61" customFormat="1" outlineLevel="1" x14ac:dyDescent="0.25">
      <c r="A248" s="677"/>
      <c r="B248" s="681"/>
      <c r="C248" s="682"/>
      <c r="D248" s="682"/>
      <c r="E248" s="153"/>
      <c r="F248" s="683"/>
      <c r="G248" s="683"/>
      <c r="H248" s="683"/>
      <c r="I248" s="683"/>
      <c r="J248" s="683"/>
      <c r="K248" s="153"/>
      <c r="L248" s="153"/>
      <c r="M248" s="153"/>
      <c r="N248" s="153"/>
      <c r="O248" s="153"/>
      <c r="P248" s="6"/>
      <c r="Q248" s="5"/>
      <c r="R248" s="3"/>
      <c r="S248" s="5"/>
      <c r="T248" s="5"/>
      <c r="U248" s="5"/>
      <c r="V248" s="5"/>
      <c r="W248" s="5"/>
      <c r="X248" s="5"/>
      <c r="Y248" s="5"/>
    </row>
    <row r="249" spans="1:25" s="61" customFormat="1" ht="6.75" customHeight="1" outlineLevel="1" x14ac:dyDescent="0.25">
      <c r="A249" s="677"/>
      <c r="B249" s="57"/>
      <c r="C249" s="152"/>
      <c r="D249" s="152"/>
      <c r="E249" s="153"/>
      <c r="F249" s="90"/>
      <c r="G249" s="91"/>
      <c r="H249" s="91"/>
      <c r="I249" s="153"/>
      <c r="J249" s="153"/>
      <c r="K249" s="153"/>
      <c r="L249" s="153"/>
      <c r="M249" s="153"/>
      <c r="N249" s="153"/>
      <c r="O249" s="153"/>
      <c r="P249" s="6"/>
      <c r="Q249" s="3"/>
      <c r="R249" s="3"/>
      <c r="S249" s="5"/>
      <c r="T249" s="5"/>
      <c r="U249" s="5"/>
      <c r="V249" s="5"/>
      <c r="W249" s="5"/>
      <c r="X249" s="5"/>
      <c r="Y249" s="5"/>
    </row>
    <row r="250" spans="1:25" s="61" customFormat="1" outlineLevel="1" x14ac:dyDescent="0.25">
      <c r="A250" s="677"/>
      <c r="B250" s="684" t="s">
        <v>166</v>
      </c>
      <c r="C250" s="687"/>
      <c r="D250" s="682"/>
      <c r="E250" s="682"/>
      <c r="F250" s="682"/>
      <c r="G250" s="682"/>
      <c r="H250" s="682"/>
      <c r="I250" s="682"/>
      <c r="J250" s="682"/>
      <c r="K250" s="682"/>
      <c r="L250" s="682"/>
      <c r="M250" s="682"/>
      <c r="N250" s="682"/>
      <c r="O250" s="682"/>
      <c r="P250" s="6"/>
      <c r="Q250" s="3"/>
      <c r="R250" s="3"/>
      <c r="S250" s="5"/>
      <c r="T250" s="5"/>
      <c r="U250" s="5"/>
      <c r="V250" s="5"/>
      <c r="W250" s="5"/>
      <c r="X250" s="5"/>
      <c r="Y250" s="5"/>
    </row>
    <row r="251" spans="1:25" s="61" customFormat="1" outlineLevel="1" x14ac:dyDescent="0.25">
      <c r="A251" s="677"/>
      <c r="B251" s="685"/>
      <c r="C251" s="687"/>
      <c r="D251" s="682"/>
      <c r="E251" s="682"/>
      <c r="F251" s="682"/>
      <c r="G251" s="682"/>
      <c r="H251" s="682"/>
      <c r="I251" s="682"/>
      <c r="J251" s="682"/>
      <c r="K251" s="682"/>
      <c r="L251" s="682"/>
      <c r="M251" s="682"/>
      <c r="N251" s="682"/>
      <c r="O251" s="682"/>
      <c r="P251" s="6"/>
      <c r="Q251" s="3"/>
      <c r="R251" s="3"/>
      <c r="S251" s="5"/>
      <c r="T251" s="5"/>
      <c r="U251" s="5"/>
      <c r="V251" s="5"/>
      <c r="W251" s="5"/>
      <c r="X251" s="5"/>
      <c r="Y251" s="5"/>
    </row>
    <row r="252" spans="1:25" s="61" customFormat="1" outlineLevel="1" x14ac:dyDescent="0.25">
      <c r="A252" s="677"/>
      <c r="B252" s="685"/>
      <c r="C252" s="687"/>
      <c r="D252" s="682"/>
      <c r="E252" s="682"/>
      <c r="F252" s="682"/>
      <c r="G252" s="682"/>
      <c r="H252" s="682"/>
      <c r="I252" s="682"/>
      <c r="J252" s="682"/>
      <c r="K252" s="682"/>
      <c r="L252" s="682"/>
      <c r="M252" s="682"/>
      <c r="N252" s="682"/>
      <c r="O252" s="682"/>
      <c r="P252" s="6"/>
      <c r="Q252" s="3"/>
      <c r="R252" s="3"/>
      <c r="S252" s="5"/>
      <c r="T252" s="5"/>
      <c r="U252" s="5"/>
      <c r="V252" s="5"/>
      <c r="W252" s="5"/>
      <c r="X252" s="5"/>
      <c r="Y252" s="5"/>
    </row>
    <row r="253" spans="1:25" s="61" customFormat="1" outlineLevel="1" x14ac:dyDescent="0.25">
      <c r="A253" s="677"/>
      <c r="B253" s="685"/>
      <c r="C253" s="687"/>
      <c r="D253" s="682"/>
      <c r="E253" s="682"/>
      <c r="F253" s="682"/>
      <c r="G253" s="682"/>
      <c r="H253" s="682"/>
      <c r="I253" s="682"/>
      <c r="J253" s="682"/>
      <c r="K253" s="682"/>
      <c r="L253" s="682"/>
      <c r="M253" s="682"/>
      <c r="N253" s="682"/>
      <c r="O253" s="682"/>
      <c r="P253" s="6"/>
      <c r="Q253" s="3"/>
      <c r="R253" s="3"/>
      <c r="S253" s="5"/>
      <c r="T253" s="5"/>
      <c r="U253" s="5"/>
      <c r="V253" s="5"/>
      <c r="W253" s="5"/>
      <c r="X253" s="5"/>
      <c r="Y253" s="5"/>
    </row>
    <row r="254" spans="1:25" s="61" customFormat="1" outlineLevel="1" x14ac:dyDescent="0.25">
      <c r="A254" s="677"/>
      <c r="B254" s="686"/>
      <c r="C254" s="687"/>
      <c r="D254" s="682"/>
      <c r="E254" s="682"/>
      <c r="F254" s="682"/>
      <c r="G254" s="682"/>
      <c r="H254" s="682"/>
      <c r="I254" s="682"/>
      <c r="J254" s="682"/>
      <c r="K254" s="682"/>
      <c r="L254" s="682"/>
      <c r="M254" s="682"/>
      <c r="N254" s="682"/>
      <c r="O254" s="682"/>
      <c r="P254" s="6"/>
      <c r="Q254" s="3"/>
      <c r="R254" s="3"/>
      <c r="S254" s="5"/>
      <c r="T254" s="5"/>
      <c r="U254" s="5"/>
      <c r="V254" s="5"/>
      <c r="W254" s="5"/>
      <c r="X254" s="5"/>
      <c r="Y254" s="5"/>
    </row>
    <row r="255" spans="1:25" s="61" customFormat="1" ht="6" customHeight="1" outlineLevel="1" thickBot="1" x14ac:dyDescent="0.3">
      <c r="A255" s="678"/>
      <c r="B255" s="48"/>
      <c r="C255" s="73"/>
      <c r="D255" s="73"/>
      <c r="E255" s="73"/>
      <c r="F255" s="73"/>
      <c r="G255" s="73"/>
      <c r="H255" s="73"/>
      <c r="I255" s="73"/>
      <c r="J255" s="73"/>
      <c r="K255" s="73"/>
      <c r="L255" s="73"/>
      <c r="M255" s="73"/>
      <c r="N255" s="73"/>
      <c r="O255" s="73"/>
      <c r="P255" s="9"/>
      <c r="Q255" s="5"/>
      <c r="R255" s="3"/>
      <c r="S255" s="5"/>
      <c r="T255" s="5"/>
      <c r="U255" s="5"/>
      <c r="V255" s="5"/>
      <c r="W255" s="5"/>
      <c r="X255" s="5"/>
      <c r="Y255" s="5"/>
    </row>
    <row r="256" spans="1:25" s="64" customFormat="1" x14ac:dyDescent="0.25">
      <c r="A256" s="20"/>
      <c r="B256" s="49"/>
      <c r="C256" s="80"/>
      <c r="D256" s="80"/>
      <c r="E256" s="80"/>
      <c r="F256" s="80"/>
      <c r="G256" s="80"/>
      <c r="H256" s="80"/>
      <c r="I256" s="80"/>
      <c r="J256" s="80"/>
      <c r="K256" s="80"/>
      <c r="L256" s="80"/>
      <c r="M256" s="80"/>
      <c r="N256" s="80"/>
      <c r="O256" s="80"/>
      <c r="P256" s="21"/>
      <c r="Q256" s="22"/>
      <c r="R256" s="22"/>
      <c r="S256" s="22"/>
      <c r="T256" s="22"/>
      <c r="U256" s="22"/>
      <c r="V256" s="22"/>
      <c r="W256" s="22"/>
      <c r="X256" s="22"/>
      <c r="Y256" s="22"/>
    </row>
    <row r="257" spans="1:25" x14ac:dyDescent="0.25">
      <c r="A257" s="2"/>
      <c r="B257" s="31"/>
      <c r="C257" s="71"/>
      <c r="D257" s="71"/>
      <c r="E257" s="71"/>
      <c r="F257" s="71"/>
      <c r="G257" s="71"/>
      <c r="H257" s="71"/>
      <c r="I257" s="71"/>
      <c r="J257" s="71"/>
      <c r="K257" s="71"/>
      <c r="L257" s="71"/>
      <c r="M257" s="71"/>
      <c r="N257" s="71"/>
      <c r="O257" s="71"/>
      <c r="P257" s="3"/>
      <c r="Q257" s="3"/>
      <c r="R257" s="3"/>
      <c r="S257" s="3"/>
      <c r="T257" s="3"/>
      <c r="U257" s="3"/>
      <c r="V257" s="3"/>
      <c r="W257" s="3"/>
      <c r="X257" s="3"/>
      <c r="Y257" s="3"/>
    </row>
    <row r="258" spans="1:25" x14ac:dyDescent="0.25">
      <c r="A258" s="2"/>
      <c r="B258" s="31"/>
      <c r="C258" s="71"/>
      <c r="D258" s="71"/>
      <c r="E258" s="71"/>
      <c r="F258" s="71"/>
      <c r="G258" s="71"/>
      <c r="H258" s="71"/>
      <c r="I258" s="71"/>
      <c r="J258" s="71"/>
      <c r="K258" s="71"/>
      <c r="L258" s="71"/>
      <c r="M258" s="71"/>
      <c r="N258" s="71"/>
      <c r="O258" s="71"/>
      <c r="P258" s="3"/>
      <c r="Q258" s="3"/>
      <c r="R258" s="3"/>
      <c r="S258" s="3"/>
      <c r="T258" s="3"/>
      <c r="U258" s="3"/>
      <c r="V258" s="3"/>
      <c r="W258" s="3"/>
      <c r="X258" s="3"/>
      <c r="Y258" s="3"/>
    </row>
    <row r="259" spans="1:25" x14ac:dyDescent="0.25">
      <c r="A259" s="2"/>
      <c r="B259" s="31"/>
      <c r="C259" s="71"/>
      <c r="D259" s="71"/>
      <c r="E259" s="71"/>
      <c r="F259" s="71"/>
      <c r="G259" s="71"/>
      <c r="H259" s="71"/>
      <c r="I259" s="71"/>
      <c r="J259" s="71"/>
      <c r="K259" s="71"/>
      <c r="L259" s="71"/>
      <c r="M259" s="71"/>
      <c r="N259" s="71"/>
      <c r="O259" s="71"/>
      <c r="P259" s="3"/>
      <c r="Q259" s="3"/>
      <c r="R259" s="3"/>
      <c r="S259" s="3"/>
      <c r="T259" s="3"/>
      <c r="U259" s="3"/>
      <c r="V259" s="3"/>
      <c r="W259" s="3"/>
      <c r="X259" s="3"/>
      <c r="Y259" s="3"/>
    </row>
    <row r="260" spans="1:25" x14ac:dyDescent="0.25">
      <c r="A260" s="2"/>
      <c r="B260" s="31"/>
      <c r="C260" s="71"/>
      <c r="D260" s="71"/>
      <c r="E260" s="71"/>
      <c r="F260" s="71"/>
      <c r="G260" s="71"/>
      <c r="H260" s="71"/>
      <c r="I260" s="71"/>
      <c r="J260" s="71"/>
      <c r="K260" s="71"/>
      <c r="L260" s="71"/>
      <c r="M260" s="71"/>
      <c r="N260" s="71"/>
      <c r="O260" s="71"/>
      <c r="P260" s="3"/>
      <c r="Q260" s="3"/>
      <c r="R260" s="3"/>
      <c r="S260" s="3"/>
      <c r="T260" s="3"/>
      <c r="U260" s="3"/>
      <c r="V260" s="3"/>
      <c r="W260" s="3"/>
      <c r="X260" s="3"/>
      <c r="Y260" s="3"/>
    </row>
    <row r="261" spans="1:25" x14ac:dyDescent="0.25">
      <c r="A261" s="2"/>
      <c r="B261" s="31"/>
      <c r="C261" s="71"/>
      <c r="D261" s="71"/>
      <c r="E261" s="71"/>
      <c r="F261" s="71"/>
      <c r="G261" s="71"/>
      <c r="H261" s="71"/>
      <c r="I261" s="71"/>
      <c r="J261" s="71"/>
      <c r="K261" s="71"/>
      <c r="L261" s="71"/>
      <c r="M261" s="71"/>
      <c r="N261" s="71"/>
      <c r="O261" s="71"/>
      <c r="P261" s="3"/>
      <c r="Q261" s="3"/>
      <c r="R261" s="3"/>
      <c r="S261" s="3"/>
      <c r="T261" s="3"/>
      <c r="U261" s="3"/>
      <c r="V261" s="3"/>
      <c r="W261" s="3"/>
      <c r="X261" s="3"/>
      <c r="Y261" s="3"/>
    </row>
    <row r="262" spans="1:25" x14ac:dyDescent="0.25">
      <c r="A262" s="2"/>
      <c r="B262" s="31"/>
      <c r="C262" s="71"/>
      <c r="D262" s="71"/>
      <c r="E262" s="71"/>
      <c r="F262" s="71"/>
      <c r="G262" s="71"/>
      <c r="H262" s="71"/>
      <c r="I262" s="71"/>
      <c r="J262" s="71"/>
      <c r="K262" s="71"/>
      <c r="L262" s="71"/>
      <c r="M262" s="71"/>
      <c r="N262" s="71"/>
      <c r="O262" s="71"/>
      <c r="P262" s="3"/>
      <c r="Q262" s="3"/>
      <c r="R262" s="3"/>
      <c r="S262" s="3"/>
      <c r="T262" s="3"/>
      <c r="U262" s="3"/>
      <c r="V262" s="3"/>
      <c r="W262" s="3"/>
      <c r="X262" s="3"/>
      <c r="Y262" s="3"/>
    </row>
    <row r="263" spans="1:25" x14ac:dyDescent="0.25">
      <c r="A263" s="2"/>
      <c r="B263" s="31"/>
      <c r="C263" s="71"/>
      <c r="D263" s="71"/>
      <c r="E263" s="71"/>
      <c r="F263" s="71"/>
      <c r="G263" s="71"/>
      <c r="H263" s="71"/>
      <c r="I263" s="71"/>
      <c r="J263" s="71"/>
      <c r="K263" s="71"/>
      <c r="L263" s="71"/>
      <c r="M263" s="71"/>
      <c r="N263" s="71"/>
      <c r="O263" s="71"/>
      <c r="P263" s="3"/>
      <c r="Q263" s="3"/>
      <c r="R263" s="3"/>
      <c r="S263" s="3"/>
      <c r="T263" s="3"/>
      <c r="U263" s="3"/>
      <c r="V263" s="3"/>
      <c r="W263" s="3"/>
      <c r="X263" s="3"/>
      <c r="Y263" s="3"/>
    </row>
    <row r="264" spans="1:25" x14ac:dyDescent="0.25">
      <c r="A264" s="2"/>
      <c r="B264" s="31"/>
      <c r="C264" s="71"/>
      <c r="D264" s="71"/>
      <c r="E264" s="71"/>
      <c r="F264" s="71"/>
      <c r="G264" s="71"/>
      <c r="H264" s="71"/>
      <c r="I264" s="71"/>
      <c r="J264" s="71"/>
      <c r="K264" s="71"/>
      <c r="L264" s="71"/>
      <c r="M264" s="71"/>
      <c r="N264" s="71"/>
      <c r="O264" s="71"/>
      <c r="P264" s="3"/>
      <c r="Q264" s="3"/>
      <c r="R264" s="3"/>
      <c r="S264" s="3"/>
      <c r="T264" s="3"/>
      <c r="U264" s="3"/>
      <c r="V264" s="3"/>
      <c r="W264" s="3"/>
      <c r="X264" s="3"/>
      <c r="Y264" s="3"/>
    </row>
    <row r="265" spans="1:25" x14ac:dyDescent="0.25">
      <c r="A265" s="2"/>
      <c r="B265" s="31"/>
      <c r="C265" s="71"/>
      <c r="D265" s="71"/>
      <c r="E265" s="71"/>
      <c r="F265" s="71"/>
      <c r="G265" s="71"/>
      <c r="H265" s="71"/>
      <c r="I265" s="71"/>
      <c r="J265" s="71"/>
      <c r="K265" s="71"/>
      <c r="L265" s="71"/>
      <c r="M265" s="71"/>
      <c r="N265" s="71"/>
      <c r="O265" s="71"/>
      <c r="P265" s="3"/>
      <c r="Q265" s="3"/>
      <c r="R265" s="3"/>
      <c r="S265" s="3"/>
      <c r="T265" s="3"/>
      <c r="U265" s="3"/>
      <c r="V265" s="3"/>
      <c r="W265" s="3"/>
      <c r="X265" s="3"/>
      <c r="Y265" s="3"/>
    </row>
    <row r="266" spans="1:25" x14ac:dyDescent="0.25">
      <c r="A266" s="2"/>
      <c r="B266" s="31"/>
      <c r="C266" s="71"/>
      <c r="D266" s="71"/>
      <c r="E266" s="71"/>
      <c r="F266" s="71"/>
      <c r="G266" s="71"/>
      <c r="H266" s="71"/>
      <c r="I266" s="71"/>
      <c r="J266" s="71"/>
      <c r="K266" s="71"/>
      <c r="L266" s="71"/>
      <c r="M266" s="71"/>
      <c r="N266" s="71"/>
      <c r="O266" s="71"/>
      <c r="P266" s="3"/>
      <c r="Q266" s="3"/>
      <c r="R266" s="3"/>
      <c r="S266" s="3"/>
      <c r="T266" s="3"/>
      <c r="U266" s="3"/>
      <c r="V266" s="3"/>
      <c r="W266" s="3"/>
      <c r="X266" s="3"/>
      <c r="Y266" s="3"/>
    </row>
    <row r="267" spans="1:25" x14ac:dyDescent="0.25">
      <c r="A267" s="2"/>
      <c r="B267" s="31"/>
      <c r="C267" s="71"/>
      <c r="D267" s="71"/>
      <c r="E267" s="71"/>
      <c r="F267" s="71"/>
      <c r="G267" s="71"/>
      <c r="H267" s="71"/>
      <c r="I267" s="71"/>
      <c r="J267" s="71"/>
      <c r="K267" s="71"/>
      <c r="L267" s="71"/>
      <c r="M267" s="71"/>
      <c r="N267" s="71"/>
      <c r="O267" s="71"/>
      <c r="P267" s="3"/>
      <c r="Q267" s="3"/>
      <c r="R267" s="3"/>
      <c r="S267" s="3"/>
      <c r="T267" s="3"/>
      <c r="U267" s="3"/>
      <c r="V267" s="3"/>
      <c r="W267" s="3"/>
      <c r="X267" s="3"/>
      <c r="Y267" s="3"/>
    </row>
    <row r="268" spans="1:25" x14ac:dyDescent="0.25">
      <c r="A268" s="2"/>
      <c r="B268" s="31"/>
      <c r="C268" s="71"/>
      <c r="D268" s="71"/>
      <c r="E268" s="71"/>
      <c r="F268" s="71"/>
      <c r="G268" s="71"/>
      <c r="H268" s="71"/>
      <c r="I268" s="71"/>
      <c r="J268" s="71"/>
      <c r="K268" s="71"/>
      <c r="L268" s="71"/>
      <c r="M268" s="71"/>
      <c r="N268" s="71"/>
      <c r="O268" s="71"/>
      <c r="P268" s="3"/>
      <c r="Q268" s="3"/>
      <c r="R268" s="3"/>
      <c r="S268" s="3"/>
      <c r="T268" s="3"/>
      <c r="U268" s="3"/>
      <c r="V268" s="3"/>
      <c r="W268" s="3"/>
      <c r="X268" s="3"/>
      <c r="Y268" s="3"/>
    </row>
    <row r="269" spans="1:25" x14ac:dyDescent="0.25">
      <c r="A269" s="2"/>
      <c r="B269" s="31"/>
      <c r="C269" s="71"/>
      <c r="D269" s="71"/>
      <c r="E269" s="71"/>
      <c r="F269" s="71"/>
      <c r="G269" s="71"/>
      <c r="H269" s="71"/>
      <c r="I269" s="71"/>
      <c r="J269" s="71"/>
      <c r="K269" s="71"/>
      <c r="L269" s="71"/>
      <c r="M269" s="71"/>
      <c r="N269" s="71"/>
      <c r="O269" s="71"/>
      <c r="P269" s="3"/>
      <c r="Q269" s="3"/>
      <c r="R269" s="3"/>
      <c r="S269" s="3"/>
      <c r="T269" s="3"/>
      <c r="U269" s="3"/>
      <c r="V269" s="3"/>
      <c r="W269" s="3"/>
      <c r="X269" s="3"/>
      <c r="Y269" s="3"/>
    </row>
    <row r="270" spans="1:25" x14ac:dyDescent="0.25">
      <c r="A270" s="2"/>
      <c r="B270" s="31"/>
      <c r="C270" s="71"/>
      <c r="D270" s="71"/>
      <c r="E270" s="71"/>
      <c r="F270" s="71"/>
      <c r="G270" s="71"/>
      <c r="H270" s="71"/>
      <c r="I270" s="71"/>
      <c r="J270" s="71"/>
      <c r="K270" s="71"/>
      <c r="L270" s="71"/>
      <c r="M270" s="71"/>
      <c r="N270" s="71"/>
      <c r="O270" s="71"/>
      <c r="P270" s="3"/>
      <c r="Q270" s="3"/>
      <c r="R270" s="3"/>
      <c r="S270" s="3"/>
      <c r="T270" s="3"/>
      <c r="U270" s="3"/>
      <c r="V270" s="3"/>
      <c r="W270" s="3"/>
      <c r="X270" s="3"/>
      <c r="Y270" s="3"/>
    </row>
    <row r="271" spans="1:25" x14ac:dyDescent="0.25">
      <c r="A271" s="2"/>
      <c r="B271" s="31"/>
      <c r="C271" s="71"/>
      <c r="D271" s="71"/>
      <c r="E271" s="71"/>
      <c r="F271" s="71"/>
      <c r="G271" s="71"/>
      <c r="H271" s="71"/>
      <c r="I271" s="71"/>
      <c r="J271" s="71"/>
      <c r="K271" s="71"/>
      <c r="L271" s="71"/>
      <c r="M271" s="71"/>
      <c r="N271" s="71"/>
      <c r="O271" s="71"/>
      <c r="P271" s="3"/>
      <c r="Q271" s="3"/>
      <c r="R271" s="3"/>
      <c r="S271" s="3"/>
      <c r="T271" s="3"/>
      <c r="U271" s="3"/>
      <c r="V271" s="3"/>
      <c r="W271" s="3"/>
      <c r="X271" s="3"/>
      <c r="Y271" s="3"/>
    </row>
    <row r="272" spans="1:25" x14ac:dyDescent="0.25">
      <c r="A272" s="2"/>
      <c r="B272" s="31"/>
      <c r="C272" s="71"/>
      <c r="D272" s="71"/>
      <c r="E272" s="71"/>
      <c r="F272" s="71"/>
      <c r="G272" s="71"/>
      <c r="H272" s="71"/>
      <c r="I272" s="71"/>
      <c r="J272" s="71"/>
      <c r="K272" s="71"/>
      <c r="L272" s="71"/>
      <c r="M272" s="71"/>
      <c r="N272" s="71"/>
      <c r="O272" s="71"/>
      <c r="P272" s="3"/>
      <c r="Q272" s="3"/>
      <c r="R272" s="3"/>
      <c r="S272" s="3"/>
      <c r="T272" s="3"/>
      <c r="U272" s="3"/>
      <c r="V272" s="3"/>
      <c r="W272" s="3"/>
      <c r="X272" s="3"/>
      <c r="Y272" s="3"/>
    </row>
    <row r="273" spans="1:25" x14ac:dyDescent="0.25">
      <c r="A273" s="2"/>
      <c r="B273" s="31"/>
      <c r="C273" s="71"/>
      <c r="D273" s="71"/>
      <c r="E273" s="71"/>
      <c r="F273" s="71"/>
      <c r="G273" s="71"/>
      <c r="H273" s="71"/>
      <c r="I273" s="71"/>
      <c r="J273" s="71"/>
      <c r="K273" s="71"/>
      <c r="L273" s="71"/>
      <c r="M273" s="71"/>
      <c r="N273" s="71"/>
      <c r="O273" s="71"/>
      <c r="P273" s="3"/>
      <c r="Q273" s="3"/>
      <c r="R273" s="3"/>
      <c r="S273" s="3"/>
      <c r="T273" s="3"/>
      <c r="U273" s="3"/>
      <c r="V273" s="3"/>
      <c r="W273" s="3"/>
      <c r="X273" s="3"/>
      <c r="Y273" s="3"/>
    </row>
    <row r="274" spans="1:25" x14ac:dyDescent="0.25">
      <c r="A274" s="2"/>
      <c r="B274" s="31"/>
      <c r="C274" s="71"/>
      <c r="D274" s="71"/>
      <c r="E274" s="71"/>
      <c r="F274" s="71"/>
      <c r="G274" s="71"/>
      <c r="H274" s="71"/>
      <c r="I274" s="71"/>
      <c r="J274" s="71"/>
      <c r="K274" s="71"/>
      <c r="L274" s="71"/>
      <c r="M274" s="71"/>
      <c r="N274" s="71"/>
      <c r="O274" s="71"/>
      <c r="P274" s="3"/>
      <c r="Q274" s="3"/>
      <c r="R274" s="3"/>
      <c r="S274" s="3"/>
      <c r="T274" s="3"/>
      <c r="U274" s="3"/>
      <c r="V274" s="3"/>
      <c r="W274" s="3"/>
      <c r="X274" s="3"/>
      <c r="Y274" s="3"/>
    </row>
    <row r="275" spans="1:25" x14ac:dyDescent="0.25">
      <c r="A275" s="2"/>
      <c r="B275" s="31"/>
      <c r="C275" s="71"/>
      <c r="D275" s="71"/>
      <c r="E275" s="71"/>
      <c r="F275" s="71"/>
      <c r="G275" s="71"/>
      <c r="H275" s="71"/>
      <c r="I275" s="71"/>
      <c r="J275" s="71"/>
      <c r="K275" s="71"/>
      <c r="L275" s="71"/>
      <c r="M275" s="71"/>
      <c r="N275" s="71"/>
      <c r="O275" s="71"/>
      <c r="P275" s="3"/>
      <c r="Q275" s="3"/>
      <c r="R275" s="3"/>
      <c r="S275" s="3"/>
      <c r="T275" s="3"/>
      <c r="U275" s="3"/>
      <c r="V275" s="3"/>
      <c r="W275" s="3"/>
      <c r="X275" s="3"/>
      <c r="Y275" s="3"/>
    </row>
    <row r="276" spans="1:25" x14ac:dyDescent="0.25">
      <c r="A276" s="2"/>
      <c r="B276" s="31"/>
      <c r="C276" s="71"/>
      <c r="D276" s="71"/>
      <c r="E276" s="71"/>
      <c r="F276" s="71"/>
      <c r="G276" s="71"/>
      <c r="H276" s="71"/>
      <c r="I276" s="71"/>
      <c r="J276" s="71"/>
      <c r="K276" s="71"/>
      <c r="L276" s="71"/>
      <c r="M276" s="71"/>
      <c r="N276" s="71"/>
      <c r="O276" s="71"/>
      <c r="P276" s="3"/>
      <c r="Q276" s="3"/>
      <c r="R276" s="3"/>
      <c r="S276" s="3"/>
      <c r="T276" s="3"/>
      <c r="U276" s="3"/>
      <c r="V276" s="3"/>
      <c r="W276" s="3"/>
      <c r="X276" s="3"/>
      <c r="Y276" s="3"/>
    </row>
    <row r="277" spans="1:25" x14ac:dyDescent="0.25">
      <c r="A277" s="2"/>
      <c r="B277" s="31"/>
      <c r="C277" s="71"/>
      <c r="D277" s="71"/>
      <c r="E277" s="71"/>
      <c r="F277" s="71"/>
      <c r="G277" s="71"/>
      <c r="H277" s="71"/>
      <c r="I277" s="71"/>
      <c r="J277" s="71"/>
      <c r="K277" s="71"/>
      <c r="L277" s="71"/>
      <c r="M277" s="71"/>
      <c r="N277" s="71"/>
      <c r="O277" s="71"/>
      <c r="P277" s="3"/>
      <c r="Q277" s="3"/>
      <c r="R277" s="3"/>
      <c r="S277" s="3"/>
      <c r="T277" s="3"/>
      <c r="U277" s="3"/>
      <c r="V277" s="3"/>
      <c r="W277" s="3"/>
      <c r="X277" s="3"/>
      <c r="Y277" s="3"/>
    </row>
    <row r="278" spans="1:25" x14ac:dyDescent="0.25">
      <c r="A278" s="2"/>
      <c r="B278" s="31"/>
      <c r="C278" s="71"/>
      <c r="D278" s="71"/>
      <c r="E278" s="71"/>
      <c r="F278" s="71"/>
      <c r="G278" s="71"/>
      <c r="H278" s="71"/>
      <c r="I278" s="71"/>
      <c r="J278" s="71"/>
      <c r="K278" s="71"/>
      <c r="L278" s="71"/>
      <c r="M278" s="71"/>
      <c r="N278" s="71"/>
      <c r="O278" s="71"/>
      <c r="P278" s="3"/>
      <c r="Q278" s="3"/>
      <c r="R278" s="3"/>
      <c r="S278" s="3"/>
      <c r="T278" s="3"/>
      <c r="U278" s="3"/>
      <c r="V278" s="3"/>
      <c r="W278" s="3"/>
      <c r="X278" s="3"/>
      <c r="Y278" s="3"/>
    </row>
    <row r="279" spans="1:25" x14ac:dyDescent="0.25">
      <c r="A279" s="2"/>
      <c r="B279" s="31"/>
      <c r="C279" s="71"/>
      <c r="D279" s="71"/>
      <c r="E279" s="71"/>
      <c r="F279" s="71"/>
      <c r="G279" s="71"/>
      <c r="H279" s="71"/>
      <c r="I279" s="71"/>
      <c r="J279" s="71"/>
      <c r="K279" s="71"/>
      <c r="L279" s="71"/>
      <c r="M279" s="71"/>
      <c r="N279" s="71"/>
      <c r="O279" s="71"/>
      <c r="P279" s="3"/>
      <c r="Q279" s="3"/>
      <c r="R279" s="3"/>
      <c r="S279" s="3"/>
      <c r="T279" s="3"/>
      <c r="U279" s="3"/>
      <c r="V279" s="3"/>
      <c r="W279" s="3"/>
      <c r="X279" s="3"/>
      <c r="Y279" s="3"/>
    </row>
    <row r="280" spans="1:25" x14ac:dyDescent="0.25">
      <c r="A280" s="2"/>
      <c r="B280" s="31"/>
      <c r="C280" s="71"/>
      <c r="D280" s="71"/>
      <c r="E280" s="71"/>
      <c r="F280" s="71"/>
      <c r="G280" s="71"/>
      <c r="H280" s="71"/>
      <c r="I280" s="71"/>
      <c r="J280" s="71"/>
      <c r="K280" s="71"/>
      <c r="L280" s="71"/>
      <c r="M280" s="71"/>
      <c r="N280" s="71"/>
      <c r="O280" s="71"/>
      <c r="P280" s="3"/>
      <c r="Q280" s="3"/>
      <c r="R280" s="3"/>
      <c r="S280" s="3"/>
      <c r="T280" s="3"/>
      <c r="U280" s="3"/>
      <c r="V280" s="3"/>
      <c r="W280" s="3"/>
      <c r="X280" s="3"/>
      <c r="Y280" s="3"/>
    </row>
    <row r="281" spans="1:25" x14ac:dyDescent="0.25">
      <c r="A281" s="2"/>
      <c r="B281" s="31"/>
      <c r="C281" s="71"/>
      <c r="D281" s="71"/>
      <c r="E281" s="71"/>
      <c r="F281" s="71"/>
      <c r="G281" s="71"/>
      <c r="H281" s="71"/>
      <c r="I281" s="71"/>
      <c r="J281" s="71"/>
      <c r="K281" s="71"/>
      <c r="L281" s="71"/>
      <c r="M281" s="71"/>
      <c r="N281" s="71"/>
      <c r="O281" s="71"/>
      <c r="P281" s="3"/>
      <c r="Q281" s="3"/>
      <c r="R281" s="3"/>
      <c r="S281" s="3"/>
      <c r="T281" s="3"/>
      <c r="U281" s="3"/>
      <c r="V281" s="3"/>
      <c r="W281" s="3"/>
      <c r="X281" s="3"/>
      <c r="Y281" s="3"/>
    </row>
    <row r="282" spans="1:25" x14ac:dyDescent="0.25">
      <c r="A282" s="2"/>
      <c r="B282" s="31"/>
      <c r="C282" s="71"/>
      <c r="D282" s="71"/>
      <c r="E282" s="71"/>
      <c r="F282" s="71"/>
      <c r="G282" s="71"/>
      <c r="H282" s="71"/>
      <c r="I282" s="71"/>
      <c r="J282" s="71"/>
      <c r="K282" s="71"/>
      <c r="L282" s="71"/>
      <c r="M282" s="71"/>
      <c r="N282" s="71"/>
      <c r="O282" s="71"/>
      <c r="P282" s="3"/>
      <c r="Q282" s="3"/>
      <c r="R282" s="3"/>
      <c r="S282" s="3"/>
      <c r="T282" s="3"/>
      <c r="U282" s="3"/>
      <c r="V282" s="3"/>
      <c r="W282" s="3"/>
      <c r="X282" s="3"/>
      <c r="Y282" s="3"/>
    </row>
    <row r="283" spans="1:25" x14ac:dyDescent="0.25">
      <c r="A283" s="2"/>
      <c r="B283" s="31"/>
      <c r="C283" s="71"/>
      <c r="D283" s="71"/>
      <c r="E283" s="71"/>
      <c r="F283" s="71"/>
      <c r="G283" s="71"/>
      <c r="H283" s="71"/>
      <c r="I283" s="71"/>
      <c r="J283" s="71"/>
      <c r="K283" s="71"/>
      <c r="L283" s="71"/>
      <c r="M283" s="71"/>
      <c r="N283" s="71"/>
      <c r="O283" s="71"/>
      <c r="P283" s="3"/>
      <c r="Q283" s="3"/>
      <c r="R283" s="3"/>
      <c r="S283" s="3"/>
      <c r="T283" s="3"/>
      <c r="U283" s="3"/>
      <c r="V283" s="3"/>
      <c r="W283" s="3"/>
      <c r="X283" s="3"/>
      <c r="Y283" s="3"/>
    </row>
    <row r="284" spans="1:25" x14ac:dyDescent="0.25">
      <c r="A284" s="2"/>
      <c r="B284" s="31"/>
      <c r="C284" s="71"/>
      <c r="D284" s="71"/>
      <c r="E284" s="71"/>
      <c r="F284" s="71"/>
      <c r="G284" s="71"/>
      <c r="H284" s="71"/>
      <c r="I284" s="71"/>
      <c r="J284" s="71"/>
      <c r="K284" s="71"/>
      <c r="L284" s="71"/>
      <c r="M284" s="71"/>
      <c r="N284" s="71"/>
      <c r="O284" s="71"/>
      <c r="P284" s="3"/>
      <c r="Q284" s="3"/>
      <c r="R284" s="3"/>
      <c r="S284" s="3"/>
      <c r="T284" s="3"/>
      <c r="U284" s="3"/>
      <c r="V284" s="3"/>
      <c r="W284" s="3"/>
      <c r="X284" s="3"/>
      <c r="Y284" s="3"/>
    </row>
    <row r="285" spans="1:25" x14ac:dyDescent="0.25">
      <c r="A285" s="2"/>
      <c r="B285" s="31"/>
      <c r="C285" s="71"/>
      <c r="D285" s="71"/>
      <c r="E285" s="71"/>
      <c r="F285" s="71"/>
      <c r="G285" s="71"/>
      <c r="H285" s="71"/>
      <c r="I285" s="71"/>
      <c r="J285" s="71"/>
      <c r="K285" s="71"/>
      <c r="L285" s="71"/>
      <c r="M285" s="71"/>
      <c r="N285" s="71"/>
      <c r="O285" s="71"/>
      <c r="P285" s="3"/>
      <c r="Q285" s="3"/>
      <c r="R285" s="3"/>
      <c r="S285" s="3"/>
      <c r="T285" s="3"/>
      <c r="U285" s="3"/>
      <c r="V285" s="3"/>
      <c r="W285" s="3"/>
      <c r="X285" s="3"/>
      <c r="Y285" s="3"/>
    </row>
    <row r="286" spans="1:25" x14ac:dyDescent="0.25">
      <c r="A286" s="2"/>
      <c r="B286" s="31"/>
      <c r="C286" s="71"/>
      <c r="D286" s="71"/>
      <c r="E286" s="71"/>
      <c r="F286" s="71"/>
      <c r="G286" s="71"/>
      <c r="H286" s="71"/>
      <c r="I286" s="71"/>
      <c r="J286" s="71"/>
      <c r="K286" s="71"/>
      <c r="L286" s="71"/>
      <c r="M286" s="71"/>
      <c r="N286" s="71"/>
      <c r="O286" s="71"/>
      <c r="P286" s="3"/>
      <c r="Q286" s="3"/>
      <c r="R286" s="3"/>
      <c r="S286" s="3"/>
      <c r="T286" s="3"/>
      <c r="U286" s="3"/>
      <c r="V286" s="3"/>
      <c r="W286" s="3"/>
      <c r="X286" s="3"/>
      <c r="Y286" s="3"/>
    </row>
    <row r="287" spans="1:25" x14ac:dyDescent="0.25">
      <c r="A287" s="2"/>
      <c r="B287" s="31"/>
      <c r="C287" s="71"/>
      <c r="D287" s="71"/>
      <c r="E287" s="71"/>
      <c r="F287" s="71"/>
      <c r="G287" s="71"/>
      <c r="H287" s="71"/>
      <c r="I287" s="71"/>
      <c r="J287" s="71"/>
      <c r="K287" s="71"/>
      <c r="L287" s="71"/>
      <c r="M287" s="71"/>
      <c r="N287" s="71"/>
      <c r="O287" s="71"/>
      <c r="P287" s="3"/>
      <c r="Q287" s="3"/>
      <c r="R287" s="3"/>
      <c r="S287" s="3"/>
      <c r="T287" s="3"/>
      <c r="U287" s="3"/>
      <c r="V287" s="3"/>
      <c r="W287" s="3"/>
      <c r="X287" s="3"/>
      <c r="Y287" s="3"/>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19" priority="4" operator="equal">
      <formula>"ineffective"</formula>
    </cfRule>
    <cfRule type="cellIs" dxfId="18" priority="5" operator="equal">
      <formula>"effective"</formula>
    </cfRule>
  </conditionalFormatting>
  <conditionalFormatting sqref="H167 G199:H199 G163:H163">
    <cfRule type="expression" dxfId="17" priority="3">
      <formula>$C$161="No"</formula>
    </cfRule>
  </conditionalFormatting>
  <conditionalFormatting sqref="E248:F248">
    <cfRule type="expression" dxfId="16" priority="2">
      <formula>$C$139="Apportion"</formula>
    </cfRule>
  </conditionalFormatting>
  <conditionalFormatting sqref="C163">
    <cfRule type="expression" dxfId="15" priority="1">
      <formula>$C$161="No"</formula>
    </cfRule>
  </conditionalFormatting>
  <dataValidations count="18">
    <dataValidation type="list" allowBlank="1" showInputMessage="1" showErrorMessage="1" sqref="C112" xr:uid="{00000000-0002-0000-0C00-000000000000}">
      <formula1>"Effective, Ineffective"</formula1>
    </dataValidation>
    <dataValidation type="list" allowBlank="1" showInputMessage="1" showErrorMessage="1" sqref="O244 O35 O202 O223" xr:uid="{00000000-0002-0000-0C00-000001000000}">
      <formula1>"Open, Ready for Review, Reviewed, Final"</formula1>
    </dataValidation>
    <dataValidation type="list" allowBlank="1" showInputMessage="1" showErrorMessage="1" sqref="K118:M118 E118 G118 I118" xr:uid="{00000000-0002-0000-0C00-000002000000}">
      <formula1>"low risk, normal risk, high risk"</formula1>
    </dataValidation>
    <dataValidation type="list" allowBlank="1" showInputMessage="1" showErrorMessage="1" sqref="H118" xr:uid="{00000000-0002-0000-0C00-000003000000}">
      <formula1>"Not Higher, Higher"</formula1>
    </dataValidation>
    <dataValidation type="list" allowBlank="1" showInputMessage="1" showErrorMessage="1" sqref="C161:D161 C157:D157 C193:D193 G97:H97 G99:H99 G105:H105 C86:D86 H90:I90" xr:uid="{00000000-0002-0000-0C00-000004000000}">
      <formula1>"Yes,No"</formula1>
    </dataValidation>
    <dataValidation type="list" allowBlank="1" showInputMessage="1" showErrorMessage="1" sqref="C249 C246" xr:uid="{00000000-0002-0000-0C00-000005000000}">
      <formula1>"N/A for approach, Effective, Ineffective"</formula1>
    </dataValidation>
    <dataValidation type="list" allowBlank="1" showInputMessage="1" showErrorMessage="1" sqref="C197:D197" xr:uid="{00000000-0002-0000-0C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C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C00-000008000000}"/>
    <dataValidation type="list" allowBlank="1" showInputMessage="1" showErrorMessage="1" prompt="See Internal Control Guide Section 3.5.1 for factors to consider when planning the nature of our tests of operating effectiveness." sqref="E132 K132 I132 G132" xr:uid="{00000000-0002-0000-0C00-000009000000}">
      <formula1>$Q$132:$Q$133</formula1>
    </dataValidation>
    <dataValidation type="list" allowBlank="1" showInputMessage="1" showErrorMessage="1" sqref="E169 K169 I169 G169" xr:uid="{00000000-0002-0000-0C00-00000A000000}">
      <formula1>$Q$169:$Q$170</formula1>
    </dataValidation>
    <dataValidation type="list" allowBlank="1" showInputMessage="1" showErrorMessage="1" sqref="C163" xr:uid="{00000000-0002-0000-0C00-00000B000000}">
      <formula1>$Q$162:$Q$164</formula1>
    </dataValidation>
    <dataValidation type="list" allowBlank="1" showInputMessage="1" showErrorMessage="1" sqref="C199" xr:uid="{00000000-0002-0000-0C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C00-00000D000000}">
      <formula1>$Q$150:$Q$155</formula1>
    </dataValidation>
    <dataValidation type="list" allowBlank="1" showInputMessage="1" showErrorMessage="1" sqref="C184:F184" xr:uid="{00000000-0002-0000-0C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C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C00-000010000000}">
      <formula1>$Q$139:$Q$140</formula1>
    </dataValidation>
    <dataValidation type="list" allowBlank="1" showInputMessage="1" showErrorMessage="1" sqref="H28" xr:uid="{00000000-0002-0000-0C00-000011000000}">
      <formula1>"Lower, Higher, Significant"</formula1>
    </dataValidation>
  </dataValidations>
  <pageMargins left="0.75" right="0.75" top="1" bottom="1" header="0.5" footer="0.5"/>
  <pageSetup scale="49"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A287"/>
  <sheetViews>
    <sheetView zoomScale="90" zoomScaleNormal="90" workbookViewId="0">
      <selection activeCell="C2" sqref="C2"/>
    </sheetView>
  </sheetViews>
  <sheetFormatPr defaultColWidth="9.2109375" defaultRowHeight="11.5" outlineLevelRow="1" x14ac:dyDescent="0.25"/>
  <cols>
    <col min="1" max="1" width="7.92578125" style="65" customWidth="1"/>
    <col min="2" max="2" width="54.92578125" style="66" customWidth="1"/>
    <col min="3" max="4" width="10.7109375" style="92" customWidth="1"/>
    <col min="5" max="5" width="3.2109375" style="92" customWidth="1"/>
    <col min="6" max="6" width="22.7109375" style="92" customWidth="1"/>
    <col min="7" max="7" width="3.2109375" style="92" customWidth="1"/>
    <col min="8" max="8" width="22.7109375" style="92" customWidth="1"/>
    <col min="9" max="9" width="3.2109375" style="92" customWidth="1"/>
    <col min="10" max="10" width="21.92578125" style="92" customWidth="1"/>
    <col min="11" max="11" width="3.2109375" style="92" customWidth="1"/>
    <col min="12" max="13" width="21.92578125" style="92" customWidth="1"/>
    <col min="14" max="14" width="15" style="92" customWidth="1"/>
    <col min="15" max="15" width="15.2109375" style="92" customWidth="1"/>
    <col min="16" max="16" width="3.42578125" style="60" customWidth="1"/>
    <col min="17" max="17" width="16.7109375" style="60" hidden="1" customWidth="1"/>
    <col min="18" max="18" width="3.2109375" style="60" customWidth="1"/>
    <col min="19" max="16384" width="9.2109375" style="60"/>
  </cols>
  <sheetData>
    <row r="1" spans="1:25" ht="12" thickBot="1" x14ac:dyDescent="0.3">
      <c r="A1" s="2"/>
      <c r="B1" s="31"/>
      <c r="C1" s="71"/>
      <c r="D1" s="71"/>
      <c r="E1" s="71"/>
      <c r="F1" s="71"/>
      <c r="G1" s="71"/>
      <c r="H1" s="71"/>
      <c r="I1" s="71"/>
      <c r="J1" s="71"/>
      <c r="K1" s="71"/>
      <c r="L1" s="71"/>
      <c r="M1" s="71"/>
      <c r="N1" s="71"/>
      <c r="O1" s="71"/>
      <c r="P1" s="3"/>
      <c r="Q1" s="3"/>
      <c r="R1" s="3"/>
      <c r="S1" s="3"/>
      <c r="T1" s="3"/>
      <c r="U1" s="3"/>
      <c r="V1" s="3"/>
      <c r="W1" s="3"/>
      <c r="X1" s="3"/>
      <c r="Y1" s="3"/>
    </row>
    <row r="2" spans="1:25" s="61" customFormat="1" ht="12" thickBot="1" x14ac:dyDescent="0.3">
      <c r="A2" s="2"/>
      <c r="B2" s="32" t="s">
        <v>36</v>
      </c>
      <c r="C2" s="72"/>
      <c r="D2" s="72"/>
      <c r="E2" s="72"/>
      <c r="F2" s="72"/>
      <c r="G2" s="72"/>
      <c r="H2" s="72"/>
      <c r="I2" s="72"/>
      <c r="J2" s="72"/>
      <c r="K2" s="72"/>
      <c r="L2" s="72"/>
      <c r="M2" s="72"/>
      <c r="N2" s="72"/>
      <c r="O2" s="72"/>
      <c r="P2" s="4"/>
      <c r="Q2" s="5"/>
      <c r="R2" s="5"/>
      <c r="S2" s="5"/>
      <c r="T2" s="5"/>
      <c r="U2" s="5"/>
      <c r="V2" s="5"/>
      <c r="W2" s="5"/>
      <c r="X2" s="5"/>
      <c r="Y2" s="5"/>
    </row>
    <row r="3" spans="1:25" s="61" customFormat="1" ht="6" customHeight="1" x14ac:dyDescent="0.25">
      <c r="A3" s="2"/>
      <c r="B3" s="33"/>
      <c r="C3" s="153"/>
      <c r="D3" s="153"/>
      <c r="E3" s="153"/>
      <c r="F3" s="153"/>
      <c r="G3" s="153"/>
      <c r="H3" s="153"/>
      <c r="I3" s="153"/>
      <c r="J3" s="153"/>
      <c r="K3" s="153"/>
      <c r="L3" s="153"/>
      <c r="M3" s="153"/>
      <c r="N3" s="153"/>
      <c r="O3" s="153"/>
      <c r="P3" s="6"/>
      <c r="Q3" s="5"/>
      <c r="R3" s="5"/>
      <c r="S3" s="5"/>
      <c r="T3" s="5"/>
      <c r="U3" s="5"/>
      <c r="V3" s="5"/>
      <c r="W3" s="5"/>
      <c r="X3" s="5"/>
      <c r="Y3" s="5"/>
    </row>
    <row r="4" spans="1:25" s="61" customFormat="1" x14ac:dyDescent="0.25">
      <c r="A4" s="2"/>
      <c r="B4" s="34" t="s">
        <v>16</v>
      </c>
      <c r="C4" s="698" t="s">
        <v>1940</v>
      </c>
      <c r="D4" s="698"/>
      <c r="E4" s="698"/>
      <c r="F4" s="698"/>
      <c r="G4" s="698"/>
      <c r="H4" s="698"/>
      <c r="I4" s="698"/>
      <c r="J4" s="698"/>
      <c r="K4" s="698"/>
      <c r="L4" s="698"/>
      <c r="M4" s="698"/>
      <c r="N4" s="698"/>
      <c r="O4" s="698"/>
      <c r="P4" s="6"/>
      <c r="Q4" s="5"/>
      <c r="R4" s="5"/>
      <c r="S4" s="5"/>
      <c r="T4" s="5"/>
      <c r="U4" s="5"/>
      <c r="V4" s="5"/>
      <c r="W4" s="5"/>
      <c r="X4" s="5"/>
      <c r="Y4" s="5"/>
    </row>
    <row r="5" spans="1:25" s="61" customFormat="1" ht="6" customHeight="1" x14ac:dyDescent="0.25">
      <c r="A5" s="2"/>
      <c r="B5" s="35"/>
      <c r="C5" s="153"/>
      <c r="D5" s="153"/>
      <c r="E5" s="153"/>
      <c r="F5" s="153"/>
      <c r="G5" s="153"/>
      <c r="H5" s="153"/>
      <c r="I5" s="153"/>
      <c r="J5" s="153"/>
      <c r="K5" s="153"/>
      <c r="L5" s="153"/>
      <c r="M5" s="153"/>
      <c r="N5" s="153"/>
      <c r="O5" s="153"/>
      <c r="P5" s="6"/>
      <c r="Q5" s="5"/>
      <c r="R5" s="5"/>
      <c r="S5" s="5"/>
      <c r="T5" s="5"/>
      <c r="U5" s="5"/>
      <c r="V5" s="5"/>
      <c r="W5" s="5"/>
      <c r="X5" s="5"/>
      <c r="Y5" s="5"/>
    </row>
    <row r="6" spans="1:25" s="61" customFormat="1" x14ac:dyDescent="0.25">
      <c r="A6" s="2"/>
      <c r="B6" s="36" t="s">
        <v>38</v>
      </c>
      <c r="C6" s="698"/>
      <c r="D6" s="698"/>
      <c r="E6" s="698"/>
      <c r="F6" s="698"/>
      <c r="G6" s="698"/>
      <c r="H6" s="698"/>
      <c r="I6" s="698"/>
      <c r="J6" s="698"/>
      <c r="K6" s="698"/>
      <c r="L6" s="698"/>
      <c r="M6" s="698"/>
      <c r="N6" s="698"/>
      <c r="O6" s="698"/>
      <c r="P6" s="6"/>
      <c r="Q6" s="5"/>
      <c r="R6" s="5"/>
      <c r="S6" s="5"/>
      <c r="T6" s="5"/>
      <c r="U6" s="5"/>
      <c r="V6" s="5"/>
      <c r="W6" s="5"/>
      <c r="X6" s="5"/>
      <c r="Y6" s="5"/>
    </row>
    <row r="7" spans="1:25" s="61" customFormat="1" x14ac:dyDescent="0.25">
      <c r="A7" s="2"/>
      <c r="B7" s="37" t="s">
        <v>39</v>
      </c>
      <c r="C7" s="698"/>
      <c r="D7" s="698"/>
      <c r="E7" s="698"/>
      <c r="F7" s="698"/>
      <c r="G7" s="698"/>
      <c r="H7" s="698"/>
      <c r="I7" s="698"/>
      <c r="J7" s="698"/>
      <c r="K7" s="698"/>
      <c r="L7" s="698"/>
      <c r="M7" s="698"/>
      <c r="N7" s="698"/>
      <c r="O7" s="698"/>
      <c r="P7" s="6"/>
      <c r="Q7" s="5"/>
      <c r="R7" s="5"/>
      <c r="S7" s="5"/>
      <c r="T7" s="5"/>
      <c r="U7" s="5"/>
      <c r="V7" s="5"/>
      <c r="W7" s="5"/>
      <c r="X7" s="5"/>
      <c r="Y7" s="5"/>
    </row>
    <row r="8" spans="1:25" s="61" customFormat="1" x14ac:dyDescent="0.25">
      <c r="A8" s="2"/>
      <c r="B8" s="38"/>
      <c r="C8" s="698"/>
      <c r="D8" s="698"/>
      <c r="E8" s="698"/>
      <c r="F8" s="698"/>
      <c r="G8" s="698"/>
      <c r="H8" s="698"/>
      <c r="I8" s="698"/>
      <c r="J8" s="698"/>
      <c r="K8" s="698"/>
      <c r="L8" s="698"/>
      <c r="M8" s="698"/>
      <c r="N8" s="698"/>
      <c r="O8" s="698"/>
      <c r="P8" s="6"/>
      <c r="Q8" s="5"/>
      <c r="R8" s="5"/>
      <c r="S8" s="5"/>
      <c r="T8" s="5"/>
      <c r="U8" s="5"/>
      <c r="V8" s="5"/>
      <c r="W8" s="5"/>
      <c r="X8" s="5"/>
      <c r="Y8" s="5"/>
    </row>
    <row r="9" spans="1:25" s="61" customFormat="1" ht="6" customHeight="1" thickBot="1" x14ac:dyDescent="0.3">
      <c r="A9" s="2"/>
      <c r="B9" s="33"/>
      <c r="C9" s="153"/>
      <c r="D9" s="153"/>
      <c r="E9" s="153"/>
      <c r="F9" s="153"/>
      <c r="G9" s="153"/>
      <c r="H9" s="153"/>
      <c r="I9" s="153"/>
      <c r="J9" s="153"/>
      <c r="K9" s="153"/>
      <c r="L9" s="153"/>
      <c r="M9" s="153"/>
      <c r="N9" s="153"/>
      <c r="O9" s="153"/>
      <c r="P9" s="6"/>
      <c r="Q9" s="5"/>
      <c r="R9" s="5"/>
      <c r="S9" s="5"/>
      <c r="T9" s="5"/>
      <c r="U9" s="5"/>
      <c r="V9" s="5"/>
      <c r="W9" s="5"/>
      <c r="X9" s="5"/>
      <c r="Y9" s="5"/>
    </row>
    <row r="10" spans="1:25" s="61" customFormat="1" x14ac:dyDescent="0.25">
      <c r="A10" s="708" t="str">
        <f>Notes!B4</f>
        <v>Note 1</v>
      </c>
      <c r="B10" s="702" t="s">
        <v>1936</v>
      </c>
      <c r="C10" s="698"/>
      <c r="D10" s="698"/>
      <c r="E10" s="698"/>
      <c r="F10" s="698"/>
      <c r="G10" s="698"/>
      <c r="H10" s="698"/>
      <c r="I10" s="698"/>
      <c r="J10" s="698"/>
      <c r="K10" s="698"/>
      <c r="L10" s="698"/>
      <c r="M10" s="698"/>
      <c r="N10" s="698"/>
      <c r="O10" s="698"/>
      <c r="P10" s="6"/>
      <c r="Q10" s="5"/>
      <c r="R10" s="5"/>
      <c r="S10" s="5"/>
      <c r="T10" s="5"/>
      <c r="U10" s="5"/>
      <c r="V10" s="5"/>
      <c r="W10" s="5"/>
      <c r="X10" s="5"/>
      <c r="Y10" s="5"/>
    </row>
    <row r="11" spans="1:25" s="61" customFormat="1" x14ac:dyDescent="0.25">
      <c r="A11" s="709"/>
      <c r="B11" s="703"/>
      <c r="C11" s="698"/>
      <c r="D11" s="698"/>
      <c r="E11" s="698"/>
      <c r="F11" s="698"/>
      <c r="G11" s="698"/>
      <c r="H11" s="698"/>
      <c r="I11" s="698"/>
      <c r="J11" s="698"/>
      <c r="K11" s="698"/>
      <c r="L11" s="698"/>
      <c r="M11" s="698"/>
      <c r="N11" s="698"/>
      <c r="O11" s="698"/>
      <c r="P11" s="6"/>
      <c r="Q11" s="5"/>
      <c r="R11" s="5"/>
      <c r="S11" s="5"/>
      <c r="T11" s="5"/>
      <c r="U11" s="5"/>
      <c r="V11" s="5"/>
      <c r="W11" s="5"/>
      <c r="X11" s="5"/>
      <c r="Y11" s="5"/>
    </row>
    <row r="12" spans="1:25" s="61" customFormat="1" x14ac:dyDescent="0.25">
      <c r="A12" s="709"/>
      <c r="B12" s="703"/>
      <c r="C12" s="698"/>
      <c r="D12" s="698"/>
      <c r="E12" s="698"/>
      <c r="F12" s="698"/>
      <c r="G12" s="698"/>
      <c r="H12" s="698"/>
      <c r="I12" s="698"/>
      <c r="J12" s="698"/>
      <c r="K12" s="698"/>
      <c r="L12" s="698"/>
      <c r="M12" s="698"/>
      <c r="N12" s="698"/>
      <c r="O12" s="698"/>
      <c r="P12" s="6"/>
      <c r="Q12" s="5"/>
      <c r="R12" s="5"/>
      <c r="S12" s="5"/>
      <c r="T12" s="5"/>
      <c r="U12" s="5"/>
      <c r="V12" s="5"/>
      <c r="W12" s="5"/>
      <c r="X12" s="5"/>
      <c r="Y12" s="5"/>
    </row>
    <row r="13" spans="1:25" s="61" customFormat="1" x14ac:dyDescent="0.25">
      <c r="A13" s="709"/>
      <c r="B13" s="703"/>
      <c r="C13" s="698"/>
      <c r="D13" s="698"/>
      <c r="E13" s="698"/>
      <c r="F13" s="698"/>
      <c r="G13" s="698"/>
      <c r="H13" s="698"/>
      <c r="I13" s="698"/>
      <c r="J13" s="698"/>
      <c r="K13" s="698"/>
      <c r="L13" s="698"/>
      <c r="M13" s="698"/>
      <c r="N13" s="698"/>
      <c r="O13" s="698"/>
      <c r="P13" s="6"/>
      <c r="Q13" s="5"/>
      <c r="R13" s="5"/>
      <c r="S13" s="5"/>
      <c r="T13" s="5"/>
      <c r="U13" s="5"/>
      <c r="V13" s="5"/>
      <c r="W13" s="5"/>
      <c r="X13" s="5"/>
      <c r="Y13" s="5"/>
    </row>
    <row r="14" spans="1:25" s="61" customFormat="1" x14ac:dyDescent="0.25">
      <c r="A14" s="709"/>
      <c r="B14" s="703"/>
      <c r="C14" s="698"/>
      <c r="D14" s="698"/>
      <c r="E14" s="698"/>
      <c r="F14" s="698"/>
      <c r="G14" s="698"/>
      <c r="H14" s="698"/>
      <c r="I14" s="698"/>
      <c r="J14" s="698"/>
      <c r="K14" s="698"/>
      <c r="L14" s="698"/>
      <c r="M14" s="698"/>
      <c r="N14" s="698"/>
      <c r="O14" s="698"/>
      <c r="P14" s="6"/>
      <c r="Q14" s="5"/>
      <c r="R14" s="5"/>
      <c r="S14" s="5"/>
      <c r="T14" s="5"/>
      <c r="U14" s="5"/>
      <c r="V14" s="5"/>
      <c r="W14" s="5"/>
      <c r="X14" s="5"/>
      <c r="Y14" s="5"/>
    </row>
    <row r="15" spans="1:25" s="61" customFormat="1" ht="12" thickBot="1" x14ac:dyDescent="0.3">
      <c r="A15" s="710"/>
      <c r="B15" s="704"/>
      <c r="C15" s="698"/>
      <c r="D15" s="698"/>
      <c r="E15" s="698"/>
      <c r="F15" s="698"/>
      <c r="G15" s="698"/>
      <c r="H15" s="698"/>
      <c r="I15" s="698"/>
      <c r="J15" s="698"/>
      <c r="K15" s="698"/>
      <c r="L15" s="698"/>
      <c r="M15" s="698"/>
      <c r="N15" s="698"/>
      <c r="O15" s="698"/>
      <c r="P15" s="6"/>
      <c r="Q15" s="5"/>
      <c r="R15" s="5"/>
      <c r="S15" s="5"/>
      <c r="T15" s="5"/>
      <c r="U15" s="5"/>
      <c r="V15" s="5"/>
      <c r="W15" s="5"/>
      <c r="X15" s="5"/>
      <c r="Y15" s="5"/>
    </row>
    <row r="16" spans="1:25" s="61" customFormat="1" ht="6" customHeight="1" x14ac:dyDescent="0.25">
      <c r="A16" s="708" t="str">
        <f>Notes!B6</f>
        <v>Note 2</v>
      </c>
      <c r="B16" s="1"/>
      <c r="C16" s="153"/>
      <c r="D16" s="153"/>
      <c r="E16" s="153"/>
      <c r="F16" s="153"/>
      <c r="G16" s="153"/>
      <c r="H16" s="153"/>
      <c r="I16" s="152"/>
      <c r="J16" s="153"/>
      <c r="K16" s="153"/>
      <c r="L16" s="153"/>
      <c r="M16" s="153"/>
      <c r="N16" s="153"/>
      <c r="O16" s="153"/>
      <c r="P16" s="6"/>
      <c r="Q16" s="5"/>
      <c r="R16" s="5"/>
      <c r="S16" s="5"/>
      <c r="T16" s="5"/>
      <c r="U16" s="5"/>
      <c r="V16" s="5"/>
      <c r="W16" s="5"/>
      <c r="X16" s="5"/>
      <c r="Y16" s="5"/>
    </row>
    <row r="17" spans="1:25" s="61" customFormat="1" x14ac:dyDescent="0.25">
      <c r="A17" s="709"/>
      <c r="B17" s="167" t="s">
        <v>41</v>
      </c>
      <c r="C17" s="169" t="s">
        <v>21</v>
      </c>
      <c r="D17" s="67"/>
      <c r="E17" s="67"/>
      <c r="F17" s="67"/>
      <c r="G17" s="749" t="s">
        <v>42</v>
      </c>
      <c r="H17" s="749"/>
      <c r="I17" s="154" t="s">
        <v>43</v>
      </c>
      <c r="J17" s="166" t="s">
        <v>44</v>
      </c>
      <c r="K17" s="154"/>
      <c r="L17" s="153"/>
      <c r="M17" s="153"/>
      <c r="N17" s="153"/>
      <c r="O17" s="153"/>
      <c r="P17" s="6"/>
      <c r="Q17" s="5"/>
      <c r="R17" s="5"/>
      <c r="S17" s="5"/>
      <c r="T17" s="5"/>
      <c r="U17" s="5"/>
      <c r="V17" s="5"/>
      <c r="W17" s="5"/>
      <c r="X17" s="5"/>
      <c r="Y17" s="5"/>
    </row>
    <row r="18" spans="1:25" s="61" customFormat="1" ht="5.5" customHeight="1" x14ac:dyDescent="0.25">
      <c r="A18" s="709"/>
      <c r="B18" s="168"/>
      <c r="C18" s="153"/>
      <c r="D18" s="153"/>
      <c r="E18" s="153"/>
      <c r="F18" s="153"/>
      <c r="G18" s="58"/>
      <c r="H18" s="58"/>
      <c r="I18" s="152"/>
      <c r="J18" s="58"/>
      <c r="K18" s="152"/>
      <c r="L18" s="153"/>
      <c r="M18" s="153"/>
      <c r="N18" s="153"/>
      <c r="O18" s="153"/>
      <c r="P18" s="6"/>
      <c r="Q18" s="5"/>
      <c r="R18" s="5"/>
      <c r="S18" s="5"/>
      <c r="T18" s="5"/>
      <c r="U18" s="5"/>
      <c r="V18" s="5"/>
      <c r="W18" s="5"/>
      <c r="X18" s="5"/>
      <c r="Y18" s="5"/>
    </row>
    <row r="19" spans="1:25" s="61" customFormat="1" x14ac:dyDescent="0.25">
      <c r="A19" s="709"/>
      <c r="B19" s="168"/>
      <c r="C19" s="169" t="s">
        <v>22</v>
      </c>
      <c r="D19" s="67"/>
      <c r="E19" s="67"/>
      <c r="F19" s="67"/>
      <c r="G19" s="749" t="s">
        <v>45</v>
      </c>
      <c r="H19" s="749"/>
      <c r="I19" s="154" t="s">
        <v>43</v>
      </c>
      <c r="J19" s="166" t="s">
        <v>46</v>
      </c>
      <c r="K19" s="154"/>
      <c r="L19" s="153"/>
      <c r="M19" s="153"/>
      <c r="N19" s="153"/>
      <c r="O19" s="153"/>
      <c r="P19" s="6"/>
      <c r="Q19" s="5"/>
      <c r="R19" s="5"/>
      <c r="S19" s="5"/>
      <c r="T19" s="5"/>
      <c r="U19" s="5"/>
      <c r="V19" s="5"/>
      <c r="W19" s="5"/>
      <c r="X19" s="5"/>
      <c r="Y19" s="5"/>
    </row>
    <row r="20" spans="1:25" s="61" customFormat="1" ht="5.5" customHeight="1" x14ac:dyDescent="0.25">
      <c r="A20" s="709"/>
      <c r="B20" s="168"/>
      <c r="C20" s="153"/>
      <c r="D20" s="153"/>
      <c r="E20" s="153"/>
      <c r="F20" s="153"/>
      <c r="G20" s="58"/>
      <c r="H20" s="58"/>
      <c r="I20" s="152"/>
      <c r="J20" s="58"/>
      <c r="K20" s="152"/>
      <c r="L20" s="153"/>
      <c r="M20" s="153"/>
      <c r="N20" s="153"/>
      <c r="O20" s="153"/>
      <c r="P20" s="6"/>
      <c r="Q20" s="5"/>
      <c r="R20" s="5"/>
      <c r="S20" s="5"/>
      <c r="T20" s="5"/>
      <c r="U20" s="5"/>
      <c r="V20" s="5"/>
      <c r="W20" s="5"/>
      <c r="X20" s="5"/>
      <c r="Y20" s="5"/>
    </row>
    <row r="21" spans="1:25" s="61" customFormat="1" x14ac:dyDescent="0.25">
      <c r="A21" s="709"/>
      <c r="B21" s="168"/>
      <c r="C21" s="68" t="s">
        <v>23</v>
      </c>
      <c r="D21" s="69"/>
      <c r="E21" s="69"/>
      <c r="F21" s="69"/>
      <c r="G21" s="749" t="s">
        <v>47</v>
      </c>
      <c r="H21" s="749"/>
      <c r="I21" s="154"/>
      <c r="J21" s="166" t="s">
        <v>48</v>
      </c>
      <c r="K21" s="154"/>
      <c r="L21" s="153"/>
      <c r="M21" s="153"/>
      <c r="N21" s="153"/>
      <c r="O21" s="153"/>
      <c r="P21" s="6"/>
      <c r="Q21" s="5"/>
      <c r="R21" s="5"/>
      <c r="S21" s="5"/>
      <c r="T21" s="5"/>
      <c r="U21" s="5"/>
      <c r="V21" s="5"/>
      <c r="W21" s="5"/>
      <c r="X21" s="5"/>
      <c r="Y21" s="5"/>
    </row>
    <row r="22" spans="1:25" s="61" customFormat="1" x14ac:dyDescent="0.25">
      <c r="A22" s="709"/>
      <c r="B22" s="168"/>
      <c r="C22" s="153"/>
      <c r="D22" s="153"/>
      <c r="E22" s="153"/>
      <c r="F22" s="153"/>
      <c r="G22" s="749" t="s">
        <v>49</v>
      </c>
      <c r="H22" s="749"/>
      <c r="I22" s="154"/>
      <c r="J22" s="166" t="s">
        <v>50</v>
      </c>
      <c r="K22" s="154" t="s">
        <v>43</v>
      </c>
      <c r="L22" s="153"/>
      <c r="M22" s="153"/>
      <c r="N22" s="153"/>
      <c r="O22" s="153"/>
      <c r="P22" s="6"/>
      <c r="Q22" s="5"/>
      <c r="R22" s="5"/>
      <c r="S22" s="5"/>
      <c r="T22" s="5"/>
      <c r="U22" s="5"/>
      <c r="V22" s="5"/>
      <c r="W22" s="5"/>
      <c r="X22" s="5"/>
      <c r="Y22" s="5"/>
    </row>
    <row r="23" spans="1:25" s="61" customFormat="1" ht="12" thickBot="1" x14ac:dyDescent="0.3">
      <c r="A23" s="710"/>
      <c r="B23" s="93"/>
      <c r="C23" s="70"/>
      <c r="D23" s="70"/>
      <c r="E23" s="70"/>
      <c r="F23" s="70"/>
      <c r="G23" s="749" t="s">
        <v>51</v>
      </c>
      <c r="H23" s="749"/>
      <c r="I23" s="154"/>
      <c r="J23" s="166" t="s">
        <v>52</v>
      </c>
      <c r="K23" s="154"/>
      <c r="L23" s="153"/>
      <c r="M23" s="153"/>
      <c r="N23" s="153"/>
      <c r="O23" s="153"/>
      <c r="P23" s="6"/>
      <c r="Q23" s="5"/>
      <c r="R23" s="5"/>
      <c r="S23" s="5"/>
      <c r="T23" s="5"/>
      <c r="U23" s="5"/>
      <c r="V23" s="5"/>
      <c r="W23" s="5"/>
      <c r="X23" s="5"/>
      <c r="Y23" s="5"/>
    </row>
    <row r="24" spans="1:25" s="61" customFormat="1" ht="6" customHeight="1" x14ac:dyDescent="0.25">
      <c r="A24" s="94"/>
      <c r="B24" s="33"/>
      <c r="C24" s="153"/>
      <c r="D24" s="153"/>
      <c r="E24" s="153"/>
      <c r="F24" s="153"/>
      <c r="G24" s="153"/>
      <c r="H24" s="153"/>
      <c r="I24" s="153"/>
      <c r="J24" s="153"/>
      <c r="K24" s="153"/>
      <c r="L24" s="153"/>
      <c r="M24" s="153"/>
      <c r="N24" s="153"/>
      <c r="O24" s="153"/>
      <c r="P24" s="6"/>
      <c r="Q24" s="5"/>
      <c r="R24" s="5"/>
      <c r="S24" s="5"/>
      <c r="T24" s="5"/>
      <c r="U24" s="5"/>
      <c r="V24" s="5"/>
      <c r="W24" s="5"/>
      <c r="X24" s="5"/>
      <c r="Y24" s="5"/>
    </row>
    <row r="25" spans="1:25" s="61" customFormat="1" x14ac:dyDescent="0.25">
      <c r="A25" s="165" t="str">
        <f>+Notes!B8</f>
        <v>Note 3</v>
      </c>
      <c r="B25" s="744" t="s">
        <v>53</v>
      </c>
      <c r="C25" s="687"/>
      <c r="D25" s="682"/>
      <c r="E25" s="682"/>
      <c r="F25" s="682"/>
      <c r="G25" s="682"/>
      <c r="H25" s="682"/>
      <c r="I25" s="682"/>
      <c r="J25" s="682"/>
      <c r="K25" s="682"/>
      <c r="L25" s="682"/>
      <c r="M25" s="682"/>
      <c r="N25" s="682"/>
      <c r="O25" s="682"/>
      <c r="P25" s="6"/>
      <c r="Q25" s="747"/>
      <c r="R25" s="5"/>
      <c r="S25" s="5"/>
      <c r="T25" s="5"/>
      <c r="U25" s="5"/>
      <c r="V25" s="5"/>
      <c r="W25" s="5"/>
      <c r="X25" s="5"/>
      <c r="Y25" s="5"/>
    </row>
    <row r="26" spans="1:25" s="61" customFormat="1" x14ac:dyDescent="0.25">
      <c r="A26" s="11"/>
      <c r="B26" s="745"/>
      <c r="C26" s="687"/>
      <c r="D26" s="682"/>
      <c r="E26" s="682"/>
      <c r="F26" s="682"/>
      <c r="G26" s="682"/>
      <c r="H26" s="682"/>
      <c r="I26" s="682"/>
      <c r="J26" s="682"/>
      <c r="K26" s="682"/>
      <c r="L26" s="682"/>
      <c r="M26" s="682"/>
      <c r="N26" s="682"/>
      <c r="O26" s="682"/>
      <c r="P26" s="6"/>
      <c r="Q26" s="747"/>
      <c r="R26" s="5"/>
      <c r="S26" s="5"/>
      <c r="T26" s="5"/>
      <c r="U26" s="5"/>
      <c r="V26" s="5"/>
      <c r="W26" s="5"/>
      <c r="X26" s="5"/>
      <c r="Y26" s="5"/>
    </row>
    <row r="27" spans="1:25" s="61" customFormat="1" x14ac:dyDescent="0.25">
      <c r="A27" s="11"/>
      <c r="B27" s="745"/>
      <c r="C27" s="687"/>
      <c r="D27" s="682"/>
      <c r="E27" s="682"/>
      <c r="F27" s="682"/>
      <c r="G27" s="682"/>
      <c r="H27" s="682"/>
      <c r="I27" s="682"/>
      <c r="J27" s="682"/>
      <c r="K27" s="682"/>
      <c r="L27" s="682"/>
      <c r="M27" s="682"/>
      <c r="N27" s="682"/>
      <c r="O27" s="682"/>
      <c r="P27" s="6"/>
      <c r="Q27" s="747"/>
      <c r="R27" s="5"/>
      <c r="S27" s="5"/>
      <c r="T27" s="5"/>
      <c r="U27" s="5"/>
      <c r="V27" s="5"/>
      <c r="W27" s="5"/>
      <c r="X27" s="5"/>
      <c r="Y27" s="5"/>
    </row>
    <row r="28" spans="1:25" s="61" customFormat="1" x14ac:dyDescent="0.25">
      <c r="A28" s="11"/>
      <c r="B28" s="746"/>
      <c r="C28" s="748" t="s">
        <v>55</v>
      </c>
      <c r="D28" s="748"/>
      <c r="E28" s="748"/>
      <c r="F28" s="734"/>
      <c r="G28" s="96"/>
      <c r="H28" s="97" t="s">
        <v>1937</v>
      </c>
      <c r="I28" s="156"/>
      <c r="J28" s="156"/>
      <c r="K28" s="156"/>
      <c r="L28" s="156"/>
      <c r="M28" s="156"/>
      <c r="N28" s="156"/>
      <c r="O28" s="156"/>
      <c r="P28" s="6"/>
      <c r="Q28" s="747"/>
      <c r="R28" s="5"/>
      <c r="S28" s="5"/>
      <c r="T28" s="5"/>
      <c r="U28" s="5"/>
      <c r="V28" s="5"/>
      <c r="W28" s="5"/>
      <c r="X28" s="5"/>
      <c r="Y28" s="5"/>
    </row>
    <row r="29" spans="1:25" s="61" customFormat="1" ht="6" customHeight="1" thickBot="1" x14ac:dyDescent="0.3">
      <c r="A29" s="95"/>
      <c r="B29" s="33"/>
      <c r="C29" s="153"/>
      <c r="D29" s="153"/>
      <c r="E29" s="153"/>
      <c r="F29" s="153"/>
      <c r="G29" s="153"/>
      <c r="H29" s="153"/>
      <c r="I29" s="153"/>
      <c r="J29" s="153"/>
      <c r="K29" s="153"/>
      <c r="L29" s="153"/>
      <c r="M29" s="153"/>
      <c r="N29" s="153"/>
      <c r="O29" s="153"/>
      <c r="P29" s="6"/>
      <c r="Q29" s="747"/>
      <c r="R29" s="5"/>
      <c r="S29" s="5"/>
      <c r="T29" s="5"/>
      <c r="U29" s="5"/>
      <c r="V29" s="5"/>
      <c r="W29" s="5"/>
      <c r="X29" s="5"/>
      <c r="Y29" s="5"/>
    </row>
    <row r="30" spans="1:25" s="61" customFormat="1" x14ac:dyDescent="0.25">
      <c r="A30" s="2"/>
      <c r="B30" s="702" t="s">
        <v>57</v>
      </c>
      <c r="C30" s="698"/>
      <c r="D30" s="698"/>
      <c r="E30" s="698"/>
      <c r="F30" s="698"/>
      <c r="G30" s="698"/>
      <c r="H30" s="698"/>
      <c r="I30" s="698"/>
      <c r="J30" s="698"/>
      <c r="K30" s="698"/>
      <c r="L30" s="698"/>
      <c r="M30" s="698"/>
      <c r="N30" s="698"/>
      <c r="O30" s="698"/>
      <c r="P30" s="6"/>
      <c r="Q30" s="747"/>
      <c r="R30" s="5"/>
      <c r="S30" s="5"/>
      <c r="T30" s="5"/>
      <c r="U30" s="5"/>
      <c r="V30" s="5"/>
      <c r="W30" s="5"/>
      <c r="X30" s="5"/>
      <c r="Y30" s="5"/>
    </row>
    <row r="31" spans="1:25" s="61" customFormat="1" x14ac:dyDescent="0.25">
      <c r="A31" s="2"/>
      <c r="B31" s="703"/>
      <c r="C31" s="698"/>
      <c r="D31" s="698"/>
      <c r="E31" s="698"/>
      <c r="F31" s="698"/>
      <c r="G31" s="698"/>
      <c r="H31" s="698"/>
      <c r="I31" s="698"/>
      <c r="J31" s="698"/>
      <c r="K31" s="698"/>
      <c r="L31" s="698"/>
      <c r="M31" s="698"/>
      <c r="N31" s="698"/>
      <c r="O31" s="698"/>
      <c r="P31" s="6"/>
      <c r="Q31" s="747"/>
      <c r="R31" s="5"/>
      <c r="S31" s="5"/>
      <c r="T31" s="5"/>
      <c r="U31" s="5"/>
      <c r="V31" s="5"/>
      <c r="W31" s="5"/>
      <c r="X31" s="5"/>
      <c r="Y31" s="5"/>
    </row>
    <row r="32" spans="1:25" s="61" customFormat="1" x14ac:dyDescent="0.25">
      <c r="A32" s="2"/>
      <c r="B32" s="704"/>
      <c r="C32" s="698"/>
      <c r="D32" s="698"/>
      <c r="E32" s="698"/>
      <c r="F32" s="698"/>
      <c r="G32" s="698"/>
      <c r="H32" s="698"/>
      <c r="I32" s="698"/>
      <c r="J32" s="698"/>
      <c r="K32" s="698"/>
      <c r="L32" s="698"/>
      <c r="M32" s="698"/>
      <c r="N32" s="698"/>
      <c r="O32" s="698"/>
      <c r="P32" s="6"/>
      <c r="Q32" s="747"/>
      <c r="R32" s="5"/>
      <c r="S32" s="5"/>
      <c r="T32" s="5"/>
      <c r="U32" s="5"/>
      <c r="V32" s="5"/>
      <c r="W32" s="5"/>
      <c r="X32" s="5"/>
      <c r="Y32" s="5"/>
    </row>
    <row r="33" spans="1:25" s="61" customFormat="1" ht="6" customHeight="1" thickBot="1" x14ac:dyDescent="0.3">
      <c r="A33" s="7"/>
      <c r="B33" s="39"/>
      <c r="C33" s="73"/>
      <c r="D33" s="73"/>
      <c r="E33" s="73"/>
      <c r="F33" s="73"/>
      <c r="G33" s="73"/>
      <c r="H33" s="73"/>
      <c r="I33" s="73"/>
      <c r="J33" s="73"/>
      <c r="K33" s="73"/>
      <c r="L33" s="73"/>
      <c r="M33" s="73"/>
      <c r="N33" s="73"/>
      <c r="O33" s="73"/>
      <c r="P33" s="9"/>
      <c r="Q33" s="5"/>
      <c r="R33" s="5"/>
      <c r="S33" s="5"/>
      <c r="T33" s="5"/>
      <c r="U33" s="5"/>
      <c r="V33" s="5"/>
      <c r="W33" s="5"/>
      <c r="X33" s="5"/>
      <c r="Y33" s="5"/>
    </row>
    <row r="34" spans="1:25" ht="12" thickBot="1" x14ac:dyDescent="0.3">
      <c r="A34" s="2"/>
      <c r="B34" s="31"/>
      <c r="C34" s="71"/>
      <c r="D34" s="71"/>
      <c r="E34" s="71"/>
      <c r="F34" s="71"/>
      <c r="G34" s="71"/>
      <c r="H34" s="71"/>
      <c r="I34" s="71"/>
      <c r="J34" s="71"/>
      <c r="K34" s="71"/>
      <c r="L34" s="71"/>
      <c r="M34" s="71"/>
      <c r="N34" s="71"/>
      <c r="O34" s="71"/>
      <c r="P34" s="3"/>
      <c r="Q34" s="3"/>
      <c r="R34" s="3"/>
      <c r="S34" s="3"/>
      <c r="T34" s="3"/>
      <c r="U34" s="3"/>
      <c r="V34" s="3"/>
      <c r="W34" s="3"/>
      <c r="X34" s="3"/>
      <c r="Y34" s="3"/>
    </row>
    <row r="35" spans="1:25" s="61" customFormat="1" ht="12" thickBot="1" x14ac:dyDescent="0.3">
      <c r="A35" s="10"/>
      <c r="B35" s="32" t="s">
        <v>20</v>
      </c>
      <c r="C35" s="72"/>
      <c r="D35" s="72"/>
      <c r="E35" s="72"/>
      <c r="F35" s="72"/>
      <c r="G35" s="72"/>
      <c r="H35" s="72"/>
      <c r="I35" s="72"/>
      <c r="J35" s="72"/>
      <c r="K35" s="72"/>
      <c r="L35" s="72"/>
      <c r="M35" s="72"/>
      <c r="N35" s="72"/>
      <c r="O35" s="72"/>
      <c r="P35" s="4"/>
      <c r="Q35" s="5"/>
      <c r="R35" s="5"/>
      <c r="S35" s="5"/>
      <c r="T35" s="5"/>
      <c r="U35" s="5"/>
      <c r="V35" s="5"/>
      <c r="W35" s="5"/>
      <c r="X35" s="5"/>
      <c r="Y35" s="5"/>
    </row>
    <row r="36" spans="1:25" s="61" customFormat="1" ht="14.25" customHeight="1" outlineLevel="1" thickBot="1" x14ac:dyDescent="0.3">
      <c r="A36" s="11"/>
      <c r="B36" s="35"/>
      <c r="C36" s="153"/>
      <c r="D36" s="153"/>
      <c r="E36" s="153"/>
      <c r="F36" s="153"/>
      <c r="G36" s="153"/>
      <c r="H36" s="153"/>
      <c r="I36" s="153"/>
      <c r="J36" s="153"/>
      <c r="K36" s="153"/>
      <c r="L36" s="153"/>
      <c r="M36" s="153"/>
      <c r="N36" s="153"/>
      <c r="O36" s="153"/>
      <c r="P36" s="6"/>
      <c r="Q36" s="5"/>
      <c r="R36" s="5"/>
      <c r="S36" s="5"/>
      <c r="T36" s="5"/>
      <c r="U36" s="5"/>
      <c r="V36" s="5"/>
      <c r="W36" s="5"/>
      <c r="X36" s="5"/>
      <c r="Y36" s="5"/>
    </row>
    <row r="37" spans="1:25" s="61" customFormat="1" ht="15" customHeight="1" outlineLevel="1" x14ac:dyDescent="0.25">
      <c r="A37" s="741" t="str">
        <f>Notes!B10</f>
        <v>Note 4</v>
      </c>
      <c r="B37" s="702" t="s">
        <v>59</v>
      </c>
      <c r="C37" s="698"/>
      <c r="D37" s="698"/>
      <c r="E37" s="698"/>
      <c r="F37" s="698"/>
      <c r="G37" s="698"/>
      <c r="H37" s="698"/>
      <c r="I37" s="698"/>
      <c r="J37" s="698"/>
      <c r="K37" s="698"/>
      <c r="L37" s="698"/>
      <c r="M37" s="698"/>
      <c r="N37" s="698"/>
      <c r="O37" s="698"/>
      <c r="P37" s="6"/>
      <c r="Q37" s="5"/>
      <c r="R37" s="5"/>
      <c r="S37" s="5"/>
      <c r="T37" s="5"/>
      <c r="U37" s="5"/>
      <c r="V37" s="5"/>
      <c r="W37" s="5"/>
      <c r="X37" s="5"/>
      <c r="Y37" s="5"/>
    </row>
    <row r="38" spans="1:25" s="61" customFormat="1" outlineLevel="1" x14ac:dyDescent="0.25">
      <c r="A38" s="742"/>
      <c r="B38" s="703"/>
      <c r="C38" s="698"/>
      <c r="D38" s="698"/>
      <c r="E38" s="698"/>
      <c r="F38" s="698"/>
      <c r="G38" s="698"/>
      <c r="H38" s="698"/>
      <c r="I38" s="698"/>
      <c r="J38" s="698"/>
      <c r="K38" s="698"/>
      <c r="L38" s="698"/>
      <c r="M38" s="698"/>
      <c r="N38" s="698"/>
      <c r="O38" s="698"/>
      <c r="P38" s="6"/>
      <c r="Q38" s="5"/>
      <c r="R38" s="5"/>
      <c r="S38" s="5"/>
      <c r="T38" s="5"/>
      <c r="U38" s="5"/>
      <c r="V38" s="5"/>
      <c r="W38" s="5"/>
      <c r="X38" s="5"/>
      <c r="Y38" s="5"/>
    </row>
    <row r="39" spans="1:25" s="61" customFormat="1" outlineLevel="1" x14ac:dyDescent="0.25">
      <c r="A39" s="742"/>
      <c r="B39" s="703"/>
      <c r="C39" s="698"/>
      <c r="D39" s="698"/>
      <c r="E39" s="698"/>
      <c r="F39" s="698"/>
      <c r="G39" s="698"/>
      <c r="H39" s="698"/>
      <c r="I39" s="698"/>
      <c r="J39" s="698"/>
      <c r="K39" s="698"/>
      <c r="L39" s="698"/>
      <c r="M39" s="698"/>
      <c r="N39" s="698"/>
      <c r="O39" s="698"/>
      <c r="P39" s="6"/>
      <c r="Q39" s="5"/>
      <c r="R39" s="5"/>
      <c r="S39" s="5"/>
      <c r="T39" s="5"/>
      <c r="U39" s="5"/>
      <c r="V39" s="5"/>
      <c r="W39" s="5"/>
      <c r="X39" s="5"/>
      <c r="Y39" s="5"/>
    </row>
    <row r="40" spans="1:25" s="61" customFormat="1" outlineLevel="1" x14ac:dyDescent="0.25">
      <c r="A40" s="742"/>
      <c r="B40" s="703"/>
      <c r="C40" s="698"/>
      <c r="D40" s="698"/>
      <c r="E40" s="698"/>
      <c r="F40" s="698"/>
      <c r="G40" s="698"/>
      <c r="H40" s="698"/>
      <c r="I40" s="698"/>
      <c r="J40" s="698"/>
      <c r="K40" s="698"/>
      <c r="L40" s="698"/>
      <c r="M40" s="698"/>
      <c r="N40" s="698"/>
      <c r="O40" s="698"/>
      <c r="P40" s="6"/>
      <c r="Q40" s="5"/>
      <c r="R40" s="5"/>
      <c r="S40" s="5"/>
      <c r="T40" s="5"/>
      <c r="U40" s="5"/>
      <c r="V40" s="5"/>
      <c r="W40" s="5"/>
      <c r="X40" s="5"/>
      <c r="Y40" s="5"/>
    </row>
    <row r="41" spans="1:25" s="61" customFormat="1" outlineLevel="1" x14ac:dyDescent="0.25">
      <c r="A41" s="742"/>
      <c r="B41" s="703"/>
      <c r="C41" s="698"/>
      <c r="D41" s="698"/>
      <c r="E41" s="698"/>
      <c r="F41" s="698"/>
      <c r="G41" s="698"/>
      <c r="H41" s="698"/>
      <c r="I41" s="698"/>
      <c r="J41" s="698"/>
      <c r="K41" s="698"/>
      <c r="L41" s="698"/>
      <c r="M41" s="698"/>
      <c r="N41" s="698"/>
      <c r="O41" s="698"/>
      <c r="P41" s="6"/>
      <c r="Q41" s="5"/>
      <c r="R41" s="5"/>
      <c r="S41" s="5"/>
      <c r="T41" s="5"/>
      <c r="U41" s="5"/>
      <c r="V41" s="5"/>
      <c r="W41" s="5"/>
      <c r="X41" s="5"/>
      <c r="Y41" s="5"/>
    </row>
    <row r="42" spans="1:25" s="61" customFormat="1" outlineLevel="1" x14ac:dyDescent="0.25">
      <c r="A42" s="742"/>
      <c r="B42" s="704"/>
      <c r="C42" s="698"/>
      <c r="D42" s="698"/>
      <c r="E42" s="698"/>
      <c r="F42" s="698"/>
      <c r="G42" s="698"/>
      <c r="H42" s="698"/>
      <c r="I42" s="698"/>
      <c r="J42" s="698"/>
      <c r="K42" s="698"/>
      <c r="L42" s="698"/>
      <c r="M42" s="698"/>
      <c r="N42" s="698"/>
      <c r="O42" s="698"/>
      <c r="P42" s="6"/>
      <c r="Q42" s="5"/>
      <c r="R42" s="5"/>
      <c r="S42" s="5"/>
      <c r="T42" s="5"/>
      <c r="U42" s="5"/>
      <c r="V42" s="5"/>
      <c r="W42" s="5"/>
      <c r="X42" s="5"/>
      <c r="Y42" s="5"/>
    </row>
    <row r="43" spans="1:25" s="61" customFormat="1" ht="6.75" customHeight="1" outlineLevel="1" x14ac:dyDescent="0.25">
      <c r="A43" s="742"/>
      <c r="B43" s="33"/>
      <c r="C43" s="153"/>
      <c r="D43" s="153"/>
      <c r="E43" s="153"/>
      <c r="F43" s="153"/>
      <c r="G43" s="153"/>
      <c r="H43" s="153"/>
      <c r="I43" s="153"/>
      <c r="J43" s="153"/>
      <c r="K43" s="153"/>
      <c r="L43" s="153"/>
      <c r="M43" s="153"/>
      <c r="N43" s="153"/>
      <c r="O43" s="153"/>
      <c r="P43" s="6"/>
      <c r="Q43" s="5"/>
      <c r="R43" s="5"/>
      <c r="S43" s="5"/>
      <c r="T43" s="5"/>
      <c r="U43" s="5"/>
      <c r="V43" s="5"/>
      <c r="W43" s="5"/>
      <c r="X43" s="5"/>
      <c r="Y43" s="5"/>
    </row>
    <row r="44" spans="1:25" s="62" customFormat="1" outlineLevel="1" x14ac:dyDescent="0.25">
      <c r="A44" s="742"/>
      <c r="B44" s="40" t="s">
        <v>61</v>
      </c>
      <c r="C44" s="74" t="s">
        <v>62</v>
      </c>
      <c r="D44" s="74"/>
      <c r="E44" s="74"/>
      <c r="F44" s="74"/>
      <c r="G44" s="74"/>
      <c r="H44" s="74"/>
      <c r="I44" s="74"/>
      <c r="J44" s="74"/>
      <c r="K44" s="74"/>
      <c r="L44" s="74"/>
      <c r="M44" s="74"/>
      <c r="N44" s="74"/>
      <c r="O44" s="74"/>
      <c r="P44" s="12"/>
      <c r="Q44" s="13"/>
      <c r="R44" s="13"/>
      <c r="S44" s="13"/>
      <c r="T44" s="13"/>
      <c r="U44" s="13"/>
      <c r="V44" s="13"/>
      <c r="W44" s="13"/>
      <c r="X44" s="13"/>
      <c r="Y44" s="13"/>
    </row>
    <row r="45" spans="1:25" s="61" customFormat="1" ht="15" customHeight="1" outlineLevel="1" x14ac:dyDescent="0.25">
      <c r="A45" s="742"/>
      <c r="B45" s="684" t="s">
        <v>63</v>
      </c>
      <c r="C45" s="695"/>
      <c r="D45" s="696"/>
      <c r="E45" s="696"/>
      <c r="F45" s="696"/>
      <c r="G45" s="696"/>
      <c r="H45" s="696"/>
      <c r="I45" s="696"/>
      <c r="J45" s="696"/>
      <c r="K45" s="696"/>
      <c r="L45" s="696"/>
      <c r="M45" s="696"/>
      <c r="N45" s="696"/>
      <c r="O45" s="696"/>
      <c r="P45" s="6"/>
      <c r="Q45" s="5"/>
      <c r="R45" s="5"/>
      <c r="S45" s="5"/>
      <c r="T45" s="5"/>
      <c r="U45" s="5"/>
      <c r="V45" s="5"/>
      <c r="W45" s="5"/>
      <c r="X45" s="5"/>
      <c r="Y45" s="5"/>
    </row>
    <row r="46" spans="1:25" s="61" customFormat="1" outlineLevel="1" x14ac:dyDescent="0.25">
      <c r="A46" s="742"/>
      <c r="B46" s="685"/>
      <c r="C46" s="695"/>
      <c r="D46" s="696"/>
      <c r="E46" s="696"/>
      <c r="F46" s="696"/>
      <c r="G46" s="696"/>
      <c r="H46" s="696"/>
      <c r="I46" s="696"/>
      <c r="J46" s="696"/>
      <c r="K46" s="696"/>
      <c r="L46" s="696"/>
      <c r="M46" s="696"/>
      <c r="N46" s="696"/>
      <c r="O46" s="696"/>
      <c r="P46" s="6"/>
      <c r="Q46" s="5"/>
      <c r="R46" s="5"/>
      <c r="S46" s="5"/>
      <c r="T46" s="5"/>
      <c r="U46" s="5"/>
      <c r="V46" s="5"/>
      <c r="W46" s="5"/>
      <c r="X46" s="5"/>
      <c r="Y46" s="5"/>
    </row>
    <row r="47" spans="1:25" s="61" customFormat="1" outlineLevel="1" x14ac:dyDescent="0.25">
      <c r="A47" s="742"/>
      <c r="B47" s="685"/>
      <c r="C47" s="695"/>
      <c r="D47" s="696"/>
      <c r="E47" s="696"/>
      <c r="F47" s="696"/>
      <c r="G47" s="696"/>
      <c r="H47" s="696"/>
      <c r="I47" s="696"/>
      <c r="J47" s="696"/>
      <c r="K47" s="696"/>
      <c r="L47" s="696"/>
      <c r="M47" s="696"/>
      <c r="N47" s="696"/>
      <c r="O47" s="696"/>
      <c r="P47" s="6"/>
      <c r="Q47" s="5"/>
      <c r="R47" s="5"/>
      <c r="S47" s="5"/>
      <c r="T47" s="5"/>
      <c r="U47" s="5"/>
      <c r="V47" s="5"/>
      <c r="W47" s="5"/>
      <c r="X47" s="5"/>
      <c r="Y47" s="5"/>
    </row>
    <row r="48" spans="1:25" s="61" customFormat="1" outlineLevel="1" x14ac:dyDescent="0.25">
      <c r="A48" s="742"/>
      <c r="B48" s="685"/>
      <c r="C48" s="695"/>
      <c r="D48" s="696"/>
      <c r="E48" s="696"/>
      <c r="F48" s="696"/>
      <c r="G48" s="696"/>
      <c r="H48" s="696"/>
      <c r="I48" s="696"/>
      <c r="J48" s="696"/>
      <c r="K48" s="696"/>
      <c r="L48" s="696"/>
      <c r="M48" s="696"/>
      <c r="N48" s="696"/>
      <c r="O48" s="696"/>
      <c r="P48" s="6"/>
      <c r="Q48" s="5"/>
      <c r="R48" s="5"/>
      <c r="S48" s="5"/>
      <c r="T48" s="5"/>
      <c r="U48" s="5"/>
      <c r="V48" s="5"/>
      <c r="W48" s="5"/>
      <c r="X48" s="5"/>
      <c r="Y48" s="5"/>
    </row>
    <row r="49" spans="1:27" s="61" customFormat="1" outlineLevel="1" x14ac:dyDescent="0.25">
      <c r="A49" s="742"/>
      <c r="B49" s="685"/>
      <c r="C49" s="695"/>
      <c r="D49" s="696"/>
      <c r="E49" s="696"/>
      <c r="F49" s="696"/>
      <c r="G49" s="696"/>
      <c r="H49" s="696"/>
      <c r="I49" s="696"/>
      <c r="J49" s="696"/>
      <c r="K49" s="696"/>
      <c r="L49" s="696"/>
      <c r="M49" s="696"/>
      <c r="N49" s="696"/>
      <c r="O49" s="696"/>
      <c r="P49" s="6"/>
      <c r="Q49" s="5"/>
      <c r="R49" s="5"/>
      <c r="S49" s="5"/>
      <c r="T49" s="5"/>
      <c r="U49" s="5"/>
      <c r="V49" s="5"/>
      <c r="W49" s="5"/>
      <c r="X49" s="5"/>
      <c r="Y49" s="5"/>
    </row>
    <row r="50" spans="1:27" s="61" customFormat="1" outlineLevel="1" x14ac:dyDescent="0.25">
      <c r="A50" s="742"/>
      <c r="B50" s="162"/>
      <c r="C50" s="695"/>
      <c r="D50" s="696"/>
      <c r="E50" s="696"/>
      <c r="F50" s="696"/>
      <c r="G50" s="696"/>
      <c r="H50" s="696"/>
      <c r="I50" s="696"/>
      <c r="J50" s="696"/>
      <c r="K50" s="696"/>
      <c r="L50" s="696"/>
      <c r="M50" s="696"/>
      <c r="N50" s="696"/>
      <c r="O50" s="696"/>
      <c r="P50" s="6"/>
      <c r="Q50" s="5"/>
      <c r="R50" s="5"/>
      <c r="S50" s="5"/>
      <c r="T50" s="5"/>
      <c r="U50" s="5"/>
      <c r="V50" s="5"/>
      <c r="W50" s="5"/>
      <c r="X50" s="5"/>
      <c r="Y50" s="5"/>
    </row>
    <row r="51" spans="1:27" s="61" customFormat="1" outlineLevel="1" x14ac:dyDescent="0.25">
      <c r="A51" s="742"/>
      <c r="B51" s="41" t="str">
        <f>Notes!B12</f>
        <v>Note 5</v>
      </c>
      <c r="C51" s="695"/>
      <c r="D51" s="696"/>
      <c r="E51" s="696"/>
      <c r="F51" s="696"/>
      <c r="G51" s="696"/>
      <c r="H51" s="696"/>
      <c r="I51" s="696"/>
      <c r="J51" s="696"/>
      <c r="K51" s="696"/>
      <c r="L51" s="696"/>
      <c r="M51" s="696"/>
      <c r="N51" s="696"/>
      <c r="O51" s="696"/>
      <c r="P51" s="6"/>
      <c r="Q51" s="5"/>
      <c r="R51" s="5"/>
      <c r="S51" s="5"/>
      <c r="T51" s="5"/>
      <c r="U51" s="5"/>
      <c r="V51" s="5"/>
      <c r="W51" s="5"/>
      <c r="X51" s="5"/>
      <c r="Y51" s="5"/>
    </row>
    <row r="52" spans="1:27" s="61" customFormat="1" outlineLevel="1" x14ac:dyDescent="0.25">
      <c r="A52" s="742"/>
      <c r="B52" s="163"/>
      <c r="C52" s="695"/>
      <c r="D52" s="696"/>
      <c r="E52" s="696"/>
      <c r="F52" s="696"/>
      <c r="G52" s="696"/>
      <c r="H52" s="696"/>
      <c r="I52" s="696"/>
      <c r="J52" s="696"/>
      <c r="K52" s="696"/>
      <c r="L52" s="696"/>
      <c r="M52" s="696"/>
      <c r="N52" s="696"/>
      <c r="O52" s="696"/>
      <c r="P52" s="6"/>
      <c r="Q52" s="5"/>
      <c r="R52" s="14"/>
      <c r="S52" s="14"/>
      <c r="T52" s="14"/>
      <c r="U52" s="14"/>
      <c r="V52" s="14"/>
      <c r="W52" s="14"/>
      <c r="X52" s="14"/>
      <c r="Y52" s="14"/>
      <c r="Z52" s="63"/>
      <c r="AA52" s="63"/>
    </row>
    <row r="53" spans="1:27" s="61" customFormat="1" ht="6" customHeight="1" outlineLevel="1" x14ac:dyDescent="0.25">
      <c r="A53" s="742"/>
      <c r="B53" s="33"/>
      <c r="C53" s="153"/>
      <c r="D53" s="153"/>
      <c r="E53" s="153"/>
      <c r="F53" s="153"/>
      <c r="G53" s="153"/>
      <c r="H53" s="153"/>
      <c r="I53" s="153"/>
      <c r="J53" s="153"/>
      <c r="K53" s="153"/>
      <c r="L53" s="153"/>
      <c r="M53" s="153"/>
      <c r="N53" s="153"/>
      <c r="O53" s="153"/>
      <c r="P53" s="6"/>
      <c r="Q53" s="5"/>
      <c r="R53" s="5"/>
      <c r="S53" s="5"/>
      <c r="T53" s="5"/>
      <c r="U53" s="5"/>
      <c r="V53" s="5"/>
      <c r="W53" s="5"/>
      <c r="X53" s="5"/>
      <c r="Y53" s="5"/>
    </row>
    <row r="54" spans="1:27" s="61" customFormat="1" outlineLevel="1" x14ac:dyDescent="0.25">
      <c r="A54" s="742"/>
      <c r="B54" s="42" t="s">
        <v>64</v>
      </c>
      <c r="C54" s="75" t="s">
        <v>65</v>
      </c>
      <c r="D54" s="75"/>
      <c r="E54" s="75"/>
      <c r="F54" s="75"/>
      <c r="G54" s="75"/>
      <c r="H54" s="75"/>
      <c r="I54" s="75"/>
      <c r="J54" s="75"/>
      <c r="K54" s="75"/>
      <c r="L54" s="75"/>
      <c r="M54" s="75"/>
      <c r="N54" s="75"/>
      <c r="O54" s="75"/>
      <c r="P54" s="6"/>
      <c r="Q54" s="5"/>
      <c r="R54" s="5"/>
      <c r="S54" s="5"/>
      <c r="T54" s="5"/>
      <c r="U54" s="5"/>
      <c r="V54" s="5"/>
      <c r="W54" s="5"/>
      <c r="X54" s="5"/>
      <c r="Y54" s="5"/>
    </row>
    <row r="55" spans="1:27" s="61" customFormat="1" outlineLevel="1" x14ac:dyDescent="0.25">
      <c r="A55" s="742"/>
      <c r="B55" s="34" t="s">
        <v>66</v>
      </c>
      <c r="C55" s="697"/>
      <c r="D55" s="698"/>
      <c r="E55" s="698"/>
      <c r="F55" s="698"/>
      <c r="G55" s="698"/>
      <c r="H55" s="698"/>
      <c r="I55" s="698"/>
      <c r="J55" s="698"/>
      <c r="K55" s="698"/>
      <c r="L55" s="698"/>
      <c r="M55" s="698"/>
      <c r="N55" s="698"/>
      <c r="O55" s="698"/>
      <c r="P55" s="6"/>
      <c r="Q55" s="5"/>
      <c r="R55" s="5"/>
      <c r="S55" s="5"/>
      <c r="T55" s="5"/>
      <c r="U55" s="5"/>
      <c r="V55" s="5"/>
      <c r="W55" s="5"/>
      <c r="X55" s="5"/>
      <c r="Y55" s="5"/>
    </row>
    <row r="56" spans="1:27" s="61" customFormat="1" ht="6" customHeight="1" outlineLevel="1" x14ac:dyDescent="0.25">
      <c r="A56" s="742"/>
      <c r="B56" s="33"/>
      <c r="C56" s="153"/>
      <c r="D56" s="153"/>
      <c r="E56" s="153"/>
      <c r="F56" s="153"/>
      <c r="G56" s="153"/>
      <c r="H56" s="153"/>
      <c r="I56" s="153"/>
      <c r="J56" s="153"/>
      <c r="K56" s="153"/>
      <c r="L56" s="153"/>
      <c r="M56" s="153"/>
      <c r="N56" s="153"/>
      <c r="O56" s="153"/>
      <c r="P56" s="6"/>
      <c r="Q56" s="5"/>
      <c r="R56" s="5"/>
      <c r="S56" s="5"/>
      <c r="T56" s="5"/>
      <c r="U56" s="5"/>
      <c r="V56" s="5"/>
      <c r="W56" s="5"/>
      <c r="X56" s="5"/>
      <c r="Y56" s="5"/>
    </row>
    <row r="57" spans="1:27" s="61" customFormat="1" ht="15" customHeight="1" outlineLevel="1" x14ac:dyDescent="0.25">
      <c r="A57" s="742"/>
      <c r="B57" s="684" t="s">
        <v>67</v>
      </c>
      <c r="C57" s="695"/>
      <c r="D57" s="696"/>
      <c r="E57" s="696"/>
      <c r="F57" s="696"/>
      <c r="G57" s="696"/>
      <c r="H57" s="696"/>
      <c r="I57" s="696"/>
      <c r="J57" s="696"/>
      <c r="K57" s="696"/>
      <c r="L57" s="696"/>
      <c r="M57" s="696"/>
      <c r="N57" s="696"/>
      <c r="O57" s="696"/>
      <c r="P57" s="6"/>
      <c r="Q57" s="5"/>
      <c r="R57" s="5"/>
      <c r="S57" s="5"/>
      <c r="T57" s="5"/>
      <c r="U57" s="5"/>
      <c r="V57" s="5"/>
      <c r="W57" s="5"/>
      <c r="X57" s="5"/>
      <c r="Y57" s="5"/>
    </row>
    <row r="58" spans="1:27" s="61" customFormat="1" outlineLevel="1" x14ac:dyDescent="0.25">
      <c r="A58" s="742"/>
      <c r="B58" s="685"/>
      <c r="C58" s="695"/>
      <c r="D58" s="696"/>
      <c r="E58" s="696"/>
      <c r="F58" s="696"/>
      <c r="G58" s="696"/>
      <c r="H58" s="696"/>
      <c r="I58" s="696"/>
      <c r="J58" s="696"/>
      <c r="K58" s="696"/>
      <c r="L58" s="696"/>
      <c r="M58" s="696"/>
      <c r="N58" s="696"/>
      <c r="O58" s="696"/>
      <c r="P58" s="6"/>
      <c r="Q58" s="5"/>
      <c r="R58" s="5"/>
      <c r="S58" s="5"/>
      <c r="T58" s="5"/>
      <c r="U58" s="5"/>
      <c r="V58" s="5"/>
      <c r="W58" s="5"/>
      <c r="X58" s="5"/>
      <c r="Y58" s="5"/>
    </row>
    <row r="59" spans="1:27" s="61" customFormat="1" outlineLevel="1" x14ac:dyDescent="0.25">
      <c r="A59" s="742"/>
      <c r="B59" s="685"/>
      <c r="C59" s="695"/>
      <c r="D59" s="696"/>
      <c r="E59" s="696"/>
      <c r="F59" s="696"/>
      <c r="G59" s="696"/>
      <c r="H59" s="696"/>
      <c r="I59" s="696"/>
      <c r="J59" s="696"/>
      <c r="K59" s="696"/>
      <c r="L59" s="696"/>
      <c r="M59" s="696"/>
      <c r="N59" s="696"/>
      <c r="O59" s="696"/>
      <c r="P59" s="6"/>
      <c r="Q59" s="5"/>
      <c r="R59" s="5"/>
      <c r="S59" s="5"/>
      <c r="T59" s="5"/>
      <c r="U59" s="5"/>
      <c r="V59" s="5"/>
      <c r="W59" s="5"/>
      <c r="X59" s="5"/>
      <c r="Y59" s="5"/>
    </row>
    <row r="60" spans="1:27" s="61" customFormat="1" outlineLevel="1" x14ac:dyDescent="0.25">
      <c r="A60" s="742"/>
      <c r="B60" s="685"/>
      <c r="C60" s="695"/>
      <c r="D60" s="696"/>
      <c r="E60" s="696"/>
      <c r="F60" s="696"/>
      <c r="G60" s="696"/>
      <c r="H60" s="696"/>
      <c r="I60" s="696"/>
      <c r="J60" s="696"/>
      <c r="K60" s="696"/>
      <c r="L60" s="696"/>
      <c r="M60" s="696"/>
      <c r="N60" s="696"/>
      <c r="O60" s="696"/>
      <c r="P60" s="6"/>
      <c r="Q60" s="5"/>
      <c r="R60" s="5"/>
      <c r="S60" s="5"/>
      <c r="T60" s="5"/>
      <c r="U60" s="5"/>
      <c r="V60" s="5"/>
      <c r="W60" s="5"/>
      <c r="X60" s="5"/>
      <c r="Y60" s="5"/>
    </row>
    <row r="61" spans="1:27" s="61" customFormat="1" outlineLevel="1" x14ac:dyDescent="0.25">
      <c r="A61" s="742"/>
      <c r="B61" s="685"/>
      <c r="C61" s="695"/>
      <c r="D61" s="696"/>
      <c r="E61" s="696"/>
      <c r="F61" s="696"/>
      <c r="G61" s="696"/>
      <c r="H61" s="696"/>
      <c r="I61" s="696"/>
      <c r="J61" s="696"/>
      <c r="K61" s="696"/>
      <c r="L61" s="696"/>
      <c r="M61" s="696"/>
      <c r="N61" s="696"/>
      <c r="O61" s="696"/>
      <c r="P61" s="6"/>
      <c r="Q61" s="5"/>
      <c r="R61" s="5"/>
      <c r="S61" s="5"/>
      <c r="T61" s="5"/>
      <c r="U61" s="5"/>
      <c r="V61" s="5"/>
      <c r="W61" s="5"/>
      <c r="X61" s="5"/>
      <c r="Y61" s="5"/>
    </row>
    <row r="62" spans="1:27" s="61" customFormat="1" outlineLevel="1" x14ac:dyDescent="0.25">
      <c r="A62" s="742"/>
      <c r="B62" s="685"/>
      <c r="C62" s="695"/>
      <c r="D62" s="696"/>
      <c r="E62" s="696"/>
      <c r="F62" s="696"/>
      <c r="G62" s="696"/>
      <c r="H62" s="696"/>
      <c r="I62" s="696"/>
      <c r="J62" s="696"/>
      <c r="K62" s="696"/>
      <c r="L62" s="696"/>
      <c r="M62" s="696"/>
      <c r="N62" s="696"/>
      <c r="O62" s="696"/>
      <c r="P62" s="6"/>
      <c r="Q62" s="5"/>
      <c r="R62" s="5"/>
      <c r="S62" s="5"/>
      <c r="T62" s="5"/>
      <c r="U62" s="5"/>
      <c r="V62" s="5"/>
      <c r="W62" s="5"/>
      <c r="X62" s="5"/>
      <c r="Y62" s="5"/>
    </row>
    <row r="63" spans="1:27" s="61" customFormat="1" outlineLevel="1" x14ac:dyDescent="0.25">
      <c r="A63" s="742"/>
      <c r="B63" s="685"/>
      <c r="C63" s="695"/>
      <c r="D63" s="696"/>
      <c r="E63" s="696"/>
      <c r="F63" s="696"/>
      <c r="G63" s="696"/>
      <c r="H63" s="696"/>
      <c r="I63" s="696"/>
      <c r="J63" s="696"/>
      <c r="K63" s="696"/>
      <c r="L63" s="696"/>
      <c r="M63" s="696"/>
      <c r="N63" s="696"/>
      <c r="O63" s="696"/>
      <c r="P63" s="6"/>
      <c r="Q63" s="5"/>
      <c r="R63" s="5"/>
      <c r="S63" s="5"/>
      <c r="T63" s="5"/>
      <c r="U63" s="5"/>
      <c r="V63" s="5"/>
      <c r="W63" s="5"/>
      <c r="X63" s="5"/>
      <c r="Y63" s="5"/>
    </row>
    <row r="64" spans="1:27" s="61" customFormat="1" outlineLevel="1" x14ac:dyDescent="0.25">
      <c r="A64" s="742"/>
      <c r="B64" s="686"/>
      <c r="C64" s="695"/>
      <c r="D64" s="696"/>
      <c r="E64" s="696"/>
      <c r="F64" s="696"/>
      <c r="G64" s="696"/>
      <c r="H64" s="696"/>
      <c r="I64" s="696"/>
      <c r="J64" s="696"/>
      <c r="K64" s="696"/>
      <c r="L64" s="696"/>
      <c r="M64" s="696"/>
      <c r="N64" s="696"/>
      <c r="O64" s="696"/>
      <c r="P64" s="6"/>
      <c r="Q64" s="5"/>
      <c r="R64" s="5"/>
      <c r="S64" s="5"/>
      <c r="T64" s="5"/>
      <c r="U64" s="5"/>
      <c r="V64" s="5"/>
      <c r="W64" s="5"/>
      <c r="X64" s="5"/>
      <c r="Y64" s="5"/>
    </row>
    <row r="65" spans="1:25" s="61" customFormat="1" ht="6" customHeight="1" outlineLevel="1" x14ac:dyDescent="0.25">
      <c r="A65" s="742"/>
      <c r="B65" s="33"/>
      <c r="C65" s="153"/>
      <c r="D65" s="153"/>
      <c r="E65" s="153"/>
      <c r="F65" s="153"/>
      <c r="G65" s="153"/>
      <c r="H65" s="153"/>
      <c r="I65" s="153"/>
      <c r="J65" s="153"/>
      <c r="K65" s="153"/>
      <c r="L65" s="153"/>
      <c r="M65" s="153"/>
      <c r="N65" s="153"/>
      <c r="O65" s="153"/>
      <c r="P65" s="6"/>
      <c r="Q65" s="5"/>
      <c r="R65" s="5"/>
      <c r="S65" s="5"/>
      <c r="T65" s="5"/>
      <c r="U65" s="5"/>
      <c r="V65" s="5"/>
      <c r="W65" s="5"/>
      <c r="X65" s="5"/>
      <c r="Y65" s="5"/>
    </row>
    <row r="66" spans="1:25" s="61" customFormat="1" outlineLevel="1" x14ac:dyDescent="0.25">
      <c r="A66" s="742"/>
      <c r="B66" s="42" t="s">
        <v>68</v>
      </c>
      <c r="C66" s="75" t="s">
        <v>69</v>
      </c>
      <c r="D66" s="75"/>
      <c r="E66" s="75"/>
      <c r="F66" s="75"/>
      <c r="G66" s="75"/>
      <c r="H66" s="75"/>
      <c r="I66" s="75"/>
      <c r="J66" s="75"/>
      <c r="K66" s="75"/>
      <c r="L66" s="75"/>
      <c r="M66" s="75"/>
      <c r="N66" s="75"/>
      <c r="O66" s="75"/>
      <c r="P66" s="6"/>
      <c r="Q66" s="5"/>
      <c r="R66" s="5"/>
      <c r="S66" s="5"/>
      <c r="T66" s="5"/>
      <c r="U66" s="5"/>
      <c r="V66" s="5"/>
      <c r="W66" s="5"/>
      <c r="X66" s="5"/>
      <c r="Y66" s="5"/>
    </row>
    <row r="67" spans="1:25" s="61" customFormat="1" ht="15" customHeight="1" outlineLevel="1" x14ac:dyDescent="0.25">
      <c r="A67" s="742"/>
      <c r="B67" s="702" t="s">
        <v>70</v>
      </c>
      <c r="C67" s="695"/>
      <c r="D67" s="696"/>
      <c r="E67" s="696"/>
      <c r="F67" s="696"/>
      <c r="G67" s="696"/>
      <c r="H67" s="696"/>
      <c r="I67" s="696"/>
      <c r="J67" s="696"/>
      <c r="K67" s="696"/>
      <c r="L67" s="696"/>
      <c r="M67" s="696"/>
      <c r="N67" s="696"/>
      <c r="O67" s="696"/>
      <c r="P67" s="6"/>
      <c r="Q67" s="5"/>
      <c r="R67" s="5"/>
      <c r="S67" s="5"/>
      <c r="T67" s="5"/>
      <c r="U67" s="5"/>
      <c r="V67" s="5"/>
      <c r="W67" s="5"/>
      <c r="X67" s="5"/>
      <c r="Y67" s="5"/>
    </row>
    <row r="68" spans="1:25" s="61" customFormat="1" outlineLevel="1" x14ac:dyDescent="0.25">
      <c r="A68" s="742"/>
      <c r="B68" s="703"/>
      <c r="C68" s="695"/>
      <c r="D68" s="696"/>
      <c r="E68" s="696"/>
      <c r="F68" s="696"/>
      <c r="G68" s="696"/>
      <c r="H68" s="696"/>
      <c r="I68" s="696"/>
      <c r="J68" s="696"/>
      <c r="K68" s="696"/>
      <c r="L68" s="696"/>
      <c r="M68" s="696"/>
      <c r="N68" s="696"/>
      <c r="O68" s="696"/>
      <c r="P68" s="6"/>
      <c r="Q68" s="5"/>
      <c r="R68" s="5"/>
      <c r="S68" s="5"/>
      <c r="T68" s="5"/>
      <c r="U68" s="5"/>
      <c r="V68" s="5"/>
      <c r="W68" s="5"/>
      <c r="X68" s="5"/>
      <c r="Y68" s="5"/>
    </row>
    <row r="69" spans="1:25" s="61" customFormat="1" outlineLevel="1" x14ac:dyDescent="0.25">
      <c r="A69" s="742"/>
      <c r="B69" s="703"/>
      <c r="C69" s="695"/>
      <c r="D69" s="696"/>
      <c r="E69" s="696"/>
      <c r="F69" s="696"/>
      <c r="G69" s="696"/>
      <c r="H69" s="696"/>
      <c r="I69" s="696"/>
      <c r="J69" s="696"/>
      <c r="K69" s="696"/>
      <c r="L69" s="696"/>
      <c r="M69" s="696"/>
      <c r="N69" s="696"/>
      <c r="O69" s="696"/>
      <c r="P69" s="6"/>
      <c r="Q69" s="5"/>
      <c r="R69" s="5"/>
      <c r="S69" s="5"/>
      <c r="T69" s="5"/>
      <c r="U69" s="5"/>
      <c r="V69" s="5"/>
      <c r="W69" s="5"/>
      <c r="X69" s="5"/>
      <c r="Y69" s="5"/>
    </row>
    <row r="70" spans="1:25" s="61" customFormat="1" outlineLevel="1" x14ac:dyDescent="0.25">
      <c r="A70" s="742"/>
      <c r="B70" s="704"/>
      <c r="C70" s="695"/>
      <c r="D70" s="696"/>
      <c r="E70" s="696"/>
      <c r="F70" s="696"/>
      <c r="G70" s="696"/>
      <c r="H70" s="696"/>
      <c r="I70" s="696"/>
      <c r="J70" s="696"/>
      <c r="K70" s="696"/>
      <c r="L70" s="696"/>
      <c r="M70" s="696"/>
      <c r="N70" s="696"/>
      <c r="O70" s="696"/>
      <c r="P70" s="6"/>
      <c r="Q70" s="5"/>
      <c r="R70" s="5"/>
      <c r="S70" s="5"/>
      <c r="T70" s="5"/>
      <c r="U70" s="5"/>
      <c r="V70" s="5"/>
      <c r="W70" s="5"/>
      <c r="X70" s="5"/>
      <c r="Y70" s="5"/>
    </row>
    <row r="71" spans="1:25" s="61" customFormat="1" ht="6" customHeight="1" outlineLevel="1" x14ac:dyDescent="0.25">
      <c r="A71" s="742"/>
      <c r="B71" s="33"/>
      <c r="C71" s="153"/>
      <c r="D71" s="153"/>
      <c r="E71" s="153"/>
      <c r="F71" s="153"/>
      <c r="G71" s="153"/>
      <c r="H71" s="153"/>
      <c r="I71" s="153"/>
      <c r="J71" s="153"/>
      <c r="K71" s="153"/>
      <c r="L71" s="153"/>
      <c r="M71" s="153"/>
      <c r="N71" s="153"/>
      <c r="O71" s="153"/>
      <c r="P71" s="6"/>
      <c r="Q71" s="5"/>
      <c r="R71" s="5"/>
      <c r="S71" s="5"/>
      <c r="T71" s="5"/>
      <c r="U71" s="5"/>
      <c r="V71" s="5"/>
      <c r="W71" s="5"/>
      <c r="X71" s="5"/>
      <c r="Y71" s="5"/>
    </row>
    <row r="72" spans="1:25" s="61" customFormat="1" outlineLevel="1" x14ac:dyDescent="0.25">
      <c r="A72" s="742"/>
      <c r="B72" s="42" t="s">
        <v>71</v>
      </c>
      <c r="C72" s="75" t="s">
        <v>72</v>
      </c>
      <c r="D72" s="75"/>
      <c r="E72" s="75"/>
      <c r="F72" s="75"/>
      <c r="G72" s="75"/>
      <c r="H72" s="75"/>
      <c r="I72" s="75"/>
      <c r="J72" s="75"/>
      <c r="K72" s="75"/>
      <c r="L72" s="75"/>
      <c r="M72" s="75"/>
      <c r="N72" s="75"/>
      <c r="O72" s="75"/>
      <c r="P72" s="6"/>
      <c r="Q72" s="5"/>
      <c r="R72" s="5"/>
      <c r="S72" s="5"/>
      <c r="T72" s="5"/>
      <c r="U72" s="5"/>
      <c r="V72" s="5"/>
      <c r="W72" s="5"/>
      <c r="X72" s="5"/>
      <c r="Y72" s="5"/>
    </row>
    <row r="73" spans="1:25" s="61" customFormat="1" ht="15" customHeight="1" outlineLevel="1" x14ac:dyDescent="0.25">
      <c r="A73" s="742"/>
      <c r="B73" s="702" t="s">
        <v>73</v>
      </c>
      <c r="C73" s="695"/>
      <c r="D73" s="696"/>
      <c r="E73" s="696"/>
      <c r="F73" s="696"/>
      <c r="G73" s="696"/>
      <c r="H73" s="696"/>
      <c r="I73" s="696"/>
      <c r="J73" s="696"/>
      <c r="K73" s="696"/>
      <c r="L73" s="696"/>
      <c r="M73" s="696"/>
      <c r="N73" s="696"/>
      <c r="O73" s="696"/>
      <c r="P73" s="6"/>
      <c r="Q73" s="5"/>
      <c r="R73" s="5"/>
      <c r="S73" s="5"/>
      <c r="T73" s="5"/>
      <c r="U73" s="5"/>
      <c r="V73" s="5"/>
      <c r="W73" s="5"/>
      <c r="X73" s="5"/>
      <c r="Y73" s="5"/>
    </row>
    <row r="74" spans="1:25" s="61" customFormat="1" outlineLevel="1" x14ac:dyDescent="0.25">
      <c r="A74" s="742"/>
      <c r="B74" s="703"/>
      <c r="C74" s="695"/>
      <c r="D74" s="696"/>
      <c r="E74" s="696"/>
      <c r="F74" s="696"/>
      <c r="G74" s="696"/>
      <c r="H74" s="696"/>
      <c r="I74" s="696"/>
      <c r="J74" s="696"/>
      <c r="K74" s="696"/>
      <c r="L74" s="696"/>
      <c r="M74" s="696"/>
      <c r="N74" s="696"/>
      <c r="O74" s="696"/>
      <c r="P74" s="6"/>
      <c r="Q74" s="5"/>
      <c r="R74" s="5"/>
      <c r="S74" s="5"/>
      <c r="T74" s="5"/>
      <c r="U74" s="5"/>
      <c r="V74" s="5"/>
      <c r="W74" s="5"/>
      <c r="X74" s="5"/>
      <c r="Y74" s="5"/>
    </row>
    <row r="75" spans="1:25" s="61" customFormat="1" outlineLevel="1" x14ac:dyDescent="0.25">
      <c r="A75" s="742"/>
      <c r="B75" s="703"/>
      <c r="C75" s="695"/>
      <c r="D75" s="696"/>
      <c r="E75" s="696"/>
      <c r="F75" s="696"/>
      <c r="G75" s="696"/>
      <c r="H75" s="696"/>
      <c r="I75" s="696"/>
      <c r="J75" s="696"/>
      <c r="K75" s="696"/>
      <c r="L75" s="696"/>
      <c r="M75" s="696"/>
      <c r="N75" s="696"/>
      <c r="O75" s="696"/>
      <c r="P75" s="6"/>
      <c r="Q75" s="5"/>
      <c r="R75" s="5"/>
      <c r="S75" s="5"/>
      <c r="T75" s="5"/>
      <c r="U75" s="5"/>
      <c r="V75" s="5"/>
      <c r="W75" s="5"/>
      <c r="X75" s="5"/>
      <c r="Y75" s="5"/>
    </row>
    <row r="76" spans="1:25" s="61" customFormat="1" outlineLevel="1" x14ac:dyDescent="0.25">
      <c r="A76" s="742"/>
      <c r="B76" s="704"/>
      <c r="C76" s="695"/>
      <c r="D76" s="696"/>
      <c r="E76" s="696"/>
      <c r="F76" s="696"/>
      <c r="G76" s="696"/>
      <c r="H76" s="696"/>
      <c r="I76" s="696"/>
      <c r="J76" s="696"/>
      <c r="K76" s="696"/>
      <c r="L76" s="696"/>
      <c r="M76" s="696"/>
      <c r="N76" s="696"/>
      <c r="O76" s="696"/>
      <c r="P76" s="6"/>
      <c r="Q76" s="5"/>
      <c r="R76" s="5"/>
      <c r="S76" s="5"/>
      <c r="T76" s="5"/>
      <c r="U76" s="5"/>
      <c r="V76" s="5"/>
      <c r="W76" s="5"/>
      <c r="X76" s="5"/>
      <c r="Y76" s="5"/>
    </row>
    <row r="77" spans="1:25" s="61" customFormat="1" ht="6" customHeight="1" outlineLevel="1" x14ac:dyDescent="0.25">
      <c r="A77" s="742"/>
      <c r="B77" s="33"/>
      <c r="C77" s="153"/>
      <c r="D77" s="153"/>
      <c r="E77" s="153"/>
      <c r="F77" s="153"/>
      <c r="G77" s="153"/>
      <c r="H77" s="153"/>
      <c r="I77" s="153"/>
      <c r="J77" s="153"/>
      <c r="K77" s="153"/>
      <c r="L77" s="153"/>
      <c r="M77" s="153"/>
      <c r="N77" s="153"/>
      <c r="O77" s="153"/>
      <c r="P77" s="6"/>
      <c r="Q77" s="5"/>
      <c r="R77" s="5"/>
      <c r="S77" s="5"/>
      <c r="T77" s="5"/>
      <c r="U77" s="5"/>
      <c r="V77" s="5"/>
      <c r="W77" s="5"/>
      <c r="X77" s="5"/>
      <c r="Y77" s="5"/>
    </row>
    <row r="78" spans="1:25" s="61" customFormat="1" outlineLevel="1" x14ac:dyDescent="0.25">
      <c r="A78" s="742"/>
      <c r="B78" s="42" t="s">
        <v>74</v>
      </c>
      <c r="C78" s="75" t="s">
        <v>75</v>
      </c>
      <c r="D78" s="75"/>
      <c r="E78" s="75"/>
      <c r="F78" s="75"/>
      <c r="G78" s="75"/>
      <c r="H78" s="75"/>
      <c r="I78" s="75"/>
      <c r="J78" s="75"/>
      <c r="K78" s="75"/>
      <c r="L78" s="75"/>
      <c r="M78" s="75"/>
      <c r="N78" s="75"/>
      <c r="O78" s="75"/>
      <c r="P78" s="6"/>
      <c r="Q78" s="5"/>
      <c r="R78" s="5"/>
      <c r="S78" s="5"/>
      <c r="T78" s="5"/>
      <c r="U78" s="5"/>
      <c r="V78" s="5"/>
      <c r="W78" s="5"/>
      <c r="X78" s="5"/>
      <c r="Y78" s="5"/>
    </row>
    <row r="79" spans="1:25" s="61" customFormat="1" ht="15" customHeight="1" outlineLevel="1" x14ac:dyDescent="0.25">
      <c r="A79" s="742"/>
      <c r="B79" s="702" t="s">
        <v>76</v>
      </c>
      <c r="C79" s="695"/>
      <c r="D79" s="696"/>
      <c r="E79" s="696"/>
      <c r="F79" s="696"/>
      <c r="G79" s="696"/>
      <c r="H79" s="696"/>
      <c r="I79" s="696"/>
      <c r="J79" s="696"/>
      <c r="K79" s="696"/>
      <c r="L79" s="696"/>
      <c r="M79" s="696"/>
      <c r="N79" s="696"/>
      <c r="O79" s="696"/>
      <c r="P79" s="6"/>
      <c r="Q79" s="5"/>
      <c r="R79" s="5"/>
      <c r="S79" s="5"/>
      <c r="T79" s="5"/>
      <c r="U79" s="5"/>
      <c r="V79" s="5"/>
      <c r="W79" s="5"/>
      <c r="X79" s="5"/>
      <c r="Y79" s="5"/>
    </row>
    <row r="80" spans="1:25" s="61" customFormat="1" outlineLevel="1" x14ac:dyDescent="0.25">
      <c r="A80" s="742"/>
      <c r="B80" s="703"/>
      <c r="C80" s="695"/>
      <c r="D80" s="696"/>
      <c r="E80" s="696"/>
      <c r="F80" s="696"/>
      <c r="G80" s="696"/>
      <c r="H80" s="696"/>
      <c r="I80" s="696"/>
      <c r="J80" s="696"/>
      <c r="K80" s="696"/>
      <c r="L80" s="696"/>
      <c r="M80" s="696"/>
      <c r="N80" s="696"/>
      <c r="O80" s="696"/>
      <c r="P80" s="6"/>
      <c r="Q80" s="5"/>
      <c r="R80" s="5"/>
      <c r="S80" s="5"/>
      <c r="T80" s="5"/>
      <c r="U80" s="5"/>
      <c r="V80" s="5"/>
      <c r="W80" s="5"/>
      <c r="X80" s="5"/>
      <c r="Y80" s="5"/>
    </row>
    <row r="81" spans="1:25" s="61" customFormat="1" outlineLevel="1" x14ac:dyDescent="0.25">
      <c r="A81" s="742"/>
      <c r="B81" s="703"/>
      <c r="C81" s="695"/>
      <c r="D81" s="696"/>
      <c r="E81" s="696"/>
      <c r="F81" s="696"/>
      <c r="G81" s="696"/>
      <c r="H81" s="696"/>
      <c r="I81" s="696"/>
      <c r="J81" s="696"/>
      <c r="K81" s="696"/>
      <c r="L81" s="696"/>
      <c r="M81" s="696"/>
      <c r="N81" s="696"/>
      <c r="O81" s="696"/>
      <c r="P81" s="6"/>
      <c r="Q81" s="5"/>
      <c r="R81" s="5"/>
      <c r="S81" s="5"/>
      <c r="T81" s="5"/>
      <c r="U81" s="5"/>
      <c r="V81" s="5"/>
      <c r="W81" s="5"/>
      <c r="X81" s="5"/>
      <c r="Y81" s="5"/>
    </row>
    <row r="82" spans="1:25" s="61" customFormat="1" outlineLevel="1" x14ac:dyDescent="0.25">
      <c r="A82" s="742"/>
      <c r="B82" s="158"/>
      <c r="C82" s="695"/>
      <c r="D82" s="696"/>
      <c r="E82" s="696"/>
      <c r="F82" s="696"/>
      <c r="G82" s="696"/>
      <c r="H82" s="696"/>
      <c r="I82" s="696"/>
      <c r="J82" s="696"/>
      <c r="K82" s="696"/>
      <c r="L82" s="696"/>
      <c r="M82" s="696"/>
      <c r="N82" s="696"/>
      <c r="O82" s="696"/>
      <c r="P82" s="6"/>
      <c r="Q82" s="5"/>
      <c r="R82" s="5"/>
      <c r="S82" s="5"/>
      <c r="T82" s="5"/>
      <c r="U82" s="5"/>
      <c r="V82" s="5"/>
      <c r="W82" s="5"/>
      <c r="X82" s="5"/>
      <c r="Y82" s="5"/>
    </row>
    <row r="83" spans="1:25" s="61" customFormat="1" outlineLevel="1" x14ac:dyDescent="0.25">
      <c r="A83" s="742"/>
      <c r="B83" s="43" t="str">
        <f>Notes!B14</f>
        <v>Note 6</v>
      </c>
      <c r="C83" s="695"/>
      <c r="D83" s="696"/>
      <c r="E83" s="696"/>
      <c r="F83" s="696"/>
      <c r="G83" s="696"/>
      <c r="H83" s="696"/>
      <c r="I83" s="696"/>
      <c r="J83" s="696"/>
      <c r="K83" s="696"/>
      <c r="L83" s="696"/>
      <c r="M83" s="696"/>
      <c r="N83" s="696"/>
      <c r="O83" s="696"/>
      <c r="P83" s="6"/>
      <c r="Q83" s="5"/>
      <c r="R83" s="5"/>
      <c r="S83" s="5"/>
      <c r="T83" s="5"/>
      <c r="U83" s="5"/>
      <c r="V83" s="5"/>
      <c r="W83" s="5"/>
      <c r="X83" s="5"/>
      <c r="Y83" s="5"/>
    </row>
    <row r="84" spans="1:25" s="61" customFormat="1" ht="10.5" customHeight="1" outlineLevel="1" x14ac:dyDescent="0.25">
      <c r="A84" s="742"/>
      <c r="B84" s="44"/>
      <c r="C84" s="153"/>
      <c r="D84" s="153"/>
      <c r="E84" s="153"/>
      <c r="F84" s="153"/>
      <c r="G84" s="153"/>
      <c r="H84" s="153"/>
      <c r="I84" s="153"/>
      <c r="J84" s="153"/>
      <c r="K84" s="153"/>
      <c r="L84" s="153"/>
      <c r="M84" s="153"/>
      <c r="N84" s="153"/>
      <c r="O84" s="153"/>
      <c r="P84" s="6"/>
      <c r="Q84" s="5"/>
      <c r="R84" s="5"/>
      <c r="S84" s="5"/>
      <c r="T84" s="5"/>
      <c r="U84" s="5"/>
      <c r="V84" s="5"/>
      <c r="W84" s="5"/>
      <c r="X84" s="5"/>
      <c r="Y84" s="5"/>
    </row>
    <row r="85" spans="1:25" s="62" customFormat="1" ht="19.5" customHeight="1" outlineLevel="1" x14ac:dyDescent="0.25">
      <c r="A85" s="742"/>
      <c r="B85" s="40"/>
      <c r="C85" s="74" t="s">
        <v>78</v>
      </c>
      <c r="D85" s="74"/>
      <c r="E85" s="74"/>
      <c r="F85" s="74"/>
      <c r="G85" s="74"/>
      <c r="H85" s="74"/>
      <c r="I85" s="74"/>
      <c r="J85" s="74"/>
      <c r="K85" s="74"/>
      <c r="L85" s="74"/>
      <c r="M85" s="74"/>
      <c r="N85" s="74"/>
      <c r="O85" s="74"/>
      <c r="P85" s="12"/>
      <c r="Q85" s="13"/>
      <c r="R85" s="13"/>
      <c r="S85" s="13"/>
      <c r="T85" s="13"/>
      <c r="U85" s="13"/>
      <c r="V85" s="13"/>
      <c r="W85" s="13"/>
      <c r="X85" s="13"/>
      <c r="Y85" s="13"/>
    </row>
    <row r="86" spans="1:25" s="61" customFormat="1" ht="15" customHeight="1" outlineLevel="1" x14ac:dyDescent="0.25">
      <c r="A86" s="742"/>
      <c r="B86" s="33" t="s">
        <v>79</v>
      </c>
      <c r="C86" s="725" t="s">
        <v>80</v>
      </c>
      <c r="D86" s="725"/>
      <c r="E86" s="152"/>
      <c r="F86" s="152"/>
      <c r="G86" s="152"/>
      <c r="H86" s="152"/>
      <c r="I86" s="152"/>
      <c r="J86" s="152"/>
      <c r="K86" s="152"/>
      <c r="L86" s="152"/>
      <c r="M86" s="152"/>
      <c r="N86" s="152"/>
      <c r="O86" s="24"/>
      <c r="P86" s="6"/>
      <c r="Q86" s="5"/>
      <c r="R86" s="5"/>
      <c r="S86" s="5"/>
      <c r="T86" s="5"/>
      <c r="U86" s="5"/>
      <c r="V86" s="5"/>
      <c r="W86" s="5"/>
      <c r="X86" s="5"/>
      <c r="Y86" s="5"/>
    </row>
    <row r="87" spans="1:25" s="61" customFormat="1" ht="6" customHeight="1" outlineLevel="1" x14ac:dyDescent="0.25">
      <c r="A87" s="742"/>
      <c r="B87" s="33"/>
      <c r="C87" s="153"/>
      <c r="D87" s="153"/>
      <c r="E87" s="153"/>
      <c r="F87" s="153"/>
      <c r="G87" s="153"/>
      <c r="H87" s="153"/>
      <c r="I87" s="153"/>
      <c r="J87" s="153"/>
      <c r="K87" s="153"/>
      <c r="L87" s="153"/>
      <c r="M87" s="153"/>
      <c r="N87" s="153"/>
      <c r="O87" s="153"/>
      <c r="P87" s="6"/>
      <c r="Q87" s="5"/>
      <c r="R87" s="5"/>
      <c r="S87" s="5"/>
      <c r="T87" s="5"/>
      <c r="U87" s="5"/>
      <c r="V87" s="5"/>
      <c r="W87" s="5"/>
      <c r="X87" s="5"/>
      <c r="Y87" s="5"/>
    </row>
    <row r="88" spans="1:25" s="61" customFormat="1" ht="51" customHeight="1" outlineLevel="1" thickBot="1" x14ac:dyDescent="0.3">
      <c r="A88" s="743"/>
      <c r="B88" s="45" t="s">
        <v>81</v>
      </c>
      <c r="C88" s="697"/>
      <c r="D88" s="698"/>
      <c r="E88" s="698"/>
      <c r="F88" s="698"/>
      <c r="G88" s="698"/>
      <c r="H88" s="698"/>
      <c r="I88" s="698"/>
      <c r="J88" s="698"/>
      <c r="K88" s="698"/>
      <c r="L88" s="698"/>
      <c r="M88" s="698"/>
      <c r="N88" s="698"/>
      <c r="O88" s="698"/>
      <c r="P88" s="6"/>
      <c r="Q88" s="5"/>
      <c r="R88" s="5"/>
      <c r="S88" s="5"/>
      <c r="T88" s="5"/>
      <c r="U88" s="5"/>
      <c r="V88" s="5"/>
      <c r="W88" s="5"/>
      <c r="X88" s="5"/>
      <c r="Y88" s="5"/>
    </row>
    <row r="89" spans="1:25" s="61" customFormat="1" ht="6" customHeight="1" outlineLevel="1" x14ac:dyDescent="0.25">
      <c r="A89" s="708" t="str">
        <f>Notes!B16</f>
        <v>Note 7</v>
      </c>
      <c r="B89" s="59"/>
      <c r="C89" s="153"/>
      <c r="D89" s="153"/>
      <c r="E89" s="153"/>
      <c r="F89" s="153"/>
      <c r="G89" s="153"/>
      <c r="H89" s="153"/>
      <c r="I89" s="153"/>
      <c r="J89" s="153"/>
      <c r="K89" s="153"/>
      <c r="L89" s="153"/>
      <c r="M89" s="153"/>
      <c r="N89" s="153"/>
      <c r="O89" s="153"/>
      <c r="P89" s="6"/>
      <c r="Q89" s="5"/>
      <c r="R89" s="5"/>
      <c r="S89" s="5"/>
      <c r="T89" s="5"/>
      <c r="U89" s="5"/>
      <c r="V89" s="5"/>
      <c r="W89" s="5"/>
      <c r="X89" s="5"/>
      <c r="Y89" s="5"/>
    </row>
    <row r="90" spans="1:25" s="61" customFormat="1" outlineLevel="1" x14ac:dyDescent="0.25">
      <c r="A90" s="709"/>
      <c r="B90" s="683" t="s">
        <v>82</v>
      </c>
      <c r="C90" s="683"/>
      <c r="D90" s="683"/>
      <c r="E90" s="683"/>
      <c r="F90" s="683"/>
      <c r="G90" s="724"/>
      <c r="H90" s="725" t="s">
        <v>80</v>
      </c>
      <c r="I90" s="725"/>
      <c r="J90" s="152"/>
      <c r="K90" s="152"/>
      <c r="L90" s="152"/>
      <c r="M90" s="152"/>
      <c r="N90" s="152"/>
      <c r="O90" s="24"/>
      <c r="P90" s="6"/>
      <c r="Q90" s="5"/>
      <c r="R90" s="5"/>
      <c r="S90" s="5"/>
      <c r="T90" s="5"/>
      <c r="U90" s="5"/>
      <c r="V90" s="5"/>
      <c r="W90" s="5"/>
      <c r="X90" s="5"/>
      <c r="Y90" s="5"/>
    </row>
    <row r="91" spans="1:25" s="61" customFormat="1" ht="6" customHeight="1" outlineLevel="1" x14ac:dyDescent="0.25">
      <c r="A91" s="709"/>
      <c r="B91" s="1"/>
      <c r="C91" s="153"/>
      <c r="D91" s="153"/>
      <c r="E91" s="153"/>
      <c r="F91" s="153"/>
      <c r="G91" s="153"/>
      <c r="H91" s="153"/>
      <c r="I91" s="153"/>
      <c r="J91" s="153"/>
      <c r="K91" s="153"/>
      <c r="L91" s="153"/>
      <c r="M91" s="153"/>
      <c r="N91" s="153"/>
      <c r="O91" s="153"/>
      <c r="P91" s="6"/>
      <c r="Q91" s="5"/>
      <c r="R91" s="5"/>
      <c r="S91" s="5"/>
      <c r="T91" s="5"/>
      <c r="U91" s="5"/>
      <c r="V91" s="5"/>
      <c r="W91" s="5"/>
      <c r="X91" s="5"/>
      <c r="Y91" s="5"/>
    </row>
    <row r="92" spans="1:25" s="61" customFormat="1" ht="45" customHeight="1" outlineLevel="1" x14ac:dyDescent="0.25">
      <c r="A92" s="709"/>
      <c r="B92" s="738" t="s">
        <v>83</v>
      </c>
      <c r="C92" s="737" t="s">
        <v>84</v>
      </c>
      <c r="D92" s="726"/>
      <c r="E92" s="697"/>
      <c r="F92" s="698"/>
      <c r="G92" s="24"/>
      <c r="H92" s="726" t="s">
        <v>86</v>
      </c>
      <c r="I92" s="726"/>
      <c r="J92" s="697"/>
      <c r="K92" s="698"/>
      <c r="L92" s="698"/>
      <c r="M92" s="698"/>
      <c r="N92" s="698"/>
      <c r="O92" s="698"/>
      <c r="P92" s="6"/>
      <c r="Q92" s="5"/>
      <c r="R92" s="5"/>
      <c r="S92" s="5"/>
      <c r="T92" s="5"/>
      <c r="U92" s="5"/>
      <c r="V92" s="5"/>
      <c r="W92" s="5"/>
      <c r="X92" s="5"/>
      <c r="Y92" s="5"/>
    </row>
    <row r="93" spans="1:25" s="61" customFormat="1" ht="8.25" customHeight="1" outlineLevel="1" x14ac:dyDescent="0.25">
      <c r="A93" s="709"/>
      <c r="B93" s="739"/>
      <c r="C93" s="153"/>
      <c r="D93" s="153"/>
      <c r="E93" s="153"/>
      <c r="F93" s="153"/>
      <c r="G93" s="153"/>
      <c r="H93" s="153"/>
      <c r="I93" s="153"/>
      <c r="J93" s="153"/>
      <c r="K93" s="153"/>
      <c r="L93" s="153"/>
      <c r="M93" s="153"/>
      <c r="N93" s="153"/>
      <c r="O93" s="153"/>
      <c r="P93" s="6"/>
      <c r="Q93" s="5"/>
      <c r="R93" s="5"/>
      <c r="S93" s="5"/>
      <c r="T93" s="5"/>
      <c r="U93" s="5"/>
      <c r="V93" s="5"/>
      <c r="W93" s="5"/>
      <c r="X93" s="5"/>
      <c r="Y93" s="5"/>
    </row>
    <row r="94" spans="1:25" s="61" customFormat="1" ht="30" customHeight="1" outlineLevel="1" x14ac:dyDescent="0.25">
      <c r="A94" s="709"/>
      <c r="B94" s="719" t="str">
        <f>Notes!B18</f>
        <v>Note 8</v>
      </c>
      <c r="C94" s="721" t="s">
        <v>87</v>
      </c>
      <c r="D94" s="722"/>
      <c r="E94" s="722"/>
      <c r="F94" s="722"/>
      <c r="G94" s="722"/>
      <c r="H94" s="722"/>
      <c r="I94" s="24"/>
      <c r="J94" s="153"/>
      <c r="K94" s="153"/>
      <c r="L94" s="153"/>
      <c r="M94" s="153"/>
      <c r="N94" s="153"/>
      <c r="O94" s="153"/>
      <c r="P94" s="6"/>
      <c r="Q94" s="5"/>
      <c r="R94" s="5"/>
      <c r="S94" s="5"/>
      <c r="T94" s="5"/>
      <c r="U94" s="5"/>
      <c r="V94" s="5"/>
      <c r="W94" s="5"/>
      <c r="X94" s="5"/>
      <c r="Y94" s="5"/>
    </row>
    <row r="95" spans="1:25" s="61" customFormat="1" ht="30" customHeight="1" outlineLevel="1" x14ac:dyDescent="0.25">
      <c r="A95" s="709"/>
      <c r="B95" s="719"/>
      <c r="C95" s="153"/>
      <c r="D95" s="153"/>
      <c r="E95" s="153"/>
      <c r="F95" s="153"/>
      <c r="G95" s="153"/>
      <c r="H95" s="153"/>
      <c r="I95" s="153"/>
      <c r="J95" s="153"/>
      <c r="K95" s="153"/>
      <c r="L95" s="153"/>
      <c r="M95" s="153"/>
      <c r="N95" s="726" t="s">
        <v>89</v>
      </c>
      <c r="O95" s="726"/>
      <c r="P95" s="6"/>
      <c r="Q95" s="5"/>
      <c r="R95" s="5"/>
      <c r="S95" s="5"/>
      <c r="T95" s="5"/>
      <c r="U95" s="5"/>
      <c r="V95" s="5"/>
      <c r="W95" s="5"/>
      <c r="X95" s="5"/>
      <c r="Y95" s="5"/>
    </row>
    <row r="96" spans="1:25" s="61" customFormat="1" ht="45" customHeight="1" outlineLevel="1" x14ac:dyDescent="0.25">
      <c r="A96" s="709"/>
      <c r="B96" s="719"/>
      <c r="C96" s="737" t="s">
        <v>90</v>
      </c>
      <c r="D96" s="726"/>
      <c r="E96" s="731" t="s">
        <v>91</v>
      </c>
      <c r="F96" s="731"/>
      <c r="G96" s="732"/>
      <c r="H96" s="732"/>
      <c r="I96" s="732"/>
      <c r="J96" s="732"/>
      <c r="K96" s="732"/>
      <c r="L96" s="732"/>
      <c r="M96" s="732"/>
      <c r="N96" s="732"/>
      <c r="O96" s="732"/>
      <c r="P96" s="6"/>
      <c r="Q96" s="5"/>
      <c r="R96" s="5"/>
      <c r="S96" s="5"/>
      <c r="T96" s="5"/>
      <c r="U96" s="5"/>
      <c r="V96" s="5"/>
      <c r="W96" s="5"/>
      <c r="X96" s="5"/>
      <c r="Y96" s="5"/>
    </row>
    <row r="97" spans="1:25" s="61" customFormat="1" ht="30" customHeight="1" outlineLevel="1" x14ac:dyDescent="0.25">
      <c r="A97" s="709"/>
      <c r="B97" s="719"/>
      <c r="C97" s="737"/>
      <c r="D97" s="726"/>
      <c r="E97" s="733" t="s">
        <v>92</v>
      </c>
      <c r="F97" s="734"/>
      <c r="G97" s="725" t="s">
        <v>93</v>
      </c>
      <c r="H97" s="725"/>
      <c r="I97" s="718"/>
      <c r="J97" s="718"/>
      <c r="K97" s="718"/>
      <c r="L97" s="718"/>
      <c r="M97" s="718"/>
      <c r="N97" s="718"/>
      <c r="O97" s="718"/>
      <c r="P97" s="6"/>
      <c r="Q97" s="5"/>
      <c r="R97" s="5"/>
      <c r="S97" s="5"/>
      <c r="T97" s="5"/>
      <c r="U97" s="5"/>
      <c r="V97" s="5"/>
      <c r="W97" s="5"/>
      <c r="X97" s="5"/>
      <c r="Y97" s="5"/>
    </row>
    <row r="98" spans="1:25" s="61" customFormat="1" ht="45" customHeight="1" outlineLevel="1" x14ac:dyDescent="0.25">
      <c r="A98" s="709"/>
      <c r="B98" s="719"/>
      <c r="C98" s="737"/>
      <c r="D98" s="726"/>
      <c r="E98" s="731" t="s">
        <v>94</v>
      </c>
      <c r="F98" s="731"/>
      <c r="G98" s="740"/>
      <c r="H98" s="740"/>
      <c r="I98" s="732"/>
      <c r="J98" s="732"/>
      <c r="K98" s="732"/>
      <c r="L98" s="732"/>
      <c r="M98" s="732"/>
      <c r="N98" s="732"/>
      <c r="O98" s="732"/>
      <c r="P98" s="6"/>
      <c r="Q98" s="5"/>
      <c r="R98" s="5"/>
      <c r="S98" s="5"/>
      <c r="T98" s="5"/>
      <c r="U98" s="5"/>
      <c r="V98" s="5"/>
      <c r="W98" s="5"/>
      <c r="X98" s="5"/>
      <c r="Y98" s="5"/>
    </row>
    <row r="99" spans="1:25" s="61" customFormat="1" ht="30" customHeight="1" outlineLevel="1" x14ac:dyDescent="0.25">
      <c r="A99" s="709"/>
      <c r="B99" s="719"/>
      <c r="C99" s="737"/>
      <c r="D99" s="726"/>
      <c r="E99" s="733" t="s">
        <v>92</v>
      </c>
      <c r="F99" s="734"/>
      <c r="G99" s="725" t="s">
        <v>93</v>
      </c>
      <c r="H99" s="725"/>
      <c r="I99" s="718"/>
      <c r="J99" s="718"/>
      <c r="K99" s="718"/>
      <c r="L99" s="718"/>
      <c r="M99" s="718"/>
      <c r="N99" s="718"/>
      <c r="O99" s="718"/>
      <c r="P99" s="6"/>
      <c r="Q99" s="5"/>
      <c r="R99" s="5"/>
      <c r="S99" s="5"/>
      <c r="T99" s="5"/>
      <c r="U99" s="5"/>
      <c r="V99" s="5"/>
      <c r="W99" s="5"/>
      <c r="X99" s="5"/>
      <c r="Y99" s="5"/>
    </row>
    <row r="100" spans="1:25" s="61" customFormat="1" ht="8.25" customHeight="1" outlineLevel="1" x14ac:dyDescent="0.25">
      <c r="A100" s="709"/>
      <c r="B100" s="719"/>
      <c r="C100" s="153"/>
      <c r="D100" s="153"/>
      <c r="E100" s="153"/>
      <c r="F100" s="153"/>
      <c r="G100" s="153"/>
      <c r="H100" s="153"/>
      <c r="I100" s="153"/>
      <c r="J100" s="153"/>
      <c r="K100" s="153"/>
      <c r="L100" s="153"/>
      <c r="M100" s="153"/>
      <c r="N100" s="718"/>
      <c r="O100" s="718"/>
      <c r="P100" s="6"/>
      <c r="Q100" s="5"/>
      <c r="R100" s="5"/>
      <c r="S100" s="5"/>
      <c r="T100" s="5"/>
      <c r="U100" s="5"/>
      <c r="V100" s="5"/>
      <c r="W100" s="5"/>
      <c r="X100" s="5"/>
      <c r="Y100" s="5"/>
    </row>
    <row r="101" spans="1:25" s="61" customFormat="1" ht="60" customHeight="1" outlineLevel="1" x14ac:dyDescent="0.25">
      <c r="A101" s="709"/>
      <c r="B101" s="719"/>
      <c r="C101" s="737" t="s">
        <v>95</v>
      </c>
      <c r="D101" s="726"/>
      <c r="E101" s="725"/>
      <c r="F101" s="725"/>
      <c r="G101" s="725"/>
      <c r="H101" s="725"/>
      <c r="I101" s="725"/>
      <c r="J101" s="725"/>
      <c r="K101" s="725"/>
      <c r="L101" s="725"/>
      <c r="M101" s="725"/>
      <c r="N101" s="725"/>
      <c r="O101" s="725"/>
      <c r="P101" s="6"/>
      <c r="Q101" s="5"/>
      <c r="R101" s="5"/>
      <c r="S101" s="5"/>
      <c r="T101" s="5"/>
      <c r="U101" s="5"/>
      <c r="V101" s="5"/>
      <c r="W101" s="5"/>
      <c r="X101" s="5"/>
      <c r="Y101" s="5"/>
    </row>
    <row r="102" spans="1:25" s="61" customFormat="1" ht="8.25" customHeight="1" outlineLevel="1" x14ac:dyDescent="0.25">
      <c r="A102" s="709"/>
      <c r="B102" s="719"/>
      <c r="C102" s="683"/>
      <c r="D102" s="683"/>
      <c r="E102" s="683"/>
      <c r="F102" s="683"/>
      <c r="G102" s="683"/>
      <c r="H102" s="683"/>
      <c r="I102" s="683"/>
      <c r="J102" s="683"/>
      <c r="K102" s="683"/>
      <c r="L102" s="683"/>
      <c r="M102" s="683"/>
      <c r="N102" s="683"/>
      <c r="O102" s="683"/>
      <c r="P102" s="6"/>
      <c r="Q102" s="5"/>
      <c r="R102" s="5"/>
      <c r="S102" s="5"/>
      <c r="T102" s="5"/>
      <c r="U102" s="5"/>
      <c r="V102" s="5"/>
      <c r="W102" s="5"/>
      <c r="X102" s="5"/>
      <c r="Y102" s="5"/>
    </row>
    <row r="103" spans="1:25" s="61" customFormat="1" ht="30" customHeight="1" outlineLevel="1" x14ac:dyDescent="0.25">
      <c r="A103" s="709"/>
      <c r="B103" s="719"/>
      <c r="C103" s="153"/>
      <c r="D103" s="153"/>
      <c r="E103" s="153"/>
      <c r="F103" s="153"/>
      <c r="G103" s="153"/>
      <c r="H103" s="153"/>
      <c r="I103" s="153"/>
      <c r="J103" s="153"/>
      <c r="K103" s="153"/>
      <c r="L103" s="153"/>
      <c r="M103" s="153"/>
      <c r="N103" s="726" t="s">
        <v>89</v>
      </c>
      <c r="O103" s="726"/>
      <c r="P103" s="6"/>
      <c r="Q103" s="5"/>
      <c r="R103" s="5"/>
      <c r="S103" s="5"/>
      <c r="T103" s="5"/>
      <c r="U103" s="5"/>
      <c r="V103" s="5"/>
      <c r="W103" s="5"/>
      <c r="X103" s="5"/>
      <c r="Y103" s="5"/>
    </row>
    <row r="104" spans="1:25" s="61" customFormat="1" ht="45" customHeight="1" outlineLevel="1" x14ac:dyDescent="0.25">
      <c r="A104" s="709"/>
      <c r="B104" s="719"/>
      <c r="C104" s="727" t="s">
        <v>96</v>
      </c>
      <c r="D104" s="728"/>
      <c r="E104" s="731" t="s">
        <v>97</v>
      </c>
      <c r="F104" s="731"/>
      <c r="G104" s="732"/>
      <c r="H104" s="732"/>
      <c r="I104" s="732"/>
      <c r="J104" s="732"/>
      <c r="K104" s="732"/>
      <c r="L104" s="732"/>
      <c r="M104" s="732"/>
      <c r="N104" s="732"/>
      <c r="O104" s="732"/>
      <c r="P104" s="6"/>
      <c r="Q104" s="5"/>
      <c r="R104" s="5"/>
      <c r="S104" s="5"/>
      <c r="T104" s="5"/>
      <c r="U104" s="5"/>
      <c r="V104" s="5"/>
      <c r="W104" s="5"/>
      <c r="X104" s="5"/>
      <c r="Y104" s="5"/>
    </row>
    <row r="105" spans="1:25" s="61" customFormat="1" ht="30" customHeight="1" outlineLevel="1" x14ac:dyDescent="0.25">
      <c r="A105" s="709"/>
      <c r="B105" s="719"/>
      <c r="C105" s="729"/>
      <c r="D105" s="730"/>
      <c r="E105" s="733" t="s">
        <v>92</v>
      </c>
      <c r="F105" s="734"/>
      <c r="G105" s="725" t="s">
        <v>93</v>
      </c>
      <c r="H105" s="725"/>
      <c r="I105" s="735"/>
      <c r="J105" s="736"/>
      <c r="K105" s="736"/>
      <c r="L105" s="736"/>
      <c r="M105" s="736"/>
      <c r="N105" s="736"/>
      <c r="O105" s="736"/>
      <c r="P105" s="6"/>
      <c r="Q105" s="5"/>
      <c r="R105" s="5"/>
      <c r="S105" s="5"/>
      <c r="T105" s="5"/>
      <c r="U105" s="5"/>
      <c r="V105" s="5"/>
      <c r="W105" s="5"/>
      <c r="X105" s="5"/>
      <c r="Y105" s="5"/>
    </row>
    <row r="106" spans="1:25" s="61" customFormat="1" ht="6" customHeight="1" outlineLevel="1" x14ac:dyDescent="0.25">
      <c r="A106" s="709"/>
      <c r="B106" s="168"/>
      <c r="C106" s="718"/>
      <c r="D106" s="718"/>
      <c r="E106" s="718"/>
      <c r="F106" s="718"/>
      <c r="G106" s="718"/>
      <c r="H106" s="718"/>
      <c r="I106" s="718"/>
      <c r="J106" s="718"/>
      <c r="K106" s="718"/>
      <c r="L106" s="718"/>
      <c r="M106" s="718"/>
      <c r="N106" s="718"/>
      <c r="O106" s="718"/>
      <c r="P106" s="6"/>
      <c r="Q106" s="5"/>
      <c r="R106" s="5"/>
      <c r="S106" s="5"/>
      <c r="T106" s="5"/>
      <c r="U106" s="5"/>
      <c r="V106" s="5"/>
      <c r="W106" s="5"/>
      <c r="X106" s="5"/>
      <c r="Y106" s="5"/>
    </row>
    <row r="107" spans="1:25" s="61" customFormat="1" ht="25.5" customHeight="1" outlineLevel="1" x14ac:dyDescent="0.25">
      <c r="A107" s="709"/>
      <c r="B107" s="719" t="str">
        <f>Notes!B20</f>
        <v>Note 9</v>
      </c>
      <c r="C107" s="721" t="s">
        <v>98</v>
      </c>
      <c r="D107" s="722"/>
      <c r="E107" s="722"/>
      <c r="F107" s="722"/>
      <c r="G107" s="722"/>
      <c r="H107" s="722"/>
      <c r="I107" s="723"/>
      <c r="J107" s="718"/>
      <c r="K107" s="718"/>
      <c r="L107" s="718"/>
      <c r="M107" s="718"/>
      <c r="N107" s="718"/>
      <c r="O107" s="718"/>
      <c r="P107" s="6"/>
      <c r="Q107" s="5"/>
      <c r="R107" s="5"/>
      <c r="S107" s="5"/>
      <c r="T107" s="5"/>
      <c r="U107" s="5"/>
      <c r="V107" s="5"/>
      <c r="W107" s="5"/>
      <c r="X107" s="5"/>
      <c r="Y107" s="5"/>
    </row>
    <row r="108" spans="1:25" s="61" customFormat="1" ht="6" customHeight="1" outlineLevel="1" x14ac:dyDescent="0.25">
      <c r="A108" s="709"/>
      <c r="B108" s="719"/>
      <c r="C108" s="683"/>
      <c r="D108" s="683"/>
      <c r="E108" s="683"/>
      <c r="F108" s="683"/>
      <c r="G108" s="683"/>
      <c r="H108" s="683"/>
      <c r="I108" s="683"/>
      <c r="J108" s="683"/>
      <c r="K108" s="683"/>
      <c r="L108" s="683"/>
      <c r="M108" s="683"/>
      <c r="N108" s="683"/>
      <c r="O108" s="683"/>
      <c r="P108" s="6"/>
      <c r="Q108" s="5"/>
      <c r="R108" s="5"/>
      <c r="S108" s="5"/>
      <c r="T108" s="5"/>
      <c r="U108" s="5"/>
      <c r="V108" s="5"/>
      <c r="W108" s="5"/>
      <c r="X108" s="5"/>
      <c r="Y108" s="5"/>
    </row>
    <row r="109" spans="1:25" s="61" customFormat="1" ht="45" customHeight="1" outlineLevel="1" thickBot="1" x14ac:dyDescent="0.3">
      <c r="A109" s="710"/>
      <c r="B109" s="720"/>
      <c r="C109" s="698"/>
      <c r="D109" s="698"/>
      <c r="E109" s="698"/>
      <c r="F109" s="698"/>
      <c r="G109" s="698"/>
      <c r="H109" s="698"/>
      <c r="I109" s="698"/>
      <c r="J109" s="698"/>
      <c r="K109" s="698"/>
      <c r="L109" s="698"/>
      <c r="M109" s="698"/>
      <c r="N109" s="698"/>
      <c r="O109" s="698"/>
      <c r="P109" s="6"/>
      <c r="Q109" s="5"/>
      <c r="R109" s="5"/>
      <c r="S109" s="5"/>
      <c r="T109" s="5"/>
      <c r="U109" s="5"/>
      <c r="V109" s="5"/>
      <c r="W109" s="5"/>
      <c r="X109" s="5"/>
      <c r="Y109" s="5"/>
    </row>
    <row r="110" spans="1:25" s="61" customFormat="1" ht="6" customHeight="1" outlineLevel="1" x14ac:dyDescent="0.25">
      <c r="A110" s="15"/>
      <c r="B110" s="44"/>
      <c r="C110" s="153"/>
      <c r="D110" s="153"/>
      <c r="E110" s="153"/>
      <c r="F110" s="153"/>
      <c r="G110" s="153"/>
      <c r="H110" s="153"/>
      <c r="I110" s="153"/>
      <c r="J110" s="153"/>
      <c r="K110" s="153"/>
      <c r="L110" s="153"/>
      <c r="M110" s="153"/>
      <c r="N110" s="153"/>
      <c r="O110" s="153"/>
      <c r="P110" s="6"/>
      <c r="Q110" s="5"/>
      <c r="R110" s="5"/>
      <c r="S110" s="5"/>
      <c r="T110" s="5"/>
      <c r="U110" s="5"/>
      <c r="V110" s="5"/>
      <c r="W110" s="5"/>
      <c r="X110" s="5"/>
      <c r="Y110" s="5"/>
    </row>
    <row r="111" spans="1:25" s="62" customFormat="1" outlineLevel="1" x14ac:dyDescent="0.25">
      <c r="A111" s="15"/>
      <c r="B111" s="40" t="s">
        <v>35</v>
      </c>
      <c r="C111" s="74"/>
      <c r="D111" s="74"/>
      <c r="E111" s="74"/>
      <c r="F111" s="74"/>
      <c r="G111" s="74"/>
      <c r="H111" s="74"/>
      <c r="I111" s="74"/>
      <c r="J111" s="74"/>
      <c r="K111" s="74"/>
      <c r="L111" s="74"/>
      <c r="M111" s="74"/>
      <c r="N111" s="74"/>
      <c r="O111" s="74"/>
      <c r="P111" s="12"/>
      <c r="Q111" s="13"/>
      <c r="R111" s="13"/>
      <c r="S111" s="13"/>
      <c r="T111" s="13"/>
      <c r="U111" s="13"/>
      <c r="V111" s="13"/>
      <c r="W111" s="13"/>
      <c r="X111" s="13"/>
      <c r="Y111" s="13"/>
    </row>
    <row r="112" spans="1:25" s="61" customFormat="1" outlineLevel="1" x14ac:dyDescent="0.25">
      <c r="A112" s="15"/>
      <c r="B112" s="34" t="s">
        <v>100</v>
      </c>
      <c r="C112" s="687" t="s">
        <v>101</v>
      </c>
      <c r="D112" s="682"/>
      <c r="E112" s="153"/>
      <c r="F112" s="153"/>
      <c r="G112" s="153"/>
      <c r="H112" s="153"/>
      <c r="I112" s="153"/>
      <c r="J112" s="153"/>
      <c r="K112" s="153"/>
      <c r="L112" s="153"/>
      <c r="M112" s="153"/>
      <c r="N112" s="153"/>
      <c r="O112" s="153"/>
      <c r="P112" s="6"/>
      <c r="Q112" s="5"/>
      <c r="R112" s="5"/>
      <c r="S112" s="5"/>
      <c r="T112" s="5"/>
      <c r="U112" s="5"/>
      <c r="V112" s="5"/>
      <c r="W112" s="5"/>
      <c r="X112" s="5"/>
      <c r="Y112" s="5"/>
    </row>
    <row r="113" spans="1:25" s="61" customFormat="1" ht="23" outlineLevel="1" x14ac:dyDescent="0.25">
      <c r="A113" s="15"/>
      <c r="B113" s="46" t="s">
        <v>102</v>
      </c>
      <c r="C113" s="697"/>
      <c r="D113" s="698"/>
      <c r="E113" s="698"/>
      <c r="F113" s="698"/>
      <c r="G113" s="698"/>
      <c r="H113" s="698"/>
      <c r="I113" s="698"/>
      <c r="J113" s="698"/>
      <c r="K113" s="698"/>
      <c r="L113" s="698"/>
      <c r="M113" s="698"/>
      <c r="N113" s="698"/>
      <c r="O113" s="698"/>
      <c r="P113" s="6"/>
      <c r="Q113" s="5"/>
      <c r="R113" s="5"/>
      <c r="S113" s="5"/>
      <c r="T113" s="5"/>
      <c r="U113" s="5"/>
      <c r="V113" s="5"/>
      <c r="W113" s="5"/>
      <c r="X113" s="5"/>
      <c r="Y113" s="5"/>
    </row>
    <row r="114" spans="1:25" s="61" customFormat="1" ht="5.25" customHeight="1" outlineLevel="1" thickBot="1" x14ac:dyDescent="0.3">
      <c r="A114" s="16"/>
      <c r="B114" s="39"/>
      <c r="C114" s="76"/>
      <c r="D114" s="76"/>
      <c r="E114" s="76"/>
      <c r="F114" s="76"/>
      <c r="G114" s="76"/>
      <c r="H114" s="76"/>
      <c r="I114" s="76"/>
      <c r="J114" s="76"/>
      <c r="K114" s="76"/>
      <c r="L114" s="76"/>
      <c r="M114" s="76"/>
      <c r="N114" s="76"/>
      <c r="O114" s="76"/>
      <c r="P114" s="17"/>
      <c r="Q114" s="5"/>
      <c r="R114" s="5"/>
      <c r="S114" s="5"/>
      <c r="T114" s="5"/>
      <c r="U114" s="5"/>
      <c r="V114" s="5"/>
      <c r="W114" s="5"/>
      <c r="X114" s="5"/>
      <c r="Y114" s="5"/>
    </row>
    <row r="115" spans="1:25" s="61" customFormat="1" ht="12" thickBot="1" x14ac:dyDescent="0.3">
      <c r="A115" s="2"/>
      <c r="B115" s="47"/>
      <c r="C115" s="77"/>
      <c r="D115" s="77"/>
      <c r="E115" s="77"/>
      <c r="F115" s="77"/>
      <c r="G115" s="77"/>
      <c r="H115" s="77"/>
      <c r="I115" s="77"/>
      <c r="J115" s="77"/>
      <c r="K115" s="77"/>
      <c r="L115" s="77"/>
      <c r="M115" s="77"/>
      <c r="N115" s="77"/>
      <c r="O115" s="77"/>
      <c r="P115" s="5"/>
      <c r="Q115" s="5"/>
      <c r="R115" s="5"/>
      <c r="S115" s="5"/>
      <c r="T115" s="5"/>
      <c r="U115" s="5"/>
      <c r="V115" s="5"/>
      <c r="W115" s="5"/>
      <c r="X115" s="5"/>
      <c r="Y115" s="5"/>
    </row>
    <row r="116" spans="1:25" ht="12" thickBot="1" x14ac:dyDescent="0.3">
      <c r="A116" s="676" t="str">
        <f>Notes!B22</f>
        <v>Note 10</v>
      </c>
      <c r="B116" s="32" t="s">
        <v>103</v>
      </c>
      <c r="C116" s="72"/>
      <c r="D116" s="72"/>
      <c r="E116" s="72"/>
      <c r="F116" s="72"/>
      <c r="G116" s="72"/>
      <c r="H116" s="72"/>
      <c r="I116" s="72"/>
      <c r="J116" s="72"/>
      <c r="K116" s="72"/>
      <c r="L116" s="72"/>
      <c r="M116" s="72"/>
      <c r="N116" s="72"/>
      <c r="O116" s="72"/>
      <c r="P116" s="4"/>
      <c r="Q116" s="3"/>
      <c r="R116" s="3"/>
      <c r="S116" s="3"/>
      <c r="T116" s="3"/>
      <c r="U116" s="3"/>
      <c r="V116" s="3"/>
      <c r="W116" s="3"/>
      <c r="X116" s="3"/>
      <c r="Y116" s="3"/>
    </row>
    <row r="117" spans="1:25" s="61" customFormat="1" ht="6" customHeight="1" outlineLevel="1" x14ac:dyDescent="0.25">
      <c r="A117" s="677"/>
      <c r="B117" s="44"/>
      <c r="C117" s="153"/>
      <c r="D117" s="153"/>
      <c r="E117" s="153"/>
      <c r="F117" s="153"/>
      <c r="G117" s="153"/>
      <c r="H117" s="153"/>
      <c r="I117" s="153"/>
      <c r="J117" s="153"/>
      <c r="K117" s="153"/>
      <c r="L117" s="153"/>
      <c r="M117" s="153"/>
      <c r="N117" s="153"/>
      <c r="O117" s="153"/>
      <c r="P117" s="6"/>
      <c r="Q117" s="5"/>
      <c r="R117" s="5"/>
      <c r="S117" s="5"/>
      <c r="T117" s="5"/>
      <c r="U117" s="5"/>
      <c r="V117" s="5"/>
      <c r="W117" s="5"/>
      <c r="X117" s="5"/>
      <c r="Y117" s="5"/>
    </row>
    <row r="118" spans="1:25" s="61" customFormat="1" outlineLevel="1" x14ac:dyDescent="0.25">
      <c r="A118" s="677"/>
      <c r="B118" s="18" t="s">
        <v>104</v>
      </c>
      <c r="C118" s="153"/>
      <c r="D118" s="153"/>
      <c r="E118" s="153"/>
      <c r="F118" s="153"/>
      <c r="G118" s="153"/>
      <c r="H118" s="78" t="s">
        <v>1938</v>
      </c>
      <c r="I118" s="153"/>
      <c r="J118" s="153"/>
      <c r="K118" s="153"/>
      <c r="L118" s="153"/>
      <c r="M118" s="153"/>
      <c r="N118" s="79"/>
      <c r="O118" s="79"/>
      <c r="P118" s="19"/>
      <c r="Q118" s="5"/>
      <c r="R118" s="5"/>
      <c r="S118" s="5"/>
      <c r="T118" s="5"/>
      <c r="U118" s="5"/>
      <c r="V118" s="5"/>
      <c r="W118" s="5"/>
      <c r="X118" s="5"/>
      <c r="Y118" s="5"/>
    </row>
    <row r="119" spans="1:25" s="61" customFormat="1" ht="6" customHeight="1" outlineLevel="1" x14ac:dyDescent="0.25">
      <c r="A119" s="677"/>
      <c r="B119" s="44"/>
      <c r="C119" s="153"/>
      <c r="D119" s="153"/>
      <c r="E119" s="153"/>
      <c r="F119" s="153"/>
      <c r="G119" s="153"/>
      <c r="H119" s="153"/>
      <c r="I119" s="153"/>
      <c r="J119" s="153"/>
      <c r="K119" s="153"/>
      <c r="L119" s="153"/>
      <c r="M119" s="153"/>
      <c r="N119" s="153"/>
      <c r="O119" s="153"/>
      <c r="P119" s="6"/>
      <c r="Q119" s="5"/>
      <c r="R119" s="5"/>
      <c r="S119" s="5"/>
      <c r="T119" s="5"/>
      <c r="U119" s="5"/>
      <c r="V119" s="5"/>
      <c r="W119" s="5"/>
      <c r="X119" s="5"/>
      <c r="Y119" s="5"/>
    </row>
    <row r="120" spans="1:25" s="61" customFormat="1" ht="15" customHeight="1" outlineLevel="1" x14ac:dyDescent="0.25">
      <c r="A120" s="677"/>
      <c r="B120" s="702" t="s">
        <v>106</v>
      </c>
      <c r="C120" s="698"/>
      <c r="D120" s="698"/>
      <c r="E120" s="698"/>
      <c r="F120" s="698"/>
      <c r="G120" s="698"/>
      <c r="H120" s="698"/>
      <c r="I120" s="698"/>
      <c r="J120" s="698"/>
      <c r="K120" s="698"/>
      <c r="L120" s="698"/>
      <c r="M120" s="698"/>
      <c r="N120" s="698"/>
      <c r="O120" s="698"/>
      <c r="P120" s="6"/>
      <c r="Q120" s="5"/>
      <c r="R120" s="5"/>
      <c r="S120" s="5"/>
      <c r="T120" s="5"/>
      <c r="U120" s="5"/>
      <c r="V120" s="5"/>
      <c r="W120" s="5"/>
      <c r="X120" s="5"/>
      <c r="Y120" s="5"/>
    </row>
    <row r="121" spans="1:25" s="61" customFormat="1" outlineLevel="1" x14ac:dyDescent="0.25">
      <c r="A121" s="677"/>
      <c r="B121" s="703"/>
      <c r="C121" s="698"/>
      <c r="D121" s="698"/>
      <c r="E121" s="698"/>
      <c r="F121" s="698"/>
      <c r="G121" s="698"/>
      <c r="H121" s="698"/>
      <c r="I121" s="698"/>
      <c r="J121" s="698"/>
      <c r="K121" s="698"/>
      <c r="L121" s="698"/>
      <c r="M121" s="698"/>
      <c r="N121" s="698"/>
      <c r="O121" s="698"/>
      <c r="P121" s="6"/>
      <c r="Q121" s="5"/>
      <c r="R121" s="5"/>
      <c r="S121" s="5"/>
      <c r="T121" s="5"/>
      <c r="U121" s="5"/>
      <c r="V121" s="5"/>
      <c r="W121" s="5"/>
      <c r="X121" s="5"/>
      <c r="Y121" s="5"/>
    </row>
    <row r="122" spans="1:25" s="61" customFormat="1" outlineLevel="1" x14ac:dyDescent="0.25">
      <c r="A122" s="677"/>
      <c r="B122" s="703"/>
      <c r="C122" s="698"/>
      <c r="D122" s="698"/>
      <c r="E122" s="698"/>
      <c r="F122" s="698"/>
      <c r="G122" s="698"/>
      <c r="H122" s="698"/>
      <c r="I122" s="698"/>
      <c r="J122" s="698"/>
      <c r="K122" s="698"/>
      <c r="L122" s="698"/>
      <c r="M122" s="698"/>
      <c r="N122" s="698"/>
      <c r="O122" s="698"/>
      <c r="P122" s="6"/>
      <c r="Q122" s="5"/>
      <c r="R122" s="5"/>
      <c r="S122" s="5"/>
      <c r="T122" s="5"/>
      <c r="U122" s="5"/>
      <c r="V122" s="5"/>
      <c r="W122" s="5"/>
      <c r="X122" s="5"/>
      <c r="Y122" s="5"/>
    </row>
    <row r="123" spans="1:25" s="61" customFormat="1" outlineLevel="1" x14ac:dyDescent="0.25">
      <c r="A123" s="677"/>
      <c r="B123" s="703"/>
      <c r="C123" s="698"/>
      <c r="D123" s="698"/>
      <c r="E123" s="698"/>
      <c r="F123" s="698"/>
      <c r="G123" s="698"/>
      <c r="H123" s="698"/>
      <c r="I123" s="698"/>
      <c r="J123" s="698"/>
      <c r="K123" s="698"/>
      <c r="L123" s="698"/>
      <c r="M123" s="698"/>
      <c r="N123" s="698"/>
      <c r="O123" s="698"/>
      <c r="P123" s="6"/>
      <c r="Q123" s="5"/>
      <c r="R123" s="5"/>
      <c r="S123" s="5"/>
      <c r="T123" s="5"/>
      <c r="U123" s="5"/>
      <c r="V123" s="5"/>
      <c r="W123" s="5"/>
      <c r="X123" s="5"/>
      <c r="Y123" s="5"/>
    </row>
    <row r="124" spans="1:25" s="61" customFormat="1" outlineLevel="1" x14ac:dyDescent="0.25">
      <c r="A124" s="677"/>
      <c r="B124" s="703"/>
      <c r="C124" s="698"/>
      <c r="D124" s="698"/>
      <c r="E124" s="698"/>
      <c r="F124" s="698"/>
      <c r="G124" s="698"/>
      <c r="H124" s="698"/>
      <c r="I124" s="698"/>
      <c r="J124" s="698"/>
      <c r="K124" s="698"/>
      <c r="L124" s="698"/>
      <c r="M124" s="698"/>
      <c r="N124" s="698"/>
      <c r="O124" s="698"/>
      <c r="P124" s="6"/>
      <c r="Q124" s="5"/>
      <c r="R124" s="5"/>
      <c r="S124" s="5"/>
      <c r="T124" s="5"/>
      <c r="U124" s="5"/>
      <c r="V124" s="5"/>
      <c r="W124" s="5"/>
      <c r="X124" s="5"/>
      <c r="Y124" s="5"/>
    </row>
    <row r="125" spans="1:25" s="61" customFormat="1" outlineLevel="1" x14ac:dyDescent="0.25">
      <c r="A125" s="677"/>
      <c r="B125" s="704"/>
      <c r="C125" s="698"/>
      <c r="D125" s="698"/>
      <c r="E125" s="698"/>
      <c r="F125" s="698"/>
      <c r="G125" s="698"/>
      <c r="H125" s="698"/>
      <c r="I125" s="698"/>
      <c r="J125" s="698"/>
      <c r="K125" s="698"/>
      <c r="L125" s="698"/>
      <c r="M125" s="698"/>
      <c r="N125" s="698"/>
      <c r="O125" s="698"/>
      <c r="P125" s="6"/>
      <c r="Q125" s="5"/>
      <c r="R125" s="5"/>
      <c r="S125" s="5"/>
      <c r="T125" s="5"/>
      <c r="U125" s="5"/>
      <c r="V125" s="5"/>
      <c r="W125" s="5"/>
      <c r="X125" s="5"/>
      <c r="Y125" s="5"/>
    </row>
    <row r="126" spans="1:25" s="61" customFormat="1" ht="6" customHeight="1" outlineLevel="1" thickBot="1" x14ac:dyDescent="0.3">
      <c r="A126" s="678"/>
      <c r="B126" s="48"/>
      <c r="C126" s="73"/>
      <c r="D126" s="73"/>
      <c r="E126" s="73"/>
      <c r="F126" s="73"/>
      <c r="G126" s="73"/>
      <c r="H126" s="73"/>
      <c r="I126" s="73"/>
      <c r="J126" s="73"/>
      <c r="K126" s="73"/>
      <c r="L126" s="73"/>
      <c r="M126" s="73"/>
      <c r="N126" s="73"/>
      <c r="O126" s="73"/>
      <c r="P126" s="9"/>
      <c r="Q126" s="5"/>
      <c r="R126" s="5"/>
      <c r="S126" s="5"/>
      <c r="T126" s="5"/>
      <c r="U126" s="5"/>
      <c r="V126" s="5"/>
      <c r="W126" s="5"/>
      <c r="X126" s="5"/>
      <c r="Y126" s="5"/>
    </row>
    <row r="127" spans="1:25" s="64" customFormat="1" ht="12" thickBot="1" x14ac:dyDescent="0.3">
      <c r="A127" s="20"/>
      <c r="B127" s="49"/>
      <c r="C127" s="80"/>
      <c r="D127" s="80"/>
      <c r="E127" s="80"/>
      <c r="F127" s="80"/>
      <c r="G127" s="80"/>
      <c r="H127" s="80"/>
      <c r="I127" s="80"/>
      <c r="J127" s="80"/>
      <c r="K127" s="80"/>
      <c r="L127" s="80"/>
      <c r="M127" s="80"/>
      <c r="N127" s="80"/>
      <c r="O127" s="80"/>
      <c r="P127" s="21"/>
      <c r="Q127" s="22"/>
      <c r="R127" s="22"/>
      <c r="S127" s="22"/>
      <c r="T127" s="22"/>
      <c r="U127" s="22"/>
      <c r="V127" s="22"/>
      <c r="W127" s="22"/>
      <c r="X127" s="22"/>
      <c r="Y127" s="22"/>
    </row>
    <row r="128" spans="1:25" ht="12" thickBot="1" x14ac:dyDescent="0.3">
      <c r="A128" s="2"/>
      <c r="B128" s="32" t="s">
        <v>107</v>
      </c>
      <c r="C128" s="72"/>
      <c r="D128" s="72"/>
      <c r="E128" s="72"/>
      <c r="F128" s="72"/>
      <c r="G128" s="72"/>
      <c r="H128" s="72"/>
      <c r="I128" s="72"/>
      <c r="J128" s="72"/>
      <c r="K128" s="72"/>
      <c r="L128" s="72"/>
      <c r="M128" s="72"/>
      <c r="N128" s="72"/>
      <c r="O128" s="72"/>
      <c r="P128" s="4"/>
      <c r="Q128" s="3"/>
      <c r="R128" s="3"/>
      <c r="S128" s="3"/>
      <c r="T128" s="3"/>
      <c r="U128" s="3"/>
      <c r="V128" s="3"/>
      <c r="W128" s="3"/>
      <c r="X128" s="3"/>
      <c r="Y128" s="3"/>
    </row>
    <row r="129" spans="1:25" s="61" customFormat="1" ht="6" customHeight="1" outlineLevel="1" thickBot="1" x14ac:dyDescent="0.3">
      <c r="A129" s="23"/>
      <c r="B129" s="44"/>
      <c r="C129" s="153"/>
      <c r="D129" s="153"/>
      <c r="E129" s="153"/>
      <c r="F129" s="153"/>
      <c r="G129" s="153"/>
      <c r="H129" s="153"/>
      <c r="I129" s="153"/>
      <c r="J129" s="153"/>
      <c r="K129" s="153"/>
      <c r="L129" s="153"/>
      <c r="M129" s="153"/>
      <c r="N129" s="153"/>
      <c r="O129" s="153"/>
      <c r="P129" s="6"/>
      <c r="Q129" s="5"/>
      <c r="R129" s="5"/>
      <c r="S129" s="5"/>
      <c r="T129" s="5"/>
      <c r="U129" s="5"/>
      <c r="V129" s="5"/>
      <c r="W129" s="5"/>
      <c r="X129" s="5"/>
      <c r="Y129" s="5"/>
    </row>
    <row r="130" spans="1:25" s="61" customFormat="1" ht="12" outlineLevel="1" thickBot="1" x14ac:dyDescent="0.3">
      <c r="A130" s="23"/>
      <c r="B130" s="699" t="s">
        <v>945</v>
      </c>
      <c r="C130" s="700"/>
      <c r="D130" s="700"/>
      <c r="E130" s="700"/>
      <c r="F130" s="700"/>
      <c r="G130" s="700"/>
      <c r="H130" s="700"/>
      <c r="I130" s="700"/>
      <c r="J130" s="700"/>
      <c r="K130" s="700"/>
      <c r="L130" s="700"/>
      <c r="M130" s="700"/>
      <c r="N130" s="700"/>
      <c r="O130" s="701"/>
      <c r="P130" s="6"/>
      <c r="Q130" s="5" t="s">
        <v>109</v>
      </c>
      <c r="R130" s="5"/>
      <c r="S130" s="5"/>
      <c r="T130" s="5"/>
      <c r="U130" s="5"/>
      <c r="V130" s="5"/>
      <c r="W130" s="5"/>
      <c r="X130" s="5"/>
      <c r="Y130" s="5"/>
    </row>
    <row r="131" spans="1:25" s="61" customFormat="1" ht="6" customHeight="1" outlineLevel="1" thickBot="1" x14ac:dyDescent="0.3">
      <c r="A131" s="23"/>
      <c r="B131" s="44"/>
      <c r="C131" s="153"/>
      <c r="D131" s="153"/>
      <c r="E131" s="153"/>
      <c r="F131" s="153"/>
      <c r="G131" s="153"/>
      <c r="H131" s="153"/>
      <c r="I131" s="153"/>
      <c r="J131" s="153"/>
      <c r="K131" s="153"/>
      <c r="L131" s="153"/>
      <c r="M131" s="153"/>
      <c r="N131" s="153"/>
      <c r="O131" s="153"/>
      <c r="P131" s="6"/>
      <c r="Q131" s="5" t="s">
        <v>110</v>
      </c>
      <c r="R131" s="5"/>
      <c r="S131" s="5"/>
      <c r="T131" s="5"/>
      <c r="U131" s="5"/>
      <c r="V131" s="5"/>
      <c r="W131" s="5"/>
      <c r="X131" s="5"/>
      <c r="Y131" s="5"/>
    </row>
    <row r="132" spans="1:25" s="61" customFormat="1" ht="15" customHeight="1" outlineLevel="1" x14ac:dyDescent="0.25">
      <c r="A132" s="676" t="str">
        <f>Notes!B24</f>
        <v>Note 11</v>
      </c>
      <c r="B132" s="157" t="s">
        <v>34</v>
      </c>
      <c r="C132" s="160" t="s">
        <v>111</v>
      </c>
      <c r="D132" s="161"/>
      <c r="E132" s="154" t="s">
        <v>43</v>
      </c>
      <c r="F132" s="81" t="s">
        <v>112</v>
      </c>
      <c r="G132" s="154" t="s">
        <v>113</v>
      </c>
      <c r="H132" s="81" t="s">
        <v>114</v>
      </c>
      <c r="I132" s="154" t="s">
        <v>43</v>
      </c>
      <c r="J132" s="81" t="s">
        <v>115</v>
      </c>
      <c r="K132" s="154" t="s">
        <v>43</v>
      </c>
      <c r="L132" s="24"/>
      <c r="M132" s="24"/>
      <c r="N132" s="24"/>
      <c r="O132" s="24"/>
      <c r="P132" s="6"/>
      <c r="Q132" s="5" t="s">
        <v>43</v>
      </c>
      <c r="R132" s="5"/>
      <c r="S132" s="5"/>
      <c r="T132" s="5"/>
      <c r="U132" s="5"/>
      <c r="V132" s="5"/>
      <c r="W132" s="5"/>
      <c r="X132" s="5"/>
      <c r="Y132" s="5"/>
    </row>
    <row r="133" spans="1:25" s="61" customFormat="1" outlineLevel="1" x14ac:dyDescent="0.25">
      <c r="A133" s="677"/>
      <c r="B133" s="158"/>
      <c r="C133" s="155"/>
      <c r="D133" s="156"/>
      <c r="E133" s="156"/>
      <c r="F133" s="156"/>
      <c r="G133" s="156"/>
      <c r="H133" s="156"/>
      <c r="I133" s="156"/>
      <c r="J133" s="156"/>
      <c r="K133" s="156"/>
      <c r="L133" s="156"/>
      <c r="M133" s="156"/>
      <c r="N133" s="156"/>
      <c r="O133" s="156"/>
      <c r="P133" s="6"/>
      <c r="Q133" s="5" t="s">
        <v>113</v>
      </c>
      <c r="R133" s="5" t="s">
        <v>113</v>
      </c>
      <c r="S133" s="5"/>
      <c r="T133" s="5"/>
      <c r="U133" s="5"/>
      <c r="V133" s="5"/>
      <c r="W133" s="5"/>
      <c r="X133" s="5"/>
      <c r="Y133" s="5"/>
    </row>
    <row r="134" spans="1:25" s="61" customFormat="1" outlineLevel="1" x14ac:dyDescent="0.25">
      <c r="A134" s="677"/>
      <c r="B134" s="158"/>
      <c r="C134" s="155"/>
      <c r="D134" s="156"/>
      <c r="E134" s="156"/>
      <c r="F134" s="156"/>
      <c r="G134" s="156"/>
      <c r="H134" s="156"/>
      <c r="I134" s="156"/>
      <c r="J134" s="156"/>
      <c r="K134" s="156"/>
      <c r="L134" s="156"/>
      <c r="M134" s="156"/>
      <c r="N134" s="156"/>
      <c r="O134" s="156"/>
      <c r="P134" s="6"/>
      <c r="Q134" s="5"/>
      <c r="R134" s="5"/>
      <c r="S134" s="5"/>
      <c r="T134" s="5"/>
      <c r="U134" s="5"/>
      <c r="V134" s="5"/>
      <c r="W134" s="5"/>
      <c r="X134" s="5"/>
      <c r="Y134" s="5"/>
    </row>
    <row r="135" spans="1:25" s="61" customFormat="1" outlineLevel="1" x14ac:dyDescent="0.25">
      <c r="A135" s="677"/>
      <c r="B135" s="158"/>
      <c r="C135" s="155"/>
      <c r="D135" s="156"/>
      <c r="E135" s="156"/>
      <c r="F135" s="156"/>
      <c r="G135" s="156"/>
      <c r="H135" s="156"/>
      <c r="I135" s="156"/>
      <c r="J135" s="156"/>
      <c r="K135" s="156"/>
      <c r="L135" s="156"/>
      <c r="M135" s="156"/>
      <c r="N135" s="156"/>
      <c r="O135" s="156"/>
      <c r="P135" s="6"/>
      <c r="Q135" s="5"/>
      <c r="R135" s="5"/>
      <c r="S135" s="5"/>
      <c r="T135" s="5"/>
      <c r="U135" s="5"/>
      <c r="V135" s="5"/>
      <c r="W135" s="5"/>
      <c r="X135" s="5"/>
      <c r="Y135" s="5"/>
    </row>
    <row r="136" spans="1:25" s="61" customFormat="1" outlineLevel="1" x14ac:dyDescent="0.25">
      <c r="A136" s="677"/>
      <c r="B136" s="158"/>
      <c r="C136" s="155"/>
      <c r="D136" s="156"/>
      <c r="E136" s="156"/>
      <c r="F136" s="156"/>
      <c r="G136" s="156"/>
      <c r="H136" s="156"/>
      <c r="I136" s="156"/>
      <c r="J136" s="156"/>
      <c r="K136" s="156"/>
      <c r="L136" s="156"/>
      <c r="M136" s="156"/>
      <c r="N136" s="156"/>
      <c r="O136" s="156"/>
      <c r="P136" s="6"/>
      <c r="Q136" s="5"/>
      <c r="R136" s="5"/>
      <c r="S136" s="5"/>
      <c r="T136" s="5"/>
      <c r="U136" s="5"/>
      <c r="V136" s="5"/>
      <c r="W136" s="5"/>
      <c r="X136" s="5"/>
      <c r="Y136" s="5"/>
    </row>
    <row r="137" spans="1:25" s="61" customFormat="1" ht="12" outlineLevel="1" thickBot="1" x14ac:dyDescent="0.3">
      <c r="A137" s="678"/>
      <c r="B137" s="159"/>
      <c r="C137" s="155"/>
      <c r="D137" s="156"/>
      <c r="E137" s="156"/>
      <c r="F137" s="156"/>
      <c r="G137" s="156"/>
      <c r="H137" s="156"/>
      <c r="I137" s="156"/>
      <c r="J137" s="156"/>
      <c r="K137" s="156"/>
      <c r="L137" s="156"/>
      <c r="M137" s="156"/>
      <c r="N137" s="156"/>
      <c r="O137" s="156"/>
      <c r="P137" s="6"/>
      <c r="Q137" s="5"/>
      <c r="R137" s="5"/>
      <c r="S137" s="5"/>
      <c r="T137" s="5"/>
      <c r="U137" s="5"/>
      <c r="V137" s="5"/>
      <c r="W137" s="5"/>
      <c r="X137" s="5"/>
      <c r="Y137" s="5"/>
    </row>
    <row r="138" spans="1:25" s="61" customFormat="1" ht="6" customHeight="1" outlineLevel="1" x14ac:dyDescent="0.25">
      <c r="A138" s="676" t="str">
        <f>Notes!B26</f>
        <v>Note 12</v>
      </c>
      <c r="B138" s="44"/>
      <c r="C138" s="153"/>
      <c r="D138" s="153"/>
      <c r="E138" s="153"/>
      <c r="F138" s="153"/>
      <c r="G138" s="153"/>
      <c r="H138" s="153"/>
      <c r="I138" s="153"/>
      <c r="J138" s="153"/>
      <c r="K138" s="153"/>
      <c r="L138" s="153"/>
      <c r="M138" s="153"/>
      <c r="N138" s="153"/>
      <c r="O138" s="153"/>
      <c r="P138" s="6"/>
      <c r="Q138" s="5"/>
      <c r="R138" s="5"/>
      <c r="S138" s="5"/>
      <c r="T138" s="5"/>
      <c r="U138" s="5"/>
      <c r="V138" s="5"/>
      <c r="W138" s="5"/>
      <c r="X138" s="5"/>
      <c r="Y138" s="5"/>
    </row>
    <row r="139" spans="1:25" s="61" customFormat="1" ht="15" customHeight="1" outlineLevel="1" x14ac:dyDescent="0.25">
      <c r="A139" s="677"/>
      <c r="B139" s="157" t="s">
        <v>27</v>
      </c>
      <c r="C139" s="711" t="s">
        <v>117</v>
      </c>
      <c r="D139" s="712"/>
      <c r="E139" s="712"/>
      <c r="F139" s="713"/>
      <c r="G139" s="24"/>
      <c r="H139" s="24"/>
      <c r="I139" s="24"/>
      <c r="J139" s="24"/>
      <c r="K139" s="24"/>
      <c r="L139" s="24"/>
      <c r="M139" s="24"/>
      <c r="N139" s="24"/>
      <c r="O139" s="24"/>
      <c r="P139" s="6"/>
      <c r="Q139" s="5" t="s">
        <v>116</v>
      </c>
      <c r="R139" s="5"/>
      <c r="S139" s="5"/>
      <c r="T139" s="5"/>
      <c r="U139" s="5"/>
      <c r="V139" s="5"/>
      <c r="W139" s="5"/>
      <c r="X139" s="5"/>
      <c r="Y139" s="5"/>
    </row>
    <row r="140" spans="1:25" s="61" customFormat="1" ht="15" customHeight="1" outlineLevel="1" x14ac:dyDescent="0.25">
      <c r="A140" s="677"/>
      <c r="B140" s="158"/>
      <c r="C140" s="82"/>
      <c r="D140" s="83"/>
      <c r="E140" s="83"/>
      <c r="F140" s="83"/>
      <c r="G140" s="83"/>
      <c r="H140" s="83"/>
      <c r="I140" s="83"/>
      <c r="J140" s="83"/>
      <c r="K140" s="83"/>
      <c r="L140" s="83"/>
      <c r="M140" s="83"/>
      <c r="N140" s="83"/>
      <c r="O140" s="83"/>
      <c r="P140" s="6"/>
      <c r="Q140" s="5" t="s">
        <v>117</v>
      </c>
      <c r="R140" s="5"/>
      <c r="S140" s="5"/>
      <c r="T140" s="5"/>
      <c r="U140" s="5"/>
      <c r="V140" s="5"/>
      <c r="W140" s="5"/>
      <c r="X140" s="5"/>
      <c r="Y140" s="5"/>
    </row>
    <row r="141" spans="1:25" s="61" customFormat="1" outlineLevel="1" x14ac:dyDescent="0.25">
      <c r="A141" s="677"/>
      <c r="B141" s="158"/>
      <c r="C141" s="82"/>
      <c r="D141" s="83"/>
      <c r="E141" s="83"/>
      <c r="F141" s="83"/>
      <c r="G141" s="83"/>
      <c r="H141" s="83"/>
      <c r="I141" s="83"/>
      <c r="J141" s="83"/>
      <c r="K141" s="83"/>
      <c r="L141" s="83"/>
      <c r="M141" s="83"/>
      <c r="N141" s="83"/>
      <c r="O141" s="83"/>
      <c r="P141" s="6"/>
      <c r="Q141" s="5"/>
      <c r="R141" s="5"/>
      <c r="S141" s="5"/>
      <c r="T141" s="5"/>
      <c r="U141" s="5"/>
      <c r="V141" s="5"/>
      <c r="W141" s="5"/>
      <c r="X141" s="5"/>
      <c r="Y141" s="5"/>
    </row>
    <row r="142" spans="1:25" s="61" customFormat="1" outlineLevel="1" x14ac:dyDescent="0.25">
      <c r="A142" s="677"/>
      <c r="B142" s="158"/>
      <c r="C142" s="82"/>
      <c r="D142" s="83"/>
      <c r="E142" s="83"/>
      <c r="F142" s="83"/>
      <c r="G142" s="83"/>
      <c r="H142" s="83"/>
      <c r="I142" s="83"/>
      <c r="J142" s="83"/>
      <c r="K142" s="83"/>
      <c r="L142" s="83"/>
      <c r="M142" s="83"/>
      <c r="N142" s="83"/>
      <c r="O142" s="83"/>
      <c r="P142" s="6"/>
      <c r="Q142" s="5"/>
      <c r="R142" s="5"/>
      <c r="S142" s="5"/>
      <c r="T142" s="5"/>
      <c r="U142" s="5"/>
      <c r="V142" s="5"/>
      <c r="W142" s="5"/>
      <c r="X142" s="5"/>
      <c r="Y142" s="5"/>
    </row>
    <row r="143" spans="1:25" s="61" customFormat="1" outlineLevel="1" x14ac:dyDescent="0.25">
      <c r="A143" s="677"/>
      <c r="B143" s="158"/>
      <c r="C143" s="82"/>
      <c r="D143" s="83"/>
      <c r="E143" s="83"/>
      <c r="F143" s="83"/>
      <c r="G143" s="83"/>
      <c r="H143" s="83"/>
      <c r="I143" s="83"/>
      <c r="J143" s="83"/>
      <c r="K143" s="83"/>
      <c r="L143" s="83"/>
      <c r="M143" s="83"/>
      <c r="N143" s="83"/>
      <c r="O143" s="83"/>
      <c r="P143" s="6"/>
      <c r="Q143" s="5"/>
      <c r="R143" s="5"/>
      <c r="S143" s="5"/>
      <c r="T143" s="5"/>
      <c r="U143" s="5"/>
      <c r="V143" s="5"/>
      <c r="W143" s="5"/>
      <c r="X143" s="5"/>
      <c r="Y143" s="5"/>
    </row>
    <row r="144" spans="1:25" s="61" customFormat="1" outlineLevel="1" x14ac:dyDescent="0.25">
      <c r="A144" s="677"/>
      <c r="B144" s="158"/>
      <c r="C144" s="82"/>
      <c r="D144" s="83"/>
      <c r="E144" s="83"/>
      <c r="F144" s="83"/>
      <c r="G144" s="83"/>
      <c r="H144" s="83"/>
      <c r="I144" s="83"/>
      <c r="J144" s="83"/>
      <c r="K144" s="83"/>
      <c r="L144" s="83"/>
      <c r="M144" s="83"/>
      <c r="N144" s="83"/>
      <c r="O144" s="83"/>
      <c r="P144" s="6"/>
      <c r="Q144" s="5"/>
      <c r="R144" s="5"/>
      <c r="S144" s="5"/>
      <c r="T144" s="5"/>
      <c r="U144" s="5"/>
      <c r="V144" s="5"/>
      <c r="W144" s="5"/>
      <c r="X144" s="5"/>
      <c r="Y144" s="5"/>
    </row>
    <row r="145" spans="1:25" s="61" customFormat="1" outlineLevel="1" x14ac:dyDescent="0.25">
      <c r="A145" s="677"/>
      <c r="B145" s="159"/>
      <c r="C145" s="82"/>
      <c r="D145" s="83"/>
      <c r="E145" s="83"/>
      <c r="F145" s="83"/>
      <c r="G145" s="83"/>
      <c r="H145" s="83"/>
      <c r="I145" s="83"/>
      <c r="J145" s="83"/>
      <c r="K145" s="83"/>
      <c r="L145" s="83"/>
      <c r="M145" s="83"/>
      <c r="N145" s="83"/>
      <c r="O145" s="83"/>
      <c r="P145" s="6"/>
      <c r="Q145" s="5"/>
      <c r="R145" s="5"/>
      <c r="S145" s="5"/>
      <c r="T145" s="5"/>
      <c r="U145" s="5"/>
      <c r="V145" s="5"/>
      <c r="W145" s="5"/>
      <c r="X145" s="5"/>
      <c r="Y145" s="5"/>
    </row>
    <row r="146" spans="1:25" s="61" customFormat="1" ht="6" customHeight="1" outlineLevel="1" thickBot="1" x14ac:dyDescent="0.3">
      <c r="A146" s="678"/>
      <c r="B146" s="33"/>
      <c r="C146" s="153"/>
      <c r="D146" s="153"/>
      <c r="E146" s="153"/>
      <c r="F146" s="153"/>
      <c r="G146" s="153"/>
      <c r="H146" s="153"/>
      <c r="I146" s="153"/>
      <c r="J146" s="153"/>
      <c r="K146" s="153"/>
      <c r="L146" s="153"/>
      <c r="M146" s="153"/>
      <c r="N146" s="153"/>
      <c r="O146" s="153"/>
      <c r="P146" s="6"/>
      <c r="Q146" s="5"/>
      <c r="R146" s="5"/>
      <c r="S146" s="5"/>
      <c r="T146" s="5"/>
      <c r="U146" s="5"/>
      <c r="V146" s="5"/>
      <c r="W146" s="5"/>
      <c r="X146" s="5"/>
      <c r="Y146" s="5"/>
    </row>
    <row r="147" spans="1:25" s="61" customFormat="1" ht="15" customHeight="1" outlineLevel="1" x14ac:dyDescent="0.25">
      <c r="A147" s="677" t="str">
        <f>Notes!B28</f>
        <v>Note 13</v>
      </c>
      <c r="B147" s="157" t="s">
        <v>118</v>
      </c>
      <c r="C147" s="695" t="s">
        <v>122</v>
      </c>
      <c r="D147" s="696"/>
      <c r="E147" s="696"/>
      <c r="F147" s="696"/>
      <c r="G147" s="696"/>
      <c r="H147" s="696"/>
      <c r="I147" s="24"/>
      <c r="J147" s="24"/>
      <c r="K147" s="24"/>
      <c r="L147" s="24"/>
      <c r="M147" s="24"/>
      <c r="N147" s="24"/>
      <c r="O147" s="24"/>
      <c r="P147" s="6"/>
      <c r="Q147" s="5"/>
      <c r="R147" s="5"/>
      <c r="S147" s="5"/>
      <c r="T147" s="5"/>
      <c r="U147" s="5"/>
      <c r="V147" s="5"/>
      <c r="W147" s="5"/>
      <c r="X147" s="5"/>
      <c r="Y147" s="5"/>
    </row>
    <row r="148" spans="1:25" s="61" customFormat="1" ht="4.5" customHeight="1" outlineLevel="1" x14ac:dyDescent="0.25">
      <c r="A148" s="677"/>
      <c r="B148" s="158"/>
      <c r="C148" s="153"/>
      <c r="D148" s="153"/>
      <c r="E148" s="153"/>
      <c r="F148" s="153"/>
      <c r="G148" s="153"/>
      <c r="H148" s="153"/>
      <c r="I148" s="153"/>
      <c r="J148" s="153"/>
      <c r="K148" s="153"/>
      <c r="L148" s="153"/>
      <c r="M148" s="153"/>
      <c r="N148" s="153"/>
      <c r="O148" s="153"/>
      <c r="P148" s="6"/>
      <c r="Q148" s="5"/>
      <c r="R148" s="5"/>
      <c r="S148" s="5"/>
      <c r="T148" s="5"/>
      <c r="U148" s="5"/>
      <c r="V148" s="5"/>
      <c r="W148" s="5"/>
      <c r="X148" s="5"/>
      <c r="Y148" s="5"/>
    </row>
    <row r="149" spans="1:25" s="61" customFormat="1" ht="15" customHeight="1" outlineLevel="1" x14ac:dyDescent="0.25">
      <c r="A149" s="677"/>
      <c r="B149" s="158"/>
      <c r="C149" s="714">
        <v>4</v>
      </c>
      <c r="D149" s="715"/>
      <c r="E149" s="75" t="s">
        <v>120</v>
      </c>
      <c r="F149" s="24"/>
      <c r="G149" s="24"/>
      <c r="H149" s="24"/>
      <c r="I149" s="24"/>
      <c r="J149" s="24"/>
      <c r="K149" s="24"/>
      <c r="L149" s="24"/>
      <c r="M149" s="24"/>
      <c r="N149" s="24"/>
      <c r="O149" s="24"/>
      <c r="P149" s="6"/>
      <c r="Q149" s="5"/>
      <c r="R149" s="5"/>
      <c r="S149" s="5"/>
      <c r="T149" s="5"/>
      <c r="U149" s="5"/>
      <c r="V149" s="5"/>
      <c r="W149" s="5"/>
      <c r="X149" s="5"/>
      <c r="Y149" s="5"/>
    </row>
    <row r="150" spans="1:25" s="61" customFormat="1" outlineLevel="1" x14ac:dyDescent="0.25">
      <c r="A150" s="677"/>
      <c r="B150" s="158"/>
      <c r="C150" s="693">
        <v>2</v>
      </c>
      <c r="D150" s="694"/>
      <c r="E150" s="84" t="s">
        <v>121</v>
      </c>
      <c r="F150" s="75"/>
      <c r="G150" s="75"/>
      <c r="H150" s="75"/>
      <c r="I150" s="75"/>
      <c r="J150" s="75"/>
      <c r="K150" s="75"/>
      <c r="L150" s="75"/>
      <c r="M150" s="75"/>
      <c r="N150" s="75"/>
      <c r="O150" s="75"/>
      <c r="P150" s="6"/>
      <c r="Q150" s="5" t="s">
        <v>122</v>
      </c>
      <c r="R150" s="5"/>
      <c r="S150" s="5"/>
      <c r="T150" s="5"/>
      <c r="U150" s="5"/>
      <c r="V150" s="5"/>
      <c r="W150" s="5"/>
      <c r="X150" s="5"/>
      <c r="Y150" s="5"/>
    </row>
    <row r="151" spans="1:25" s="61" customFormat="1" ht="13.5" customHeight="1" outlineLevel="1" x14ac:dyDescent="0.25">
      <c r="A151" s="677"/>
      <c r="B151" s="158"/>
      <c r="C151" s="716"/>
      <c r="D151" s="717"/>
      <c r="E151" s="717"/>
      <c r="F151" s="717"/>
      <c r="G151" s="717"/>
      <c r="H151" s="717"/>
      <c r="I151" s="717"/>
      <c r="J151" s="717"/>
      <c r="K151" s="717"/>
      <c r="L151" s="717"/>
      <c r="M151" s="717"/>
      <c r="N151" s="717"/>
      <c r="O151" s="717"/>
      <c r="P151" s="6"/>
      <c r="Q151" s="5" t="s">
        <v>123</v>
      </c>
      <c r="R151" s="5"/>
      <c r="S151" s="5"/>
      <c r="T151" s="5"/>
      <c r="U151" s="5"/>
      <c r="V151" s="5"/>
      <c r="W151" s="5"/>
      <c r="X151" s="5"/>
      <c r="Y151" s="5"/>
    </row>
    <row r="152" spans="1:25" s="61" customFormat="1" outlineLevel="1" x14ac:dyDescent="0.25">
      <c r="A152" s="677"/>
      <c r="B152" s="158"/>
      <c r="C152" s="716"/>
      <c r="D152" s="717"/>
      <c r="E152" s="717"/>
      <c r="F152" s="717"/>
      <c r="G152" s="717"/>
      <c r="H152" s="717"/>
      <c r="I152" s="717"/>
      <c r="J152" s="717"/>
      <c r="K152" s="717"/>
      <c r="L152" s="717"/>
      <c r="M152" s="717"/>
      <c r="N152" s="717"/>
      <c r="O152" s="717"/>
      <c r="P152" s="6"/>
      <c r="Q152" s="5" t="s">
        <v>124</v>
      </c>
      <c r="R152" s="5"/>
      <c r="S152" s="5"/>
      <c r="T152" s="5"/>
      <c r="U152" s="5"/>
      <c r="V152" s="5"/>
      <c r="W152" s="5"/>
      <c r="X152" s="5"/>
      <c r="Y152" s="5"/>
    </row>
    <row r="153" spans="1:25" s="61" customFormat="1" outlineLevel="1" x14ac:dyDescent="0.25">
      <c r="A153" s="677"/>
      <c r="B153" s="158"/>
      <c r="C153" s="716"/>
      <c r="D153" s="717"/>
      <c r="E153" s="717"/>
      <c r="F153" s="717"/>
      <c r="G153" s="717"/>
      <c r="H153" s="717"/>
      <c r="I153" s="717"/>
      <c r="J153" s="717"/>
      <c r="K153" s="717"/>
      <c r="L153" s="717"/>
      <c r="M153" s="717"/>
      <c r="N153" s="717"/>
      <c r="O153" s="717"/>
      <c r="P153" s="6"/>
      <c r="Q153" s="5" t="s">
        <v>125</v>
      </c>
      <c r="R153" s="5"/>
      <c r="S153" s="5"/>
      <c r="T153" s="5"/>
      <c r="U153" s="5"/>
      <c r="V153" s="5"/>
      <c r="W153" s="5"/>
      <c r="X153" s="5"/>
      <c r="Y153" s="5"/>
    </row>
    <row r="154" spans="1:25" s="61" customFormat="1" outlineLevel="1" x14ac:dyDescent="0.25">
      <c r="A154" s="677"/>
      <c r="B154" s="158"/>
      <c r="C154" s="716"/>
      <c r="D154" s="717"/>
      <c r="E154" s="717"/>
      <c r="F154" s="717"/>
      <c r="G154" s="717"/>
      <c r="H154" s="717"/>
      <c r="I154" s="717"/>
      <c r="J154" s="717"/>
      <c r="K154" s="717"/>
      <c r="L154" s="717"/>
      <c r="M154" s="717"/>
      <c r="N154" s="717"/>
      <c r="O154" s="717"/>
      <c r="P154" s="6"/>
      <c r="Q154" s="5" t="s">
        <v>126</v>
      </c>
      <c r="R154" s="5"/>
      <c r="S154" s="5"/>
      <c r="T154" s="5"/>
      <c r="U154" s="5"/>
      <c r="V154" s="5"/>
      <c r="W154" s="5"/>
      <c r="X154" s="5"/>
      <c r="Y154" s="5"/>
    </row>
    <row r="155" spans="1:25" s="61" customFormat="1" outlineLevel="1" x14ac:dyDescent="0.25">
      <c r="A155" s="677"/>
      <c r="B155" s="159"/>
      <c r="C155" s="716"/>
      <c r="D155" s="717"/>
      <c r="E155" s="717"/>
      <c r="F155" s="717"/>
      <c r="G155" s="717"/>
      <c r="H155" s="717"/>
      <c r="I155" s="717"/>
      <c r="J155" s="717"/>
      <c r="K155" s="717"/>
      <c r="L155" s="717"/>
      <c r="M155" s="717"/>
      <c r="N155" s="717"/>
      <c r="O155" s="717"/>
      <c r="P155" s="6"/>
      <c r="Q155" s="5" t="s">
        <v>119</v>
      </c>
      <c r="R155" s="5"/>
      <c r="S155" s="5"/>
      <c r="T155" s="5"/>
      <c r="U155" s="5"/>
      <c r="V155" s="5"/>
      <c r="W155" s="5"/>
      <c r="X155" s="5"/>
      <c r="Y155" s="5"/>
    </row>
    <row r="156" spans="1:25" s="61" customFormat="1" ht="6" customHeight="1" outlineLevel="1" thickBot="1" x14ac:dyDescent="0.3">
      <c r="A156" s="678"/>
      <c r="B156" s="44"/>
      <c r="C156" s="153"/>
      <c r="D156" s="153"/>
      <c r="E156" s="153"/>
      <c r="F156" s="153"/>
      <c r="G156" s="153"/>
      <c r="H156" s="153"/>
      <c r="I156" s="153"/>
      <c r="J156" s="153"/>
      <c r="K156" s="153"/>
      <c r="L156" s="153"/>
      <c r="M156" s="153"/>
      <c r="N156" s="153"/>
      <c r="O156" s="153"/>
      <c r="P156" s="6"/>
      <c r="Q156" s="5"/>
      <c r="R156" s="5"/>
      <c r="S156" s="5"/>
      <c r="T156" s="5"/>
      <c r="U156" s="5"/>
      <c r="V156" s="5"/>
      <c r="W156" s="5"/>
      <c r="X156" s="5"/>
      <c r="Y156" s="5"/>
    </row>
    <row r="157" spans="1:25" s="61" customFormat="1" ht="46.5" customHeight="1" outlineLevel="1" x14ac:dyDescent="0.25">
      <c r="A157" s="708" t="str">
        <f>Notes!B30</f>
        <v>Note 14</v>
      </c>
      <c r="B157" s="50" t="s">
        <v>127</v>
      </c>
      <c r="C157" s="687" t="s">
        <v>80</v>
      </c>
      <c r="D157" s="682"/>
      <c r="E157" s="153"/>
      <c r="F157" s="153"/>
      <c r="G157" s="153"/>
      <c r="H157" s="153"/>
      <c r="I157" s="153"/>
      <c r="J157" s="153"/>
      <c r="K157" s="153"/>
      <c r="L157" s="153"/>
      <c r="M157" s="153"/>
      <c r="N157" s="153"/>
      <c r="O157" s="153"/>
      <c r="P157" s="6"/>
      <c r="Q157" s="5"/>
      <c r="R157" s="5"/>
      <c r="S157" s="5"/>
      <c r="T157" s="5"/>
      <c r="U157" s="5"/>
      <c r="V157" s="5"/>
      <c r="W157" s="5"/>
      <c r="X157" s="5"/>
      <c r="Y157" s="5"/>
    </row>
    <row r="158" spans="1:25" s="61" customFormat="1" ht="6" customHeight="1" outlineLevel="1" x14ac:dyDescent="0.25">
      <c r="A158" s="709"/>
      <c r="B158" s="59"/>
      <c r="C158" s="153"/>
      <c r="D158" s="153"/>
      <c r="E158" s="153"/>
      <c r="F158" s="153"/>
      <c r="G158" s="153"/>
      <c r="H158" s="153"/>
      <c r="I158" s="153"/>
      <c r="J158" s="153"/>
      <c r="K158" s="153"/>
      <c r="L158" s="153"/>
      <c r="M158" s="153"/>
      <c r="N158" s="153"/>
      <c r="O158" s="153"/>
      <c r="P158" s="6"/>
      <c r="Q158" s="5"/>
      <c r="R158" s="5"/>
      <c r="S158" s="5"/>
      <c r="T158" s="5"/>
      <c r="U158" s="5"/>
      <c r="V158" s="5"/>
      <c r="W158" s="5"/>
      <c r="X158" s="5"/>
      <c r="Y158" s="5"/>
    </row>
    <row r="159" spans="1:25" s="61" customFormat="1" ht="69.75" customHeight="1" outlineLevel="1" x14ac:dyDescent="0.25">
      <c r="A159" s="709"/>
      <c r="B159" s="50" t="s">
        <v>128</v>
      </c>
      <c r="C159" s="697"/>
      <c r="D159" s="698"/>
      <c r="E159" s="698"/>
      <c r="F159" s="698"/>
      <c r="G159" s="698"/>
      <c r="H159" s="698"/>
      <c r="I159" s="698"/>
      <c r="J159" s="698"/>
      <c r="K159" s="698"/>
      <c r="L159" s="698"/>
      <c r="M159" s="698"/>
      <c r="N159" s="698"/>
      <c r="O159" s="698"/>
      <c r="P159" s="6"/>
      <c r="Q159" s="5"/>
      <c r="R159" s="5"/>
      <c r="S159" s="5"/>
      <c r="T159" s="5"/>
      <c r="U159" s="5"/>
      <c r="V159" s="5"/>
      <c r="W159" s="5"/>
      <c r="X159" s="5"/>
      <c r="Y159" s="5"/>
    </row>
    <row r="160" spans="1:25" s="61" customFormat="1" ht="6" customHeight="1" outlineLevel="1" thickBot="1" x14ac:dyDescent="0.3">
      <c r="A160" s="710"/>
      <c r="B160" s="59"/>
      <c r="C160" s="153"/>
      <c r="D160" s="153"/>
      <c r="E160" s="153"/>
      <c r="F160" s="153"/>
      <c r="G160" s="153"/>
      <c r="H160" s="153"/>
      <c r="I160" s="153"/>
      <c r="J160" s="153"/>
      <c r="K160" s="153"/>
      <c r="L160" s="153"/>
      <c r="M160" s="153"/>
      <c r="N160" s="153"/>
      <c r="O160" s="153"/>
      <c r="P160" s="6"/>
      <c r="Q160" s="5"/>
      <c r="R160" s="5"/>
      <c r="S160" s="5"/>
      <c r="T160" s="5"/>
      <c r="U160" s="5"/>
      <c r="V160" s="5"/>
      <c r="W160" s="5"/>
      <c r="X160" s="5"/>
      <c r="Y160" s="5"/>
    </row>
    <row r="161" spans="1:25" s="61" customFormat="1" ht="15" customHeight="1" outlineLevel="1" x14ac:dyDescent="0.25">
      <c r="A161" s="708" t="str">
        <f>Notes!B32</f>
        <v>Note 15</v>
      </c>
      <c r="B161" s="34" t="s">
        <v>129</v>
      </c>
      <c r="C161" s="687" t="s">
        <v>80</v>
      </c>
      <c r="D161" s="682"/>
      <c r="E161" s="24"/>
      <c r="F161" s="24"/>
      <c r="G161" s="24"/>
      <c r="H161" s="24"/>
      <c r="I161" s="24"/>
      <c r="J161" s="24"/>
      <c r="K161" s="24"/>
      <c r="L161" s="24"/>
      <c r="M161" s="24"/>
      <c r="N161" s="24"/>
      <c r="O161" s="24"/>
      <c r="P161" s="6"/>
      <c r="Q161" s="5"/>
      <c r="R161" s="5"/>
      <c r="S161" s="5"/>
      <c r="T161" s="5"/>
      <c r="U161" s="5"/>
      <c r="V161" s="5"/>
      <c r="W161" s="5"/>
      <c r="X161" s="5"/>
      <c r="Y161" s="5"/>
    </row>
    <row r="162" spans="1:25" s="61" customFormat="1" ht="6" customHeight="1" outlineLevel="1" x14ac:dyDescent="0.25">
      <c r="A162" s="709"/>
      <c r="B162" s="44"/>
      <c r="C162" s="153"/>
      <c r="D162" s="153"/>
      <c r="E162" s="153"/>
      <c r="F162" s="153"/>
      <c r="G162" s="153"/>
      <c r="H162" s="153"/>
      <c r="I162" s="153"/>
      <c r="J162" s="153"/>
      <c r="K162" s="153"/>
      <c r="L162" s="153"/>
      <c r="M162" s="153"/>
      <c r="N162" s="153"/>
      <c r="O162" s="153"/>
      <c r="P162" s="6"/>
      <c r="Q162" s="5" t="s">
        <v>130</v>
      </c>
      <c r="R162" s="5"/>
      <c r="S162" s="5"/>
      <c r="T162" s="5"/>
      <c r="U162" s="5"/>
      <c r="V162" s="5"/>
      <c r="W162" s="5"/>
      <c r="X162" s="5"/>
      <c r="Y162" s="5"/>
    </row>
    <row r="163" spans="1:25" s="61" customFormat="1" ht="15" customHeight="1" outlineLevel="1" x14ac:dyDescent="0.25">
      <c r="A163" s="709"/>
      <c r="B163" s="34" t="s">
        <v>31</v>
      </c>
      <c r="C163" s="687" t="s">
        <v>130</v>
      </c>
      <c r="D163" s="682"/>
      <c r="E163" s="682"/>
      <c r="F163" s="682"/>
      <c r="G163" s="24"/>
      <c r="H163" s="24"/>
      <c r="I163" s="153"/>
      <c r="J163" s="24"/>
      <c r="K163" s="24"/>
      <c r="L163" s="24"/>
      <c r="M163" s="24"/>
      <c r="N163" s="24"/>
      <c r="O163" s="24"/>
      <c r="P163" s="6"/>
      <c r="Q163" s="5" t="s">
        <v>131</v>
      </c>
      <c r="R163" s="5"/>
      <c r="S163" s="5"/>
      <c r="T163" s="5"/>
      <c r="U163" s="5"/>
      <c r="V163" s="5"/>
      <c r="W163" s="5"/>
      <c r="X163" s="5"/>
      <c r="Y163" s="5"/>
    </row>
    <row r="164" spans="1:25" s="61" customFormat="1" ht="6" customHeight="1" outlineLevel="1" thickBot="1" x14ac:dyDescent="0.3">
      <c r="A164" s="710"/>
      <c r="B164" s="44"/>
      <c r="C164" s="153"/>
      <c r="D164" s="153"/>
      <c r="E164" s="153"/>
      <c r="F164" s="153"/>
      <c r="G164" s="153"/>
      <c r="H164" s="153"/>
      <c r="I164" s="153"/>
      <c r="J164" s="153"/>
      <c r="K164" s="153"/>
      <c r="L164" s="153"/>
      <c r="M164" s="153"/>
      <c r="N164" s="153"/>
      <c r="O164" s="153"/>
      <c r="P164" s="6"/>
      <c r="Q164" s="5" t="s">
        <v>132</v>
      </c>
      <c r="R164" s="5"/>
      <c r="S164" s="5"/>
      <c r="T164" s="5"/>
      <c r="U164" s="5"/>
      <c r="V164" s="5"/>
      <c r="W164" s="5"/>
      <c r="X164" s="5"/>
      <c r="Y164" s="5"/>
    </row>
    <row r="165" spans="1:25" s="61" customFormat="1" ht="12" outlineLevel="1" thickBot="1" x14ac:dyDescent="0.3">
      <c r="A165" s="676" t="str">
        <f>Notes!B34</f>
        <v>Note 16</v>
      </c>
      <c r="B165" s="699" t="s">
        <v>1939</v>
      </c>
      <c r="C165" s="700"/>
      <c r="D165" s="700"/>
      <c r="E165" s="700"/>
      <c r="F165" s="700"/>
      <c r="G165" s="700"/>
      <c r="H165" s="700"/>
      <c r="I165" s="700"/>
      <c r="J165" s="700"/>
      <c r="K165" s="700"/>
      <c r="L165" s="700"/>
      <c r="M165" s="700"/>
      <c r="N165" s="700"/>
      <c r="O165" s="701"/>
      <c r="P165" s="6"/>
      <c r="Q165" s="5"/>
      <c r="R165" s="5"/>
      <c r="S165" s="5"/>
      <c r="T165" s="5"/>
      <c r="U165" s="5"/>
      <c r="V165" s="5"/>
      <c r="W165" s="5"/>
      <c r="X165" s="5"/>
      <c r="Y165" s="5"/>
    </row>
    <row r="166" spans="1:25" s="61" customFormat="1" ht="6" customHeight="1" outlineLevel="1" x14ac:dyDescent="0.25">
      <c r="A166" s="677"/>
      <c r="B166" s="44"/>
      <c r="C166" s="153"/>
      <c r="D166" s="153"/>
      <c r="E166" s="153"/>
      <c r="F166" s="153"/>
      <c r="G166" s="153"/>
      <c r="H166" s="153"/>
      <c r="I166" s="153"/>
      <c r="J166" s="153"/>
      <c r="K166" s="153"/>
      <c r="L166" s="153"/>
      <c r="M166" s="153"/>
      <c r="N166" s="153"/>
      <c r="O166" s="153"/>
      <c r="P166" s="6"/>
      <c r="Q166" s="5" t="s">
        <v>134</v>
      </c>
      <c r="R166" s="5"/>
      <c r="S166" s="5"/>
      <c r="T166" s="5"/>
      <c r="U166" s="5"/>
      <c r="V166" s="5"/>
      <c r="W166" s="5"/>
      <c r="X166" s="5"/>
      <c r="Y166" s="5"/>
    </row>
    <row r="167" spans="1:25" s="61" customFormat="1" ht="15" customHeight="1" outlineLevel="1" x14ac:dyDescent="0.25">
      <c r="A167" s="677"/>
      <c r="B167" s="34" t="s">
        <v>33</v>
      </c>
      <c r="C167" s="687"/>
      <c r="D167" s="682"/>
      <c r="E167" s="682"/>
      <c r="F167" s="682"/>
      <c r="G167" s="682"/>
      <c r="H167" s="24"/>
      <c r="I167" s="153"/>
      <c r="J167" s="24"/>
      <c r="K167" s="24"/>
      <c r="L167" s="24"/>
      <c r="M167" s="24"/>
      <c r="N167" s="24"/>
      <c r="O167" s="24"/>
      <c r="P167" s="6"/>
      <c r="Q167" s="5"/>
      <c r="R167" s="5"/>
      <c r="S167" s="5"/>
      <c r="T167" s="5"/>
      <c r="U167" s="5"/>
      <c r="V167" s="5"/>
      <c r="W167" s="5"/>
      <c r="X167" s="5"/>
      <c r="Y167" s="5"/>
    </row>
    <row r="168" spans="1:25" s="61" customFormat="1" ht="6" customHeight="1" outlineLevel="1" x14ac:dyDescent="0.25">
      <c r="A168" s="677"/>
      <c r="B168" s="44"/>
      <c r="C168" s="153"/>
      <c r="D168" s="153"/>
      <c r="E168" s="153"/>
      <c r="F168" s="153"/>
      <c r="G168" s="153"/>
      <c r="H168" s="153"/>
      <c r="I168" s="153"/>
      <c r="J168" s="153"/>
      <c r="K168" s="153"/>
      <c r="L168" s="153"/>
      <c r="M168" s="153"/>
      <c r="N168" s="153"/>
      <c r="O168" s="153"/>
      <c r="P168" s="6"/>
      <c r="Q168" s="5"/>
      <c r="R168" s="5"/>
      <c r="S168" s="5"/>
      <c r="T168" s="5"/>
      <c r="U168" s="5"/>
      <c r="V168" s="5"/>
      <c r="W168" s="5"/>
      <c r="X168" s="5"/>
      <c r="Y168" s="5"/>
    </row>
    <row r="169" spans="1:25" s="61" customFormat="1" ht="15" customHeight="1" outlineLevel="1" x14ac:dyDescent="0.25">
      <c r="A169" s="677"/>
      <c r="B169" s="702" t="s">
        <v>34</v>
      </c>
      <c r="C169" s="705" t="s">
        <v>111</v>
      </c>
      <c r="D169" s="706"/>
      <c r="E169" s="154" t="s">
        <v>43</v>
      </c>
      <c r="F169" s="81" t="s">
        <v>112</v>
      </c>
      <c r="G169" s="154" t="s">
        <v>113</v>
      </c>
      <c r="H169" s="81" t="s">
        <v>114</v>
      </c>
      <c r="I169" s="154" t="s">
        <v>43</v>
      </c>
      <c r="J169" s="81" t="s">
        <v>115</v>
      </c>
      <c r="K169" s="154" t="s">
        <v>43</v>
      </c>
      <c r="L169" s="24"/>
      <c r="M169" s="24"/>
      <c r="N169" s="24"/>
      <c r="O169" s="24"/>
      <c r="P169" s="6"/>
      <c r="Q169" s="5" t="s">
        <v>43</v>
      </c>
      <c r="R169" s="5"/>
      <c r="S169" s="5"/>
      <c r="T169" s="5"/>
      <c r="U169" s="5"/>
      <c r="V169" s="5"/>
      <c r="W169" s="5"/>
      <c r="X169" s="5"/>
      <c r="Y169" s="5"/>
    </row>
    <row r="170" spans="1:25" s="61" customFormat="1" outlineLevel="1" x14ac:dyDescent="0.25">
      <c r="A170" s="677"/>
      <c r="B170" s="703"/>
      <c r="C170" s="697"/>
      <c r="D170" s="698"/>
      <c r="E170" s="698"/>
      <c r="F170" s="698"/>
      <c r="G170" s="698"/>
      <c r="H170" s="698"/>
      <c r="I170" s="698"/>
      <c r="J170" s="698"/>
      <c r="K170" s="698"/>
      <c r="L170" s="698"/>
      <c r="M170" s="698"/>
      <c r="N170" s="698"/>
      <c r="O170" s="698"/>
      <c r="P170" s="6"/>
      <c r="Q170" s="5" t="s">
        <v>113</v>
      </c>
      <c r="R170" s="5"/>
      <c r="S170" s="5"/>
      <c r="T170" s="5"/>
      <c r="U170" s="5"/>
      <c r="V170" s="5"/>
      <c r="W170" s="5"/>
      <c r="X170" s="5"/>
      <c r="Y170" s="5"/>
    </row>
    <row r="171" spans="1:25" s="61" customFormat="1" outlineLevel="1" x14ac:dyDescent="0.25">
      <c r="A171" s="677"/>
      <c r="B171" s="703"/>
      <c r="C171" s="697"/>
      <c r="D171" s="698"/>
      <c r="E171" s="698"/>
      <c r="F171" s="698"/>
      <c r="G171" s="698"/>
      <c r="H171" s="698"/>
      <c r="I171" s="698"/>
      <c r="J171" s="698"/>
      <c r="K171" s="698"/>
      <c r="L171" s="698"/>
      <c r="M171" s="698"/>
      <c r="N171" s="698"/>
      <c r="O171" s="698"/>
      <c r="P171" s="6"/>
      <c r="Q171" s="5"/>
      <c r="R171" s="5"/>
      <c r="S171" s="5"/>
      <c r="T171" s="5"/>
      <c r="U171" s="5"/>
      <c r="V171" s="5"/>
      <c r="W171" s="5"/>
      <c r="X171" s="5"/>
      <c r="Y171" s="5"/>
    </row>
    <row r="172" spans="1:25" s="61" customFormat="1" outlineLevel="1" x14ac:dyDescent="0.25">
      <c r="A172" s="677"/>
      <c r="B172" s="703"/>
      <c r="C172" s="697"/>
      <c r="D172" s="698"/>
      <c r="E172" s="698"/>
      <c r="F172" s="698"/>
      <c r="G172" s="698"/>
      <c r="H172" s="698"/>
      <c r="I172" s="698"/>
      <c r="J172" s="698"/>
      <c r="K172" s="698"/>
      <c r="L172" s="698"/>
      <c r="M172" s="698"/>
      <c r="N172" s="698"/>
      <c r="O172" s="698"/>
      <c r="P172" s="6"/>
      <c r="Q172" s="5"/>
      <c r="R172" s="5"/>
      <c r="S172" s="5"/>
      <c r="T172" s="5"/>
      <c r="U172" s="5"/>
      <c r="V172" s="5"/>
      <c r="W172" s="5"/>
      <c r="X172" s="5"/>
      <c r="Y172" s="5"/>
    </row>
    <row r="173" spans="1:25" s="61" customFormat="1" outlineLevel="1" x14ac:dyDescent="0.25">
      <c r="A173" s="677"/>
      <c r="B173" s="703"/>
      <c r="C173" s="697"/>
      <c r="D173" s="698"/>
      <c r="E173" s="698"/>
      <c r="F173" s="698"/>
      <c r="G173" s="698"/>
      <c r="H173" s="698"/>
      <c r="I173" s="698"/>
      <c r="J173" s="698"/>
      <c r="K173" s="698"/>
      <c r="L173" s="698"/>
      <c r="M173" s="698"/>
      <c r="N173" s="698"/>
      <c r="O173" s="698"/>
      <c r="P173" s="6"/>
      <c r="Q173" s="5"/>
      <c r="R173" s="5"/>
      <c r="S173" s="5"/>
      <c r="T173" s="5"/>
      <c r="U173" s="5"/>
      <c r="V173" s="5"/>
      <c r="W173" s="5"/>
      <c r="X173" s="5"/>
      <c r="Y173" s="5"/>
    </row>
    <row r="174" spans="1:25" s="61" customFormat="1" outlineLevel="1" x14ac:dyDescent="0.25">
      <c r="A174" s="677"/>
      <c r="B174" s="704"/>
      <c r="C174" s="697"/>
      <c r="D174" s="698"/>
      <c r="E174" s="698"/>
      <c r="F174" s="698"/>
      <c r="G174" s="698"/>
      <c r="H174" s="698"/>
      <c r="I174" s="698"/>
      <c r="J174" s="698"/>
      <c r="K174" s="698"/>
      <c r="L174" s="698"/>
      <c r="M174" s="698"/>
      <c r="N174" s="698"/>
      <c r="O174" s="698"/>
      <c r="P174" s="6"/>
      <c r="Q174" s="5"/>
      <c r="R174" s="5"/>
      <c r="S174" s="5"/>
      <c r="T174" s="5"/>
      <c r="U174" s="5"/>
      <c r="V174" s="5"/>
      <c r="W174" s="5"/>
      <c r="X174" s="5"/>
      <c r="Y174" s="5"/>
    </row>
    <row r="175" spans="1:25" s="61" customFormat="1" ht="6" customHeight="1" outlineLevel="1" x14ac:dyDescent="0.25">
      <c r="A175" s="677"/>
      <c r="B175" s="51"/>
      <c r="C175" s="153"/>
      <c r="D175" s="153"/>
      <c r="E175" s="153"/>
      <c r="F175" s="153"/>
      <c r="G175" s="153"/>
      <c r="H175" s="153"/>
      <c r="I175" s="153"/>
      <c r="J175" s="153"/>
      <c r="K175" s="153"/>
      <c r="L175" s="153"/>
      <c r="M175" s="153"/>
      <c r="N175" s="153"/>
      <c r="O175" s="153"/>
      <c r="P175" s="6"/>
      <c r="Q175" s="5"/>
      <c r="R175" s="5"/>
      <c r="S175" s="5"/>
      <c r="T175" s="5"/>
      <c r="U175" s="5"/>
      <c r="V175" s="5"/>
      <c r="W175" s="5"/>
      <c r="X175" s="5"/>
      <c r="Y175" s="5"/>
    </row>
    <row r="176" spans="1:25" s="61" customFormat="1" ht="15" customHeight="1" outlineLevel="1" x14ac:dyDescent="0.25">
      <c r="A176" s="677"/>
      <c r="B176" s="702" t="s">
        <v>27</v>
      </c>
      <c r="C176" s="697"/>
      <c r="D176" s="698"/>
      <c r="E176" s="698"/>
      <c r="F176" s="698"/>
      <c r="G176" s="698"/>
      <c r="H176" s="698"/>
      <c r="I176" s="698"/>
      <c r="J176" s="698"/>
      <c r="K176" s="698"/>
      <c r="L176" s="698"/>
      <c r="M176" s="698"/>
      <c r="N176" s="698"/>
      <c r="O176" s="698"/>
      <c r="P176" s="6"/>
      <c r="Q176" s="5"/>
      <c r="R176" s="5"/>
      <c r="S176" s="5"/>
      <c r="T176" s="5"/>
      <c r="U176" s="5"/>
      <c r="V176" s="5"/>
      <c r="W176" s="5"/>
      <c r="X176" s="5"/>
      <c r="Y176" s="5"/>
    </row>
    <row r="177" spans="1:25" s="61" customFormat="1" ht="15" customHeight="1" outlineLevel="1" x14ac:dyDescent="0.25">
      <c r="A177" s="677"/>
      <c r="B177" s="703"/>
      <c r="C177" s="697"/>
      <c r="D177" s="698"/>
      <c r="E177" s="698"/>
      <c r="F177" s="698"/>
      <c r="G177" s="698"/>
      <c r="H177" s="698"/>
      <c r="I177" s="698"/>
      <c r="J177" s="698"/>
      <c r="K177" s="698"/>
      <c r="L177" s="698"/>
      <c r="M177" s="698"/>
      <c r="N177" s="698"/>
      <c r="O177" s="698"/>
      <c r="P177" s="6"/>
      <c r="Q177" s="5"/>
      <c r="R177" s="5"/>
      <c r="S177" s="5"/>
      <c r="T177" s="5"/>
      <c r="U177" s="5"/>
      <c r="V177" s="5"/>
      <c r="W177" s="5"/>
      <c r="X177" s="5"/>
      <c r="Y177" s="5"/>
    </row>
    <row r="178" spans="1:25" s="61" customFormat="1" outlineLevel="1" x14ac:dyDescent="0.25">
      <c r="A178" s="677"/>
      <c r="B178" s="703"/>
      <c r="C178" s="697"/>
      <c r="D178" s="698"/>
      <c r="E178" s="698"/>
      <c r="F178" s="698"/>
      <c r="G178" s="698"/>
      <c r="H178" s="698"/>
      <c r="I178" s="698"/>
      <c r="J178" s="698"/>
      <c r="K178" s="698"/>
      <c r="L178" s="698"/>
      <c r="M178" s="698"/>
      <c r="N178" s="698"/>
      <c r="O178" s="698"/>
      <c r="P178" s="6"/>
      <c r="Q178" s="5"/>
      <c r="R178" s="5"/>
      <c r="S178" s="5"/>
      <c r="T178" s="5"/>
      <c r="U178" s="5"/>
      <c r="V178" s="5"/>
      <c r="W178" s="5"/>
      <c r="X178" s="5"/>
      <c r="Y178" s="5"/>
    </row>
    <row r="179" spans="1:25" s="61" customFormat="1" outlineLevel="1" x14ac:dyDescent="0.25">
      <c r="A179" s="677"/>
      <c r="B179" s="703"/>
      <c r="C179" s="697"/>
      <c r="D179" s="698"/>
      <c r="E179" s="698"/>
      <c r="F179" s="698"/>
      <c r="G179" s="698"/>
      <c r="H179" s="698"/>
      <c r="I179" s="698"/>
      <c r="J179" s="698"/>
      <c r="K179" s="698"/>
      <c r="L179" s="698"/>
      <c r="M179" s="698"/>
      <c r="N179" s="698"/>
      <c r="O179" s="698"/>
      <c r="P179" s="6"/>
      <c r="Q179" s="5"/>
      <c r="R179" s="5"/>
      <c r="S179" s="5"/>
      <c r="T179" s="5"/>
      <c r="U179" s="5"/>
      <c r="V179" s="5"/>
      <c r="W179" s="5"/>
      <c r="X179" s="5"/>
      <c r="Y179" s="5"/>
    </row>
    <row r="180" spans="1:25" s="61" customFormat="1" outlineLevel="1" x14ac:dyDescent="0.25">
      <c r="A180" s="677"/>
      <c r="B180" s="703"/>
      <c r="C180" s="697"/>
      <c r="D180" s="698"/>
      <c r="E180" s="698"/>
      <c r="F180" s="698"/>
      <c r="G180" s="698"/>
      <c r="H180" s="698"/>
      <c r="I180" s="698"/>
      <c r="J180" s="698"/>
      <c r="K180" s="698"/>
      <c r="L180" s="698"/>
      <c r="M180" s="698"/>
      <c r="N180" s="698"/>
      <c r="O180" s="698"/>
      <c r="P180" s="6"/>
      <c r="Q180" s="5"/>
      <c r="R180" s="5"/>
      <c r="S180" s="5"/>
      <c r="T180" s="5"/>
      <c r="U180" s="5"/>
      <c r="V180" s="5"/>
      <c r="W180" s="5"/>
      <c r="X180" s="5"/>
      <c r="Y180" s="5"/>
    </row>
    <row r="181" spans="1:25" s="61" customFormat="1" outlineLevel="1" x14ac:dyDescent="0.25">
      <c r="A181" s="677"/>
      <c r="B181" s="703"/>
      <c r="C181" s="697"/>
      <c r="D181" s="698"/>
      <c r="E181" s="698"/>
      <c r="F181" s="698"/>
      <c r="G181" s="698"/>
      <c r="H181" s="698"/>
      <c r="I181" s="698"/>
      <c r="J181" s="698"/>
      <c r="K181" s="698"/>
      <c r="L181" s="698"/>
      <c r="M181" s="698"/>
      <c r="N181" s="698"/>
      <c r="O181" s="698"/>
      <c r="P181" s="6"/>
      <c r="Q181" s="5"/>
      <c r="R181" s="5"/>
      <c r="S181" s="5"/>
      <c r="T181" s="5"/>
      <c r="U181" s="5"/>
      <c r="V181" s="5"/>
      <c r="W181" s="5"/>
      <c r="X181" s="5"/>
      <c r="Y181" s="5"/>
    </row>
    <row r="182" spans="1:25" s="61" customFormat="1" outlineLevel="1" x14ac:dyDescent="0.25">
      <c r="A182" s="677"/>
      <c r="B182" s="704"/>
      <c r="C182" s="697"/>
      <c r="D182" s="698"/>
      <c r="E182" s="698"/>
      <c r="F182" s="698"/>
      <c r="G182" s="698"/>
      <c r="H182" s="698"/>
      <c r="I182" s="698"/>
      <c r="J182" s="698"/>
      <c r="K182" s="698"/>
      <c r="L182" s="698"/>
      <c r="M182" s="698"/>
      <c r="N182" s="698"/>
      <c r="O182" s="698"/>
      <c r="P182" s="6"/>
      <c r="Q182" s="5"/>
      <c r="R182" s="5"/>
      <c r="S182" s="5"/>
      <c r="T182" s="5"/>
      <c r="U182" s="5"/>
      <c r="V182" s="5"/>
      <c r="W182" s="5"/>
      <c r="X182" s="5"/>
      <c r="Y182" s="5"/>
    </row>
    <row r="183" spans="1:25" s="61" customFormat="1" ht="6" customHeight="1" outlineLevel="1" x14ac:dyDescent="0.25">
      <c r="A183" s="677"/>
      <c r="B183" s="33"/>
      <c r="C183" s="153"/>
      <c r="D183" s="153"/>
      <c r="E183" s="153"/>
      <c r="F183" s="153"/>
      <c r="G183" s="153"/>
      <c r="H183" s="153"/>
      <c r="I183" s="153"/>
      <c r="J183" s="153"/>
      <c r="K183" s="153"/>
      <c r="L183" s="153"/>
      <c r="M183" s="153"/>
      <c r="N183" s="153"/>
      <c r="O183" s="153"/>
      <c r="P183" s="6"/>
      <c r="Q183" s="5"/>
      <c r="R183" s="5"/>
      <c r="S183" s="5"/>
      <c r="T183" s="5"/>
      <c r="U183" s="5"/>
      <c r="V183" s="5"/>
      <c r="W183" s="5"/>
      <c r="X183" s="5"/>
      <c r="Y183" s="5"/>
    </row>
    <row r="184" spans="1:25" s="61" customFormat="1" ht="15" customHeight="1" outlineLevel="1" x14ac:dyDescent="0.25">
      <c r="A184" s="677"/>
      <c r="B184" s="157" t="s">
        <v>118</v>
      </c>
      <c r="C184" s="693" t="s">
        <v>130</v>
      </c>
      <c r="D184" s="707"/>
      <c r="E184" s="707"/>
      <c r="F184" s="694"/>
      <c r="G184" s="24"/>
      <c r="H184" s="24"/>
      <c r="I184" s="24"/>
      <c r="J184" s="24"/>
      <c r="K184" s="24"/>
      <c r="L184" s="24"/>
      <c r="M184" s="24"/>
      <c r="N184" s="24"/>
      <c r="O184" s="24"/>
      <c r="P184" s="6"/>
      <c r="Q184" s="5"/>
      <c r="R184" s="5"/>
      <c r="S184" s="5"/>
      <c r="T184" s="5"/>
      <c r="U184" s="5"/>
      <c r="V184" s="5"/>
      <c r="W184" s="5"/>
      <c r="X184" s="5"/>
      <c r="Y184" s="5"/>
    </row>
    <row r="185" spans="1:25" s="61" customFormat="1" ht="4.5" customHeight="1" outlineLevel="1" x14ac:dyDescent="0.25">
      <c r="A185" s="677"/>
      <c r="B185" s="158"/>
      <c r="C185" s="24"/>
      <c r="D185" s="24"/>
      <c r="E185" s="24"/>
      <c r="F185" s="24"/>
      <c r="G185" s="24"/>
      <c r="H185" s="24"/>
      <c r="I185" s="24"/>
      <c r="J185" s="24"/>
      <c r="K185" s="24"/>
      <c r="L185" s="24"/>
      <c r="M185" s="24"/>
      <c r="N185" s="24"/>
      <c r="O185" s="24"/>
      <c r="P185" s="6"/>
      <c r="Q185" s="5"/>
      <c r="R185" s="5"/>
      <c r="S185" s="5"/>
      <c r="T185" s="5"/>
      <c r="U185" s="5"/>
      <c r="V185" s="5"/>
      <c r="W185" s="5"/>
      <c r="X185" s="5"/>
      <c r="Y185" s="5"/>
    </row>
    <row r="186" spans="1:25" s="61" customFormat="1" ht="15" customHeight="1" outlineLevel="1" x14ac:dyDescent="0.25">
      <c r="A186" s="677"/>
      <c r="B186" s="703"/>
      <c r="C186" s="693">
        <v>1</v>
      </c>
      <c r="D186" s="694"/>
      <c r="E186" s="84" t="s">
        <v>135</v>
      </c>
      <c r="F186" s="24"/>
      <c r="G186" s="24"/>
      <c r="H186" s="24"/>
      <c r="I186" s="24"/>
      <c r="J186" s="24"/>
      <c r="K186" s="24"/>
      <c r="L186" s="24"/>
      <c r="M186" s="24"/>
      <c r="N186" s="24"/>
      <c r="O186" s="24"/>
      <c r="P186" s="6"/>
      <c r="Q186" s="5" t="s">
        <v>122</v>
      </c>
      <c r="R186" s="5"/>
      <c r="S186" s="5"/>
      <c r="T186" s="5"/>
      <c r="U186" s="5"/>
      <c r="V186" s="5"/>
      <c r="W186" s="5"/>
      <c r="X186" s="5"/>
      <c r="Y186" s="5"/>
    </row>
    <row r="187" spans="1:25" s="61" customFormat="1" ht="13.5" customHeight="1" outlineLevel="1" x14ac:dyDescent="0.25">
      <c r="A187" s="677"/>
      <c r="B187" s="703"/>
      <c r="C187" s="695"/>
      <c r="D187" s="696"/>
      <c r="E187" s="696"/>
      <c r="F187" s="696"/>
      <c r="G187" s="696"/>
      <c r="H187" s="696"/>
      <c r="I187" s="696"/>
      <c r="J187" s="696"/>
      <c r="K187" s="696"/>
      <c r="L187" s="696"/>
      <c r="M187" s="696"/>
      <c r="N187" s="696"/>
      <c r="O187" s="696"/>
      <c r="P187" s="6"/>
      <c r="Q187" s="5" t="s">
        <v>123</v>
      </c>
      <c r="R187" s="5"/>
      <c r="S187" s="5"/>
      <c r="T187" s="5"/>
      <c r="U187" s="5"/>
      <c r="V187" s="5"/>
      <c r="W187" s="5"/>
      <c r="X187" s="5"/>
      <c r="Y187" s="5"/>
    </row>
    <row r="188" spans="1:25" s="61" customFormat="1" outlineLevel="1" x14ac:dyDescent="0.25">
      <c r="A188" s="677"/>
      <c r="B188" s="703"/>
      <c r="C188" s="695"/>
      <c r="D188" s="696"/>
      <c r="E188" s="696"/>
      <c r="F188" s="696"/>
      <c r="G188" s="696"/>
      <c r="H188" s="696"/>
      <c r="I188" s="696"/>
      <c r="J188" s="696"/>
      <c r="K188" s="696"/>
      <c r="L188" s="696"/>
      <c r="M188" s="696"/>
      <c r="N188" s="696"/>
      <c r="O188" s="696"/>
      <c r="P188" s="6"/>
      <c r="Q188" s="5" t="s">
        <v>124</v>
      </c>
      <c r="R188" s="5"/>
      <c r="S188" s="5"/>
      <c r="T188" s="5"/>
      <c r="U188" s="5"/>
      <c r="V188" s="5"/>
      <c r="W188" s="5"/>
      <c r="X188" s="5"/>
      <c r="Y188" s="5"/>
    </row>
    <row r="189" spans="1:25" s="61" customFormat="1" outlineLevel="1" x14ac:dyDescent="0.25">
      <c r="A189" s="677"/>
      <c r="B189" s="703"/>
      <c r="C189" s="695"/>
      <c r="D189" s="696"/>
      <c r="E189" s="696"/>
      <c r="F189" s="696"/>
      <c r="G189" s="696"/>
      <c r="H189" s="696"/>
      <c r="I189" s="696"/>
      <c r="J189" s="696"/>
      <c r="K189" s="696"/>
      <c r="L189" s="696"/>
      <c r="M189" s="696"/>
      <c r="N189" s="696"/>
      <c r="O189" s="696"/>
      <c r="P189" s="6"/>
      <c r="Q189" s="5" t="s">
        <v>125</v>
      </c>
      <c r="R189" s="5"/>
      <c r="S189" s="5"/>
      <c r="T189" s="5"/>
      <c r="U189" s="5"/>
      <c r="V189" s="5"/>
      <c r="W189" s="5"/>
      <c r="X189" s="5"/>
      <c r="Y189" s="5"/>
    </row>
    <row r="190" spans="1:25" s="61" customFormat="1" outlineLevel="1" x14ac:dyDescent="0.25">
      <c r="A190" s="677"/>
      <c r="B190" s="703"/>
      <c r="C190" s="695"/>
      <c r="D190" s="696"/>
      <c r="E190" s="696"/>
      <c r="F190" s="696"/>
      <c r="G190" s="696"/>
      <c r="H190" s="696"/>
      <c r="I190" s="696"/>
      <c r="J190" s="696"/>
      <c r="K190" s="696"/>
      <c r="L190" s="696"/>
      <c r="M190" s="696"/>
      <c r="N190" s="696"/>
      <c r="O190" s="696"/>
      <c r="P190" s="6"/>
      <c r="Q190" s="5" t="s">
        <v>126</v>
      </c>
      <c r="R190" s="5"/>
      <c r="S190" s="5"/>
      <c r="T190" s="5"/>
      <c r="U190" s="5"/>
      <c r="V190" s="5"/>
      <c r="W190" s="5"/>
      <c r="X190" s="5"/>
      <c r="Y190" s="5"/>
    </row>
    <row r="191" spans="1:25" s="61" customFormat="1" outlineLevel="1" x14ac:dyDescent="0.25">
      <c r="A191" s="677"/>
      <c r="B191" s="704"/>
      <c r="C191" s="695"/>
      <c r="D191" s="696"/>
      <c r="E191" s="696"/>
      <c r="F191" s="696"/>
      <c r="G191" s="696"/>
      <c r="H191" s="696"/>
      <c r="I191" s="696"/>
      <c r="J191" s="696"/>
      <c r="K191" s="696"/>
      <c r="L191" s="696"/>
      <c r="M191" s="696"/>
      <c r="N191" s="696"/>
      <c r="O191" s="696"/>
      <c r="P191" s="6"/>
      <c r="Q191" s="5" t="s">
        <v>119</v>
      </c>
      <c r="R191" s="5"/>
      <c r="S191" s="5"/>
      <c r="T191" s="5"/>
      <c r="U191" s="5"/>
      <c r="V191" s="5"/>
      <c r="W191" s="5"/>
      <c r="X191" s="5"/>
      <c r="Y191" s="5"/>
    </row>
    <row r="192" spans="1:25" s="61" customFormat="1" ht="6" customHeight="1" outlineLevel="1" x14ac:dyDescent="0.25">
      <c r="A192" s="677"/>
      <c r="B192" s="44"/>
      <c r="C192" s="153"/>
      <c r="D192" s="153"/>
      <c r="E192" s="153"/>
      <c r="F192" s="153"/>
      <c r="G192" s="153"/>
      <c r="H192" s="153"/>
      <c r="I192" s="153"/>
      <c r="J192" s="153"/>
      <c r="K192" s="153"/>
      <c r="L192" s="153"/>
      <c r="M192" s="153"/>
      <c r="N192" s="153"/>
      <c r="O192" s="153"/>
      <c r="P192" s="6"/>
      <c r="Q192" s="5" t="s">
        <v>130</v>
      </c>
      <c r="R192" s="5"/>
      <c r="S192" s="5"/>
      <c r="T192" s="5"/>
      <c r="U192" s="5"/>
      <c r="V192" s="5"/>
      <c r="W192" s="5"/>
      <c r="X192" s="5"/>
      <c r="Y192" s="5"/>
    </row>
    <row r="193" spans="1:25" s="61" customFormat="1" ht="24.75" customHeight="1" outlineLevel="1" x14ac:dyDescent="0.25">
      <c r="A193" s="677"/>
      <c r="B193" s="45" t="s">
        <v>136</v>
      </c>
      <c r="C193" s="687" t="s">
        <v>80</v>
      </c>
      <c r="D193" s="682"/>
      <c r="E193" s="153"/>
      <c r="F193" s="153"/>
      <c r="G193" s="153"/>
      <c r="H193" s="153"/>
      <c r="I193" s="153"/>
      <c r="J193" s="153"/>
      <c r="K193" s="153"/>
      <c r="L193" s="153"/>
      <c r="M193" s="153"/>
      <c r="N193" s="153"/>
      <c r="O193" s="153"/>
      <c r="P193" s="6"/>
      <c r="Q193" s="5"/>
      <c r="R193" s="5"/>
      <c r="S193" s="5"/>
      <c r="T193" s="5"/>
      <c r="U193" s="5"/>
      <c r="V193" s="5"/>
      <c r="W193" s="5"/>
      <c r="X193" s="5"/>
      <c r="Y193" s="5"/>
    </row>
    <row r="194" spans="1:25" s="61" customFormat="1" ht="6" customHeight="1" outlineLevel="1" x14ac:dyDescent="0.25">
      <c r="A194" s="677"/>
      <c r="B194" s="44"/>
      <c r="C194" s="153"/>
      <c r="D194" s="153"/>
      <c r="E194" s="153"/>
      <c r="F194" s="153"/>
      <c r="G194" s="153"/>
      <c r="H194" s="153"/>
      <c r="I194" s="153"/>
      <c r="J194" s="153"/>
      <c r="K194" s="153"/>
      <c r="L194" s="153"/>
      <c r="M194" s="153"/>
      <c r="N194" s="153"/>
      <c r="O194" s="153"/>
      <c r="P194" s="6"/>
      <c r="Q194" s="5"/>
      <c r="R194" s="5"/>
      <c r="S194" s="5"/>
      <c r="T194" s="5"/>
      <c r="U194" s="5"/>
      <c r="V194" s="5"/>
      <c r="W194" s="5"/>
      <c r="X194" s="5"/>
      <c r="Y194" s="5"/>
    </row>
    <row r="195" spans="1:25" s="61" customFormat="1" ht="36.75" customHeight="1" outlineLevel="1" x14ac:dyDescent="0.25">
      <c r="A195" s="677"/>
      <c r="B195" s="46" t="s">
        <v>128</v>
      </c>
      <c r="C195" s="697"/>
      <c r="D195" s="698"/>
      <c r="E195" s="698"/>
      <c r="F195" s="698"/>
      <c r="G195" s="698"/>
      <c r="H195" s="698"/>
      <c r="I195" s="698"/>
      <c r="J195" s="698"/>
      <c r="K195" s="698"/>
      <c r="L195" s="698"/>
      <c r="M195" s="698"/>
      <c r="N195" s="698"/>
      <c r="O195" s="698"/>
      <c r="P195" s="6"/>
      <c r="Q195" s="5"/>
      <c r="R195" s="5"/>
      <c r="S195" s="5"/>
      <c r="T195" s="5"/>
      <c r="U195" s="5"/>
      <c r="V195" s="5"/>
      <c r="W195" s="5"/>
      <c r="X195" s="5"/>
      <c r="Y195" s="5"/>
    </row>
    <row r="196" spans="1:25" s="61" customFormat="1" ht="6" customHeight="1" outlineLevel="1" x14ac:dyDescent="0.25">
      <c r="A196" s="677"/>
      <c r="B196" s="44"/>
      <c r="C196" s="153"/>
      <c r="D196" s="153"/>
      <c r="E196" s="153"/>
      <c r="F196" s="153"/>
      <c r="G196" s="153"/>
      <c r="H196" s="153"/>
      <c r="I196" s="153"/>
      <c r="J196" s="153"/>
      <c r="K196" s="153"/>
      <c r="L196" s="153"/>
      <c r="M196" s="153"/>
      <c r="N196" s="153"/>
      <c r="O196" s="153"/>
      <c r="P196" s="6"/>
      <c r="Q196" s="5"/>
      <c r="R196" s="5"/>
      <c r="S196" s="5"/>
      <c r="T196" s="5"/>
      <c r="U196" s="5"/>
      <c r="V196" s="5"/>
      <c r="W196" s="5"/>
      <c r="X196" s="5"/>
      <c r="Y196" s="5"/>
    </row>
    <row r="197" spans="1:25" s="61" customFormat="1" ht="15" customHeight="1" outlineLevel="1" x14ac:dyDescent="0.25">
      <c r="A197" s="677"/>
      <c r="B197" s="34" t="s">
        <v>129</v>
      </c>
      <c r="C197" s="687" t="s">
        <v>80</v>
      </c>
      <c r="D197" s="682"/>
      <c r="E197" s="24"/>
      <c r="F197" s="24"/>
      <c r="G197" s="24"/>
      <c r="H197" s="24"/>
      <c r="I197" s="24"/>
      <c r="J197" s="24"/>
      <c r="K197" s="24"/>
      <c r="L197" s="24"/>
      <c r="M197" s="24"/>
      <c r="N197" s="24"/>
      <c r="O197" s="24"/>
      <c r="P197" s="6"/>
      <c r="Q197" s="5"/>
      <c r="R197" s="5"/>
      <c r="S197" s="5"/>
      <c r="T197" s="5"/>
      <c r="U197" s="5"/>
      <c r="V197" s="5"/>
      <c r="W197" s="5"/>
      <c r="X197" s="5"/>
      <c r="Y197" s="5"/>
    </row>
    <row r="198" spans="1:25" s="61" customFormat="1" ht="6" customHeight="1" outlineLevel="1" x14ac:dyDescent="0.25">
      <c r="A198" s="677"/>
      <c r="B198" s="44"/>
      <c r="C198" s="153"/>
      <c r="D198" s="153"/>
      <c r="E198" s="153"/>
      <c r="F198" s="153"/>
      <c r="G198" s="153"/>
      <c r="H198" s="153"/>
      <c r="I198" s="153"/>
      <c r="J198" s="153"/>
      <c r="K198" s="153"/>
      <c r="L198" s="153"/>
      <c r="M198" s="153"/>
      <c r="N198" s="153"/>
      <c r="O198" s="153"/>
      <c r="P198" s="6"/>
      <c r="Q198" s="5" t="s">
        <v>130</v>
      </c>
      <c r="R198" s="5"/>
      <c r="S198" s="5"/>
      <c r="T198" s="5"/>
      <c r="U198" s="5"/>
      <c r="V198" s="5"/>
      <c r="W198" s="5"/>
      <c r="X198" s="5"/>
      <c r="Y198" s="5"/>
    </row>
    <row r="199" spans="1:25" s="61" customFormat="1" ht="15" customHeight="1" outlineLevel="1" x14ac:dyDescent="0.25">
      <c r="A199" s="677"/>
      <c r="B199" s="34" t="s">
        <v>31</v>
      </c>
      <c r="C199" s="687" t="s">
        <v>130</v>
      </c>
      <c r="D199" s="682"/>
      <c r="E199" s="682"/>
      <c r="F199" s="682"/>
      <c r="G199" s="24"/>
      <c r="H199" s="24"/>
      <c r="I199" s="153"/>
      <c r="J199" s="24"/>
      <c r="K199" s="24"/>
      <c r="L199" s="24"/>
      <c r="M199" s="24"/>
      <c r="N199" s="24"/>
      <c r="O199" s="24"/>
      <c r="P199" s="6"/>
      <c r="Q199" s="5" t="s">
        <v>131</v>
      </c>
      <c r="R199" s="5"/>
      <c r="S199" s="5"/>
      <c r="T199" s="5"/>
      <c r="U199" s="5"/>
      <c r="V199" s="5"/>
      <c r="W199" s="5"/>
      <c r="X199" s="5"/>
      <c r="Y199" s="5"/>
    </row>
    <row r="200" spans="1:25" s="61" customFormat="1" ht="6" customHeight="1" outlineLevel="1" thickBot="1" x14ac:dyDescent="0.3">
      <c r="A200" s="678"/>
      <c r="B200" s="8"/>
      <c r="C200" s="73"/>
      <c r="D200" s="73"/>
      <c r="E200" s="73"/>
      <c r="F200" s="73"/>
      <c r="G200" s="73"/>
      <c r="H200" s="73"/>
      <c r="I200" s="73"/>
      <c r="J200" s="73"/>
      <c r="K200" s="73"/>
      <c r="L200" s="73"/>
      <c r="M200" s="73"/>
      <c r="N200" s="73"/>
      <c r="O200" s="73"/>
      <c r="P200" s="9"/>
      <c r="Q200" s="5" t="s">
        <v>132</v>
      </c>
      <c r="R200" s="5"/>
      <c r="S200" s="5"/>
      <c r="T200" s="5"/>
      <c r="U200" s="5"/>
      <c r="V200" s="5"/>
      <c r="W200" s="5"/>
      <c r="X200" s="5"/>
      <c r="Y200" s="5"/>
    </row>
    <row r="201" spans="1:25" s="64" customFormat="1" ht="12" thickBot="1" x14ac:dyDescent="0.3">
      <c r="A201" s="20"/>
      <c r="B201" s="49"/>
      <c r="C201" s="80"/>
      <c r="D201" s="80"/>
      <c r="E201" s="80"/>
      <c r="F201" s="80"/>
      <c r="G201" s="80"/>
      <c r="H201" s="80"/>
      <c r="I201" s="80"/>
      <c r="J201" s="80"/>
      <c r="K201" s="80"/>
      <c r="L201" s="80"/>
      <c r="M201" s="80"/>
      <c r="N201" s="80"/>
      <c r="O201" s="80"/>
      <c r="P201" s="21"/>
      <c r="Q201" s="22"/>
      <c r="R201" s="22"/>
      <c r="S201" s="22"/>
      <c r="T201" s="22"/>
      <c r="U201" s="22"/>
      <c r="V201" s="22"/>
      <c r="W201" s="22"/>
      <c r="X201" s="22"/>
      <c r="Y201" s="22"/>
    </row>
    <row r="202" spans="1:25" ht="12" thickBot="1" x14ac:dyDescent="0.3">
      <c r="A202" s="2"/>
      <c r="B202" s="32" t="s">
        <v>137</v>
      </c>
      <c r="C202" s="85"/>
      <c r="D202" s="85"/>
      <c r="E202" s="85"/>
      <c r="F202" s="85"/>
      <c r="G202" s="85"/>
      <c r="H202" s="85"/>
      <c r="I202" s="85"/>
      <c r="J202" s="85"/>
      <c r="K202" s="85"/>
      <c r="L202" s="85"/>
      <c r="M202" s="85"/>
      <c r="N202" s="72"/>
      <c r="O202" s="72"/>
      <c r="P202" s="25"/>
      <c r="Q202" s="3"/>
      <c r="R202" s="3"/>
      <c r="S202" s="3"/>
      <c r="T202" s="3"/>
      <c r="U202" s="3"/>
      <c r="V202" s="3"/>
      <c r="W202" s="3"/>
      <c r="X202" s="3"/>
      <c r="Y202" s="3"/>
    </row>
    <row r="203" spans="1:25" ht="6" customHeight="1" outlineLevel="1" x14ac:dyDescent="0.25">
      <c r="A203" s="2"/>
      <c r="B203" s="52"/>
      <c r="C203" s="86"/>
      <c r="D203" s="86"/>
      <c r="E203" s="86"/>
      <c r="F203" s="86"/>
      <c r="G203" s="86"/>
      <c r="H203" s="86"/>
      <c r="I203" s="86"/>
      <c r="J203" s="86"/>
      <c r="K203" s="86"/>
      <c r="L203" s="86"/>
      <c r="M203" s="86"/>
      <c r="N203" s="86"/>
      <c r="O203" s="86"/>
      <c r="P203" s="26"/>
      <c r="Q203" s="3"/>
      <c r="R203" s="3"/>
      <c r="S203" s="3"/>
      <c r="T203" s="3"/>
      <c r="U203" s="3"/>
      <c r="V203" s="3"/>
      <c r="W203" s="3"/>
      <c r="X203" s="3"/>
      <c r="Y203" s="3"/>
    </row>
    <row r="204" spans="1:25" s="61" customFormat="1" ht="6" customHeight="1" outlineLevel="1" thickBot="1" x14ac:dyDescent="0.3">
      <c r="A204" s="2"/>
      <c r="B204" s="44"/>
      <c r="C204" s="153"/>
      <c r="D204" s="153"/>
      <c r="E204" s="153"/>
      <c r="F204" s="153"/>
      <c r="G204" s="153"/>
      <c r="H204" s="153"/>
      <c r="I204" s="153"/>
      <c r="J204" s="153"/>
      <c r="K204" s="153"/>
      <c r="L204" s="153"/>
      <c r="M204" s="153"/>
      <c r="N204" s="153"/>
      <c r="O204" s="153"/>
      <c r="P204" s="6"/>
      <c r="Q204" s="5"/>
      <c r="R204" s="5"/>
      <c r="S204" s="5"/>
      <c r="T204" s="5"/>
      <c r="U204" s="5"/>
      <c r="V204" s="5"/>
      <c r="W204" s="5"/>
      <c r="X204" s="5"/>
      <c r="Y204" s="5"/>
    </row>
    <row r="205" spans="1:25" ht="12" outlineLevel="1" thickBot="1" x14ac:dyDescent="0.3">
      <c r="A205" s="2"/>
      <c r="B205" s="53" t="s">
        <v>138</v>
      </c>
      <c r="C205" s="87"/>
      <c r="D205" s="87"/>
      <c r="E205" s="87"/>
      <c r="F205" s="87"/>
      <c r="G205" s="87"/>
      <c r="H205" s="87"/>
      <c r="I205" s="87"/>
      <c r="J205" s="87"/>
      <c r="K205" s="87"/>
      <c r="L205" s="87"/>
      <c r="M205" s="87"/>
      <c r="N205" s="87"/>
      <c r="O205" s="88"/>
      <c r="P205" s="26"/>
      <c r="Q205" s="3"/>
      <c r="R205" s="3"/>
      <c r="S205" s="3"/>
      <c r="T205" s="3"/>
      <c r="U205" s="3"/>
      <c r="V205" s="3"/>
      <c r="W205" s="3"/>
      <c r="X205" s="3"/>
      <c r="Y205" s="3"/>
    </row>
    <row r="206" spans="1:25" outlineLevel="1" x14ac:dyDescent="0.25">
      <c r="A206" s="2"/>
      <c r="B206" s="688" t="str">
        <f>Notes!B36</f>
        <v>Note 17</v>
      </c>
      <c r="C206" s="689"/>
      <c r="D206" s="689"/>
      <c r="E206" s="689"/>
      <c r="F206" s="689"/>
      <c r="G206" s="689"/>
      <c r="H206" s="689"/>
      <c r="I206" s="689"/>
      <c r="J206" s="689"/>
      <c r="K206" s="689"/>
      <c r="L206" s="689"/>
      <c r="M206" s="689"/>
      <c r="N206" s="690"/>
      <c r="O206" s="89" t="str">
        <f>Notes!B38</f>
        <v>Note 18</v>
      </c>
      <c r="P206" s="26"/>
      <c r="Q206" s="3"/>
      <c r="R206" s="3"/>
      <c r="S206" s="3"/>
      <c r="T206" s="3"/>
      <c r="U206" s="3"/>
      <c r="V206" s="3"/>
      <c r="W206" s="3"/>
      <c r="X206" s="3"/>
      <c r="Y206" s="3"/>
    </row>
    <row r="207" spans="1:25" ht="23" outlineLevel="1" x14ac:dyDescent="0.25">
      <c r="A207" s="2"/>
      <c r="B207" s="54" t="s">
        <v>163</v>
      </c>
      <c r="C207" s="691" t="s">
        <v>164</v>
      </c>
      <c r="D207" s="691"/>
      <c r="E207" s="170"/>
      <c r="F207" s="170"/>
      <c r="G207" s="170"/>
      <c r="H207" s="170"/>
      <c r="I207" s="170"/>
      <c r="J207" s="170"/>
      <c r="K207" s="170"/>
      <c r="L207" s="170"/>
      <c r="M207" s="170"/>
      <c r="N207" s="164"/>
      <c r="O207" s="170" t="s">
        <v>157</v>
      </c>
      <c r="P207" s="26"/>
      <c r="Q207" s="3"/>
      <c r="R207" s="3"/>
      <c r="S207" s="3"/>
      <c r="T207" s="3"/>
      <c r="U207" s="3"/>
      <c r="V207" s="3"/>
      <c r="W207" s="3"/>
      <c r="X207" s="3"/>
      <c r="Y207" s="3"/>
    </row>
    <row r="208" spans="1:25" outlineLevel="1" x14ac:dyDescent="0.25">
      <c r="A208" s="2"/>
      <c r="B208" s="54"/>
      <c r="C208" s="692"/>
      <c r="D208" s="692"/>
      <c r="E208" s="164"/>
      <c r="F208" s="164"/>
      <c r="G208" s="164"/>
      <c r="H208" s="164"/>
      <c r="I208" s="164"/>
      <c r="J208" s="164"/>
      <c r="K208" s="164"/>
      <c r="L208" s="164"/>
      <c r="M208" s="164"/>
      <c r="N208" s="164"/>
      <c r="O208" s="164"/>
      <c r="P208" s="26"/>
      <c r="Q208" s="3"/>
      <c r="R208" s="3"/>
      <c r="S208" s="3"/>
      <c r="T208" s="3"/>
      <c r="U208" s="3"/>
      <c r="V208" s="3"/>
      <c r="W208" s="3"/>
      <c r="X208" s="3"/>
      <c r="Y208" s="3"/>
    </row>
    <row r="209" spans="1:25" outlineLevel="1" x14ac:dyDescent="0.25">
      <c r="A209" s="2"/>
      <c r="B209" s="55"/>
      <c r="C209" s="674"/>
      <c r="D209" s="674"/>
      <c r="E209" s="164"/>
      <c r="F209" s="164"/>
      <c r="G209" s="164"/>
      <c r="H209" s="164"/>
      <c r="I209" s="164"/>
      <c r="J209" s="164"/>
      <c r="K209" s="164"/>
      <c r="L209" s="164"/>
      <c r="M209" s="164"/>
      <c r="N209" s="164"/>
      <c r="O209" s="164"/>
      <c r="P209" s="26"/>
      <c r="Q209" s="3"/>
      <c r="R209" s="3"/>
      <c r="S209" s="3"/>
      <c r="T209" s="3"/>
      <c r="U209" s="3"/>
      <c r="V209" s="3"/>
      <c r="W209" s="3"/>
      <c r="X209" s="3"/>
      <c r="Y209" s="3"/>
    </row>
    <row r="210" spans="1:25" outlineLevel="1" x14ac:dyDescent="0.25">
      <c r="A210" s="2"/>
      <c r="B210" s="55"/>
      <c r="C210" s="674"/>
      <c r="D210" s="674"/>
      <c r="E210" s="164"/>
      <c r="F210" s="164"/>
      <c r="G210" s="164"/>
      <c r="H210" s="164"/>
      <c r="I210" s="164"/>
      <c r="J210" s="164"/>
      <c r="K210" s="164"/>
      <c r="L210" s="164"/>
      <c r="M210" s="164"/>
      <c r="N210" s="164"/>
      <c r="O210" s="164"/>
      <c r="P210" s="26"/>
      <c r="Q210" s="3"/>
      <c r="R210" s="3"/>
      <c r="S210" s="3"/>
      <c r="T210" s="3"/>
      <c r="U210" s="3"/>
      <c r="V210" s="3"/>
      <c r="W210" s="3"/>
      <c r="X210" s="3"/>
      <c r="Y210" s="3"/>
    </row>
    <row r="211" spans="1:25" outlineLevel="1" x14ac:dyDescent="0.25">
      <c r="A211" s="2"/>
      <c r="B211" s="55"/>
      <c r="C211" s="674"/>
      <c r="D211" s="674"/>
      <c r="E211" s="164"/>
      <c r="F211" s="164"/>
      <c r="G211" s="164"/>
      <c r="H211" s="164"/>
      <c r="I211" s="164"/>
      <c r="J211" s="164"/>
      <c r="K211" s="164"/>
      <c r="L211" s="164"/>
      <c r="M211" s="164"/>
      <c r="N211" s="164"/>
      <c r="O211" s="164"/>
      <c r="P211" s="26"/>
      <c r="Q211" s="3"/>
      <c r="R211" s="3"/>
      <c r="S211" s="3"/>
      <c r="T211" s="3"/>
      <c r="U211" s="3"/>
      <c r="V211" s="3"/>
      <c r="W211" s="3"/>
      <c r="X211" s="3"/>
      <c r="Y211" s="3"/>
    </row>
    <row r="212" spans="1:25" outlineLevel="1" x14ac:dyDescent="0.25">
      <c r="A212" s="2"/>
      <c r="B212" s="55"/>
      <c r="C212" s="674"/>
      <c r="D212" s="674"/>
      <c r="E212" s="164"/>
      <c r="F212" s="164"/>
      <c r="G212" s="164"/>
      <c r="H212" s="164"/>
      <c r="I212" s="164"/>
      <c r="J212" s="164"/>
      <c r="K212" s="164"/>
      <c r="L212" s="164"/>
      <c r="M212" s="164"/>
      <c r="N212" s="164"/>
      <c r="O212" s="164"/>
      <c r="P212" s="26"/>
      <c r="Q212" s="3"/>
      <c r="R212" s="3"/>
      <c r="S212" s="3"/>
      <c r="T212" s="3"/>
      <c r="U212" s="3"/>
      <c r="V212" s="3"/>
      <c r="W212" s="3"/>
      <c r="X212" s="3"/>
      <c r="Y212" s="3"/>
    </row>
    <row r="213" spans="1:25" outlineLevel="1" x14ac:dyDescent="0.25">
      <c r="A213" s="2"/>
      <c r="B213" s="55"/>
      <c r="C213" s="674"/>
      <c r="D213" s="674"/>
      <c r="E213" s="164"/>
      <c r="F213" s="164"/>
      <c r="G213" s="164"/>
      <c r="H213" s="164"/>
      <c r="I213" s="164"/>
      <c r="J213" s="164"/>
      <c r="K213" s="164"/>
      <c r="L213" s="164"/>
      <c r="M213" s="164"/>
      <c r="N213" s="164"/>
      <c r="O213" s="164"/>
      <c r="P213" s="26"/>
      <c r="Q213" s="3"/>
      <c r="R213" s="3"/>
      <c r="S213" s="3"/>
      <c r="T213" s="3"/>
      <c r="U213" s="3"/>
      <c r="V213" s="3"/>
      <c r="W213" s="3"/>
      <c r="X213" s="3"/>
      <c r="Y213" s="3"/>
    </row>
    <row r="214" spans="1:25" outlineLevel="1" x14ac:dyDescent="0.25">
      <c r="A214" s="2"/>
      <c r="B214" s="55"/>
      <c r="C214" s="674"/>
      <c r="D214" s="674"/>
      <c r="E214" s="164"/>
      <c r="F214" s="164"/>
      <c r="G214" s="164"/>
      <c r="H214" s="164"/>
      <c r="I214" s="164"/>
      <c r="J214" s="164"/>
      <c r="K214" s="164"/>
      <c r="L214" s="164"/>
      <c r="M214" s="164"/>
      <c r="N214" s="164"/>
      <c r="O214" s="164"/>
      <c r="P214" s="26"/>
      <c r="Q214" s="3"/>
      <c r="R214" s="3"/>
      <c r="S214" s="3"/>
      <c r="T214" s="3"/>
      <c r="U214" s="3"/>
      <c r="V214" s="3"/>
      <c r="W214" s="3"/>
      <c r="X214" s="3"/>
      <c r="Y214" s="3"/>
    </row>
    <row r="215" spans="1:25" outlineLevel="1" x14ac:dyDescent="0.25">
      <c r="A215" s="2"/>
      <c r="B215" s="55"/>
      <c r="C215" s="674"/>
      <c r="D215" s="674"/>
      <c r="E215" s="164"/>
      <c r="F215" s="164"/>
      <c r="G215" s="164"/>
      <c r="H215" s="164"/>
      <c r="I215" s="164"/>
      <c r="J215" s="164"/>
      <c r="K215" s="164"/>
      <c r="L215" s="164"/>
      <c r="M215" s="164"/>
      <c r="N215" s="164"/>
      <c r="O215" s="164"/>
      <c r="P215" s="26"/>
      <c r="Q215" s="3"/>
      <c r="R215" s="3"/>
      <c r="S215" s="3"/>
      <c r="T215" s="3"/>
      <c r="U215" s="3"/>
      <c r="V215" s="3"/>
      <c r="W215" s="3"/>
      <c r="X215" s="3"/>
      <c r="Y215" s="3"/>
    </row>
    <row r="216" spans="1:25" outlineLevel="1" x14ac:dyDescent="0.25">
      <c r="A216" s="2"/>
      <c r="B216" s="55"/>
      <c r="C216" s="674"/>
      <c r="D216" s="674"/>
      <c r="E216" s="164"/>
      <c r="F216" s="164"/>
      <c r="G216" s="164"/>
      <c r="H216" s="164"/>
      <c r="I216" s="164"/>
      <c r="J216" s="164"/>
      <c r="K216" s="164"/>
      <c r="L216" s="164"/>
      <c r="M216" s="164"/>
      <c r="N216" s="164"/>
      <c r="O216" s="164"/>
      <c r="P216" s="26"/>
      <c r="Q216" s="3"/>
      <c r="R216" s="3"/>
      <c r="S216" s="3"/>
      <c r="T216" s="3"/>
      <c r="U216" s="3"/>
      <c r="V216" s="3"/>
      <c r="W216" s="3"/>
      <c r="X216" s="3"/>
      <c r="Y216" s="3"/>
    </row>
    <row r="217" spans="1:25" outlineLevel="1" x14ac:dyDescent="0.25">
      <c r="A217" s="2"/>
      <c r="B217" s="55"/>
      <c r="C217" s="674"/>
      <c r="D217" s="674"/>
      <c r="E217" s="164"/>
      <c r="F217" s="164"/>
      <c r="G217" s="164"/>
      <c r="H217" s="164"/>
      <c r="I217" s="164"/>
      <c r="J217" s="164"/>
      <c r="K217" s="164"/>
      <c r="L217" s="164"/>
      <c r="M217" s="164"/>
      <c r="N217" s="164"/>
      <c r="O217" s="164"/>
      <c r="P217" s="26"/>
      <c r="Q217" s="3"/>
      <c r="R217" s="3"/>
      <c r="S217" s="3"/>
      <c r="T217" s="3"/>
      <c r="U217" s="3"/>
      <c r="V217" s="3"/>
      <c r="W217" s="3"/>
      <c r="X217" s="3"/>
      <c r="Y217" s="3"/>
    </row>
    <row r="218" spans="1:25" outlineLevel="1" x14ac:dyDescent="0.25">
      <c r="A218" s="2"/>
      <c r="B218" s="55"/>
      <c r="C218" s="674"/>
      <c r="D218" s="674"/>
      <c r="E218" s="164"/>
      <c r="F218" s="164"/>
      <c r="G218" s="164"/>
      <c r="H218" s="164"/>
      <c r="I218" s="164"/>
      <c r="J218" s="164"/>
      <c r="K218" s="164"/>
      <c r="L218" s="164"/>
      <c r="M218" s="164"/>
      <c r="N218" s="164"/>
      <c r="O218" s="164"/>
      <c r="P218" s="26"/>
      <c r="Q218" s="3"/>
      <c r="R218" s="3"/>
      <c r="S218" s="3"/>
      <c r="T218" s="3"/>
      <c r="U218" s="3"/>
      <c r="V218" s="3"/>
      <c r="W218" s="3"/>
      <c r="X218" s="3"/>
      <c r="Y218" s="3"/>
    </row>
    <row r="219" spans="1:25" outlineLevel="1" x14ac:dyDescent="0.25">
      <c r="A219" s="2"/>
      <c r="B219" s="55"/>
      <c r="C219" s="674"/>
      <c r="D219" s="674"/>
      <c r="E219" s="164"/>
      <c r="F219" s="164"/>
      <c r="G219" s="164"/>
      <c r="H219" s="164"/>
      <c r="I219" s="164"/>
      <c r="J219" s="164"/>
      <c r="K219" s="164"/>
      <c r="L219" s="164"/>
      <c r="M219" s="164"/>
      <c r="N219" s="164"/>
      <c r="O219" s="164"/>
      <c r="P219" s="26"/>
      <c r="Q219" s="3"/>
      <c r="R219" s="3"/>
      <c r="S219" s="3"/>
      <c r="T219" s="3"/>
      <c r="U219" s="3"/>
      <c r="V219" s="3"/>
      <c r="W219" s="3"/>
      <c r="X219" s="3"/>
      <c r="Y219" s="3"/>
    </row>
    <row r="220" spans="1:25" outlineLevel="1" x14ac:dyDescent="0.25">
      <c r="A220" s="2"/>
      <c r="B220" s="55"/>
      <c r="C220" s="674"/>
      <c r="D220" s="674"/>
      <c r="E220" s="27"/>
      <c r="F220" s="27"/>
      <c r="G220" s="27"/>
      <c r="H220" s="27"/>
      <c r="I220" s="27"/>
      <c r="J220" s="27"/>
      <c r="K220" s="27"/>
      <c r="L220" s="27"/>
      <c r="M220" s="27"/>
      <c r="N220" s="27"/>
      <c r="O220" s="27"/>
      <c r="P220" s="26"/>
      <c r="Q220" s="3"/>
      <c r="R220" s="3"/>
      <c r="S220" s="3"/>
      <c r="T220" s="3"/>
      <c r="U220" s="3"/>
      <c r="V220" s="3"/>
      <c r="W220" s="3"/>
      <c r="X220" s="3"/>
      <c r="Y220" s="3"/>
    </row>
    <row r="221" spans="1:25" ht="12" outlineLevel="1" thickBot="1" x14ac:dyDescent="0.3">
      <c r="A221" s="2"/>
      <c r="B221" s="56"/>
      <c r="C221" s="675"/>
      <c r="D221" s="675"/>
      <c r="E221" s="28"/>
      <c r="F221" s="28"/>
      <c r="G221" s="28"/>
      <c r="H221" s="28"/>
      <c r="I221" s="28"/>
      <c r="J221" s="28"/>
      <c r="K221" s="28"/>
      <c r="L221" s="28"/>
      <c r="M221" s="28"/>
      <c r="N221" s="28"/>
      <c r="O221" s="28"/>
      <c r="P221" s="29"/>
      <c r="Q221" s="3"/>
      <c r="R221" s="3"/>
      <c r="S221" s="3"/>
      <c r="T221" s="3"/>
      <c r="U221" s="3"/>
      <c r="V221" s="3"/>
      <c r="W221" s="3"/>
      <c r="X221" s="3"/>
      <c r="Y221" s="3"/>
    </row>
    <row r="222" spans="1:25" s="64" customFormat="1" ht="12" thickBot="1" x14ac:dyDescent="0.3">
      <c r="A222" s="20"/>
      <c r="B222" s="49"/>
      <c r="C222" s="80"/>
      <c r="D222" s="80"/>
      <c r="E222" s="80"/>
      <c r="F222" s="80"/>
      <c r="G222" s="80"/>
      <c r="H222" s="80"/>
      <c r="I222" s="80"/>
      <c r="J222" s="80"/>
      <c r="K222" s="80"/>
      <c r="L222" s="80"/>
      <c r="M222" s="80"/>
      <c r="N222" s="80"/>
      <c r="O222" s="80"/>
      <c r="P222" s="21"/>
      <c r="Q222" s="22"/>
      <c r="R222" s="22"/>
      <c r="S222" s="22"/>
      <c r="T222" s="22"/>
      <c r="U222" s="22"/>
      <c r="V222" s="22"/>
      <c r="W222" s="22"/>
      <c r="X222" s="22"/>
      <c r="Y222" s="22"/>
    </row>
    <row r="223" spans="1:25" ht="12" thickBot="1" x14ac:dyDescent="0.3">
      <c r="A223" s="2"/>
      <c r="B223" s="32" t="s">
        <v>162</v>
      </c>
      <c r="C223" s="85"/>
      <c r="D223" s="85"/>
      <c r="E223" s="85"/>
      <c r="F223" s="85"/>
      <c r="G223" s="85"/>
      <c r="H223" s="85"/>
      <c r="I223" s="85"/>
      <c r="J223" s="85"/>
      <c r="K223" s="85"/>
      <c r="L223" s="85"/>
      <c r="M223" s="85"/>
      <c r="N223" s="72"/>
      <c r="O223" s="72"/>
      <c r="P223" s="25"/>
      <c r="Q223" s="3"/>
      <c r="R223" s="3"/>
      <c r="S223" s="3"/>
      <c r="T223" s="3"/>
      <c r="U223" s="3"/>
      <c r="V223" s="3"/>
      <c r="W223" s="3"/>
      <c r="X223" s="3"/>
      <c r="Y223" s="3"/>
    </row>
    <row r="224" spans="1:25" ht="6" customHeight="1" outlineLevel="1" x14ac:dyDescent="0.25">
      <c r="A224" s="2"/>
      <c r="B224" s="52"/>
      <c r="C224" s="86"/>
      <c r="D224" s="86"/>
      <c r="E224" s="86"/>
      <c r="F224" s="86"/>
      <c r="G224" s="86"/>
      <c r="H224" s="86"/>
      <c r="I224" s="86"/>
      <c r="J224" s="86"/>
      <c r="K224" s="86"/>
      <c r="L224" s="86"/>
      <c r="M224" s="86"/>
      <c r="N224" s="86"/>
      <c r="O224" s="86"/>
      <c r="P224" s="26"/>
      <c r="Q224" s="3"/>
      <c r="R224" s="3"/>
      <c r="S224" s="3"/>
      <c r="T224" s="3"/>
      <c r="U224" s="3"/>
      <c r="V224" s="3"/>
      <c r="W224" s="3"/>
      <c r="X224" s="3"/>
      <c r="Y224" s="3"/>
    </row>
    <row r="225" spans="1:25" s="61" customFormat="1" ht="6" customHeight="1" outlineLevel="1" thickBot="1" x14ac:dyDescent="0.3">
      <c r="A225" s="2"/>
      <c r="B225" s="44"/>
      <c r="C225" s="153"/>
      <c r="D225" s="153"/>
      <c r="E225" s="153"/>
      <c r="F225" s="153"/>
      <c r="G225" s="153"/>
      <c r="H225" s="153"/>
      <c r="I225" s="153"/>
      <c r="J225" s="153"/>
      <c r="K225" s="153"/>
      <c r="L225" s="153"/>
      <c r="M225" s="153"/>
      <c r="N225" s="153"/>
      <c r="O225" s="153"/>
      <c r="P225" s="6"/>
      <c r="Q225" s="5"/>
      <c r="R225" s="5"/>
      <c r="S225" s="5"/>
      <c r="T225" s="5"/>
      <c r="U225" s="5"/>
      <c r="V225" s="5"/>
      <c r="W225" s="5"/>
      <c r="X225" s="5"/>
      <c r="Y225" s="5"/>
    </row>
    <row r="226" spans="1:25" ht="12" outlineLevel="1" thickBot="1" x14ac:dyDescent="0.3">
      <c r="A226" s="2"/>
      <c r="B226" s="53" t="s">
        <v>138</v>
      </c>
      <c r="C226" s="87"/>
      <c r="D226" s="87"/>
      <c r="E226" s="87"/>
      <c r="F226" s="87"/>
      <c r="G226" s="87"/>
      <c r="H226" s="87"/>
      <c r="I226" s="87"/>
      <c r="J226" s="87"/>
      <c r="K226" s="87"/>
      <c r="L226" s="87"/>
      <c r="M226" s="87"/>
      <c r="N226" s="87"/>
      <c r="O226" s="88"/>
      <c r="P226" s="26"/>
      <c r="Q226" s="3"/>
      <c r="R226" s="30"/>
      <c r="S226" s="3"/>
      <c r="T226" s="3"/>
      <c r="U226" s="3"/>
      <c r="V226" s="3"/>
      <c r="W226" s="3"/>
      <c r="X226" s="3"/>
      <c r="Y226" s="3"/>
    </row>
    <row r="227" spans="1:25" outlineLevel="1" x14ac:dyDescent="0.25">
      <c r="A227" s="2"/>
      <c r="B227" s="688" t="str">
        <f>Notes!B36</f>
        <v>Note 17</v>
      </c>
      <c r="C227" s="689"/>
      <c r="D227" s="689"/>
      <c r="E227" s="689"/>
      <c r="F227" s="689"/>
      <c r="G227" s="689"/>
      <c r="H227" s="689"/>
      <c r="I227" s="689"/>
      <c r="J227" s="689"/>
      <c r="K227" s="689"/>
      <c r="L227" s="689"/>
      <c r="M227" s="689"/>
      <c r="N227" s="690"/>
      <c r="O227" s="89" t="str">
        <f>Notes!B38</f>
        <v>Note 18</v>
      </c>
      <c r="P227" s="26"/>
      <c r="Q227" s="3"/>
      <c r="R227" s="30"/>
      <c r="S227" s="3"/>
      <c r="T227" s="3"/>
      <c r="U227" s="3"/>
      <c r="V227" s="3"/>
      <c r="W227" s="3"/>
      <c r="X227" s="3"/>
      <c r="Y227" s="3"/>
    </row>
    <row r="228" spans="1:25" ht="23" outlineLevel="1" x14ac:dyDescent="0.25">
      <c r="A228" s="2"/>
      <c r="B228" s="54" t="s">
        <v>163</v>
      </c>
      <c r="C228" s="691" t="s">
        <v>164</v>
      </c>
      <c r="D228" s="691"/>
      <c r="E228" s="170"/>
      <c r="F228" s="170"/>
      <c r="G228" s="170"/>
      <c r="H228" s="170"/>
      <c r="I228" s="170"/>
      <c r="J228" s="170"/>
      <c r="K228" s="170"/>
      <c r="L228" s="170"/>
      <c r="M228" s="170"/>
      <c r="N228" s="164"/>
      <c r="O228" s="170" t="s">
        <v>157</v>
      </c>
      <c r="P228" s="26"/>
      <c r="Q228" s="3"/>
      <c r="R228" s="3"/>
      <c r="S228" s="3"/>
      <c r="T228" s="3"/>
      <c r="U228" s="3"/>
      <c r="V228" s="3"/>
      <c r="W228" s="3"/>
      <c r="X228" s="3"/>
      <c r="Y228" s="3"/>
    </row>
    <row r="229" spans="1:25" outlineLevel="1" x14ac:dyDescent="0.25">
      <c r="A229" s="2"/>
      <c r="B229" s="54"/>
      <c r="C229" s="674"/>
      <c r="D229" s="674"/>
      <c r="E229" s="164"/>
      <c r="F229" s="164"/>
      <c r="G229" s="164"/>
      <c r="H229" s="164"/>
      <c r="I229" s="164"/>
      <c r="J229" s="164"/>
      <c r="K229" s="164"/>
      <c r="L229" s="164"/>
      <c r="M229" s="164"/>
      <c r="N229" s="164"/>
      <c r="O229" s="164"/>
      <c r="P229" s="26"/>
      <c r="Q229" s="3"/>
      <c r="R229" s="3"/>
      <c r="S229" s="3"/>
      <c r="T229" s="3"/>
      <c r="U229" s="3"/>
      <c r="V229" s="3"/>
      <c r="W229" s="3"/>
      <c r="X229" s="3"/>
      <c r="Y229" s="3"/>
    </row>
    <row r="230" spans="1:25" outlineLevel="1" x14ac:dyDescent="0.25">
      <c r="A230" s="2"/>
      <c r="B230" s="55"/>
      <c r="C230" s="674"/>
      <c r="D230" s="674"/>
      <c r="E230" s="164"/>
      <c r="F230" s="164"/>
      <c r="G230" s="164"/>
      <c r="H230" s="164"/>
      <c r="I230" s="164"/>
      <c r="J230" s="164"/>
      <c r="K230" s="164"/>
      <c r="L230" s="164"/>
      <c r="M230" s="164"/>
      <c r="N230" s="164"/>
      <c r="O230" s="164"/>
      <c r="P230" s="26"/>
      <c r="Q230" s="3"/>
      <c r="R230" s="3"/>
      <c r="S230" s="3"/>
      <c r="T230" s="3"/>
      <c r="U230" s="3"/>
      <c r="V230" s="3"/>
      <c r="W230" s="3"/>
      <c r="X230" s="3"/>
      <c r="Y230" s="3"/>
    </row>
    <row r="231" spans="1:25" outlineLevel="1" x14ac:dyDescent="0.25">
      <c r="A231" s="2"/>
      <c r="B231" s="55"/>
      <c r="C231" s="674"/>
      <c r="D231" s="674"/>
      <c r="E231" s="164"/>
      <c r="F231" s="164"/>
      <c r="G231" s="164"/>
      <c r="H231" s="164"/>
      <c r="I231" s="164"/>
      <c r="J231" s="164"/>
      <c r="K231" s="164"/>
      <c r="L231" s="164"/>
      <c r="M231" s="164"/>
      <c r="N231" s="164"/>
      <c r="O231" s="164"/>
      <c r="P231" s="26"/>
      <c r="Q231" s="3"/>
      <c r="R231" s="3"/>
      <c r="S231" s="3"/>
      <c r="T231" s="3"/>
      <c r="U231" s="3"/>
      <c r="V231" s="3"/>
      <c r="W231" s="3"/>
      <c r="X231" s="3"/>
      <c r="Y231" s="3"/>
    </row>
    <row r="232" spans="1:25" outlineLevel="1" x14ac:dyDescent="0.25">
      <c r="A232" s="2"/>
      <c r="B232" s="55"/>
      <c r="C232" s="674"/>
      <c r="D232" s="674"/>
      <c r="E232" s="164"/>
      <c r="F232" s="164"/>
      <c r="G232" s="164"/>
      <c r="H232" s="164"/>
      <c r="I232" s="164"/>
      <c r="J232" s="164"/>
      <c r="K232" s="164"/>
      <c r="L232" s="164"/>
      <c r="M232" s="164"/>
      <c r="N232" s="164"/>
      <c r="O232" s="164"/>
      <c r="P232" s="26"/>
      <c r="Q232" s="3"/>
      <c r="R232" s="3"/>
      <c r="S232" s="3"/>
      <c r="T232" s="3"/>
      <c r="U232" s="3"/>
      <c r="V232" s="3"/>
      <c r="W232" s="3"/>
      <c r="X232" s="3"/>
      <c r="Y232" s="3"/>
    </row>
    <row r="233" spans="1:25" outlineLevel="1" x14ac:dyDescent="0.25">
      <c r="A233" s="2"/>
      <c r="B233" s="55"/>
      <c r="C233" s="674"/>
      <c r="D233" s="674"/>
      <c r="E233" s="164"/>
      <c r="F233" s="164"/>
      <c r="G233" s="164"/>
      <c r="H233" s="164"/>
      <c r="I233" s="164"/>
      <c r="J233" s="164"/>
      <c r="K233" s="164"/>
      <c r="L233" s="164"/>
      <c r="M233" s="164"/>
      <c r="N233" s="164"/>
      <c r="O233" s="164"/>
      <c r="P233" s="26"/>
      <c r="Q233" s="3"/>
      <c r="R233" s="3"/>
      <c r="S233" s="3"/>
      <c r="T233" s="3"/>
      <c r="U233" s="3"/>
      <c r="V233" s="3"/>
      <c r="W233" s="3"/>
      <c r="X233" s="3"/>
      <c r="Y233" s="3"/>
    </row>
    <row r="234" spans="1:25" outlineLevel="1" x14ac:dyDescent="0.25">
      <c r="A234" s="2"/>
      <c r="B234" s="55"/>
      <c r="C234" s="674"/>
      <c r="D234" s="674"/>
      <c r="E234" s="164"/>
      <c r="F234" s="164"/>
      <c r="G234" s="164"/>
      <c r="H234" s="164"/>
      <c r="I234" s="164"/>
      <c r="J234" s="164"/>
      <c r="K234" s="164"/>
      <c r="L234" s="164"/>
      <c r="M234" s="164"/>
      <c r="N234" s="164"/>
      <c r="O234" s="164"/>
      <c r="P234" s="26"/>
      <c r="Q234" s="3"/>
      <c r="R234" s="3"/>
      <c r="S234" s="3"/>
      <c r="T234" s="3"/>
      <c r="U234" s="3"/>
      <c r="V234" s="3"/>
      <c r="W234" s="3"/>
      <c r="X234" s="3"/>
      <c r="Y234" s="3"/>
    </row>
    <row r="235" spans="1:25" outlineLevel="1" x14ac:dyDescent="0.25">
      <c r="A235" s="2"/>
      <c r="B235" s="55"/>
      <c r="C235" s="674"/>
      <c r="D235" s="674"/>
      <c r="E235" s="164"/>
      <c r="F235" s="164"/>
      <c r="G235" s="164"/>
      <c r="H235" s="164"/>
      <c r="I235" s="164"/>
      <c r="J235" s="164"/>
      <c r="K235" s="164"/>
      <c r="L235" s="164"/>
      <c r="M235" s="164"/>
      <c r="N235" s="164"/>
      <c r="O235" s="164"/>
      <c r="P235" s="26"/>
      <c r="Q235" s="3"/>
      <c r="R235" s="3"/>
      <c r="S235" s="3"/>
      <c r="T235" s="3"/>
      <c r="U235" s="3"/>
      <c r="V235" s="3"/>
      <c r="W235" s="3"/>
      <c r="X235" s="3"/>
      <c r="Y235" s="3"/>
    </row>
    <row r="236" spans="1:25" outlineLevel="1" x14ac:dyDescent="0.25">
      <c r="A236" s="2"/>
      <c r="B236" s="55"/>
      <c r="C236" s="674"/>
      <c r="D236" s="674"/>
      <c r="E236" s="164"/>
      <c r="F236" s="164"/>
      <c r="G236" s="164"/>
      <c r="H236" s="164"/>
      <c r="I236" s="164"/>
      <c r="J236" s="164"/>
      <c r="K236" s="164"/>
      <c r="L236" s="164"/>
      <c r="M236" s="164"/>
      <c r="N236" s="164"/>
      <c r="O236" s="164"/>
      <c r="P236" s="26"/>
      <c r="Q236" s="3"/>
      <c r="R236" s="3"/>
      <c r="S236" s="3"/>
      <c r="T236" s="3"/>
      <c r="U236" s="3"/>
      <c r="V236" s="3"/>
      <c r="W236" s="3"/>
      <c r="X236" s="3"/>
      <c r="Y236" s="3"/>
    </row>
    <row r="237" spans="1:25" outlineLevel="1" x14ac:dyDescent="0.25">
      <c r="A237" s="2"/>
      <c r="B237" s="55"/>
      <c r="C237" s="674"/>
      <c r="D237" s="674"/>
      <c r="E237" s="164"/>
      <c r="F237" s="164"/>
      <c r="G237" s="164"/>
      <c r="H237" s="164"/>
      <c r="I237" s="164"/>
      <c r="J237" s="164"/>
      <c r="K237" s="164"/>
      <c r="L237" s="164"/>
      <c r="M237" s="164"/>
      <c r="N237" s="164"/>
      <c r="O237" s="164"/>
      <c r="P237" s="26"/>
      <c r="Q237" s="3"/>
      <c r="R237" s="3"/>
      <c r="S237" s="3"/>
      <c r="T237" s="3"/>
      <c r="U237" s="3"/>
      <c r="V237" s="3"/>
      <c r="W237" s="3"/>
      <c r="X237" s="3"/>
      <c r="Y237" s="3"/>
    </row>
    <row r="238" spans="1:25" outlineLevel="1" x14ac:dyDescent="0.25">
      <c r="A238" s="2"/>
      <c r="B238" s="55"/>
      <c r="C238" s="674"/>
      <c r="D238" s="674"/>
      <c r="E238" s="164"/>
      <c r="F238" s="164"/>
      <c r="G238" s="164"/>
      <c r="H238" s="164"/>
      <c r="I238" s="164"/>
      <c r="J238" s="164"/>
      <c r="K238" s="164"/>
      <c r="L238" s="164"/>
      <c r="M238" s="164"/>
      <c r="N238" s="164"/>
      <c r="O238" s="164"/>
      <c r="P238" s="26"/>
      <c r="Q238" s="3"/>
      <c r="R238" s="3"/>
      <c r="S238" s="3"/>
      <c r="T238" s="3"/>
      <c r="U238" s="3"/>
      <c r="V238" s="3"/>
      <c r="W238" s="3"/>
      <c r="X238" s="3"/>
      <c r="Y238" s="3"/>
    </row>
    <row r="239" spans="1:25" outlineLevel="1" x14ac:dyDescent="0.25">
      <c r="A239" s="2"/>
      <c r="B239" s="55"/>
      <c r="C239" s="674"/>
      <c r="D239" s="674"/>
      <c r="E239" s="164"/>
      <c r="F239" s="164"/>
      <c r="G239" s="164"/>
      <c r="H239" s="164"/>
      <c r="I239" s="164"/>
      <c r="J239" s="164"/>
      <c r="K239" s="164"/>
      <c r="L239" s="164"/>
      <c r="M239" s="164"/>
      <c r="N239" s="164"/>
      <c r="O239" s="164"/>
      <c r="P239" s="26"/>
      <c r="Q239" s="3"/>
      <c r="R239" s="3"/>
      <c r="S239" s="3"/>
      <c r="T239" s="3"/>
      <c r="U239" s="3"/>
      <c r="V239" s="3"/>
      <c r="W239" s="3"/>
      <c r="X239" s="3"/>
      <c r="Y239" s="3"/>
    </row>
    <row r="240" spans="1:25" outlineLevel="1" x14ac:dyDescent="0.25">
      <c r="A240" s="2"/>
      <c r="B240" s="55"/>
      <c r="C240" s="674"/>
      <c r="D240" s="674"/>
      <c r="E240" s="164"/>
      <c r="F240" s="164"/>
      <c r="G240" s="164"/>
      <c r="H240" s="164"/>
      <c r="I240" s="164"/>
      <c r="J240" s="164"/>
      <c r="K240" s="164"/>
      <c r="L240" s="164"/>
      <c r="M240" s="164"/>
      <c r="N240" s="164"/>
      <c r="O240" s="164"/>
      <c r="P240" s="26"/>
      <c r="Q240" s="3"/>
      <c r="R240" s="3"/>
      <c r="S240" s="3"/>
      <c r="T240" s="3"/>
      <c r="U240" s="3"/>
      <c r="V240" s="3"/>
      <c r="W240" s="3"/>
      <c r="X240" s="3"/>
      <c r="Y240" s="3"/>
    </row>
    <row r="241" spans="1:25" outlineLevel="1" x14ac:dyDescent="0.25">
      <c r="A241" s="2"/>
      <c r="B241" s="55"/>
      <c r="C241" s="674"/>
      <c r="D241" s="674"/>
      <c r="E241" s="27"/>
      <c r="F241" s="27"/>
      <c r="G241" s="27"/>
      <c r="H241" s="27"/>
      <c r="I241" s="27"/>
      <c r="J241" s="27"/>
      <c r="K241" s="27"/>
      <c r="L241" s="27"/>
      <c r="M241" s="27"/>
      <c r="N241" s="27"/>
      <c r="O241" s="27"/>
      <c r="P241" s="26"/>
      <c r="Q241" s="3"/>
      <c r="R241" s="3"/>
      <c r="S241" s="3"/>
      <c r="T241" s="3"/>
      <c r="U241" s="3"/>
      <c r="V241" s="3"/>
      <c r="W241" s="3"/>
      <c r="X241" s="3"/>
      <c r="Y241" s="3"/>
    </row>
    <row r="242" spans="1:25" ht="12" outlineLevel="1" thickBot="1" x14ac:dyDescent="0.3">
      <c r="A242" s="2"/>
      <c r="B242" s="56"/>
      <c r="C242" s="675"/>
      <c r="D242" s="675"/>
      <c r="E242" s="28"/>
      <c r="F242" s="28"/>
      <c r="G242" s="28"/>
      <c r="H242" s="28"/>
      <c r="I242" s="28"/>
      <c r="J242" s="28"/>
      <c r="K242" s="28"/>
      <c r="L242" s="28"/>
      <c r="M242" s="28"/>
      <c r="N242" s="28"/>
      <c r="O242" s="28"/>
      <c r="P242" s="29"/>
      <c r="Q242" s="3"/>
      <c r="R242" s="3"/>
      <c r="S242" s="3"/>
      <c r="T242" s="3"/>
      <c r="U242" s="3"/>
      <c r="V242" s="3"/>
      <c r="W242" s="3"/>
      <c r="X242" s="3"/>
      <c r="Y242" s="3"/>
    </row>
    <row r="243" spans="1:25" ht="12" thickBot="1" x14ac:dyDescent="0.3">
      <c r="A243" s="2"/>
      <c r="B243" s="31"/>
      <c r="C243" s="71"/>
      <c r="D243" s="71"/>
      <c r="E243" s="71"/>
      <c r="F243" s="71"/>
      <c r="G243" s="71"/>
      <c r="H243" s="71"/>
      <c r="I243" s="71"/>
      <c r="J243" s="71"/>
      <c r="K243" s="71"/>
      <c r="L243" s="71"/>
      <c r="M243" s="71"/>
      <c r="N243" s="71"/>
      <c r="O243" s="71"/>
      <c r="P243" s="3"/>
      <c r="Q243" s="3"/>
      <c r="R243" s="3"/>
      <c r="S243" s="3"/>
      <c r="T243" s="3"/>
      <c r="U243" s="3"/>
      <c r="V243" s="3"/>
      <c r="W243" s="3"/>
      <c r="X243" s="3"/>
      <c r="Y243" s="3"/>
    </row>
    <row r="244" spans="1:25" ht="12" thickBot="1" x14ac:dyDescent="0.3">
      <c r="A244" s="676"/>
      <c r="B244" s="32" t="s">
        <v>165</v>
      </c>
      <c r="C244" s="72"/>
      <c r="D244" s="72"/>
      <c r="E244" s="72"/>
      <c r="F244" s="72"/>
      <c r="G244" s="72"/>
      <c r="H244" s="72"/>
      <c r="I244" s="72"/>
      <c r="J244" s="72"/>
      <c r="K244" s="72"/>
      <c r="L244" s="72"/>
      <c r="M244" s="72"/>
      <c r="N244" s="72"/>
      <c r="O244" s="72"/>
      <c r="P244" s="4"/>
      <c r="Q244" s="3"/>
      <c r="R244" s="3"/>
      <c r="S244" s="3"/>
      <c r="T244" s="3"/>
      <c r="U244" s="3"/>
      <c r="V244" s="3"/>
      <c r="W244" s="3"/>
      <c r="X244" s="3"/>
      <c r="Y244" s="3"/>
    </row>
    <row r="245" spans="1:25" s="61" customFormat="1" ht="6" customHeight="1" outlineLevel="1" x14ac:dyDescent="0.25">
      <c r="A245" s="677"/>
      <c r="B245" s="44"/>
      <c r="C245" s="153"/>
      <c r="D245" s="153"/>
      <c r="E245" s="153"/>
      <c r="F245" s="153"/>
      <c r="G245" s="153"/>
      <c r="H245" s="153"/>
      <c r="I245" s="153"/>
      <c r="J245" s="153"/>
      <c r="K245" s="153"/>
      <c r="L245" s="153"/>
      <c r="M245" s="153"/>
      <c r="N245" s="153"/>
      <c r="O245" s="153"/>
      <c r="P245" s="6"/>
      <c r="Q245" s="5"/>
      <c r="R245" s="5"/>
      <c r="S245" s="5"/>
      <c r="T245" s="5"/>
      <c r="U245" s="5"/>
      <c r="V245" s="5"/>
      <c r="W245" s="5"/>
      <c r="X245" s="5"/>
      <c r="Y245" s="5"/>
    </row>
    <row r="246" spans="1:25" s="61" customFormat="1" outlineLevel="1" x14ac:dyDescent="0.25">
      <c r="A246" s="677"/>
      <c r="B246" s="679" t="s">
        <v>35</v>
      </c>
      <c r="C246" s="682" t="s">
        <v>101</v>
      </c>
      <c r="D246" s="682"/>
      <c r="E246" s="153"/>
      <c r="F246" s="683"/>
      <c r="G246" s="683"/>
      <c r="H246" s="683"/>
      <c r="I246" s="683"/>
      <c r="J246" s="683"/>
      <c r="K246" s="153"/>
      <c r="L246" s="153"/>
      <c r="M246" s="153"/>
      <c r="N246" s="153"/>
      <c r="O246" s="153"/>
      <c r="P246" s="6"/>
      <c r="Q246" s="3"/>
      <c r="R246" s="3"/>
      <c r="S246" s="5"/>
      <c r="T246" s="5"/>
      <c r="U246" s="5"/>
      <c r="V246" s="5"/>
      <c r="W246" s="5"/>
      <c r="X246" s="5"/>
      <c r="Y246" s="5"/>
    </row>
    <row r="247" spans="1:25" s="61" customFormat="1" ht="5.25" customHeight="1" outlineLevel="1" x14ac:dyDescent="0.25">
      <c r="A247" s="677"/>
      <c r="B247" s="680"/>
      <c r="C247" s="682"/>
      <c r="D247" s="682"/>
      <c r="E247" s="153"/>
      <c r="F247" s="90"/>
      <c r="G247" s="91"/>
      <c r="H247" s="91"/>
      <c r="I247" s="153"/>
      <c r="J247" s="153"/>
      <c r="K247" s="153"/>
      <c r="L247" s="153"/>
      <c r="M247" s="153"/>
      <c r="N247" s="153"/>
      <c r="O247" s="153"/>
      <c r="P247" s="6"/>
      <c r="Q247" s="3"/>
      <c r="R247" s="3"/>
      <c r="S247" s="5"/>
      <c r="T247" s="5"/>
      <c r="U247" s="5"/>
      <c r="V247" s="5"/>
      <c r="W247" s="5"/>
      <c r="X247" s="5"/>
      <c r="Y247" s="5"/>
    </row>
    <row r="248" spans="1:25" s="61" customFormat="1" outlineLevel="1" x14ac:dyDescent="0.25">
      <c r="A248" s="677"/>
      <c r="B248" s="681"/>
      <c r="C248" s="682"/>
      <c r="D248" s="682"/>
      <c r="E248" s="153"/>
      <c r="F248" s="683"/>
      <c r="G248" s="683"/>
      <c r="H248" s="683"/>
      <c r="I248" s="683"/>
      <c r="J248" s="683"/>
      <c r="K248" s="153"/>
      <c r="L248" s="153"/>
      <c r="M248" s="153"/>
      <c r="N248" s="153"/>
      <c r="O248" s="153"/>
      <c r="P248" s="6"/>
      <c r="Q248" s="5"/>
      <c r="R248" s="3"/>
      <c r="S248" s="5"/>
      <c r="T248" s="5"/>
      <c r="U248" s="5"/>
      <c r="V248" s="5"/>
      <c r="W248" s="5"/>
      <c r="X248" s="5"/>
      <c r="Y248" s="5"/>
    </row>
    <row r="249" spans="1:25" s="61" customFormat="1" ht="6.75" customHeight="1" outlineLevel="1" x14ac:dyDescent="0.25">
      <c r="A249" s="677"/>
      <c r="B249" s="57"/>
      <c r="C249" s="152"/>
      <c r="D249" s="152"/>
      <c r="E249" s="153"/>
      <c r="F249" s="90"/>
      <c r="G249" s="91"/>
      <c r="H249" s="91"/>
      <c r="I249" s="153"/>
      <c r="J249" s="153"/>
      <c r="K249" s="153"/>
      <c r="L249" s="153"/>
      <c r="M249" s="153"/>
      <c r="N249" s="153"/>
      <c r="O249" s="153"/>
      <c r="P249" s="6"/>
      <c r="Q249" s="3"/>
      <c r="R249" s="3"/>
      <c r="S249" s="5"/>
      <c r="T249" s="5"/>
      <c r="U249" s="5"/>
      <c r="V249" s="5"/>
      <c r="W249" s="5"/>
      <c r="X249" s="5"/>
      <c r="Y249" s="5"/>
    </row>
    <row r="250" spans="1:25" s="61" customFormat="1" outlineLevel="1" x14ac:dyDescent="0.25">
      <c r="A250" s="677"/>
      <c r="B250" s="684" t="s">
        <v>166</v>
      </c>
      <c r="C250" s="687"/>
      <c r="D250" s="682"/>
      <c r="E250" s="682"/>
      <c r="F250" s="682"/>
      <c r="G250" s="682"/>
      <c r="H250" s="682"/>
      <c r="I250" s="682"/>
      <c r="J250" s="682"/>
      <c r="K250" s="682"/>
      <c r="L250" s="682"/>
      <c r="M250" s="682"/>
      <c r="N250" s="682"/>
      <c r="O250" s="682"/>
      <c r="P250" s="6"/>
      <c r="Q250" s="3"/>
      <c r="R250" s="3"/>
      <c r="S250" s="5"/>
      <c r="T250" s="5"/>
      <c r="U250" s="5"/>
      <c r="V250" s="5"/>
      <c r="W250" s="5"/>
      <c r="X250" s="5"/>
      <c r="Y250" s="5"/>
    </row>
    <row r="251" spans="1:25" s="61" customFormat="1" outlineLevel="1" x14ac:dyDescent="0.25">
      <c r="A251" s="677"/>
      <c r="B251" s="685"/>
      <c r="C251" s="687"/>
      <c r="D251" s="682"/>
      <c r="E251" s="682"/>
      <c r="F251" s="682"/>
      <c r="G251" s="682"/>
      <c r="H251" s="682"/>
      <c r="I251" s="682"/>
      <c r="J251" s="682"/>
      <c r="K251" s="682"/>
      <c r="L251" s="682"/>
      <c r="M251" s="682"/>
      <c r="N251" s="682"/>
      <c r="O251" s="682"/>
      <c r="P251" s="6"/>
      <c r="Q251" s="3"/>
      <c r="R251" s="3"/>
      <c r="S251" s="5"/>
      <c r="T251" s="5"/>
      <c r="U251" s="5"/>
      <c r="V251" s="5"/>
      <c r="W251" s="5"/>
      <c r="X251" s="5"/>
      <c r="Y251" s="5"/>
    </row>
    <row r="252" spans="1:25" s="61" customFormat="1" outlineLevel="1" x14ac:dyDescent="0.25">
      <c r="A252" s="677"/>
      <c r="B252" s="685"/>
      <c r="C252" s="687"/>
      <c r="D252" s="682"/>
      <c r="E252" s="682"/>
      <c r="F252" s="682"/>
      <c r="G252" s="682"/>
      <c r="H252" s="682"/>
      <c r="I252" s="682"/>
      <c r="J252" s="682"/>
      <c r="K252" s="682"/>
      <c r="L252" s="682"/>
      <c r="M252" s="682"/>
      <c r="N252" s="682"/>
      <c r="O252" s="682"/>
      <c r="P252" s="6"/>
      <c r="Q252" s="3"/>
      <c r="R252" s="3"/>
      <c r="S252" s="5"/>
      <c r="T252" s="5"/>
      <c r="U252" s="5"/>
      <c r="V252" s="5"/>
      <c r="W252" s="5"/>
      <c r="X252" s="5"/>
      <c r="Y252" s="5"/>
    </row>
    <row r="253" spans="1:25" s="61" customFormat="1" outlineLevel="1" x14ac:dyDescent="0.25">
      <c r="A253" s="677"/>
      <c r="B253" s="685"/>
      <c r="C253" s="687"/>
      <c r="D253" s="682"/>
      <c r="E253" s="682"/>
      <c r="F253" s="682"/>
      <c r="G253" s="682"/>
      <c r="H253" s="682"/>
      <c r="I253" s="682"/>
      <c r="J253" s="682"/>
      <c r="K253" s="682"/>
      <c r="L253" s="682"/>
      <c r="M253" s="682"/>
      <c r="N253" s="682"/>
      <c r="O253" s="682"/>
      <c r="P253" s="6"/>
      <c r="Q253" s="3"/>
      <c r="R253" s="3"/>
      <c r="S253" s="5"/>
      <c r="T253" s="5"/>
      <c r="U253" s="5"/>
      <c r="V253" s="5"/>
      <c r="W253" s="5"/>
      <c r="X253" s="5"/>
      <c r="Y253" s="5"/>
    </row>
    <row r="254" spans="1:25" s="61" customFormat="1" outlineLevel="1" x14ac:dyDescent="0.25">
      <c r="A254" s="677"/>
      <c r="B254" s="686"/>
      <c r="C254" s="687"/>
      <c r="D254" s="682"/>
      <c r="E254" s="682"/>
      <c r="F254" s="682"/>
      <c r="G254" s="682"/>
      <c r="H254" s="682"/>
      <c r="I254" s="682"/>
      <c r="J254" s="682"/>
      <c r="K254" s="682"/>
      <c r="L254" s="682"/>
      <c r="M254" s="682"/>
      <c r="N254" s="682"/>
      <c r="O254" s="682"/>
      <c r="P254" s="6"/>
      <c r="Q254" s="3"/>
      <c r="R254" s="3"/>
      <c r="S254" s="5"/>
      <c r="T254" s="5"/>
      <c r="U254" s="5"/>
      <c r="V254" s="5"/>
      <c r="W254" s="5"/>
      <c r="X254" s="5"/>
      <c r="Y254" s="5"/>
    </row>
    <row r="255" spans="1:25" s="61" customFormat="1" ht="6" customHeight="1" outlineLevel="1" thickBot="1" x14ac:dyDescent="0.3">
      <c r="A255" s="678"/>
      <c r="B255" s="48"/>
      <c r="C255" s="73"/>
      <c r="D255" s="73"/>
      <c r="E255" s="73"/>
      <c r="F255" s="73"/>
      <c r="G255" s="73"/>
      <c r="H255" s="73"/>
      <c r="I255" s="73"/>
      <c r="J255" s="73"/>
      <c r="K255" s="73"/>
      <c r="L255" s="73"/>
      <c r="M255" s="73"/>
      <c r="N255" s="73"/>
      <c r="O255" s="73"/>
      <c r="P255" s="9"/>
      <c r="Q255" s="5"/>
      <c r="R255" s="3"/>
      <c r="S255" s="5"/>
      <c r="T255" s="5"/>
      <c r="U255" s="5"/>
      <c r="V255" s="5"/>
      <c r="W255" s="5"/>
      <c r="X255" s="5"/>
      <c r="Y255" s="5"/>
    </row>
    <row r="256" spans="1:25" s="64" customFormat="1" x14ac:dyDescent="0.25">
      <c r="A256" s="20"/>
      <c r="B256" s="49"/>
      <c r="C256" s="80"/>
      <c r="D256" s="80"/>
      <c r="E256" s="80"/>
      <c r="F256" s="80"/>
      <c r="G256" s="80"/>
      <c r="H256" s="80"/>
      <c r="I256" s="80"/>
      <c r="J256" s="80"/>
      <c r="K256" s="80"/>
      <c r="L256" s="80"/>
      <c r="M256" s="80"/>
      <c r="N256" s="80"/>
      <c r="O256" s="80"/>
      <c r="P256" s="21"/>
      <c r="Q256" s="22"/>
      <c r="R256" s="22"/>
      <c r="S256" s="22"/>
      <c r="T256" s="22"/>
      <c r="U256" s="22"/>
      <c r="V256" s="22"/>
      <c r="W256" s="22"/>
      <c r="X256" s="22"/>
      <c r="Y256" s="22"/>
    </row>
    <row r="257" spans="1:25" x14ac:dyDescent="0.25">
      <c r="A257" s="2"/>
      <c r="B257" s="31"/>
      <c r="C257" s="71"/>
      <c r="D257" s="71"/>
      <c r="E257" s="71"/>
      <c r="F257" s="71"/>
      <c r="G257" s="71"/>
      <c r="H257" s="71"/>
      <c r="I257" s="71"/>
      <c r="J257" s="71"/>
      <c r="K257" s="71"/>
      <c r="L257" s="71"/>
      <c r="M257" s="71"/>
      <c r="N257" s="71"/>
      <c r="O257" s="71"/>
      <c r="P257" s="3"/>
      <c r="Q257" s="3"/>
      <c r="R257" s="3"/>
      <c r="S257" s="3"/>
      <c r="T257" s="3"/>
      <c r="U257" s="3"/>
      <c r="V257" s="3"/>
      <c r="W257" s="3"/>
      <c r="X257" s="3"/>
      <c r="Y257" s="3"/>
    </row>
    <row r="258" spans="1:25" x14ac:dyDescent="0.25">
      <c r="A258" s="2"/>
      <c r="B258" s="31"/>
      <c r="C258" s="71"/>
      <c r="D258" s="71"/>
      <c r="E258" s="71"/>
      <c r="F258" s="71"/>
      <c r="G258" s="71"/>
      <c r="H258" s="71"/>
      <c r="I258" s="71"/>
      <c r="J258" s="71"/>
      <c r="K258" s="71"/>
      <c r="L258" s="71"/>
      <c r="M258" s="71"/>
      <c r="N258" s="71"/>
      <c r="O258" s="71"/>
      <c r="P258" s="3"/>
      <c r="Q258" s="3"/>
      <c r="R258" s="3"/>
      <c r="S258" s="3"/>
      <c r="T258" s="3"/>
      <c r="U258" s="3"/>
      <c r="V258" s="3"/>
      <c r="W258" s="3"/>
      <c r="X258" s="3"/>
      <c r="Y258" s="3"/>
    </row>
    <row r="259" spans="1:25" x14ac:dyDescent="0.25">
      <c r="A259" s="2"/>
      <c r="B259" s="31"/>
      <c r="C259" s="71"/>
      <c r="D259" s="71"/>
      <c r="E259" s="71"/>
      <c r="F259" s="71"/>
      <c r="G259" s="71"/>
      <c r="H259" s="71"/>
      <c r="I259" s="71"/>
      <c r="J259" s="71"/>
      <c r="K259" s="71"/>
      <c r="L259" s="71"/>
      <c r="M259" s="71"/>
      <c r="N259" s="71"/>
      <c r="O259" s="71"/>
      <c r="P259" s="3"/>
      <c r="Q259" s="3"/>
      <c r="R259" s="3"/>
      <c r="S259" s="3"/>
      <c r="T259" s="3"/>
      <c r="U259" s="3"/>
      <c r="V259" s="3"/>
      <c r="W259" s="3"/>
      <c r="X259" s="3"/>
      <c r="Y259" s="3"/>
    </row>
    <row r="260" spans="1:25" x14ac:dyDescent="0.25">
      <c r="A260" s="2"/>
      <c r="B260" s="31"/>
      <c r="C260" s="71"/>
      <c r="D260" s="71"/>
      <c r="E260" s="71"/>
      <c r="F260" s="71"/>
      <c r="G260" s="71"/>
      <c r="H260" s="71"/>
      <c r="I260" s="71"/>
      <c r="J260" s="71"/>
      <c r="K260" s="71"/>
      <c r="L260" s="71"/>
      <c r="M260" s="71"/>
      <c r="N260" s="71"/>
      <c r="O260" s="71"/>
      <c r="P260" s="3"/>
      <c r="Q260" s="3"/>
      <c r="R260" s="3"/>
      <c r="S260" s="3"/>
      <c r="T260" s="3"/>
      <c r="U260" s="3"/>
      <c r="V260" s="3"/>
      <c r="W260" s="3"/>
      <c r="X260" s="3"/>
      <c r="Y260" s="3"/>
    </row>
    <row r="261" spans="1:25" x14ac:dyDescent="0.25">
      <c r="A261" s="2"/>
      <c r="B261" s="31"/>
      <c r="C261" s="71"/>
      <c r="D261" s="71"/>
      <c r="E261" s="71"/>
      <c r="F261" s="71"/>
      <c r="G261" s="71"/>
      <c r="H261" s="71"/>
      <c r="I261" s="71"/>
      <c r="J261" s="71"/>
      <c r="K261" s="71"/>
      <c r="L261" s="71"/>
      <c r="M261" s="71"/>
      <c r="N261" s="71"/>
      <c r="O261" s="71"/>
      <c r="P261" s="3"/>
      <c r="Q261" s="3"/>
      <c r="R261" s="3"/>
      <c r="S261" s="3"/>
      <c r="T261" s="3"/>
      <c r="U261" s="3"/>
      <c r="V261" s="3"/>
      <c r="W261" s="3"/>
      <c r="X261" s="3"/>
      <c r="Y261" s="3"/>
    </row>
    <row r="262" spans="1:25" x14ac:dyDescent="0.25">
      <c r="A262" s="2"/>
      <c r="B262" s="31"/>
      <c r="C262" s="71"/>
      <c r="D262" s="71"/>
      <c r="E262" s="71"/>
      <c r="F262" s="71"/>
      <c r="G262" s="71"/>
      <c r="H262" s="71"/>
      <c r="I262" s="71"/>
      <c r="J262" s="71"/>
      <c r="K262" s="71"/>
      <c r="L262" s="71"/>
      <c r="M262" s="71"/>
      <c r="N262" s="71"/>
      <c r="O262" s="71"/>
      <c r="P262" s="3"/>
      <c r="Q262" s="3"/>
      <c r="R262" s="3"/>
      <c r="S262" s="3"/>
      <c r="T262" s="3"/>
      <c r="U262" s="3"/>
      <c r="V262" s="3"/>
      <c r="W262" s="3"/>
      <c r="X262" s="3"/>
      <c r="Y262" s="3"/>
    </row>
    <row r="263" spans="1:25" x14ac:dyDescent="0.25">
      <c r="A263" s="2"/>
      <c r="B263" s="31"/>
      <c r="C263" s="71"/>
      <c r="D263" s="71"/>
      <c r="E263" s="71"/>
      <c r="F263" s="71"/>
      <c r="G263" s="71"/>
      <c r="H263" s="71"/>
      <c r="I263" s="71"/>
      <c r="J263" s="71"/>
      <c r="K263" s="71"/>
      <c r="L263" s="71"/>
      <c r="M263" s="71"/>
      <c r="N263" s="71"/>
      <c r="O263" s="71"/>
      <c r="P263" s="3"/>
      <c r="Q263" s="3"/>
      <c r="R263" s="3"/>
      <c r="S263" s="3"/>
      <c r="T263" s="3"/>
      <c r="U263" s="3"/>
      <c r="V263" s="3"/>
      <c r="W263" s="3"/>
      <c r="X263" s="3"/>
      <c r="Y263" s="3"/>
    </row>
    <row r="264" spans="1:25" x14ac:dyDescent="0.25">
      <c r="A264" s="2"/>
      <c r="B264" s="31"/>
      <c r="C264" s="71"/>
      <c r="D264" s="71"/>
      <c r="E264" s="71"/>
      <c r="F264" s="71"/>
      <c r="G264" s="71"/>
      <c r="H264" s="71"/>
      <c r="I264" s="71"/>
      <c r="J264" s="71"/>
      <c r="K264" s="71"/>
      <c r="L264" s="71"/>
      <c r="M264" s="71"/>
      <c r="N264" s="71"/>
      <c r="O264" s="71"/>
      <c r="P264" s="3"/>
      <c r="Q264" s="3"/>
      <c r="R264" s="3"/>
      <c r="S264" s="3"/>
      <c r="T264" s="3"/>
      <c r="U264" s="3"/>
      <c r="V264" s="3"/>
      <c r="W264" s="3"/>
      <c r="X264" s="3"/>
      <c r="Y264" s="3"/>
    </row>
    <row r="265" spans="1:25" x14ac:dyDescent="0.25">
      <c r="A265" s="2"/>
      <c r="B265" s="31"/>
      <c r="C265" s="71"/>
      <c r="D265" s="71"/>
      <c r="E265" s="71"/>
      <c r="F265" s="71"/>
      <c r="G265" s="71"/>
      <c r="H265" s="71"/>
      <c r="I265" s="71"/>
      <c r="J265" s="71"/>
      <c r="K265" s="71"/>
      <c r="L265" s="71"/>
      <c r="M265" s="71"/>
      <c r="N265" s="71"/>
      <c r="O265" s="71"/>
      <c r="P265" s="3"/>
      <c r="Q265" s="3"/>
      <c r="R265" s="3"/>
      <c r="S265" s="3"/>
      <c r="T265" s="3"/>
      <c r="U265" s="3"/>
      <c r="V265" s="3"/>
      <c r="W265" s="3"/>
      <c r="X265" s="3"/>
      <c r="Y265" s="3"/>
    </row>
    <row r="266" spans="1:25" x14ac:dyDescent="0.25">
      <c r="A266" s="2"/>
      <c r="B266" s="31"/>
      <c r="C266" s="71"/>
      <c r="D266" s="71"/>
      <c r="E266" s="71"/>
      <c r="F266" s="71"/>
      <c r="G266" s="71"/>
      <c r="H266" s="71"/>
      <c r="I266" s="71"/>
      <c r="J266" s="71"/>
      <c r="K266" s="71"/>
      <c r="L266" s="71"/>
      <c r="M266" s="71"/>
      <c r="N266" s="71"/>
      <c r="O266" s="71"/>
      <c r="P266" s="3"/>
      <c r="Q266" s="3"/>
      <c r="R266" s="3"/>
      <c r="S266" s="3"/>
      <c r="T266" s="3"/>
      <c r="U266" s="3"/>
      <c r="V266" s="3"/>
      <c r="W266" s="3"/>
      <c r="X266" s="3"/>
      <c r="Y266" s="3"/>
    </row>
    <row r="267" spans="1:25" x14ac:dyDescent="0.25">
      <c r="A267" s="2"/>
      <c r="B267" s="31"/>
      <c r="C267" s="71"/>
      <c r="D267" s="71"/>
      <c r="E267" s="71"/>
      <c r="F267" s="71"/>
      <c r="G267" s="71"/>
      <c r="H267" s="71"/>
      <c r="I267" s="71"/>
      <c r="J267" s="71"/>
      <c r="K267" s="71"/>
      <c r="L267" s="71"/>
      <c r="M267" s="71"/>
      <c r="N267" s="71"/>
      <c r="O267" s="71"/>
      <c r="P267" s="3"/>
      <c r="Q267" s="3"/>
      <c r="R267" s="3"/>
      <c r="S267" s="3"/>
      <c r="T267" s="3"/>
      <c r="U267" s="3"/>
      <c r="V267" s="3"/>
      <c r="W267" s="3"/>
      <c r="X267" s="3"/>
      <c r="Y267" s="3"/>
    </row>
    <row r="268" spans="1:25" x14ac:dyDescent="0.25">
      <c r="A268" s="2"/>
      <c r="B268" s="31"/>
      <c r="C268" s="71"/>
      <c r="D268" s="71"/>
      <c r="E268" s="71"/>
      <c r="F268" s="71"/>
      <c r="G268" s="71"/>
      <c r="H268" s="71"/>
      <c r="I268" s="71"/>
      <c r="J268" s="71"/>
      <c r="K268" s="71"/>
      <c r="L268" s="71"/>
      <c r="M268" s="71"/>
      <c r="N268" s="71"/>
      <c r="O268" s="71"/>
      <c r="P268" s="3"/>
      <c r="Q268" s="3"/>
      <c r="R268" s="3"/>
      <c r="S268" s="3"/>
      <c r="T268" s="3"/>
      <c r="U268" s="3"/>
      <c r="V268" s="3"/>
      <c r="W268" s="3"/>
      <c r="X268" s="3"/>
      <c r="Y268" s="3"/>
    </row>
    <row r="269" spans="1:25" x14ac:dyDescent="0.25">
      <c r="A269" s="2"/>
      <c r="B269" s="31"/>
      <c r="C269" s="71"/>
      <c r="D269" s="71"/>
      <c r="E269" s="71"/>
      <c r="F269" s="71"/>
      <c r="G269" s="71"/>
      <c r="H269" s="71"/>
      <c r="I269" s="71"/>
      <c r="J269" s="71"/>
      <c r="K269" s="71"/>
      <c r="L269" s="71"/>
      <c r="M269" s="71"/>
      <c r="N269" s="71"/>
      <c r="O269" s="71"/>
      <c r="P269" s="3"/>
      <c r="Q269" s="3"/>
      <c r="R269" s="3"/>
      <c r="S269" s="3"/>
      <c r="T269" s="3"/>
      <c r="U269" s="3"/>
      <c r="V269" s="3"/>
      <c r="W269" s="3"/>
      <c r="X269" s="3"/>
      <c r="Y269" s="3"/>
    </row>
    <row r="270" spans="1:25" x14ac:dyDescent="0.25">
      <c r="A270" s="2"/>
      <c r="B270" s="31"/>
      <c r="C270" s="71"/>
      <c r="D270" s="71"/>
      <c r="E270" s="71"/>
      <c r="F270" s="71"/>
      <c r="G270" s="71"/>
      <c r="H270" s="71"/>
      <c r="I270" s="71"/>
      <c r="J270" s="71"/>
      <c r="K270" s="71"/>
      <c r="L270" s="71"/>
      <c r="M270" s="71"/>
      <c r="N270" s="71"/>
      <c r="O270" s="71"/>
      <c r="P270" s="3"/>
      <c r="Q270" s="3"/>
      <c r="R270" s="3"/>
      <c r="S270" s="3"/>
      <c r="T270" s="3"/>
      <c r="U270" s="3"/>
      <c r="V270" s="3"/>
      <c r="W270" s="3"/>
      <c r="X270" s="3"/>
      <c r="Y270" s="3"/>
    </row>
    <row r="271" spans="1:25" x14ac:dyDescent="0.25">
      <c r="A271" s="2"/>
      <c r="B271" s="31"/>
      <c r="C271" s="71"/>
      <c r="D271" s="71"/>
      <c r="E271" s="71"/>
      <c r="F271" s="71"/>
      <c r="G271" s="71"/>
      <c r="H271" s="71"/>
      <c r="I271" s="71"/>
      <c r="J271" s="71"/>
      <c r="K271" s="71"/>
      <c r="L271" s="71"/>
      <c r="M271" s="71"/>
      <c r="N271" s="71"/>
      <c r="O271" s="71"/>
      <c r="P271" s="3"/>
      <c r="Q271" s="3"/>
      <c r="R271" s="3"/>
      <c r="S271" s="3"/>
      <c r="T271" s="3"/>
      <c r="U271" s="3"/>
      <c r="V271" s="3"/>
      <c r="W271" s="3"/>
      <c r="X271" s="3"/>
      <c r="Y271" s="3"/>
    </row>
    <row r="272" spans="1:25" x14ac:dyDescent="0.25">
      <c r="A272" s="2"/>
      <c r="B272" s="31"/>
      <c r="C272" s="71"/>
      <c r="D272" s="71"/>
      <c r="E272" s="71"/>
      <c r="F272" s="71"/>
      <c r="G272" s="71"/>
      <c r="H272" s="71"/>
      <c r="I272" s="71"/>
      <c r="J272" s="71"/>
      <c r="K272" s="71"/>
      <c r="L272" s="71"/>
      <c r="M272" s="71"/>
      <c r="N272" s="71"/>
      <c r="O272" s="71"/>
      <c r="P272" s="3"/>
      <c r="Q272" s="3"/>
      <c r="R272" s="3"/>
      <c r="S272" s="3"/>
      <c r="T272" s="3"/>
      <c r="U272" s="3"/>
      <c r="V272" s="3"/>
      <c r="W272" s="3"/>
      <c r="X272" s="3"/>
      <c r="Y272" s="3"/>
    </row>
    <row r="273" spans="1:25" x14ac:dyDescent="0.25">
      <c r="A273" s="2"/>
      <c r="B273" s="31"/>
      <c r="C273" s="71"/>
      <c r="D273" s="71"/>
      <c r="E273" s="71"/>
      <c r="F273" s="71"/>
      <c r="G273" s="71"/>
      <c r="H273" s="71"/>
      <c r="I273" s="71"/>
      <c r="J273" s="71"/>
      <c r="K273" s="71"/>
      <c r="L273" s="71"/>
      <c r="M273" s="71"/>
      <c r="N273" s="71"/>
      <c r="O273" s="71"/>
      <c r="P273" s="3"/>
      <c r="Q273" s="3"/>
      <c r="R273" s="3"/>
      <c r="S273" s="3"/>
      <c r="T273" s="3"/>
      <c r="U273" s="3"/>
      <c r="V273" s="3"/>
      <c r="W273" s="3"/>
      <c r="X273" s="3"/>
      <c r="Y273" s="3"/>
    </row>
    <row r="274" spans="1:25" x14ac:dyDescent="0.25">
      <c r="A274" s="2"/>
      <c r="B274" s="31"/>
      <c r="C274" s="71"/>
      <c r="D274" s="71"/>
      <c r="E274" s="71"/>
      <c r="F274" s="71"/>
      <c r="G274" s="71"/>
      <c r="H274" s="71"/>
      <c r="I274" s="71"/>
      <c r="J274" s="71"/>
      <c r="K274" s="71"/>
      <c r="L274" s="71"/>
      <c r="M274" s="71"/>
      <c r="N274" s="71"/>
      <c r="O274" s="71"/>
      <c r="P274" s="3"/>
      <c r="Q274" s="3"/>
      <c r="R274" s="3"/>
      <c r="S274" s="3"/>
      <c r="T274" s="3"/>
      <c r="U274" s="3"/>
      <c r="V274" s="3"/>
      <c r="W274" s="3"/>
      <c r="X274" s="3"/>
      <c r="Y274" s="3"/>
    </row>
    <row r="275" spans="1:25" x14ac:dyDescent="0.25">
      <c r="A275" s="2"/>
      <c r="B275" s="31"/>
      <c r="C275" s="71"/>
      <c r="D275" s="71"/>
      <c r="E275" s="71"/>
      <c r="F275" s="71"/>
      <c r="G275" s="71"/>
      <c r="H275" s="71"/>
      <c r="I275" s="71"/>
      <c r="J275" s="71"/>
      <c r="K275" s="71"/>
      <c r="L275" s="71"/>
      <c r="M275" s="71"/>
      <c r="N275" s="71"/>
      <c r="O275" s="71"/>
      <c r="P275" s="3"/>
      <c r="Q275" s="3"/>
      <c r="R275" s="3"/>
      <c r="S275" s="3"/>
      <c r="T275" s="3"/>
      <c r="U275" s="3"/>
      <c r="V275" s="3"/>
      <c r="W275" s="3"/>
      <c r="X275" s="3"/>
      <c r="Y275" s="3"/>
    </row>
    <row r="276" spans="1:25" x14ac:dyDescent="0.25">
      <c r="A276" s="2"/>
      <c r="B276" s="31"/>
      <c r="C276" s="71"/>
      <c r="D276" s="71"/>
      <c r="E276" s="71"/>
      <c r="F276" s="71"/>
      <c r="G276" s="71"/>
      <c r="H276" s="71"/>
      <c r="I276" s="71"/>
      <c r="J276" s="71"/>
      <c r="K276" s="71"/>
      <c r="L276" s="71"/>
      <c r="M276" s="71"/>
      <c r="N276" s="71"/>
      <c r="O276" s="71"/>
      <c r="P276" s="3"/>
      <c r="Q276" s="3"/>
      <c r="R276" s="3"/>
      <c r="S276" s="3"/>
      <c r="T276" s="3"/>
      <c r="U276" s="3"/>
      <c r="V276" s="3"/>
      <c r="W276" s="3"/>
      <c r="X276" s="3"/>
      <c r="Y276" s="3"/>
    </row>
    <row r="277" spans="1:25" x14ac:dyDescent="0.25">
      <c r="A277" s="2"/>
      <c r="B277" s="31"/>
      <c r="C277" s="71"/>
      <c r="D277" s="71"/>
      <c r="E277" s="71"/>
      <c r="F277" s="71"/>
      <c r="G277" s="71"/>
      <c r="H277" s="71"/>
      <c r="I277" s="71"/>
      <c r="J277" s="71"/>
      <c r="K277" s="71"/>
      <c r="L277" s="71"/>
      <c r="M277" s="71"/>
      <c r="N277" s="71"/>
      <c r="O277" s="71"/>
      <c r="P277" s="3"/>
      <c r="Q277" s="3"/>
      <c r="R277" s="3"/>
      <c r="S277" s="3"/>
      <c r="T277" s="3"/>
      <c r="U277" s="3"/>
      <c r="V277" s="3"/>
      <c r="W277" s="3"/>
      <c r="X277" s="3"/>
      <c r="Y277" s="3"/>
    </row>
    <row r="278" spans="1:25" x14ac:dyDescent="0.25">
      <c r="A278" s="2"/>
      <c r="B278" s="31"/>
      <c r="C278" s="71"/>
      <c r="D278" s="71"/>
      <c r="E278" s="71"/>
      <c r="F278" s="71"/>
      <c r="G278" s="71"/>
      <c r="H278" s="71"/>
      <c r="I278" s="71"/>
      <c r="J278" s="71"/>
      <c r="K278" s="71"/>
      <c r="L278" s="71"/>
      <c r="M278" s="71"/>
      <c r="N278" s="71"/>
      <c r="O278" s="71"/>
      <c r="P278" s="3"/>
      <c r="Q278" s="3"/>
      <c r="R278" s="3"/>
      <c r="S278" s="3"/>
      <c r="T278" s="3"/>
      <c r="U278" s="3"/>
      <c r="V278" s="3"/>
      <c r="W278" s="3"/>
      <c r="X278" s="3"/>
      <c r="Y278" s="3"/>
    </row>
    <row r="279" spans="1:25" x14ac:dyDescent="0.25">
      <c r="A279" s="2"/>
      <c r="B279" s="31"/>
      <c r="C279" s="71"/>
      <c r="D279" s="71"/>
      <c r="E279" s="71"/>
      <c r="F279" s="71"/>
      <c r="G279" s="71"/>
      <c r="H279" s="71"/>
      <c r="I279" s="71"/>
      <c r="J279" s="71"/>
      <c r="K279" s="71"/>
      <c r="L279" s="71"/>
      <c r="M279" s="71"/>
      <c r="N279" s="71"/>
      <c r="O279" s="71"/>
      <c r="P279" s="3"/>
      <c r="Q279" s="3"/>
      <c r="R279" s="3"/>
      <c r="S279" s="3"/>
      <c r="T279" s="3"/>
      <c r="U279" s="3"/>
      <c r="V279" s="3"/>
      <c r="W279" s="3"/>
      <c r="X279" s="3"/>
      <c r="Y279" s="3"/>
    </row>
    <row r="280" spans="1:25" x14ac:dyDescent="0.25">
      <c r="A280" s="2"/>
      <c r="B280" s="31"/>
      <c r="C280" s="71"/>
      <c r="D280" s="71"/>
      <c r="E280" s="71"/>
      <c r="F280" s="71"/>
      <c r="G280" s="71"/>
      <c r="H280" s="71"/>
      <c r="I280" s="71"/>
      <c r="J280" s="71"/>
      <c r="K280" s="71"/>
      <c r="L280" s="71"/>
      <c r="M280" s="71"/>
      <c r="N280" s="71"/>
      <c r="O280" s="71"/>
      <c r="P280" s="3"/>
      <c r="Q280" s="3"/>
      <c r="R280" s="3"/>
      <c r="S280" s="3"/>
      <c r="T280" s="3"/>
      <c r="U280" s="3"/>
      <c r="V280" s="3"/>
      <c r="W280" s="3"/>
      <c r="X280" s="3"/>
      <c r="Y280" s="3"/>
    </row>
    <row r="281" spans="1:25" x14ac:dyDescent="0.25">
      <c r="A281" s="2"/>
      <c r="B281" s="31"/>
      <c r="C281" s="71"/>
      <c r="D281" s="71"/>
      <c r="E281" s="71"/>
      <c r="F281" s="71"/>
      <c r="G281" s="71"/>
      <c r="H281" s="71"/>
      <c r="I281" s="71"/>
      <c r="J281" s="71"/>
      <c r="K281" s="71"/>
      <c r="L281" s="71"/>
      <c r="M281" s="71"/>
      <c r="N281" s="71"/>
      <c r="O281" s="71"/>
      <c r="P281" s="3"/>
      <c r="Q281" s="3"/>
      <c r="R281" s="3"/>
      <c r="S281" s="3"/>
      <c r="T281" s="3"/>
      <c r="U281" s="3"/>
      <c r="V281" s="3"/>
      <c r="W281" s="3"/>
      <c r="X281" s="3"/>
      <c r="Y281" s="3"/>
    </row>
    <row r="282" spans="1:25" x14ac:dyDescent="0.25">
      <c r="A282" s="2"/>
      <c r="B282" s="31"/>
      <c r="C282" s="71"/>
      <c r="D282" s="71"/>
      <c r="E282" s="71"/>
      <c r="F282" s="71"/>
      <c r="G282" s="71"/>
      <c r="H282" s="71"/>
      <c r="I282" s="71"/>
      <c r="J282" s="71"/>
      <c r="K282" s="71"/>
      <c r="L282" s="71"/>
      <c r="M282" s="71"/>
      <c r="N282" s="71"/>
      <c r="O282" s="71"/>
      <c r="P282" s="3"/>
      <c r="Q282" s="3"/>
      <c r="R282" s="3"/>
      <c r="S282" s="3"/>
      <c r="T282" s="3"/>
      <c r="U282" s="3"/>
      <c r="V282" s="3"/>
      <c r="W282" s="3"/>
      <c r="X282" s="3"/>
      <c r="Y282" s="3"/>
    </row>
    <row r="283" spans="1:25" x14ac:dyDescent="0.25">
      <c r="A283" s="2"/>
      <c r="B283" s="31"/>
      <c r="C283" s="71"/>
      <c r="D283" s="71"/>
      <c r="E283" s="71"/>
      <c r="F283" s="71"/>
      <c r="G283" s="71"/>
      <c r="H283" s="71"/>
      <c r="I283" s="71"/>
      <c r="J283" s="71"/>
      <c r="K283" s="71"/>
      <c r="L283" s="71"/>
      <c r="M283" s="71"/>
      <c r="N283" s="71"/>
      <c r="O283" s="71"/>
      <c r="P283" s="3"/>
      <c r="Q283" s="3"/>
      <c r="R283" s="3"/>
      <c r="S283" s="3"/>
      <c r="T283" s="3"/>
      <c r="U283" s="3"/>
      <c r="V283" s="3"/>
      <c r="W283" s="3"/>
      <c r="X283" s="3"/>
      <c r="Y283" s="3"/>
    </row>
    <row r="284" spans="1:25" x14ac:dyDescent="0.25">
      <c r="A284" s="2"/>
      <c r="B284" s="31"/>
      <c r="C284" s="71"/>
      <c r="D284" s="71"/>
      <c r="E284" s="71"/>
      <c r="F284" s="71"/>
      <c r="G284" s="71"/>
      <c r="H284" s="71"/>
      <c r="I284" s="71"/>
      <c r="J284" s="71"/>
      <c r="K284" s="71"/>
      <c r="L284" s="71"/>
      <c r="M284" s="71"/>
      <c r="N284" s="71"/>
      <c r="O284" s="71"/>
      <c r="P284" s="3"/>
      <c r="Q284" s="3"/>
      <c r="R284" s="3"/>
      <c r="S284" s="3"/>
      <c r="T284" s="3"/>
      <c r="U284" s="3"/>
      <c r="V284" s="3"/>
      <c r="W284" s="3"/>
      <c r="X284" s="3"/>
      <c r="Y284" s="3"/>
    </row>
    <row r="285" spans="1:25" x14ac:dyDescent="0.25">
      <c r="A285" s="2"/>
      <c r="B285" s="31"/>
      <c r="C285" s="71"/>
      <c r="D285" s="71"/>
      <c r="E285" s="71"/>
      <c r="F285" s="71"/>
      <c r="G285" s="71"/>
      <c r="H285" s="71"/>
      <c r="I285" s="71"/>
      <c r="J285" s="71"/>
      <c r="K285" s="71"/>
      <c r="L285" s="71"/>
      <c r="M285" s="71"/>
      <c r="N285" s="71"/>
      <c r="O285" s="71"/>
      <c r="P285" s="3"/>
      <c r="Q285" s="3"/>
      <c r="R285" s="3"/>
      <c r="S285" s="3"/>
      <c r="T285" s="3"/>
      <c r="U285" s="3"/>
      <c r="V285" s="3"/>
      <c r="W285" s="3"/>
      <c r="X285" s="3"/>
      <c r="Y285" s="3"/>
    </row>
    <row r="286" spans="1:25" x14ac:dyDescent="0.25">
      <c r="A286" s="2"/>
      <c r="B286" s="31"/>
      <c r="C286" s="71"/>
      <c r="D286" s="71"/>
      <c r="E286" s="71"/>
      <c r="F286" s="71"/>
      <c r="G286" s="71"/>
      <c r="H286" s="71"/>
      <c r="I286" s="71"/>
      <c r="J286" s="71"/>
      <c r="K286" s="71"/>
      <c r="L286" s="71"/>
      <c r="M286" s="71"/>
      <c r="N286" s="71"/>
      <c r="O286" s="71"/>
      <c r="P286" s="3"/>
      <c r="Q286" s="3"/>
      <c r="R286" s="3"/>
      <c r="S286" s="3"/>
      <c r="T286" s="3"/>
      <c r="U286" s="3"/>
      <c r="V286" s="3"/>
      <c r="W286" s="3"/>
      <c r="X286" s="3"/>
      <c r="Y286" s="3"/>
    </row>
    <row r="287" spans="1:25" x14ac:dyDescent="0.25">
      <c r="A287" s="2"/>
      <c r="B287" s="31"/>
      <c r="C287" s="71"/>
      <c r="D287" s="71"/>
      <c r="E287" s="71"/>
      <c r="F287" s="71"/>
      <c r="G287" s="71"/>
      <c r="H287" s="71"/>
      <c r="I287" s="71"/>
      <c r="J287" s="71"/>
      <c r="K287" s="71"/>
      <c r="L287" s="71"/>
      <c r="M287" s="71"/>
      <c r="N287" s="71"/>
      <c r="O287" s="71"/>
      <c r="P287" s="3"/>
      <c r="Q287" s="3"/>
      <c r="R287" s="3"/>
      <c r="S287" s="3"/>
      <c r="T287" s="3"/>
      <c r="U287" s="3"/>
      <c r="V287" s="3"/>
      <c r="W287" s="3"/>
      <c r="X287" s="3"/>
      <c r="Y287" s="3"/>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14" priority="4" operator="equal">
      <formula>"ineffective"</formula>
    </cfRule>
    <cfRule type="cellIs" dxfId="13" priority="5" operator="equal">
      <formula>"effective"</formula>
    </cfRule>
  </conditionalFormatting>
  <conditionalFormatting sqref="H167 G199:H199 G163:H163">
    <cfRule type="expression" dxfId="12" priority="3">
      <formula>$C$161="No"</formula>
    </cfRule>
  </conditionalFormatting>
  <conditionalFormatting sqref="E248:F248">
    <cfRule type="expression" dxfId="11" priority="2">
      <formula>$C$139="Apportion"</formula>
    </cfRule>
  </conditionalFormatting>
  <conditionalFormatting sqref="C163">
    <cfRule type="expression" dxfId="10" priority="1">
      <formula>$C$161="No"</formula>
    </cfRule>
  </conditionalFormatting>
  <dataValidations count="18">
    <dataValidation type="list" allowBlank="1" showInputMessage="1" showErrorMessage="1" sqref="H28" xr:uid="{00000000-0002-0000-0D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D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D00-000002000000}">
      <formula1>0</formula1>
    </dataValidation>
    <dataValidation type="list" allowBlank="1" showInputMessage="1" showErrorMessage="1" sqref="C184:F184" xr:uid="{00000000-0002-0000-0D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D00-000004000000}">
      <formula1>$Q$150:$Q$155</formula1>
    </dataValidation>
    <dataValidation type="list" allowBlank="1" showInputMessage="1" showErrorMessage="1" sqref="C199" xr:uid="{00000000-0002-0000-0D00-000005000000}">
      <formula1>$Q$198:$Q$200</formula1>
    </dataValidation>
    <dataValidation type="list" allowBlank="1" showInputMessage="1" showErrorMessage="1" sqref="C163" xr:uid="{00000000-0002-0000-0D00-000006000000}">
      <formula1>$Q$162:$Q$164</formula1>
    </dataValidation>
    <dataValidation type="list" allowBlank="1" showInputMessage="1" showErrorMessage="1" sqref="E169 K169 I169 G169" xr:uid="{00000000-0002-0000-0D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D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D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D00-00000A000000}">
      <formula1>0</formula1>
    </dataValidation>
    <dataValidation type="list" allowBlank="1" showInputMessage="1" showErrorMessage="1" sqref="C197:D197" xr:uid="{00000000-0002-0000-0D00-00000B000000}">
      <formula1>"Yes,No,N/A"</formula1>
    </dataValidation>
    <dataValidation type="list" allowBlank="1" showInputMessage="1" showErrorMessage="1" sqref="C249 C246" xr:uid="{00000000-0002-0000-0D00-00000C000000}">
      <formula1>"N/A for approach, Effective, Ineffective"</formula1>
    </dataValidation>
    <dataValidation type="list" allowBlank="1" showInputMessage="1" showErrorMessage="1" sqref="C161:D161 C157:D157 C193:D193 G97:H97 G99:H99 G105:H105 C86:D86 H90:I90" xr:uid="{00000000-0002-0000-0D00-00000D000000}">
      <formula1>"Yes,No"</formula1>
    </dataValidation>
    <dataValidation type="list" allowBlank="1" showInputMessage="1" showErrorMessage="1" sqref="H118" xr:uid="{00000000-0002-0000-0D00-00000E000000}">
      <formula1>"Not Higher, Higher"</formula1>
    </dataValidation>
    <dataValidation type="list" allowBlank="1" showInputMessage="1" showErrorMessage="1" sqref="K118:M118 E118 G118 I118" xr:uid="{00000000-0002-0000-0D00-00000F000000}">
      <formula1>"low risk, normal risk, high risk"</formula1>
    </dataValidation>
    <dataValidation type="list" allowBlank="1" showInputMessage="1" showErrorMessage="1" sqref="O244 O35 O202 O223" xr:uid="{00000000-0002-0000-0D00-000010000000}">
      <formula1>"Open, Ready for Review, Reviewed, Final"</formula1>
    </dataValidation>
    <dataValidation type="list" allowBlank="1" showInputMessage="1" showErrorMessage="1" sqref="C112" xr:uid="{00000000-0002-0000-0D00-000011000000}">
      <formula1>"Effective, Ineffective"</formula1>
    </dataValidation>
  </dataValidations>
  <pageMargins left="0.75" right="0.75" top="1" bottom="1" header="0.5" footer="0.5"/>
  <pageSetup scale="49"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A287"/>
  <sheetViews>
    <sheetView zoomScale="90" zoomScaleNormal="90" workbookViewId="0">
      <selection activeCell="C2" sqref="C2"/>
    </sheetView>
  </sheetViews>
  <sheetFormatPr defaultColWidth="9.2109375" defaultRowHeight="11.5" outlineLevelRow="1" x14ac:dyDescent="0.25"/>
  <cols>
    <col min="1" max="1" width="7.92578125" style="65" customWidth="1"/>
    <col min="2" max="2" width="54.92578125" style="66" customWidth="1"/>
    <col min="3" max="4" width="10.7109375" style="92" customWidth="1"/>
    <col min="5" max="5" width="3.2109375" style="92" customWidth="1"/>
    <col min="6" max="6" width="22.7109375" style="92" customWidth="1"/>
    <col min="7" max="7" width="3.2109375" style="92" customWidth="1"/>
    <col min="8" max="8" width="22.7109375" style="92" customWidth="1"/>
    <col min="9" max="9" width="3.2109375" style="92" customWidth="1"/>
    <col min="10" max="10" width="21.92578125" style="92" customWidth="1"/>
    <col min="11" max="11" width="3.2109375" style="92" customWidth="1"/>
    <col min="12" max="13" width="21.92578125" style="92" customWidth="1"/>
    <col min="14" max="14" width="15" style="92" customWidth="1"/>
    <col min="15" max="15" width="15.2109375" style="92" customWidth="1"/>
    <col min="16" max="16" width="3.42578125" style="60" customWidth="1"/>
    <col min="17" max="17" width="16.7109375" style="60" hidden="1" customWidth="1"/>
    <col min="18" max="18" width="3.2109375" style="60" customWidth="1"/>
    <col min="19" max="16384" width="9.2109375" style="60"/>
  </cols>
  <sheetData>
    <row r="1" spans="1:25" ht="12" thickBot="1" x14ac:dyDescent="0.3">
      <c r="A1" s="2"/>
      <c r="B1" s="31"/>
      <c r="C1" s="71"/>
      <c r="D1" s="71"/>
      <c r="E1" s="71"/>
      <c r="F1" s="71"/>
      <c r="G1" s="71"/>
      <c r="H1" s="71"/>
      <c r="I1" s="71"/>
      <c r="J1" s="71"/>
      <c r="K1" s="71"/>
      <c r="L1" s="71"/>
      <c r="M1" s="71"/>
      <c r="N1" s="71"/>
      <c r="O1" s="71"/>
      <c r="P1" s="3"/>
      <c r="Q1" s="3"/>
      <c r="R1" s="3"/>
      <c r="S1" s="3"/>
      <c r="T1" s="3"/>
      <c r="U1" s="3"/>
      <c r="V1" s="3"/>
      <c r="W1" s="3"/>
      <c r="X1" s="3"/>
      <c r="Y1" s="3"/>
    </row>
    <row r="2" spans="1:25" s="61" customFormat="1" ht="12" thickBot="1" x14ac:dyDescent="0.3">
      <c r="A2" s="2"/>
      <c r="B2" s="32" t="s">
        <v>36</v>
      </c>
      <c r="C2" s="72"/>
      <c r="D2" s="72"/>
      <c r="E2" s="72"/>
      <c r="F2" s="72"/>
      <c r="G2" s="72"/>
      <c r="H2" s="72"/>
      <c r="I2" s="72"/>
      <c r="J2" s="72"/>
      <c r="K2" s="72"/>
      <c r="L2" s="72"/>
      <c r="M2" s="72"/>
      <c r="N2" s="72"/>
      <c r="O2" s="72"/>
      <c r="P2" s="4"/>
      <c r="Q2" s="5"/>
      <c r="R2" s="5"/>
      <c r="S2" s="5"/>
      <c r="T2" s="5"/>
      <c r="U2" s="5"/>
      <c r="V2" s="5"/>
      <c r="W2" s="5"/>
      <c r="X2" s="5"/>
      <c r="Y2" s="5"/>
    </row>
    <row r="3" spans="1:25" s="61" customFormat="1" ht="6" customHeight="1" x14ac:dyDescent="0.25">
      <c r="A3" s="2"/>
      <c r="B3" s="33"/>
      <c r="C3" s="153"/>
      <c r="D3" s="153"/>
      <c r="E3" s="153"/>
      <c r="F3" s="153"/>
      <c r="G3" s="153"/>
      <c r="H3" s="153"/>
      <c r="I3" s="153"/>
      <c r="J3" s="153"/>
      <c r="K3" s="153"/>
      <c r="L3" s="153"/>
      <c r="M3" s="153"/>
      <c r="N3" s="153"/>
      <c r="O3" s="153"/>
      <c r="P3" s="6"/>
      <c r="Q3" s="5"/>
      <c r="R3" s="5"/>
      <c r="S3" s="5"/>
      <c r="T3" s="5"/>
      <c r="U3" s="5"/>
      <c r="V3" s="5"/>
      <c r="W3" s="5"/>
      <c r="X3" s="5"/>
      <c r="Y3" s="5"/>
    </row>
    <row r="4" spans="1:25" s="61" customFormat="1" x14ac:dyDescent="0.25">
      <c r="A4" s="2"/>
      <c r="B4" s="34" t="s">
        <v>16</v>
      </c>
      <c r="C4" s="698" t="s">
        <v>1941</v>
      </c>
      <c r="D4" s="698"/>
      <c r="E4" s="698"/>
      <c r="F4" s="698"/>
      <c r="G4" s="698"/>
      <c r="H4" s="698"/>
      <c r="I4" s="698"/>
      <c r="J4" s="698"/>
      <c r="K4" s="698"/>
      <c r="L4" s="698"/>
      <c r="M4" s="698"/>
      <c r="N4" s="698"/>
      <c r="O4" s="698"/>
      <c r="P4" s="6"/>
      <c r="Q4" s="5"/>
      <c r="R4" s="5"/>
      <c r="S4" s="5"/>
      <c r="T4" s="5"/>
      <c r="U4" s="5"/>
      <c r="V4" s="5"/>
      <c r="W4" s="5"/>
      <c r="X4" s="5"/>
      <c r="Y4" s="5"/>
    </row>
    <row r="5" spans="1:25" s="61" customFormat="1" ht="6" customHeight="1" x14ac:dyDescent="0.25">
      <c r="A5" s="2"/>
      <c r="B5" s="35"/>
      <c r="C5" s="153"/>
      <c r="D5" s="153"/>
      <c r="E5" s="153"/>
      <c r="F5" s="153"/>
      <c r="G5" s="153"/>
      <c r="H5" s="153"/>
      <c r="I5" s="153"/>
      <c r="J5" s="153"/>
      <c r="K5" s="153"/>
      <c r="L5" s="153"/>
      <c r="M5" s="153"/>
      <c r="N5" s="153"/>
      <c r="O5" s="153"/>
      <c r="P5" s="6"/>
      <c r="Q5" s="5"/>
      <c r="R5" s="5"/>
      <c r="S5" s="5"/>
      <c r="T5" s="5"/>
      <c r="U5" s="5"/>
      <c r="V5" s="5"/>
      <c r="W5" s="5"/>
      <c r="X5" s="5"/>
      <c r="Y5" s="5"/>
    </row>
    <row r="6" spans="1:25" s="61" customFormat="1" x14ac:dyDescent="0.25">
      <c r="A6" s="2"/>
      <c r="B6" s="36" t="s">
        <v>38</v>
      </c>
      <c r="C6" s="698"/>
      <c r="D6" s="698"/>
      <c r="E6" s="698"/>
      <c r="F6" s="698"/>
      <c r="G6" s="698"/>
      <c r="H6" s="698"/>
      <c r="I6" s="698"/>
      <c r="J6" s="698"/>
      <c r="K6" s="698"/>
      <c r="L6" s="698"/>
      <c r="M6" s="698"/>
      <c r="N6" s="698"/>
      <c r="O6" s="698"/>
      <c r="P6" s="6"/>
      <c r="Q6" s="5"/>
      <c r="R6" s="5"/>
      <c r="S6" s="5"/>
      <c r="T6" s="5"/>
      <c r="U6" s="5"/>
      <c r="V6" s="5"/>
      <c r="W6" s="5"/>
      <c r="X6" s="5"/>
      <c r="Y6" s="5"/>
    </row>
    <row r="7" spans="1:25" s="61" customFormat="1" x14ac:dyDescent="0.25">
      <c r="A7" s="2"/>
      <c r="B7" s="37" t="s">
        <v>39</v>
      </c>
      <c r="C7" s="698"/>
      <c r="D7" s="698"/>
      <c r="E7" s="698"/>
      <c r="F7" s="698"/>
      <c r="G7" s="698"/>
      <c r="H7" s="698"/>
      <c r="I7" s="698"/>
      <c r="J7" s="698"/>
      <c r="K7" s="698"/>
      <c r="L7" s="698"/>
      <c r="M7" s="698"/>
      <c r="N7" s="698"/>
      <c r="O7" s="698"/>
      <c r="P7" s="6"/>
      <c r="Q7" s="5"/>
      <c r="R7" s="5"/>
      <c r="S7" s="5"/>
      <c r="T7" s="5"/>
      <c r="U7" s="5"/>
      <c r="V7" s="5"/>
      <c r="W7" s="5"/>
      <c r="X7" s="5"/>
      <c r="Y7" s="5"/>
    </row>
    <row r="8" spans="1:25" s="61" customFormat="1" x14ac:dyDescent="0.25">
      <c r="A8" s="2"/>
      <c r="B8" s="38"/>
      <c r="C8" s="698"/>
      <c r="D8" s="698"/>
      <c r="E8" s="698"/>
      <c r="F8" s="698"/>
      <c r="G8" s="698"/>
      <c r="H8" s="698"/>
      <c r="I8" s="698"/>
      <c r="J8" s="698"/>
      <c r="K8" s="698"/>
      <c r="L8" s="698"/>
      <c r="M8" s="698"/>
      <c r="N8" s="698"/>
      <c r="O8" s="698"/>
      <c r="P8" s="6"/>
      <c r="Q8" s="5"/>
      <c r="R8" s="5"/>
      <c r="S8" s="5"/>
      <c r="T8" s="5"/>
      <c r="U8" s="5"/>
      <c r="V8" s="5"/>
      <c r="W8" s="5"/>
      <c r="X8" s="5"/>
      <c r="Y8" s="5"/>
    </row>
    <row r="9" spans="1:25" s="61" customFormat="1" ht="6" customHeight="1" thickBot="1" x14ac:dyDescent="0.3">
      <c r="A9" s="2"/>
      <c r="B9" s="33"/>
      <c r="C9" s="153"/>
      <c r="D9" s="153"/>
      <c r="E9" s="153"/>
      <c r="F9" s="153"/>
      <c r="G9" s="153"/>
      <c r="H9" s="153"/>
      <c r="I9" s="153"/>
      <c r="J9" s="153"/>
      <c r="K9" s="153"/>
      <c r="L9" s="153"/>
      <c r="M9" s="153"/>
      <c r="N9" s="153"/>
      <c r="O9" s="153"/>
      <c r="P9" s="6"/>
      <c r="Q9" s="5"/>
      <c r="R9" s="5"/>
      <c r="S9" s="5"/>
      <c r="T9" s="5"/>
      <c r="U9" s="5"/>
      <c r="V9" s="5"/>
      <c r="W9" s="5"/>
      <c r="X9" s="5"/>
      <c r="Y9" s="5"/>
    </row>
    <row r="10" spans="1:25" s="61" customFormat="1" x14ac:dyDescent="0.25">
      <c r="A10" s="708" t="str">
        <f>Notes!B4</f>
        <v>Note 1</v>
      </c>
      <c r="B10" s="702" t="s">
        <v>40</v>
      </c>
      <c r="C10" s="698"/>
      <c r="D10" s="698"/>
      <c r="E10" s="698"/>
      <c r="F10" s="698"/>
      <c r="G10" s="698"/>
      <c r="H10" s="698"/>
      <c r="I10" s="698"/>
      <c r="J10" s="698"/>
      <c r="K10" s="698"/>
      <c r="L10" s="698"/>
      <c r="M10" s="698"/>
      <c r="N10" s="698"/>
      <c r="O10" s="698"/>
      <c r="P10" s="6"/>
      <c r="Q10" s="5"/>
      <c r="R10" s="5"/>
      <c r="S10" s="5"/>
      <c r="T10" s="5"/>
      <c r="U10" s="5"/>
      <c r="V10" s="5"/>
      <c r="W10" s="5"/>
      <c r="X10" s="5"/>
      <c r="Y10" s="5"/>
    </row>
    <row r="11" spans="1:25" s="61" customFormat="1" x14ac:dyDescent="0.25">
      <c r="A11" s="709"/>
      <c r="B11" s="703"/>
      <c r="C11" s="698"/>
      <c r="D11" s="698"/>
      <c r="E11" s="698"/>
      <c r="F11" s="698"/>
      <c r="G11" s="698"/>
      <c r="H11" s="698"/>
      <c r="I11" s="698"/>
      <c r="J11" s="698"/>
      <c r="K11" s="698"/>
      <c r="L11" s="698"/>
      <c r="M11" s="698"/>
      <c r="N11" s="698"/>
      <c r="O11" s="698"/>
      <c r="P11" s="6"/>
      <c r="Q11" s="5"/>
      <c r="R11" s="5"/>
      <c r="S11" s="5"/>
      <c r="T11" s="5"/>
      <c r="U11" s="5"/>
      <c r="V11" s="5"/>
      <c r="W11" s="5"/>
      <c r="X11" s="5"/>
      <c r="Y11" s="5"/>
    </row>
    <row r="12" spans="1:25" s="61" customFormat="1" x14ac:dyDescent="0.25">
      <c r="A12" s="709"/>
      <c r="B12" s="703"/>
      <c r="C12" s="698"/>
      <c r="D12" s="698"/>
      <c r="E12" s="698"/>
      <c r="F12" s="698"/>
      <c r="G12" s="698"/>
      <c r="H12" s="698"/>
      <c r="I12" s="698"/>
      <c r="J12" s="698"/>
      <c r="K12" s="698"/>
      <c r="L12" s="698"/>
      <c r="M12" s="698"/>
      <c r="N12" s="698"/>
      <c r="O12" s="698"/>
      <c r="P12" s="6"/>
      <c r="Q12" s="5"/>
      <c r="R12" s="5"/>
      <c r="S12" s="5"/>
      <c r="T12" s="5"/>
      <c r="U12" s="5"/>
      <c r="V12" s="5"/>
      <c r="W12" s="5"/>
      <c r="X12" s="5"/>
      <c r="Y12" s="5"/>
    </row>
    <row r="13" spans="1:25" s="61" customFormat="1" x14ac:dyDescent="0.25">
      <c r="A13" s="709"/>
      <c r="B13" s="703"/>
      <c r="C13" s="698"/>
      <c r="D13" s="698"/>
      <c r="E13" s="698"/>
      <c r="F13" s="698"/>
      <c r="G13" s="698"/>
      <c r="H13" s="698"/>
      <c r="I13" s="698"/>
      <c r="J13" s="698"/>
      <c r="K13" s="698"/>
      <c r="L13" s="698"/>
      <c r="M13" s="698"/>
      <c r="N13" s="698"/>
      <c r="O13" s="698"/>
      <c r="P13" s="6"/>
      <c r="Q13" s="5"/>
      <c r="R13" s="5"/>
      <c r="S13" s="5"/>
      <c r="T13" s="5"/>
      <c r="U13" s="5"/>
      <c r="V13" s="5"/>
      <c r="W13" s="5"/>
      <c r="X13" s="5"/>
      <c r="Y13" s="5"/>
    </row>
    <row r="14" spans="1:25" s="61" customFormat="1" x14ac:dyDescent="0.25">
      <c r="A14" s="709"/>
      <c r="B14" s="703"/>
      <c r="C14" s="698"/>
      <c r="D14" s="698"/>
      <c r="E14" s="698"/>
      <c r="F14" s="698"/>
      <c r="G14" s="698"/>
      <c r="H14" s="698"/>
      <c r="I14" s="698"/>
      <c r="J14" s="698"/>
      <c r="K14" s="698"/>
      <c r="L14" s="698"/>
      <c r="M14" s="698"/>
      <c r="N14" s="698"/>
      <c r="O14" s="698"/>
      <c r="P14" s="6"/>
      <c r="Q14" s="5"/>
      <c r="R14" s="5"/>
      <c r="S14" s="5"/>
      <c r="T14" s="5"/>
      <c r="U14" s="5"/>
      <c r="V14" s="5"/>
      <c r="W14" s="5"/>
      <c r="X14" s="5"/>
      <c r="Y14" s="5"/>
    </row>
    <row r="15" spans="1:25" s="61" customFormat="1" ht="12" thickBot="1" x14ac:dyDescent="0.3">
      <c r="A15" s="710"/>
      <c r="B15" s="704"/>
      <c r="C15" s="698"/>
      <c r="D15" s="698"/>
      <c r="E15" s="698"/>
      <c r="F15" s="698"/>
      <c r="G15" s="698"/>
      <c r="H15" s="698"/>
      <c r="I15" s="698"/>
      <c r="J15" s="698"/>
      <c r="K15" s="698"/>
      <c r="L15" s="698"/>
      <c r="M15" s="698"/>
      <c r="N15" s="698"/>
      <c r="O15" s="698"/>
      <c r="P15" s="6"/>
      <c r="Q15" s="5"/>
      <c r="R15" s="5"/>
      <c r="S15" s="5"/>
      <c r="T15" s="5"/>
      <c r="U15" s="5"/>
      <c r="V15" s="5"/>
      <c r="W15" s="5"/>
      <c r="X15" s="5"/>
      <c r="Y15" s="5"/>
    </row>
    <row r="16" spans="1:25" s="61" customFormat="1" ht="6" customHeight="1" x14ac:dyDescent="0.25">
      <c r="A16" s="708" t="str">
        <f>Notes!B6</f>
        <v>Note 2</v>
      </c>
      <c r="B16" s="1"/>
      <c r="C16" s="153"/>
      <c r="D16" s="153"/>
      <c r="E16" s="153"/>
      <c r="F16" s="153"/>
      <c r="G16" s="153"/>
      <c r="H16" s="153"/>
      <c r="I16" s="152"/>
      <c r="J16" s="153"/>
      <c r="K16" s="153"/>
      <c r="L16" s="153"/>
      <c r="M16" s="153"/>
      <c r="N16" s="153"/>
      <c r="O16" s="153"/>
      <c r="P16" s="6"/>
      <c r="Q16" s="5"/>
      <c r="R16" s="5"/>
      <c r="S16" s="5"/>
      <c r="T16" s="5"/>
      <c r="U16" s="5"/>
      <c r="V16" s="5"/>
      <c r="W16" s="5"/>
      <c r="X16" s="5"/>
      <c r="Y16" s="5"/>
    </row>
    <row r="17" spans="1:25" s="61" customFormat="1" x14ac:dyDescent="0.25">
      <c r="A17" s="709"/>
      <c r="B17" s="167" t="s">
        <v>41</v>
      </c>
      <c r="C17" s="169" t="s">
        <v>21</v>
      </c>
      <c r="D17" s="67"/>
      <c r="E17" s="67"/>
      <c r="F17" s="67"/>
      <c r="G17" s="749" t="s">
        <v>42</v>
      </c>
      <c r="H17" s="749"/>
      <c r="I17" s="154"/>
      <c r="J17" s="166" t="s">
        <v>44</v>
      </c>
      <c r="K17" s="154" t="s">
        <v>43</v>
      </c>
      <c r="L17" s="153"/>
      <c r="M17" s="153"/>
      <c r="N17" s="153"/>
      <c r="O17" s="153"/>
      <c r="P17" s="6"/>
      <c r="Q17" s="5"/>
      <c r="R17" s="5"/>
      <c r="S17" s="5"/>
      <c r="T17" s="5"/>
      <c r="U17" s="5"/>
      <c r="V17" s="5"/>
      <c r="W17" s="5"/>
      <c r="X17" s="5"/>
      <c r="Y17" s="5"/>
    </row>
    <row r="18" spans="1:25" s="61" customFormat="1" ht="5.5" customHeight="1" x14ac:dyDescent="0.25">
      <c r="A18" s="709"/>
      <c r="B18" s="168"/>
      <c r="C18" s="153"/>
      <c r="D18" s="153"/>
      <c r="E18" s="153"/>
      <c r="F18" s="153"/>
      <c r="G18" s="58"/>
      <c r="H18" s="58"/>
      <c r="I18" s="152"/>
      <c r="J18" s="58"/>
      <c r="K18" s="152"/>
      <c r="L18" s="153"/>
      <c r="M18" s="153"/>
      <c r="N18" s="153"/>
      <c r="O18" s="153"/>
      <c r="P18" s="6"/>
      <c r="Q18" s="5"/>
      <c r="R18" s="5"/>
      <c r="S18" s="5"/>
      <c r="T18" s="5"/>
      <c r="U18" s="5"/>
      <c r="V18" s="5"/>
      <c r="W18" s="5"/>
      <c r="X18" s="5"/>
      <c r="Y18" s="5"/>
    </row>
    <row r="19" spans="1:25" s="61" customFormat="1" x14ac:dyDescent="0.25">
      <c r="A19" s="709"/>
      <c r="B19" s="168"/>
      <c r="C19" s="169" t="s">
        <v>22</v>
      </c>
      <c r="D19" s="67"/>
      <c r="E19" s="67"/>
      <c r="F19" s="67"/>
      <c r="G19" s="749" t="s">
        <v>45</v>
      </c>
      <c r="H19" s="749"/>
      <c r="I19" s="154" t="s">
        <v>43</v>
      </c>
      <c r="J19" s="166" t="s">
        <v>46</v>
      </c>
      <c r="K19" s="154"/>
      <c r="L19" s="153"/>
      <c r="M19" s="153"/>
      <c r="N19" s="153"/>
      <c r="O19" s="153"/>
      <c r="P19" s="6"/>
      <c r="Q19" s="5"/>
      <c r="R19" s="5"/>
      <c r="S19" s="5"/>
      <c r="T19" s="5"/>
      <c r="U19" s="5"/>
      <c r="V19" s="5"/>
      <c r="W19" s="5"/>
      <c r="X19" s="5"/>
      <c r="Y19" s="5"/>
    </row>
    <row r="20" spans="1:25" s="61" customFormat="1" ht="5.5" customHeight="1" x14ac:dyDescent="0.25">
      <c r="A20" s="709"/>
      <c r="B20" s="168"/>
      <c r="C20" s="153"/>
      <c r="D20" s="153"/>
      <c r="E20" s="153"/>
      <c r="F20" s="153"/>
      <c r="G20" s="58"/>
      <c r="H20" s="58"/>
      <c r="I20" s="152"/>
      <c r="J20" s="58"/>
      <c r="K20" s="152"/>
      <c r="L20" s="153"/>
      <c r="M20" s="153"/>
      <c r="N20" s="153"/>
      <c r="O20" s="153"/>
      <c r="P20" s="6"/>
      <c r="Q20" s="5"/>
      <c r="R20" s="5"/>
      <c r="S20" s="5"/>
      <c r="T20" s="5"/>
      <c r="U20" s="5"/>
      <c r="V20" s="5"/>
      <c r="W20" s="5"/>
      <c r="X20" s="5"/>
      <c r="Y20" s="5"/>
    </row>
    <row r="21" spans="1:25" s="61" customFormat="1" x14ac:dyDescent="0.25">
      <c r="A21" s="709"/>
      <c r="B21" s="168"/>
      <c r="C21" s="68" t="s">
        <v>23</v>
      </c>
      <c r="D21" s="69"/>
      <c r="E21" s="69"/>
      <c r="F21" s="69"/>
      <c r="G21" s="749" t="s">
        <v>47</v>
      </c>
      <c r="H21" s="749"/>
      <c r="I21" s="154" t="s">
        <v>43</v>
      </c>
      <c r="J21" s="166" t="s">
        <v>48</v>
      </c>
      <c r="K21" s="154"/>
      <c r="L21" s="153"/>
      <c r="M21" s="153"/>
      <c r="N21" s="153"/>
      <c r="O21" s="153"/>
      <c r="P21" s="6"/>
      <c r="Q21" s="5"/>
      <c r="R21" s="5"/>
      <c r="S21" s="5"/>
      <c r="T21" s="5"/>
      <c r="U21" s="5"/>
      <c r="V21" s="5"/>
      <c r="W21" s="5"/>
      <c r="X21" s="5"/>
      <c r="Y21" s="5"/>
    </row>
    <row r="22" spans="1:25" s="61" customFormat="1" x14ac:dyDescent="0.25">
      <c r="A22" s="709"/>
      <c r="B22" s="168"/>
      <c r="C22" s="153"/>
      <c r="D22" s="153"/>
      <c r="E22" s="153"/>
      <c r="F22" s="153"/>
      <c r="G22" s="749" t="s">
        <v>49</v>
      </c>
      <c r="H22" s="749"/>
      <c r="I22" s="154"/>
      <c r="J22" s="166" t="s">
        <v>50</v>
      </c>
      <c r="K22" s="154"/>
      <c r="L22" s="153"/>
      <c r="M22" s="153"/>
      <c r="N22" s="153"/>
      <c r="O22" s="153"/>
      <c r="P22" s="6"/>
      <c r="Q22" s="5"/>
      <c r="R22" s="5"/>
      <c r="S22" s="5"/>
      <c r="T22" s="5"/>
      <c r="U22" s="5"/>
      <c r="V22" s="5"/>
      <c r="W22" s="5"/>
      <c r="X22" s="5"/>
      <c r="Y22" s="5"/>
    </row>
    <row r="23" spans="1:25" s="61" customFormat="1" ht="12" thickBot="1" x14ac:dyDescent="0.3">
      <c r="A23" s="710"/>
      <c r="B23" s="93"/>
      <c r="C23" s="70"/>
      <c r="D23" s="70"/>
      <c r="E23" s="70"/>
      <c r="F23" s="70"/>
      <c r="G23" s="749" t="s">
        <v>51</v>
      </c>
      <c r="H23" s="749"/>
      <c r="I23" s="154" t="s">
        <v>43</v>
      </c>
      <c r="J23" s="166" t="s">
        <v>52</v>
      </c>
      <c r="K23" s="154" t="s">
        <v>43</v>
      </c>
      <c r="L23" s="153"/>
      <c r="M23" s="153"/>
      <c r="N23" s="153"/>
      <c r="O23" s="153"/>
      <c r="P23" s="6"/>
      <c r="Q23" s="5"/>
      <c r="R23" s="5"/>
      <c r="S23" s="5"/>
      <c r="T23" s="5"/>
      <c r="U23" s="5"/>
      <c r="V23" s="5"/>
      <c r="W23" s="5"/>
      <c r="X23" s="5"/>
      <c r="Y23" s="5"/>
    </row>
    <row r="24" spans="1:25" s="61" customFormat="1" ht="6" customHeight="1" x14ac:dyDescent="0.25">
      <c r="A24" s="94"/>
      <c r="B24" s="33"/>
      <c r="C24" s="153"/>
      <c r="D24" s="153"/>
      <c r="E24" s="153"/>
      <c r="F24" s="153"/>
      <c r="G24" s="153"/>
      <c r="H24" s="153"/>
      <c r="I24" s="153"/>
      <c r="J24" s="153"/>
      <c r="K24" s="153"/>
      <c r="L24" s="153"/>
      <c r="M24" s="153"/>
      <c r="N24" s="153"/>
      <c r="O24" s="153"/>
      <c r="P24" s="6"/>
      <c r="Q24" s="5"/>
      <c r="R24" s="5"/>
      <c r="S24" s="5"/>
      <c r="T24" s="5"/>
      <c r="U24" s="5"/>
      <c r="V24" s="5"/>
      <c r="W24" s="5"/>
      <c r="X24" s="5"/>
      <c r="Y24" s="5"/>
    </row>
    <row r="25" spans="1:25" s="61" customFormat="1" x14ac:dyDescent="0.25">
      <c r="A25" s="165" t="str">
        <f>+Notes!B8</f>
        <v>Note 3</v>
      </c>
      <c r="B25" s="744" t="s">
        <v>53</v>
      </c>
      <c r="C25" s="687"/>
      <c r="D25" s="682"/>
      <c r="E25" s="682"/>
      <c r="F25" s="682"/>
      <c r="G25" s="682"/>
      <c r="H25" s="682"/>
      <c r="I25" s="682"/>
      <c r="J25" s="682"/>
      <c r="K25" s="682"/>
      <c r="L25" s="682"/>
      <c r="M25" s="682"/>
      <c r="N25" s="682"/>
      <c r="O25" s="682"/>
      <c r="P25" s="6"/>
      <c r="Q25" s="747"/>
      <c r="R25" s="5"/>
      <c r="S25" s="5"/>
      <c r="T25" s="5"/>
      <c r="U25" s="5"/>
      <c r="V25" s="5"/>
      <c r="W25" s="5"/>
      <c r="X25" s="5"/>
      <c r="Y25" s="5"/>
    </row>
    <row r="26" spans="1:25" s="61" customFormat="1" x14ac:dyDescent="0.25">
      <c r="A26" s="11"/>
      <c r="B26" s="745"/>
      <c r="C26" s="687"/>
      <c r="D26" s="682"/>
      <c r="E26" s="682"/>
      <c r="F26" s="682"/>
      <c r="G26" s="682"/>
      <c r="H26" s="682"/>
      <c r="I26" s="682"/>
      <c r="J26" s="682"/>
      <c r="K26" s="682"/>
      <c r="L26" s="682"/>
      <c r="M26" s="682"/>
      <c r="N26" s="682"/>
      <c r="O26" s="682"/>
      <c r="P26" s="6"/>
      <c r="Q26" s="747"/>
      <c r="R26" s="5"/>
      <c r="S26" s="5"/>
      <c r="T26" s="5"/>
      <c r="U26" s="5"/>
      <c r="V26" s="5"/>
      <c r="W26" s="5"/>
      <c r="X26" s="5"/>
      <c r="Y26" s="5"/>
    </row>
    <row r="27" spans="1:25" s="61" customFormat="1" x14ac:dyDescent="0.25">
      <c r="A27" s="11"/>
      <c r="B27" s="745"/>
      <c r="C27" s="687"/>
      <c r="D27" s="682"/>
      <c r="E27" s="682"/>
      <c r="F27" s="682"/>
      <c r="G27" s="682"/>
      <c r="H27" s="682"/>
      <c r="I27" s="682"/>
      <c r="J27" s="682"/>
      <c r="K27" s="682"/>
      <c r="L27" s="682"/>
      <c r="M27" s="682"/>
      <c r="N27" s="682"/>
      <c r="O27" s="682"/>
      <c r="P27" s="6"/>
      <c r="Q27" s="747"/>
      <c r="R27" s="5"/>
      <c r="S27" s="5"/>
      <c r="T27" s="5"/>
      <c r="U27" s="5"/>
      <c r="V27" s="5"/>
      <c r="W27" s="5"/>
      <c r="X27" s="5"/>
      <c r="Y27" s="5"/>
    </row>
    <row r="28" spans="1:25" s="61" customFormat="1" x14ac:dyDescent="0.25">
      <c r="A28" s="11"/>
      <c r="B28" s="746"/>
      <c r="C28" s="748" t="s">
        <v>55</v>
      </c>
      <c r="D28" s="748"/>
      <c r="E28" s="748"/>
      <c r="F28" s="734"/>
      <c r="G28" s="96"/>
      <c r="H28" s="97" t="s">
        <v>1937</v>
      </c>
      <c r="I28" s="156"/>
      <c r="J28" s="156"/>
      <c r="K28" s="156"/>
      <c r="L28" s="156"/>
      <c r="M28" s="156"/>
      <c r="N28" s="156"/>
      <c r="O28" s="156"/>
      <c r="P28" s="6"/>
      <c r="Q28" s="747"/>
      <c r="R28" s="5"/>
      <c r="S28" s="5"/>
      <c r="T28" s="5"/>
      <c r="U28" s="5"/>
      <c r="V28" s="5"/>
      <c r="W28" s="5"/>
      <c r="X28" s="5"/>
      <c r="Y28" s="5"/>
    </row>
    <row r="29" spans="1:25" s="61" customFormat="1" ht="6" customHeight="1" thickBot="1" x14ac:dyDescent="0.3">
      <c r="A29" s="95"/>
      <c r="B29" s="33"/>
      <c r="C29" s="153"/>
      <c r="D29" s="153"/>
      <c r="E29" s="153"/>
      <c r="F29" s="153"/>
      <c r="G29" s="153"/>
      <c r="H29" s="153"/>
      <c r="I29" s="153"/>
      <c r="J29" s="153"/>
      <c r="K29" s="153"/>
      <c r="L29" s="153"/>
      <c r="M29" s="153"/>
      <c r="N29" s="153"/>
      <c r="O29" s="153"/>
      <c r="P29" s="6"/>
      <c r="Q29" s="747"/>
      <c r="R29" s="5"/>
      <c r="S29" s="5"/>
      <c r="T29" s="5"/>
      <c r="U29" s="5"/>
      <c r="V29" s="5"/>
      <c r="W29" s="5"/>
      <c r="X29" s="5"/>
      <c r="Y29" s="5"/>
    </row>
    <row r="30" spans="1:25" s="61" customFormat="1" x14ac:dyDescent="0.25">
      <c r="A30" s="2"/>
      <c r="B30" s="702" t="s">
        <v>57</v>
      </c>
      <c r="C30" s="698"/>
      <c r="D30" s="698"/>
      <c r="E30" s="698"/>
      <c r="F30" s="698"/>
      <c r="G30" s="698"/>
      <c r="H30" s="698"/>
      <c r="I30" s="698"/>
      <c r="J30" s="698"/>
      <c r="K30" s="698"/>
      <c r="L30" s="698"/>
      <c r="M30" s="698"/>
      <c r="N30" s="698"/>
      <c r="O30" s="698"/>
      <c r="P30" s="6"/>
      <c r="Q30" s="747"/>
      <c r="R30" s="5"/>
      <c r="S30" s="5"/>
      <c r="T30" s="5"/>
      <c r="U30" s="5"/>
      <c r="V30" s="5"/>
      <c r="W30" s="5"/>
      <c r="X30" s="5"/>
      <c r="Y30" s="5"/>
    </row>
    <row r="31" spans="1:25" s="61" customFormat="1" x14ac:dyDescent="0.25">
      <c r="A31" s="2"/>
      <c r="B31" s="703"/>
      <c r="C31" s="698"/>
      <c r="D31" s="698"/>
      <c r="E31" s="698"/>
      <c r="F31" s="698"/>
      <c r="G31" s="698"/>
      <c r="H31" s="698"/>
      <c r="I31" s="698"/>
      <c r="J31" s="698"/>
      <c r="K31" s="698"/>
      <c r="L31" s="698"/>
      <c r="M31" s="698"/>
      <c r="N31" s="698"/>
      <c r="O31" s="698"/>
      <c r="P31" s="6"/>
      <c r="Q31" s="747"/>
      <c r="R31" s="5"/>
      <c r="S31" s="5"/>
      <c r="T31" s="5"/>
      <c r="U31" s="5"/>
      <c r="V31" s="5"/>
      <c r="W31" s="5"/>
      <c r="X31" s="5"/>
      <c r="Y31" s="5"/>
    </row>
    <row r="32" spans="1:25" s="61" customFormat="1" x14ac:dyDescent="0.25">
      <c r="A32" s="2"/>
      <c r="B32" s="704"/>
      <c r="C32" s="698"/>
      <c r="D32" s="698"/>
      <c r="E32" s="698"/>
      <c r="F32" s="698"/>
      <c r="G32" s="698"/>
      <c r="H32" s="698"/>
      <c r="I32" s="698"/>
      <c r="J32" s="698"/>
      <c r="K32" s="698"/>
      <c r="L32" s="698"/>
      <c r="M32" s="698"/>
      <c r="N32" s="698"/>
      <c r="O32" s="698"/>
      <c r="P32" s="6"/>
      <c r="Q32" s="747"/>
      <c r="R32" s="5"/>
      <c r="S32" s="5"/>
      <c r="T32" s="5"/>
      <c r="U32" s="5"/>
      <c r="V32" s="5"/>
      <c r="W32" s="5"/>
      <c r="X32" s="5"/>
      <c r="Y32" s="5"/>
    </row>
    <row r="33" spans="1:25" s="61" customFormat="1" ht="6" customHeight="1" thickBot="1" x14ac:dyDescent="0.3">
      <c r="A33" s="7"/>
      <c r="B33" s="39"/>
      <c r="C33" s="73"/>
      <c r="D33" s="73"/>
      <c r="E33" s="73"/>
      <c r="F33" s="73"/>
      <c r="G33" s="73"/>
      <c r="H33" s="73"/>
      <c r="I33" s="73"/>
      <c r="J33" s="73"/>
      <c r="K33" s="73"/>
      <c r="L33" s="73"/>
      <c r="M33" s="73"/>
      <c r="N33" s="73"/>
      <c r="O33" s="73"/>
      <c r="P33" s="9"/>
      <c r="Q33" s="5"/>
      <c r="R33" s="5"/>
      <c r="S33" s="5"/>
      <c r="T33" s="5"/>
      <c r="U33" s="5"/>
      <c r="V33" s="5"/>
      <c r="W33" s="5"/>
      <c r="X33" s="5"/>
      <c r="Y33" s="5"/>
    </row>
    <row r="34" spans="1:25" ht="12" thickBot="1" x14ac:dyDescent="0.3">
      <c r="A34" s="2"/>
      <c r="B34" s="31"/>
      <c r="C34" s="71"/>
      <c r="D34" s="71"/>
      <c r="E34" s="71"/>
      <c r="F34" s="71"/>
      <c r="G34" s="71"/>
      <c r="H34" s="71"/>
      <c r="I34" s="71"/>
      <c r="J34" s="71"/>
      <c r="K34" s="71"/>
      <c r="L34" s="71"/>
      <c r="M34" s="71"/>
      <c r="N34" s="71"/>
      <c r="O34" s="71"/>
      <c r="P34" s="3"/>
      <c r="Q34" s="3"/>
      <c r="R34" s="3"/>
      <c r="S34" s="3"/>
      <c r="T34" s="3"/>
      <c r="U34" s="3"/>
      <c r="V34" s="3"/>
      <c r="W34" s="3"/>
      <c r="X34" s="3"/>
      <c r="Y34" s="3"/>
    </row>
    <row r="35" spans="1:25" s="61" customFormat="1" ht="12" thickBot="1" x14ac:dyDescent="0.3">
      <c r="A35" s="10"/>
      <c r="B35" s="32" t="s">
        <v>20</v>
      </c>
      <c r="C35" s="72"/>
      <c r="D35" s="72"/>
      <c r="E35" s="72"/>
      <c r="F35" s="72"/>
      <c r="G35" s="72"/>
      <c r="H35" s="72"/>
      <c r="I35" s="72"/>
      <c r="J35" s="72"/>
      <c r="K35" s="72"/>
      <c r="L35" s="72"/>
      <c r="M35" s="72"/>
      <c r="N35" s="72"/>
      <c r="O35" s="72"/>
      <c r="P35" s="4"/>
      <c r="Q35" s="5"/>
      <c r="R35" s="5"/>
      <c r="S35" s="5"/>
      <c r="T35" s="5"/>
      <c r="U35" s="5"/>
      <c r="V35" s="5"/>
      <c r="W35" s="5"/>
      <c r="X35" s="5"/>
      <c r="Y35" s="5"/>
    </row>
    <row r="36" spans="1:25" s="61" customFormat="1" ht="14.25" customHeight="1" outlineLevel="1" thickBot="1" x14ac:dyDescent="0.3">
      <c r="A36" s="11"/>
      <c r="B36" s="35"/>
      <c r="C36" s="153"/>
      <c r="D36" s="153"/>
      <c r="E36" s="153"/>
      <c r="F36" s="153"/>
      <c r="G36" s="153"/>
      <c r="H36" s="153"/>
      <c r="I36" s="153"/>
      <c r="J36" s="153"/>
      <c r="K36" s="153"/>
      <c r="L36" s="153"/>
      <c r="M36" s="153"/>
      <c r="N36" s="153"/>
      <c r="O36" s="153"/>
      <c r="P36" s="6"/>
      <c r="Q36" s="5"/>
      <c r="R36" s="5"/>
      <c r="S36" s="5"/>
      <c r="T36" s="5"/>
      <c r="U36" s="5"/>
      <c r="V36" s="5"/>
      <c r="W36" s="5"/>
      <c r="X36" s="5"/>
      <c r="Y36" s="5"/>
    </row>
    <row r="37" spans="1:25" s="61" customFormat="1" ht="15" customHeight="1" outlineLevel="1" x14ac:dyDescent="0.25">
      <c r="A37" s="741" t="str">
        <f>Notes!B10</f>
        <v>Note 4</v>
      </c>
      <c r="B37" s="702" t="s">
        <v>59</v>
      </c>
      <c r="C37" s="698"/>
      <c r="D37" s="698"/>
      <c r="E37" s="698"/>
      <c r="F37" s="698"/>
      <c r="G37" s="698"/>
      <c r="H37" s="698"/>
      <c r="I37" s="698"/>
      <c r="J37" s="698"/>
      <c r="K37" s="698"/>
      <c r="L37" s="698"/>
      <c r="M37" s="698"/>
      <c r="N37" s="698"/>
      <c r="O37" s="698"/>
      <c r="P37" s="6"/>
      <c r="Q37" s="5"/>
      <c r="R37" s="5"/>
      <c r="S37" s="5"/>
      <c r="T37" s="5"/>
      <c r="U37" s="5"/>
      <c r="V37" s="5"/>
      <c r="W37" s="5"/>
      <c r="X37" s="5"/>
      <c r="Y37" s="5"/>
    </row>
    <row r="38" spans="1:25" s="61" customFormat="1" outlineLevel="1" x14ac:dyDescent="0.25">
      <c r="A38" s="742"/>
      <c r="B38" s="703"/>
      <c r="C38" s="698"/>
      <c r="D38" s="698"/>
      <c r="E38" s="698"/>
      <c r="F38" s="698"/>
      <c r="G38" s="698"/>
      <c r="H38" s="698"/>
      <c r="I38" s="698"/>
      <c r="J38" s="698"/>
      <c r="K38" s="698"/>
      <c r="L38" s="698"/>
      <c r="M38" s="698"/>
      <c r="N38" s="698"/>
      <c r="O38" s="698"/>
      <c r="P38" s="6"/>
      <c r="Q38" s="5"/>
      <c r="R38" s="5"/>
      <c r="S38" s="5"/>
      <c r="T38" s="5"/>
      <c r="U38" s="5"/>
      <c r="V38" s="5"/>
      <c r="W38" s="5"/>
      <c r="X38" s="5"/>
      <c r="Y38" s="5"/>
    </row>
    <row r="39" spans="1:25" s="61" customFormat="1" outlineLevel="1" x14ac:dyDescent="0.25">
      <c r="A39" s="742"/>
      <c r="B39" s="703"/>
      <c r="C39" s="698"/>
      <c r="D39" s="698"/>
      <c r="E39" s="698"/>
      <c r="F39" s="698"/>
      <c r="G39" s="698"/>
      <c r="H39" s="698"/>
      <c r="I39" s="698"/>
      <c r="J39" s="698"/>
      <c r="K39" s="698"/>
      <c r="L39" s="698"/>
      <c r="M39" s="698"/>
      <c r="N39" s="698"/>
      <c r="O39" s="698"/>
      <c r="P39" s="6"/>
      <c r="Q39" s="5"/>
      <c r="R39" s="5"/>
      <c r="S39" s="5"/>
      <c r="T39" s="5"/>
      <c r="U39" s="5"/>
      <c r="V39" s="5"/>
      <c r="W39" s="5"/>
      <c r="X39" s="5"/>
      <c r="Y39" s="5"/>
    </row>
    <row r="40" spans="1:25" s="61" customFormat="1" outlineLevel="1" x14ac:dyDescent="0.25">
      <c r="A40" s="742"/>
      <c r="B40" s="703"/>
      <c r="C40" s="698"/>
      <c r="D40" s="698"/>
      <c r="E40" s="698"/>
      <c r="F40" s="698"/>
      <c r="G40" s="698"/>
      <c r="H40" s="698"/>
      <c r="I40" s="698"/>
      <c r="J40" s="698"/>
      <c r="K40" s="698"/>
      <c r="L40" s="698"/>
      <c r="M40" s="698"/>
      <c r="N40" s="698"/>
      <c r="O40" s="698"/>
      <c r="P40" s="6"/>
      <c r="Q40" s="5"/>
      <c r="R40" s="5"/>
      <c r="S40" s="5"/>
      <c r="T40" s="5"/>
      <c r="U40" s="5"/>
      <c r="V40" s="5"/>
      <c r="W40" s="5"/>
      <c r="X40" s="5"/>
      <c r="Y40" s="5"/>
    </row>
    <row r="41" spans="1:25" s="61" customFormat="1" outlineLevel="1" x14ac:dyDescent="0.25">
      <c r="A41" s="742"/>
      <c r="B41" s="703"/>
      <c r="C41" s="698"/>
      <c r="D41" s="698"/>
      <c r="E41" s="698"/>
      <c r="F41" s="698"/>
      <c r="G41" s="698"/>
      <c r="H41" s="698"/>
      <c r="I41" s="698"/>
      <c r="J41" s="698"/>
      <c r="K41" s="698"/>
      <c r="L41" s="698"/>
      <c r="M41" s="698"/>
      <c r="N41" s="698"/>
      <c r="O41" s="698"/>
      <c r="P41" s="6"/>
      <c r="Q41" s="5"/>
      <c r="R41" s="5"/>
      <c r="S41" s="5"/>
      <c r="T41" s="5"/>
      <c r="U41" s="5"/>
      <c r="V41" s="5"/>
      <c r="W41" s="5"/>
      <c r="X41" s="5"/>
      <c r="Y41" s="5"/>
    </row>
    <row r="42" spans="1:25" s="61" customFormat="1" outlineLevel="1" x14ac:dyDescent="0.25">
      <c r="A42" s="742"/>
      <c r="B42" s="704"/>
      <c r="C42" s="698"/>
      <c r="D42" s="698"/>
      <c r="E42" s="698"/>
      <c r="F42" s="698"/>
      <c r="G42" s="698"/>
      <c r="H42" s="698"/>
      <c r="I42" s="698"/>
      <c r="J42" s="698"/>
      <c r="K42" s="698"/>
      <c r="L42" s="698"/>
      <c r="M42" s="698"/>
      <c r="N42" s="698"/>
      <c r="O42" s="698"/>
      <c r="P42" s="6"/>
      <c r="Q42" s="5"/>
      <c r="R42" s="5"/>
      <c r="S42" s="5"/>
      <c r="T42" s="5"/>
      <c r="U42" s="5"/>
      <c r="V42" s="5"/>
      <c r="W42" s="5"/>
      <c r="X42" s="5"/>
      <c r="Y42" s="5"/>
    </row>
    <row r="43" spans="1:25" s="61" customFormat="1" ht="6.75" customHeight="1" outlineLevel="1" x14ac:dyDescent="0.25">
      <c r="A43" s="742"/>
      <c r="B43" s="33"/>
      <c r="C43" s="153"/>
      <c r="D43" s="153"/>
      <c r="E43" s="153"/>
      <c r="F43" s="153"/>
      <c r="G43" s="153"/>
      <c r="H43" s="153"/>
      <c r="I43" s="153"/>
      <c r="J43" s="153"/>
      <c r="K43" s="153"/>
      <c r="L43" s="153"/>
      <c r="M43" s="153"/>
      <c r="N43" s="153"/>
      <c r="O43" s="153"/>
      <c r="P43" s="6"/>
      <c r="Q43" s="5"/>
      <c r="R43" s="5"/>
      <c r="S43" s="5"/>
      <c r="T43" s="5"/>
      <c r="U43" s="5"/>
      <c r="V43" s="5"/>
      <c r="W43" s="5"/>
      <c r="X43" s="5"/>
      <c r="Y43" s="5"/>
    </row>
    <row r="44" spans="1:25" s="62" customFormat="1" outlineLevel="1" x14ac:dyDescent="0.25">
      <c r="A44" s="742"/>
      <c r="B44" s="40" t="s">
        <v>61</v>
      </c>
      <c r="C44" s="74" t="s">
        <v>62</v>
      </c>
      <c r="D44" s="74"/>
      <c r="E44" s="74"/>
      <c r="F44" s="74"/>
      <c r="G44" s="74"/>
      <c r="H44" s="74"/>
      <c r="I44" s="74"/>
      <c r="J44" s="74"/>
      <c r="K44" s="74"/>
      <c r="L44" s="74"/>
      <c r="M44" s="74"/>
      <c r="N44" s="74"/>
      <c r="O44" s="74"/>
      <c r="P44" s="12"/>
      <c r="Q44" s="13"/>
      <c r="R44" s="13"/>
      <c r="S44" s="13"/>
      <c r="T44" s="13"/>
      <c r="U44" s="13"/>
      <c r="V44" s="13"/>
      <c r="W44" s="13"/>
      <c r="X44" s="13"/>
      <c r="Y44" s="13"/>
    </row>
    <row r="45" spans="1:25" s="61" customFormat="1" ht="15" customHeight="1" outlineLevel="1" x14ac:dyDescent="0.25">
      <c r="A45" s="742"/>
      <c r="B45" s="684" t="s">
        <v>63</v>
      </c>
      <c r="C45" s="695"/>
      <c r="D45" s="696"/>
      <c r="E45" s="696"/>
      <c r="F45" s="696"/>
      <c r="G45" s="696"/>
      <c r="H45" s="696"/>
      <c r="I45" s="696"/>
      <c r="J45" s="696"/>
      <c r="K45" s="696"/>
      <c r="L45" s="696"/>
      <c r="M45" s="696"/>
      <c r="N45" s="696"/>
      <c r="O45" s="696"/>
      <c r="P45" s="6"/>
      <c r="Q45" s="5"/>
      <c r="R45" s="5"/>
      <c r="S45" s="5"/>
      <c r="T45" s="5"/>
      <c r="U45" s="5"/>
      <c r="V45" s="5"/>
      <c r="W45" s="5"/>
      <c r="X45" s="5"/>
      <c r="Y45" s="5"/>
    </row>
    <row r="46" spans="1:25" s="61" customFormat="1" outlineLevel="1" x14ac:dyDescent="0.25">
      <c r="A46" s="742"/>
      <c r="B46" s="685"/>
      <c r="C46" s="695"/>
      <c r="D46" s="696"/>
      <c r="E46" s="696"/>
      <c r="F46" s="696"/>
      <c r="G46" s="696"/>
      <c r="H46" s="696"/>
      <c r="I46" s="696"/>
      <c r="J46" s="696"/>
      <c r="K46" s="696"/>
      <c r="L46" s="696"/>
      <c r="M46" s="696"/>
      <c r="N46" s="696"/>
      <c r="O46" s="696"/>
      <c r="P46" s="6"/>
      <c r="Q46" s="5"/>
      <c r="R46" s="5"/>
      <c r="S46" s="5"/>
      <c r="T46" s="5"/>
      <c r="U46" s="5"/>
      <c r="V46" s="5"/>
      <c r="W46" s="5"/>
      <c r="X46" s="5"/>
      <c r="Y46" s="5"/>
    </row>
    <row r="47" spans="1:25" s="61" customFormat="1" outlineLevel="1" x14ac:dyDescent="0.25">
      <c r="A47" s="742"/>
      <c r="B47" s="685"/>
      <c r="C47" s="695"/>
      <c r="D47" s="696"/>
      <c r="E47" s="696"/>
      <c r="F47" s="696"/>
      <c r="G47" s="696"/>
      <c r="H47" s="696"/>
      <c r="I47" s="696"/>
      <c r="J47" s="696"/>
      <c r="K47" s="696"/>
      <c r="L47" s="696"/>
      <c r="M47" s="696"/>
      <c r="N47" s="696"/>
      <c r="O47" s="696"/>
      <c r="P47" s="6"/>
      <c r="Q47" s="5"/>
      <c r="R47" s="5"/>
      <c r="S47" s="5"/>
      <c r="T47" s="5"/>
      <c r="U47" s="5"/>
      <c r="V47" s="5"/>
      <c r="W47" s="5"/>
      <c r="X47" s="5"/>
      <c r="Y47" s="5"/>
    </row>
    <row r="48" spans="1:25" s="61" customFormat="1" outlineLevel="1" x14ac:dyDescent="0.25">
      <c r="A48" s="742"/>
      <c r="B48" s="685"/>
      <c r="C48" s="695"/>
      <c r="D48" s="696"/>
      <c r="E48" s="696"/>
      <c r="F48" s="696"/>
      <c r="G48" s="696"/>
      <c r="H48" s="696"/>
      <c r="I48" s="696"/>
      <c r="J48" s="696"/>
      <c r="K48" s="696"/>
      <c r="L48" s="696"/>
      <c r="M48" s="696"/>
      <c r="N48" s="696"/>
      <c r="O48" s="696"/>
      <c r="P48" s="6"/>
      <c r="Q48" s="5"/>
      <c r="R48" s="5"/>
      <c r="S48" s="5"/>
      <c r="T48" s="5"/>
      <c r="U48" s="5"/>
      <c r="V48" s="5"/>
      <c r="W48" s="5"/>
      <c r="X48" s="5"/>
      <c r="Y48" s="5"/>
    </row>
    <row r="49" spans="1:27" s="61" customFormat="1" outlineLevel="1" x14ac:dyDescent="0.25">
      <c r="A49" s="742"/>
      <c r="B49" s="685"/>
      <c r="C49" s="695"/>
      <c r="D49" s="696"/>
      <c r="E49" s="696"/>
      <c r="F49" s="696"/>
      <c r="G49" s="696"/>
      <c r="H49" s="696"/>
      <c r="I49" s="696"/>
      <c r="J49" s="696"/>
      <c r="K49" s="696"/>
      <c r="L49" s="696"/>
      <c r="M49" s="696"/>
      <c r="N49" s="696"/>
      <c r="O49" s="696"/>
      <c r="P49" s="6"/>
      <c r="Q49" s="5"/>
      <c r="R49" s="5"/>
      <c r="S49" s="5"/>
      <c r="T49" s="5"/>
      <c r="U49" s="5"/>
      <c r="V49" s="5"/>
      <c r="W49" s="5"/>
      <c r="X49" s="5"/>
      <c r="Y49" s="5"/>
    </row>
    <row r="50" spans="1:27" s="61" customFormat="1" outlineLevel="1" x14ac:dyDescent="0.25">
      <c r="A50" s="742"/>
      <c r="B50" s="162"/>
      <c r="C50" s="695"/>
      <c r="D50" s="696"/>
      <c r="E50" s="696"/>
      <c r="F50" s="696"/>
      <c r="G50" s="696"/>
      <c r="H50" s="696"/>
      <c r="I50" s="696"/>
      <c r="J50" s="696"/>
      <c r="K50" s="696"/>
      <c r="L50" s="696"/>
      <c r="M50" s="696"/>
      <c r="N50" s="696"/>
      <c r="O50" s="696"/>
      <c r="P50" s="6"/>
      <c r="Q50" s="5"/>
      <c r="R50" s="5"/>
      <c r="S50" s="5"/>
      <c r="T50" s="5"/>
      <c r="U50" s="5"/>
      <c r="V50" s="5"/>
      <c r="W50" s="5"/>
      <c r="X50" s="5"/>
      <c r="Y50" s="5"/>
    </row>
    <row r="51" spans="1:27" s="61" customFormat="1" outlineLevel="1" x14ac:dyDescent="0.25">
      <c r="A51" s="742"/>
      <c r="B51" s="41" t="str">
        <f>Notes!B12</f>
        <v>Note 5</v>
      </c>
      <c r="C51" s="695"/>
      <c r="D51" s="696"/>
      <c r="E51" s="696"/>
      <c r="F51" s="696"/>
      <c r="G51" s="696"/>
      <c r="H51" s="696"/>
      <c r="I51" s="696"/>
      <c r="J51" s="696"/>
      <c r="K51" s="696"/>
      <c r="L51" s="696"/>
      <c r="M51" s="696"/>
      <c r="N51" s="696"/>
      <c r="O51" s="696"/>
      <c r="P51" s="6"/>
      <c r="Q51" s="5"/>
      <c r="R51" s="5"/>
      <c r="S51" s="5"/>
      <c r="T51" s="5"/>
      <c r="U51" s="5"/>
      <c r="V51" s="5"/>
      <c r="W51" s="5"/>
      <c r="X51" s="5"/>
      <c r="Y51" s="5"/>
    </row>
    <row r="52" spans="1:27" s="61" customFormat="1" outlineLevel="1" x14ac:dyDescent="0.25">
      <c r="A52" s="742"/>
      <c r="B52" s="163"/>
      <c r="C52" s="695"/>
      <c r="D52" s="696"/>
      <c r="E52" s="696"/>
      <c r="F52" s="696"/>
      <c r="G52" s="696"/>
      <c r="H52" s="696"/>
      <c r="I52" s="696"/>
      <c r="J52" s="696"/>
      <c r="K52" s="696"/>
      <c r="L52" s="696"/>
      <c r="M52" s="696"/>
      <c r="N52" s="696"/>
      <c r="O52" s="696"/>
      <c r="P52" s="6"/>
      <c r="Q52" s="5"/>
      <c r="R52" s="14"/>
      <c r="S52" s="14"/>
      <c r="T52" s="14"/>
      <c r="U52" s="14"/>
      <c r="V52" s="14"/>
      <c r="W52" s="14"/>
      <c r="X52" s="14"/>
      <c r="Y52" s="14"/>
      <c r="Z52" s="63"/>
      <c r="AA52" s="63"/>
    </row>
    <row r="53" spans="1:27" s="61" customFormat="1" ht="6" customHeight="1" outlineLevel="1" x14ac:dyDescent="0.25">
      <c r="A53" s="742"/>
      <c r="B53" s="33"/>
      <c r="C53" s="153"/>
      <c r="D53" s="153"/>
      <c r="E53" s="153"/>
      <c r="F53" s="153"/>
      <c r="G53" s="153"/>
      <c r="H53" s="153"/>
      <c r="I53" s="153"/>
      <c r="J53" s="153"/>
      <c r="K53" s="153"/>
      <c r="L53" s="153"/>
      <c r="M53" s="153"/>
      <c r="N53" s="153"/>
      <c r="O53" s="153"/>
      <c r="P53" s="6"/>
      <c r="Q53" s="5"/>
      <c r="R53" s="5"/>
      <c r="S53" s="5"/>
      <c r="T53" s="5"/>
      <c r="U53" s="5"/>
      <c r="V53" s="5"/>
      <c r="W53" s="5"/>
      <c r="X53" s="5"/>
      <c r="Y53" s="5"/>
    </row>
    <row r="54" spans="1:27" s="61" customFormat="1" outlineLevel="1" x14ac:dyDescent="0.25">
      <c r="A54" s="742"/>
      <c r="B54" s="42" t="s">
        <v>64</v>
      </c>
      <c r="C54" s="75" t="s">
        <v>65</v>
      </c>
      <c r="D54" s="75"/>
      <c r="E54" s="75"/>
      <c r="F54" s="75"/>
      <c r="G54" s="75"/>
      <c r="H54" s="75"/>
      <c r="I54" s="75"/>
      <c r="J54" s="75"/>
      <c r="K54" s="75"/>
      <c r="L54" s="75"/>
      <c r="M54" s="75"/>
      <c r="N54" s="75"/>
      <c r="O54" s="75"/>
      <c r="P54" s="6"/>
      <c r="Q54" s="5"/>
      <c r="R54" s="5"/>
      <c r="S54" s="5"/>
      <c r="T54" s="5"/>
      <c r="U54" s="5"/>
      <c r="V54" s="5"/>
      <c r="W54" s="5"/>
      <c r="X54" s="5"/>
      <c r="Y54" s="5"/>
    </row>
    <row r="55" spans="1:27" s="61" customFormat="1" outlineLevel="1" x14ac:dyDescent="0.25">
      <c r="A55" s="742"/>
      <c r="B55" s="34" t="s">
        <v>66</v>
      </c>
      <c r="C55" s="697"/>
      <c r="D55" s="698"/>
      <c r="E55" s="698"/>
      <c r="F55" s="698"/>
      <c r="G55" s="698"/>
      <c r="H55" s="698"/>
      <c r="I55" s="698"/>
      <c r="J55" s="698"/>
      <c r="K55" s="698"/>
      <c r="L55" s="698"/>
      <c r="M55" s="698"/>
      <c r="N55" s="698"/>
      <c r="O55" s="698"/>
      <c r="P55" s="6"/>
      <c r="Q55" s="5"/>
      <c r="R55" s="5"/>
      <c r="S55" s="5"/>
      <c r="T55" s="5"/>
      <c r="U55" s="5"/>
      <c r="V55" s="5"/>
      <c r="W55" s="5"/>
      <c r="X55" s="5"/>
      <c r="Y55" s="5"/>
    </row>
    <row r="56" spans="1:27" s="61" customFormat="1" ht="6" customHeight="1" outlineLevel="1" x14ac:dyDescent="0.25">
      <c r="A56" s="742"/>
      <c r="B56" s="33"/>
      <c r="C56" s="153"/>
      <c r="D56" s="153"/>
      <c r="E56" s="153"/>
      <c r="F56" s="153"/>
      <c r="G56" s="153"/>
      <c r="H56" s="153"/>
      <c r="I56" s="153"/>
      <c r="J56" s="153"/>
      <c r="K56" s="153"/>
      <c r="L56" s="153"/>
      <c r="M56" s="153"/>
      <c r="N56" s="153"/>
      <c r="O56" s="153"/>
      <c r="P56" s="6"/>
      <c r="Q56" s="5"/>
      <c r="R56" s="5"/>
      <c r="S56" s="5"/>
      <c r="T56" s="5"/>
      <c r="U56" s="5"/>
      <c r="V56" s="5"/>
      <c r="W56" s="5"/>
      <c r="X56" s="5"/>
      <c r="Y56" s="5"/>
    </row>
    <row r="57" spans="1:27" s="61" customFormat="1" ht="15" customHeight="1" outlineLevel="1" x14ac:dyDescent="0.25">
      <c r="A57" s="742"/>
      <c r="B57" s="684" t="s">
        <v>67</v>
      </c>
      <c r="C57" s="695"/>
      <c r="D57" s="696"/>
      <c r="E57" s="696"/>
      <c r="F57" s="696"/>
      <c r="G57" s="696"/>
      <c r="H57" s="696"/>
      <c r="I57" s="696"/>
      <c r="J57" s="696"/>
      <c r="K57" s="696"/>
      <c r="L57" s="696"/>
      <c r="M57" s="696"/>
      <c r="N57" s="696"/>
      <c r="O57" s="696"/>
      <c r="P57" s="6"/>
      <c r="Q57" s="5"/>
      <c r="R57" s="5"/>
      <c r="S57" s="5"/>
      <c r="T57" s="5"/>
      <c r="U57" s="5"/>
      <c r="V57" s="5"/>
      <c r="W57" s="5"/>
      <c r="X57" s="5"/>
      <c r="Y57" s="5"/>
    </row>
    <row r="58" spans="1:27" s="61" customFormat="1" outlineLevel="1" x14ac:dyDescent="0.25">
      <c r="A58" s="742"/>
      <c r="B58" s="685"/>
      <c r="C58" s="695"/>
      <c r="D58" s="696"/>
      <c r="E58" s="696"/>
      <c r="F58" s="696"/>
      <c r="G58" s="696"/>
      <c r="H58" s="696"/>
      <c r="I58" s="696"/>
      <c r="J58" s="696"/>
      <c r="K58" s="696"/>
      <c r="L58" s="696"/>
      <c r="M58" s="696"/>
      <c r="N58" s="696"/>
      <c r="O58" s="696"/>
      <c r="P58" s="6"/>
      <c r="Q58" s="5"/>
      <c r="R58" s="5"/>
      <c r="S58" s="5"/>
      <c r="T58" s="5"/>
      <c r="U58" s="5"/>
      <c r="V58" s="5"/>
      <c r="W58" s="5"/>
      <c r="X58" s="5"/>
      <c r="Y58" s="5"/>
    </row>
    <row r="59" spans="1:27" s="61" customFormat="1" outlineLevel="1" x14ac:dyDescent="0.25">
      <c r="A59" s="742"/>
      <c r="B59" s="685"/>
      <c r="C59" s="695"/>
      <c r="D59" s="696"/>
      <c r="E59" s="696"/>
      <c r="F59" s="696"/>
      <c r="G59" s="696"/>
      <c r="H59" s="696"/>
      <c r="I59" s="696"/>
      <c r="J59" s="696"/>
      <c r="K59" s="696"/>
      <c r="L59" s="696"/>
      <c r="M59" s="696"/>
      <c r="N59" s="696"/>
      <c r="O59" s="696"/>
      <c r="P59" s="6"/>
      <c r="Q59" s="5"/>
      <c r="R59" s="5"/>
      <c r="S59" s="5"/>
      <c r="T59" s="5"/>
      <c r="U59" s="5"/>
      <c r="V59" s="5"/>
      <c r="W59" s="5"/>
      <c r="X59" s="5"/>
      <c r="Y59" s="5"/>
    </row>
    <row r="60" spans="1:27" s="61" customFormat="1" outlineLevel="1" x14ac:dyDescent="0.25">
      <c r="A60" s="742"/>
      <c r="B60" s="685"/>
      <c r="C60" s="695"/>
      <c r="D60" s="696"/>
      <c r="E60" s="696"/>
      <c r="F60" s="696"/>
      <c r="G60" s="696"/>
      <c r="H60" s="696"/>
      <c r="I60" s="696"/>
      <c r="J60" s="696"/>
      <c r="K60" s="696"/>
      <c r="L60" s="696"/>
      <c r="M60" s="696"/>
      <c r="N60" s="696"/>
      <c r="O60" s="696"/>
      <c r="P60" s="6"/>
      <c r="Q60" s="5"/>
      <c r="R60" s="5"/>
      <c r="S60" s="5"/>
      <c r="T60" s="5"/>
      <c r="U60" s="5"/>
      <c r="V60" s="5"/>
      <c r="W60" s="5"/>
      <c r="X60" s="5"/>
      <c r="Y60" s="5"/>
    </row>
    <row r="61" spans="1:27" s="61" customFormat="1" outlineLevel="1" x14ac:dyDescent="0.25">
      <c r="A61" s="742"/>
      <c r="B61" s="685"/>
      <c r="C61" s="695"/>
      <c r="D61" s="696"/>
      <c r="E61" s="696"/>
      <c r="F61" s="696"/>
      <c r="G61" s="696"/>
      <c r="H61" s="696"/>
      <c r="I61" s="696"/>
      <c r="J61" s="696"/>
      <c r="K61" s="696"/>
      <c r="L61" s="696"/>
      <c r="M61" s="696"/>
      <c r="N61" s="696"/>
      <c r="O61" s="696"/>
      <c r="P61" s="6"/>
      <c r="Q61" s="5"/>
      <c r="R61" s="5"/>
      <c r="S61" s="5"/>
      <c r="T61" s="5"/>
      <c r="U61" s="5"/>
      <c r="V61" s="5"/>
      <c r="W61" s="5"/>
      <c r="X61" s="5"/>
      <c r="Y61" s="5"/>
    </row>
    <row r="62" spans="1:27" s="61" customFormat="1" outlineLevel="1" x14ac:dyDescent="0.25">
      <c r="A62" s="742"/>
      <c r="B62" s="685"/>
      <c r="C62" s="695"/>
      <c r="D62" s="696"/>
      <c r="E62" s="696"/>
      <c r="F62" s="696"/>
      <c r="G62" s="696"/>
      <c r="H62" s="696"/>
      <c r="I62" s="696"/>
      <c r="J62" s="696"/>
      <c r="K62" s="696"/>
      <c r="L62" s="696"/>
      <c r="M62" s="696"/>
      <c r="N62" s="696"/>
      <c r="O62" s="696"/>
      <c r="P62" s="6"/>
      <c r="Q62" s="5"/>
      <c r="R62" s="5"/>
      <c r="S62" s="5"/>
      <c r="T62" s="5"/>
      <c r="U62" s="5"/>
      <c r="V62" s="5"/>
      <c r="W62" s="5"/>
      <c r="X62" s="5"/>
      <c r="Y62" s="5"/>
    </row>
    <row r="63" spans="1:27" s="61" customFormat="1" outlineLevel="1" x14ac:dyDescent="0.25">
      <c r="A63" s="742"/>
      <c r="B63" s="685"/>
      <c r="C63" s="695"/>
      <c r="D63" s="696"/>
      <c r="E63" s="696"/>
      <c r="F63" s="696"/>
      <c r="G63" s="696"/>
      <c r="H63" s="696"/>
      <c r="I63" s="696"/>
      <c r="J63" s="696"/>
      <c r="K63" s="696"/>
      <c r="L63" s="696"/>
      <c r="M63" s="696"/>
      <c r="N63" s="696"/>
      <c r="O63" s="696"/>
      <c r="P63" s="6"/>
      <c r="Q63" s="5"/>
      <c r="R63" s="5"/>
      <c r="S63" s="5"/>
      <c r="T63" s="5"/>
      <c r="U63" s="5"/>
      <c r="V63" s="5"/>
      <c r="W63" s="5"/>
      <c r="X63" s="5"/>
      <c r="Y63" s="5"/>
    </row>
    <row r="64" spans="1:27" s="61" customFormat="1" outlineLevel="1" x14ac:dyDescent="0.25">
      <c r="A64" s="742"/>
      <c r="B64" s="686"/>
      <c r="C64" s="695"/>
      <c r="D64" s="696"/>
      <c r="E64" s="696"/>
      <c r="F64" s="696"/>
      <c r="G64" s="696"/>
      <c r="H64" s="696"/>
      <c r="I64" s="696"/>
      <c r="J64" s="696"/>
      <c r="K64" s="696"/>
      <c r="L64" s="696"/>
      <c r="M64" s="696"/>
      <c r="N64" s="696"/>
      <c r="O64" s="696"/>
      <c r="P64" s="6"/>
      <c r="Q64" s="5"/>
      <c r="R64" s="5"/>
      <c r="S64" s="5"/>
      <c r="T64" s="5"/>
      <c r="U64" s="5"/>
      <c r="V64" s="5"/>
      <c r="W64" s="5"/>
      <c r="X64" s="5"/>
      <c r="Y64" s="5"/>
    </row>
    <row r="65" spans="1:25" s="61" customFormat="1" ht="6" customHeight="1" outlineLevel="1" x14ac:dyDescent="0.25">
      <c r="A65" s="742"/>
      <c r="B65" s="33"/>
      <c r="C65" s="153"/>
      <c r="D65" s="153"/>
      <c r="E65" s="153"/>
      <c r="F65" s="153"/>
      <c r="G65" s="153"/>
      <c r="H65" s="153"/>
      <c r="I65" s="153"/>
      <c r="J65" s="153"/>
      <c r="K65" s="153"/>
      <c r="L65" s="153"/>
      <c r="M65" s="153"/>
      <c r="N65" s="153"/>
      <c r="O65" s="153"/>
      <c r="P65" s="6"/>
      <c r="Q65" s="5"/>
      <c r="R65" s="5"/>
      <c r="S65" s="5"/>
      <c r="T65" s="5"/>
      <c r="U65" s="5"/>
      <c r="V65" s="5"/>
      <c r="W65" s="5"/>
      <c r="X65" s="5"/>
      <c r="Y65" s="5"/>
    </row>
    <row r="66" spans="1:25" s="61" customFormat="1" outlineLevel="1" x14ac:dyDescent="0.25">
      <c r="A66" s="742"/>
      <c r="B66" s="42" t="s">
        <v>68</v>
      </c>
      <c r="C66" s="75" t="s">
        <v>69</v>
      </c>
      <c r="D66" s="75"/>
      <c r="E66" s="75"/>
      <c r="F66" s="75"/>
      <c r="G66" s="75"/>
      <c r="H66" s="75"/>
      <c r="I66" s="75"/>
      <c r="J66" s="75"/>
      <c r="K66" s="75"/>
      <c r="L66" s="75"/>
      <c r="M66" s="75"/>
      <c r="N66" s="75"/>
      <c r="O66" s="75"/>
      <c r="P66" s="6"/>
      <c r="Q66" s="5"/>
      <c r="R66" s="5"/>
      <c r="S66" s="5"/>
      <c r="T66" s="5"/>
      <c r="U66" s="5"/>
      <c r="V66" s="5"/>
      <c r="W66" s="5"/>
      <c r="X66" s="5"/>
      <c r="Y66" s="5"/>
    </row>
    <row r="67" spans="1:25" s="61" customFormat="1" ht="15" customHeight="1" outlineLevel="1" x14ac:dyDescent="0.25">
      <c r="A67" s="742"/>
      <c r="B67" s="702" t="s">
        <v>70</v>
      </c>
      <c r="C67" s="695"/>
      <c r="D67" s="696"/>
      <c r="E67" s="696"/>
      <c r="F67" s="696"/>
      <c r="G67" s="696"/>
      <c r="H67" s="696"/>
      <c r="I67" s="696"/>
      <c r="J67" s="696"/>
      <c r="K67" s="696"/>
      <c r="L67" s="696"/>
      <c r="M67" s="696"/>
      <c r="N67" s="696"/>
      <c r="O67" s="696"/>
      <c r="P67" s="6"/>
      <c r="Q67" s="5"/>
      <c r="R67" s="5"/>
      <c r="S67" s="5"/>
      <c r="T67" s="5"/>
      <c r="U67" s="5"/>
      <c r="V67" s="5"/>
      <c r="W67" s="5"/>
      <c r="X67" s="5"/>
      <c r="Y67" s="5"/>
    </row>
    <row r="68" spans="1:25" s="61" customFormat="1" outlineLevel="1" x14ac:dyDescent="0.25">
      <c r="A68" s="742"/>
      <c r="B68" s="703"/>
      <c r="C68" s="695"/>
      <c r="D68" s="696"/>
      <c r="E68" s="696"/>
      <c r="F68" s="696"/>
      <c r="G68" s="696"/>
      <c r="H68" s="696"/>
      <c r="I68" s="696"/>
      <c r="J68" s="696"/>
      <c r="K68" s="696"/>
      <c r="L68" s="696"/>
      <c r="M68" s="696"/>
      <c r="N68" s="696"/>
      <c r="O68" s="696"/>
      <c r="P68" s="6"/>
      <c r="Q68" s="5"/>
      <c r="R68" s="5"/>
      <c r="S68" s="5"/>
      <c r="T68" s="5"/>
      <c r="U68" s="5"/>
      <c r="V68" s="5"/>
      <c r="W68" s="5"/>
      <c r="X68" s="5"/>
      <c r="Y68" s="5"/>
    </row>
    <row r="69" spans="1:25" s="61" customFormat="1" outlineLevel="1" x14ac:dyDescent="0.25">
      <c r="A69" s="742"/>
      <c r="B69" s="703"/>
      <c r="C69" s="695"/>
      <c r="D69" s="696"/>
      <c r="E69" s="696"/>
      <c r="F69" s="696"/>
      <c r="G69" s="696"/>
      <c r="H69" s="696"/>
      <c r="I69" s="696"/>
      <c r="J69" s="696"/>
      <c r="K69" s="696"/>
      <c r="L69" s="696"/>
      <c r="M69" s="696"/>
      <c r="N69" s="696"/>
      <c r="O69" s="696"/>
      <c r="P69" s="6"/>
      <c r="Q69" s="5"/>
      <c r="R69" s="5"/>
      <c r="S69" s="5"/>
      <c r="T69" s="5"/>
      <c r="U69" s="5"/>
      <c r="V69" s="5"/>
      <c r="W69" s="5"/>
      <c r="X69" s="5"/>
      <c r="Y69" s="5"/>
    </row>
    <row r="70" spans="1:25" s="61" customFormat="1" outlineLevel="1" x14ac:dyDescent="0.25">
      <c r="A70" s="742"/>
      <c r="B70" s="704"/>
      <c r="C70" s="695"/>
      <c r="D70" s="696"/>
      <c r="E70" s="696"/>
      <c r="F70" s="696"/>
      <c r="G70" s="696"/>
      <c r="H70" s="696"/>
      <c r="I70" s="696"/>
      <c r="J70" s="696"/>
      <c r="K70" s="696"/>
      <c r="L70" s="696"/>
      <c r="M70" s="696"/>
      <c r="N70" s="696"/>
      <c r="O70" s="696"/>
      <c r="P70" s="6"/>
      <c r="Q70" s="5"/>
      <c r="R70" s="5"/>
      <c r="S70" s="5"/>
      <c r="T70" s="5"/>
      <c r="U70" s="5"/>
      <c r="V70" s="5"/>
      <c r="W70" s="5"/>
      <c r="X70" s="5"/>
      <c r="Y70" s="5"/>
    </row>
    <row r="71" spans="1:25" s="61" customFormat="1" ht="6" customHeight="1" outlineLevel="1" x14ac:dyDescent="0.25">
      <c r="A71" s="742"/>
      <c r="B71" s="33"/>
      <c r="C71" s="153"/>
      <c r="D71" s="153"/>
      <c r="E71" s="153"/>
      <c r="F71" s="153"/>
      <c r="G71" s="153"/>
      <c r="H71" s="153"/>
      <c r="I71" s="153"/>
      <c r="J71" s="153"/>
      <c r="K71" s="153"/>
      <c r="L71" s="153"/>
      <c r="M71" s="153"/>
      <c r="N71" s="153"/>
      <c r="O71" s="153"/>
      <c r="P71" s="6"/>
      <c r="Q71" s="5"/>
      <c r="R71" s="5"/>
      <c r="S71" s="5"/>
      <c r="T71" s="5"/>
      <c r="U71" s="5"/>
      <c r="V71" s="5"/>
      <c r="W71" s="5"/>
      <c r="X71" s="5"/>
      <c r="Y71" s="5"/>
    </row>
    <row r="72" spans="1:25" s="61" customFormat="1" outlineLevel="1" x14ac:dyDescent="0.25">
      <c r="A72" s="742"/>
      <c r="B72" s="42" t="s">
        <v>71</v>
      </c>
      <c r="C72" s="75" t="s">
        <v>72</v>
      </c>
      <c r="D72" s="75"/>
      <c r="E72" s="75"/>
      <c r="F72" s="75"/>
      <c r="G72" s="75"/>
      <c r="H72" s="75"/>
      <c r="I72" s="75"/>
      <c r="J72" s="75"/>
      <c r="K72" s="75"/>
      <c r="L72" s="75"/>
      <c r="M72" s="75"/>
      <c r="N72" s="75"/>
      <c r="O72" s="75"/>
      <c r="P72" s="6"/>
      <c r="Q72" s="5"/>
      <c r="R72" s="5"/>
      <c r="S72" s="5"/>
      <c r="T72" s="5"/>
      <c r="U72" s="5"/>
      <c r="V72" s="5"/>
      <c r="W72" s="5"/>
      <c r="X72" s="5"/>
      <c r="Y72" s="5"/>
    </row>
    <row r="73" spans="1:25" s="61" customFormat="1" ht="15" customHeight="1" outlineLevel="1" x14ac:dyDescent="0.25">
      <c r="A73" s="742"/>
      <c r="B73" s="702" t="s">
        <v>73</v>
      </c>
      <c r="C73" s="695"/>
      <c r="D73" s="696"/>
      <c r="E73" s="696"/>
      <c r="F73" s="696"/>
      <c r="G73" s="696"/>
      <c r="H73" s="696"/>
      <c r="I73" s="696"/>
      <c r="J73" s="696"/>
      <c r="K73" s="696"/>
      <c r="L73" s="696"/>
      <c r="M73" s="696"/>
      <c r="N73" s="696"/>
      <c r="O73" s="696"/>
      <c r="P73" s="6"/>
      <c r="Q73" s="5"/>
      <c r="R73" s="5"/>
      <c r="S73" s="5"/>
      <c r="T73" s="5"/>
      <c r="U73" s="5"/>
      <c r="V73" s="5"/>
      <c r="W73" s="5"/>
      <c r="X73" s="5"/>
      <c r="Y73" s="5"/>
    </row>
    <row r="74" spans="1:25" s="61" customFormat="1" outlineLevel="1" x14ac:dyDescent="0.25">
      <c r="A74" s="742"/>
      <c r="B74" s="703"/>
      <c r="C74" s="695"/>
      <c r="D74" s="696"/>
      <c r="E74" s="696"/>
      <c r="F74" s="696"/>
      <c r="G74" s="696"/>
      <c r="H74" s="696"/>
      <c r="I74" s="696"/>
      <c r="J74" s="696"/>
      <c r="K74" s="696"/>
      <c r="L74" s="696"/>
      <c r="M74" s="696"/>
      <c r="N74" s="696"/>
      <c r="O74" s="696"/>
      <c r="P74" s="6"/>
      <c r="Q74" s="5"/>
      <c r="R74" s="5"/>
      <c r="S74" s="5"/>
      <c r="T74" s="5"/>
      <c r="U74" s="5"/>
      <c r="V74" s="5"/>
      <c r="W74" s="5"/>
      <c r="X74" s="5"/>
      <c r="Y74" s="5"/>
    </row>
    <row r="75" spans="1:25" s="61" customFormat="1" outlineLevel="1" x14ac:dyDescent="0.25">
      <c r="A75" s="742"/>
      <c r="B75" s="703"/>
      <c r="C75" s="695"/>
      <c r="D75" s="696"/>
      <c r="E75" s="696"/>
      <c r="F75" s="696"/>
      <c r="G75" s="696"/>
      <c r="H75" s="696"/>
      <c r="I75" s="696"/>
      <c r="J75" s="696"/>
      <c r="K75" s="696"/>
      <c r="L75" s="696"/>
      <c r="M75" s="696"/>
      <c r="N75" s="696"/>
      <c r="O75" s="696"/>
      <c r="P75" s="6"/>
      <c r="Q75" s="5"/>
      <c r="R75" s="5"/>
      <c r="S75" s="5"/>
      <c r="T75" s="5"/>
      <c r="U75" s="5"/>
      <c r="V75" s="5"/>
      <c r="W75" s="5"/>
      <c r="X75" s="5"/>
      <c r="Y75" s="5"/>
    </row>
    <row r="76" spans="1:25" s="61" customFormat="1" outlineLevel="1" x14ac:dyDescent="0.25">
      <c r="A76" s="742"/>
      <c r="B76" s="704"/>
      <c r="C76" s="695"/>
      <c r="D76" s="696"/>
      <c r="E76" s="696"/>
      <c r="F76" s="696"/>
      <c r="G76" s="696"/>
      <c r="H76" s="696"/>
      <c r="I76" s="696"/>
      <c r="J76" s="696"/>
      <c r="K76" s="696"/>
      <c r="L76" s="696"/>
      <c r="M76" s="696"/>
      <c r="N76" s="696"/>
      <c r="O76" s="696"/>
      <c r="P76" s="6"/>
      <c r="Q76" s="5"/>
      <c r="R76" s="5"/>
      <c r="S76" s="5"/>
      <c r="T76" s="5"/>
      <c r="U76" s="5"/>
      <c r="V76" s="5"/>
      <c r="W76" s="5"/>
      <c r="X76" s="5"/>
      <c r="Y76" s="5"/>
    </row>
    <row r="77" spans="1:25" s="61" customFormat="1" ht="6" customHeight="1" outlineLevel="1" x14ac:dyDescent="0.25">
      <c r="A77" s="742"/>
      <c r="B77" s="33"/>
      <c r="C77" s="153"/>
      <c r="D77" s="153"/>
      <c r="E77" s="153"/>
      <c r="F77" s="153"/>
      <c r="G77" s="153"/>
      <c r="H77" s="153"/>
      <c r="I77" s="153"/>
      <c r="J77" s="153"/>
      <c r="K77" s="153"/>
      <c r="L77" s="153"/>
      <c r="M77" s="153"/>
      <c r="N77" s="153"/>
      <c r="O77" s="153"/>
      <c r="P77" s="6"/>
      <c r="Q77" s="5"/>
      <c r="R77" s="5"/>
      <c r="S77" s="5"/>
      <c r="T77" s="5"/>
      <c r="U77" s="5"/>
      <c r="V77" s="5"/>
      <c r="W77" s="5"/>
      <c r="X77" s="5"/>
      <c r="Y77" s="5"/>
    </row>
    <row r="78" spans="1:25" s="61" customFormat="1" outlineLevel="1" x14ac:dyDescent="0.25">
      <c r="A78" s="742"/>
      <c r="B78" s="42" t="s">
        <v>74</v>
      </c>
      <c r="C78" s="75" t="s">
        <v>75</v>
      </c>
      <c r="D78" s="75"/>
      <c r="E78" s="75"/>
      <c r="F78" s="75"/>
      <c r="G78" s="75"/>
      <c r="H78" s="75"/>
      <c r="I78" s="75"/>
      <c r="J78" s="75"/>
      <c r="K78" s="75"/>
      <c r="L78" s="75"/>
      <c r="M78" s="75"/>
      <c r="N78" s="75"/>
      <c r="O78" s="75"/>
      <c r="P78" s="6"/>
      <c r="Q78" s="5"/>
      <c r="R78" s="5"/>
      <c r="S78" s="5"/>
      <c r="T78" s="5"/>
      <c r="U78" s="5"/>
      <c r="V78" s="5"/>
      <c r="W78" s="5"/>
      <c r="X78" s="5"/>
      <c r="Y78" s="5"/>
    </row>
    <row r="79" spans="1:25" s="61" customFormat="1" ht="15" customHeight="1" outlineLevel="1" x14ac:dyDescent="0.25">
      <c r="A79" s="742"/>
      <c r="B79" s="702" t="s">
        <v>76</v>
      </c>
      <c r="C79" s="695"/>
      <c r="D79" s="696"/>
      <c r="E79" s="696"/>
      <c r="F79" s="696"/>
      <c r="G79" s="696"/>
      <c r="H79" s="696"/>
      <c r="I79" s="696"/>
      <c r="J79" s="696"/>
      <c r="K79" s="696"/>
      <c r="L79" s="696"/>
      <c r="M79" s="696"/>
      <c r="N79" s="696"/>
      <c r="O79" s="696"/>
      <c r="P79" s="6"/>
      <c r="Q79" s="5"/>
      <c r="R79" s="5"/>
      <c r="S79" s="5"/>
      <c r="T79" s="5"/>
      <c r="U79" s="5"/>
      <c r="V79" s="5"/>
      <c r="W79" s="5"/>
      <c r="X79" s="5"/>
      <c r="Y79" s="5"/>
    </row>
    <row r="80" spans="1:25" s="61" customFormat="1" outlineLevel="1" x14ac:dyDescent="0.25">
      <c r="A80" s="742"/>
      <c r="B80" s="703"/>
      <c r="C80" s="695"/>
      <c r="D80" s="696"/>
      <c r="E80" s="696"/>
      <c r="F80" s="696"/>
      <c r="G80" s="696"/>
      <c r="H80" s="696"/>
      <c r="I80" s="696"/>
      <c r="J80" s="696"/>
      <c r="K80" s="696"/>
      <c r="L80" s="696"/>
      <c r="M80" s="696"/>
      <c r="N80" s="696"/>
      <c r="O80" s="696"/>
      <c r="P80" s="6"/>
      <c r="Q80" s="5"/>
      <c r="R80" s="5"/>
      <c r="S80" s="5"/>
      <c r="T80" s="5"/>
      <c r="U80" s="5"/>
      <c r="V80" s="5"/>
      <c r="W80" s="5"/>
      <c r="X80" s="5"/>
      <c r="Y80" s="5"/>
    </row>
    <row r="81" spans="1:25" s="61" customFormat="1" outlineLevel="1" x14ac:dyDescent="0.25">
      <c r="A81" s="742"/>
      <c r="B81" s="703"/>
      <c r="C81" s="695"/>
      <c r="D81" s="696"/>
      <c r="E81" s="696"/>
      <c r="F81" s="696"/>
      <c r="G81" s="696"/>
      <c r="H81" s="696"/>
      <c r="I81" s="696"/>
      <c r="J81" s="696"/>
      <c r="K81" s="696"/>
      <c r="L81" s="696"/>
      <c r="M81" s="696"/>
      <c r="N81" s="696"/>
      <c r="O81" s="696"/>
      <c r="P81" s="6"/>
      <c r="Q81" s="5"/>
      <c r="R81" s="5"/>
      <c r="S81" s="5"/>
      <c r="T81" s="5"/>
      <c r="U81" s="5"/>
      <c r="V81" s="5"/>
      <c r="W81" s="5"/>
      <c r="X81" s="5"/>
      <c r="Y81" s="5"/>
    </row>
    <row r="82" spans="1:25" s="61" customFormat="1" outlineLevel="1" x14ac:dyDescent="0.25">
      <c r="A82" s="742"/>
      <c r="B82" s="158"/>
      <c r="C82" s="695"/>
      <c r="D82" s="696"/>
      <c r="E82" s="696"/>
      <c r="F82" s="696"/>
      <c r="G82" s="696"/>
      <c r="H82" s="696"/>
      <c r="I82" s="696"/>
      <c r="J82" s="696"/>
      <c r="K82" s="696"/>
      <c r="L82" s="696"/>
      <c r="M82" s="696"/>
      <c r="N82" s="696"/>
      <c r="O82" s="696"/>
      <c r="P82" s="6"/>
      <c r="Q82" s="5"/>
      <c r="R82" s="5"/>
      <c r="S82" s="5"/>
      <c r="T82" s="5"/>
      <c r="U82" s="5"/>
      <c r="V82" s="5"/>
      <c r="W82" s="5"/>
      <c r="X82" s="5"/>
      <c r="Y82" s="5"/>
    </row>
    <row r="83" spans="1:25" s="61" customFormat="1" outlineLevel="1" x14ac:dyDescent="0.25">
      <c r="A83" s="742"/>
      <c r="B83" s="43" t="str">
        <f>Notes!B14</f>
        <v>Note 6</v>
      </c>
      <c r="C83" s="695"/>
      <c r="D83" s="696"/>
      <c r="E83" s="696"/>
      <c r="F83" s="696"/>
      <c r="G83" s="696"/>
      <c r="H83" s="696"/>
      <c r="I83" s="696"/>
      <c r="J83" s="696"/>
      <c r="K83" s="696"/>
      <c r="L83" s="696"/>
      <c r="M83" s="696"/>
      <c r="N83" s="696"/>
      <c r="O83" s="696"/>
      <c r="P83" s="6"/>
      <c r="Q83" s="5"/>
      <c r="R83" s="5"/>
      <c r="S83" s="5"/>
      <c r="T83" s="5"/>
      <c r="U83" s="5"/>
      <c r="V83" s="5"/>
      <c r="W83" s="5"/>
      <c r="X83" s="5"/>
      <c r="Y83" s="5"/>
    </row>
    <row r="84" spans="1:25" s="61" customFormat="1" ht="10.5" customHeight="1" outlineLevel="1" x14ac:dyDescent="0.25">
      <c r="A84" s="742"/>
      <c r="B84" s="44"/>
      <c r="C84" s="153"/>
      <c r="D84" s="153"/>
      <c r="E84" s="153"/>
      <c r="F84" s="153"/>
      <c r="G84" s="153"/>
      <c r="H84" s="153"/>
      <c r="I84" s="153"/>
      <c r="J84" s="153"/>
      <c r="K84" s="153"/>
      <c r="L84" s="153"/>
      <c r="M84" s="153"/>
      <c r="N84" s="153"/>
      <c r="O84" s="153"/>
      <c r="P84" s="6"/>
      <c r="Q84" s="5"/>
      <c r="R84" s="5"/>
      <c r="S84" s="5"/>
      <c r="T84" s="5"/>
      <c r="U84" s="5"/>
      <c r="V84" s="5"/>
      <c r="W84" s="5"/>
      <c r="X84" s="5"/>
      <c r="Y84" s="5"/>
    </row>
    <row r="85" spans="1:25" s="62" customFormat="1" ht="19.5" customHeight="1" outlineLevel="1" x14ac:dyDescent="0.25">
      <c r="A85" s="742"/>
      <c r="B85" s="40"/>
      <c r="C85" s="74" t="s">
        <v>78</v>
      </c>
      <c r="D85" s="74"/>
      <c r="E85" s="74"/>
      <c r="F85" s="74"/>
      <c r="G85" s="74"/>
      <c r="H85" s="74"/>
      <c r="I85" s="74"/>
      <c r="J85" s="74"/>
      <c r="K85" s="74"/>
      <c r="L85" s="74"/>
      <c r="M85" s="74"/>
      <c r="N85" s="74"/>
      <c r="O85" s="74"/>
      <c r="P85" s="12"/>
      <c r="Q85" s="13"/>
      <c r="R85" s="13"/>
      <c r="S85" s="13"/>
      <c r="T85" s="13"/>
      <c r="U85" s="13"/>
      <c r="V85" s="13"/>
      <c r="W85" s="13"/>
      <c r="X85" s="13"/>
      <c r="Y85" s="13"/>
    </row>
    <row r="86" spans="1:25" s="61" customFormat="1" ht="15" customHeight="1" outlineLevel="1" x14ac:dyDescent="0.25">
      <c r="A86" s="742"/>
      <c r="B86" s="33" t="s">
        <v>79</v>
      </c>
      <c r="C86" s="725" t="s">
        <v>80</v>
      </c>
      <c r="D86" s="725"/>
      <c r="E86" s="152"/>
      <c r="F86" s="152"/>
      <c r="G86" s="152"/>
      <c r="H86" s="152"/>
      <c r="I86" s="152"/>
      <c r="J86" s="152"/>
      <c r="K86" s="152"/>
      <c r="L86" s="152"/>
      <c r="M86" s="152"/>
      <c r="N86" s="152"/>
      <c r="O86" s="24"/>
      <c r="P86" s="6"/>
      <c r="Q86" s="5"/>
      <c r="R86" s="5"/>
      <c r="S86" s="5"/>
      <c r="T86" s="5"/>
      <c r="U86" s="5"/>
      <c r="V86" s="5"/>
      <c r="W86" s="5"/>
      <c r="X86" s="5"/>
      <c r="Y86" s="5"/>
    </row>
    <row r="87" spans="1:25" s="61" customFormat="1" ht="6" customHeight="1" outlineLevel="1" x14ac:dyDescent="0.25">
      <c r="A87" s="742"/>
      <c r="B87" s="33"/>
      <c r="C87" s="153"/>
      <c r="D87" s="153"/>
      <c r="E87" s="153"/>
      <c r="F87" s="153"/>
      <c r="G87" s="153"/>
      <c r="H87" s="153"/>
      <c r="I87" s="153"/>
      <c r="J87" s="153"/>
      <c r="K87" s="153"/>
      <c r="L87" s="153"/>
      <c r="M87" s="153"/>
      <c r="N87" s="153"/>
      <c r="O87" s="153"/>
      <c r="P87" s="6"/>
      <c r="Q87" s="5"/>
      <c r="R87" s="5"/>
      <c r="S87" s="5"/>
      <c r="T87" s="5"/>
      <c r="U87" s="5"/>
      <c r="V87" s="5"/>
      <c r="W87" s="5"/>
      <c r="X87" s="5"/>
      <c r="Y87" s="5"/>
    </row>
    <row r="88" spans="1:25" s="61" customFormat="1" ht="51" customHeight="1" outlineLevel="1" thickBot="1" x14ac:dyDescent="0.3">
      <c r="A88" s="743"/>
      <c r="B88" s="45" t="s">
        <v>81</v>
      </c>
      <c r="C88" s="697"/>
      <c r="D88" s="698"/>
      <c r="E88" s="698"/>
      <c r="F88" s="698"/>
      <c r="G88" s="698"/>
      <c r="H88" s="698"/>
      <c r="I88" s="698"/>
      <c r="J88" s="698"/>
      <c r="K88" s="698"/>
      <c r="L88" s="698"/>
      <c r="M88" s="698"/>
      <c r="N88" s="698"/>
      <c r="O88" s="698"/>
      <c r="P88" s="6"/>
      <c r="Q88" s="5"/>
      <c r="R88" s="5"/>
      <c r="S88" s="5"/>
      <c r="T88" s="5"/>
      <c r="U88" s="5"/>
      <c r="V88" s="5"/>
      <c r="W88" s="5"/>
      <c r="X88" s="5"/>
      <c r="Y88" s="5"/>
    </row>
    <row r="89" spans="1:25" s="61" customFormat="1" ht="6" customHeight="1" outlineLevel="1" x14ac:dyDescent="0.25">
      <c r="A89" s="708" t="str">
        <f>Notes!B16</f>
        <v>Note 7</v>
      </c>
      <c r="B89" s="59"/>
      <c r="C89" s="153"/>
      <c r="D89" s="153"/>
      <c r="E89" s="153"/>
      <c r="F89" s="153"/>
      <c r="G89" s="153"/>
      <c r="H89" s="153"/>
      <c r="I89" s="153"/>
      <c r="J89" s="153"/>
      <c r="K89" s="153"/>
      <c r="L89" s="153"/>
      <c r="M89" s="153"/>
      <c r="N89" s="153"/>
      <c r="O89" s="153"/>
      <c r="P89" s="6"/>
      <c r="Q89" s="5"/>
      <c r="R89" s="5"/>
      <c r="S89" s="5"/>
      <c r="T89" s="5"/>
      <c r="U89" s="5"/>
      <c r="V89" s="5"/>
      <c r="W89" s="5"/>
      <c r="X89" s="5"/>
      <c r="Y89" s="5"/>
    </row>
    <row r="90" spans="1:25" s="61" customFormat="1" outlineLevel="1" x14ac:dyDescent="0.25">
      <c r="A90" s="709"/>
      <c r="B90" s="683" t="s">
        <v>82</v>
      </c>
      <c r="C90" s="683"/>
      <c r="D90" s="683"/>
      <c r="E90" s="683"/>
      <c r="F90" s="683"/>
      <c r="G90" s="724"/>
      <c r="H90" s="725" t="s">
        <v>80</v>
      </c>
      <c r="I90" s="725"/>
      <c r="J90" s="152"/>
      <c r="K90" s="152"/>
      <c r="L90" s="152"/>
      <c r="M90" s="152"/>
      <c r="N90" s="152"/>
      <c r="O90" s="24"/>
      <c r="P90" s="6"/>
      <c r="Q90" s="5"/>
      <c r="R90" s="5"/>
      <c r="S90" s="5"/>
      <c r="T90" s="5"/>
      <c r="U90" s="5"/>
      <c r="V90" s="5"/>
      <c r="W90" s="5"/>
      <c r="X90" s="5"/>
      <c r="Y90" s="5"/>
    </row>
    <row r="91" spans="1:25" s="61" customFormat="1" ht="6" customHeight="1" outlineLevel="1" x14ac:dyDescent="0.25">
      <c r="A91" s="709"/>
      <c r="B91" s="1"/>
      <c r="C91" s="153"/>
      <c r="D91" s="153"/>
      <c r="E91" s="153"/>
      <c r="F91" s="153"/>
      <c r="G91" s="153"/>
      <c r="H91" s="153"/>
      <c r="I91" s="153"/>
      <c r="J91" s="153"/>
      <c r="K91" s="153"/>
      <c r="L91" s="153"/>
      <c r="M91" s="153"/>
      <c r="N91" s="153"/>
      <c r="O91" s="153"/>
      <c r="P91" s="6"/>
      <c r="Q91" s="5"/>
      <c r="R91" s="5"/>
      <c r="S91" s="5"/>
      <c r="T91" s="5"/>
      <c r="U91" s="5"/>
      <c r="V91" s="5"/>
      <c r="W91" s="5"/>
      <c r="X91" s="5"/>
      <c r="Y91" s="5"/>
    </row>
    <row r="92" spans="1:25" s="61" customFormat="1" ht="45" customHeight="1" outlineLevel="1" x14ac:dyDescent="0.25">
      <c r="A92" s="709"/>
      <c r="B92" s="738" t="s">
        <v>83</v>
      </c>
      <c r="C92" s="737" t="s">
        <v>84</v>
      </c>
      <c r="D92" s="726"/>
      <c r="E92" s="697"/>
      <c r="F92" s="698"/>
      <c r="G92" s="24"/>
      <c r="H92" s="726" t="s">
        <v>86</v>
      </c>
      <c r="I92" s="726"/>
      <c r="J92" s="697"/>
      <c r="K92" s="698"/>
      <c r="L92" s="698"/>
      <c r="M92" s="698"/>
      <c r="N92" s="698"/>
      <c r="O92" s="698"/>
      <c r="P92" s="6"/>
      <c r="Q92" s="5"/>
      <c r="R92" s="5"/>
      <c r="S92" s="5"/>
      <c r="T92" s="5"/>
      <c r="U92" s="5"/>
      <c r="V92" s="5"/>
      <c r="W92" s="5"/>
      <c r="X92" s="5"/>
      <c r="Y92" s="5"/>
    </row>
    <row r="93" spans="1:25" s="61" customFormat="1" ht="8.25" customHeight="1" outlineLevel="1" x14ac:dyDescent="0.25">
      <c r="A93" s="709"/>
      <c r="B93" s="739"/>
      <c r="C93" s="153"/>
      <c r="D93" s="153"/>
      <c r="E93" s="153"/>
      <c r="F93" s="153"/>
      <c r="G93" s="153"/>
      <c r="H93" s="153"/>
      <c r="I93" s="153"/>
      <c r="J93" s="153"/>
      <c r="K93" s="153"/>
      <c r="L93" s="153"/>
      <c r="M93" s="153"/>
      <c r="N93" s="153"/>
      <c r="O93" s="153"/>
      <c r="P93" s="6"/>
      <c r="Q93" s="5"/>
      <c r="R93" s="5"/>
      <c r="S93" s="5"/>
      <c r="T93" s="5"/>
      <c r="U93" s="5"/>
      <c r="V93" s="5"/>
      <c r="W93" s="5"/>
      <c r="X93" s="5"/>
      <c r="Y93" s="5"/>
    </row>
    <row r="94" spans="1:25" s="61" customFormat="1" ht="30" customHeight="1" outlineLevel="1" x14ac:dyDescent="0.25">
      <c r="A94" s="709"/>
      <c r="B94" s="719" t="str">
        <f>Notes!B18</f>
        <v>Note 8</v>
      </c>
      <c r="C94" s="721" t="s">
        <v>87</v>
      </c>
      <c r="D94" s="722"/>
      <c r="E94" s="722"/>
      <c r="F94" s="722"/>
      <c r="G94" s="722"/>
      <c r="H94" s="722"/>
      <c r="I94" s="24"/>
      <c r="J94" s="153"/>
      <c r="K94" s="153"/>
      <c r="L94" s="153"/>
      <c r="M94" s="153"/>
      <c r="N94" s="153"/>
      <c r="O94" s="153"/>
      <c r="P94" s="6"/>
      <c r="Q94" s="5"/>
      <c r="R94" s="5"/>
      <c r="S94" s="5"/>
      <c r="T94" s="5"/>
      <c r="U94" s="5"/>
      <c r="V94" s="5"/>
      <c r="W94" s="5"/>
      <c r="X94" s="5"/>
      <c r="Y94" s="5"/>
    </row>
    <row r="95" spans="1:25" s="61" customFormat="1" ht="30" customHeight="1" outlineLevel="1" x14ac:dyDescent="0.25">
      <c r="A95" s="709"/>
      <c r="B95" s="719"/>
      <c r="C95" s="153"/>
      <c r="D95" s="153"/>
      <c r="E95" s="153"/>
      <c r="F95" s="153"/>
      <c r="G95" s="153"/>
      <c r="H95" s="153"/>
      <c r="I95" s="153"/>
      <c r="J95" s="153"/>
      <c r="K95" s="153"/>
      <c r="L95" s="153"/>
      <c r="M95" s="153"/>
      <c r="N95" s="726" t="s">
        <v>89</v>
      </c>
      <c r="O95" s="726"/>
      <c r="P95" s="6"/>
      <c r="Q95" s="5"/>
      <c r="R95" s="5"/>
      <c r="S95" s="5"/>
      <c r="T95" s="5"/>
      <c r="U95" s="5"/>
      <c r="V95" s="5"/>
      <c r="W95" s="5"/>
      <c r="X95" s="5"/>
      <c r="Y95" s="5"/>
    </row>
    <row r="96" spans="1:25" s="61" customFormat="1" ht="45" customHeight="1" outlineLevel="1" x14ac:dyDescent="0.25">
      <c r="A96" s="709"/>
      <c r="B96" s="719"/>
      <c r="C96" s="737" t="s">
        <v>90</v>
      </c>
      <c r="D96" s="726"/>
      <c r="E96" s="731" t="s">
        <v>91</v>
      </c>
      <c r="F96" s="731"/>
      <c r="G96" s="732"/>
      <c r="H96" s="732"/>
      <c r="I96" s="732"/>
      <c r="J96" s="732"/>
      <c r="K96" s="732"/>
      <c r="L96" s="732"/>
      <c r="M96" s="732"/>
      <c r="N96" s="732"/>
      <c r="O96" s="732"/>
      <c r="P96" s="6"/>
      <c r="Q96" s="5"/>
      <c r="R96" s="5"/>
      <c r="S96" s="5"/>
      <c r="T96" s="5"/>
      <c r="U96" s="5"/>
      <c r="V96" s="5"/>
      <c r="W96" s="5"/>
      <c r="X96" s="5"/>
      <c r="Y96" s="5"/>
    </row>
    <row r="97" spans="1:25" s="61" customFormat="1" ht="30" customHeight="1" outlineLevel="1" x14ac:dyDescent="0.25">
      <c r="A97" s="709"/>
      <c r="B97" s="719"/>
      <c r="C97" s="737"/>
      <c r="D97" s="726"/>
      <c r="E97" s="733" t="s">
        <v>92</v>
      </c>
      <c r="F97" s="734"/>
      <c r="G97" s="725" t="s">
        <v>93</v>
      </c>
      <c r="H97" s="725"/>
      <c r="I97" s="718"/>
      <c r="J97" s="718"/>
      <c r="K97" s="718"/>
      <c r="L97" s="718"/>
      <c r="M97" s="718"/>
      <c r="N97" s="718"/>
      <c r="O97" s="718"/>
      <c r="P97" s="6"/>
      <c r="Q97" s="5"/>
      <c r="R97" s="5"/>
      <c r="S97" s="5"/>
      <c r="T97" s="5"/>
      <c r="U97" s="5"/>
      <c r="V97" s="5"/>
      <c r="W97" s="5"/>
      <c r="X97" s="5"/>
      <c r="Y97" s="5"/>
    </row>
    <row r="98" spans="1:25" s="61" customFormat="1" ht="45" customHeight="1" outlineLevel="1" x14ac:dyDescent="0.25">
      <c r="A98" s="709"/>
      <c r="B98" s="719"/>
      <c r="C98" s="737"/>
      <c r="D98" s="726"/>
      <c r="E98" s="731" t="s">
        <v>94</v>
      </c>
      <c r="F98" s="731"/>
      <c r="G98" s="740"/>
      <c r="H98" s="740"/>
      <c r="I98" s="732"/>
      <c r="J98" s="732"/>
      <c r="K98" s="732"/>
      <c r="L98" s="732"/>
      <c r="M98" s="732"/>
      <c r="N98" s="732"/>
      <c r="O98" s="732"/>
      <c r="P98" s="6"/>
      <c r="Q98" s="5"/>
      <c r="R98" s="5"/>
      <c r="S98" s="5"/>
      <c r="T98" s="5"/>
      <c r="U98" s="5"/>
      <c r="V98" s="5"/>
      <c r="W98" s="5"/>
      <c r="X98" s="5"/>
      <c r="Y98" s="5"/>
    </row>
    <row r="99" spans="1:25" s="61" customFormat="1" ht="30" customHeight="1" outlineLevel="1" x14ac:dyDescent="0.25">
      <c r="A99" s="709"/>
      <c r="B99" s="719"/>
      <c r="C99" s="737"/>
      <c r="D99" s="726"/>
      <c r="E99" s="733" t="s">
        <v>92</v>
      </c>
      <c r="F99" s="734"/>
      <c r="G99" s="725" t="s">
        <v>93</v>
      </c>
      <c r="H99" s="725"/>
      <c r="I99" s="718"/>
      <c r="J99" s="718"/>
      <c r="K99" s="718"/>
      <c r="L99" s="718"/>
      <c r="M99" s="718"/>
      <c r="N99" s="718"/>
      <c r="O99" s="718"/>
      <c r="P99" s="6"/>
      <c r="Q99" s="5"/>
      <c r="R99" s="5"/>
      <c r="S99" s="5"/>
      <c r="T99" s="5"/>
      <c r="U99" s="5"/>
      <c r="V99" s="5"/>
      <c r="W99" s="5"/>
      <c r="X99" s="5"/>
      <c r="Y99" s="5"/>
    </row>
    <row r="100" spans="1:25" s="61" customFormat="1" ht="8.25" customHeight="1" outlineLevel="1" x14ac:dyDescent="0.25">
      <c r="A100" s="709"/>
      <c r="B100" s="719"/>
      <c r="C100" s="153"/>
      <c r="D100" s="153"/>
      <c r="E100" s="153"/>
      <c r="F100" s="153"/>
      <c r="G100" s="153"/>
      <c r="H100" s="153"/>
      <c r="I100" s="153"/>
      <c r="J100" s="153"/>
      <c r="K100" s="153"/>
      <c r="L100" s="153"/>
      <c r="M100" s="153"/>
      <c r="N100" s="718"/>
      <c r="O100" s="718"/>
      <c r="P100" s="6"/>
      <c r="Q100" s="5"/>
      <c r="R100" s="5"/>
      <c r="S100" s="5"/>
      <c r="T100" s="5"/>
      <c r="U100" s="5"/>
      <c r="V100" s="5"/>
      <c r="W100" s="5"/>
      <c r="X100" s="5"/>
      <c r="Y100" s="5"/>
    </row>
    <row r="101" spans="1:25" s="61" customFormat="1" ht="60" customHeight="1" outlineLevel="1" x14ac:dyDescent="0.25">
      <c r="A101" s="709"/>
      <c r="B101" s="719"/>
      <c r="C101" s="737" t="s">
        <v>95</v>
      </c>
      <c r="D101" s="726"/>
      <c r="E101" s="725"/>
      <c r="F101" s="725"/>
      <c r="G101" s="725"/>
      <c r="H101" s="725"/>
      <c r="I101" s="725"/>
      <c r="J101" s="725"/>
      <c r="K101" s="725"/>
      <c r="L101" s="725"/>
      <c r="M101" s="725"/>
      <c r="N101" s="725"/>
      <c r="O101" s="725"/>
      <c r="P101" s="6"/>
      <c r="Q101" s="5"/>
      <c r="R101" s="5"/>
      <c r="S101" s="5"/>
      <c r="T101" s="5"/>
      <c r="U101" s="5"/>
      <c r="V101" s="5"/>
      <c r="W101" s="5"/>
      <c r="X101" s="5"/>
      <c r="Y101" s="5"/>
    </row>
    <row r="102" spans="1:25" s="61" customFormat="1" ht="8.25" customHeight="1" outlineLevel="1" x14ac:dyDescent="0.25">
      <c r="A102" s="709"/>
      <c r="B102" s="719"/>
      <c r="C102" s="683"/>
      <c r="D102" s="683"/>
      <c r="E102" s="683"/>
      <c r="F102" s="683"/>
      <c r="G102" s="683"/>
      <c r="H102" s="683"/>
      <c r="I102" s="683"/>
      <c r="J102" s="683"/>
      <c r="K102" s="683"/>
      <c r="L102" s="683"/>
      <c r="M102" s="683"/>
      <c r="N102" s="683"/>
      <c r="O102" s="683"/>
      <c r="P102" s="6"/>
      <c r="Q102" s="5"/>
      <c r="R102" s="5"/>
      <c r="S102" s="5"/>
      <c r="T102" s="5"/>
      <c r="U102" s="5"/>
      <c r="V102" s="5"/>
      <c r="W102" s="5"/>
      <c r="X102" s="5"/>
      <c r="Y102" s="5"/>
    </row>
    <row r="103" spans="1:25" s="61" customFormat="1" ht="30" customHeight="1" outlineLevel="1" x14ac:dyDescent="0.25">
      <c r="A103" s="709"/>
      <c r="B103" s="719"/>
      <c r="C103" s="153"/>
      <c r="D103" s="153"/>
      <c r="E103" s="153"/>
      <c r="F103" s="153"/>
      <c r="G103" s="153"/>
      <c r="H103" s="153"/>
      <c r="I103" s="153"/>
      <c r="J103" s="153"/>
      <c r="K103" s="153"/>
      <c r="L103" s="153"/>
      <c r="M103" s="153"/>
      <c r="N103" s="726" t="s">
        <v>89</v>
      </c>
      <c r="O103" s="726"/>
      <c r="P103" s="6"/>
      <c r="Q103" s="5"/>
      <c r="R103" s="5"/>
      <c r="S103" s="5"/>
      <c r="T103" s="5"/>
      <c r="U103" s="5"/>
      <c r="V103" s="5"/>
      <c r="W103" s="5"/>
      <c r="X103" s="5"/>
      <c r="Y103" s="5"/>
    </row>
    <row r="104" spans="1:25" s="61" customFormat="1" ht="45" customHeight="1" outlineLevel="1" x14ac:dyDescent="0.25">
      <c r="A104" s="709"/>
      <c r="B104" s="719"/>
      <c r="C104" s="727" t="s">
        <v>96</v>
      </c>
      <c r="D104" s="728"/>
      <c r="E104" s="731" t="s">
        <v>97</v>
      </c>
      <c r="F104" s="731"/>
      <c r="G104" s="732"/>
      <c r="H104" s="732"/>
      <c r="I104" s="732"/>
      <c r="J104" s="732"/>
      <c r="K104" s="732"/>
      <c r="L104" s="732"/>
      <c r="M104" s="732"/>
      <c r="N104" s="732"/>
      <c r="O104" s="732"/>
      <c r="P104" s="6"/>
      <c r="Q104" s="5"/>
      <c r="R104" s="5"/>
      <c r="S104" s="5"/>
      <c r="T104" s="5"/>
      <c r="U104" s="5"/>
      <c r="V104" s="5"/>
      <c r="W104" s="5"/>
      <c r="X104" s="5"/>
      <c r="Y104" s="5"/>
    </row>
    <row r="105" spans="1:25" s="61" customFormat="1" ht="30" customHeight="1" outlineLevel="1" x14ac:dyDescent="0.25">
      <c r="A105" s="709"/>
      <c r="B105" s="719"/>
      <c r="C105" s="729"/>
      <c r="D105" s="730"/>
      <c r="E105" s="733" t="s">
        <v>92</v>
      </c>
      <c r="F105" s="734"/>
      <c r="G105" s="725" t="s">
        <v>93</v>
      </c>
      <c r="H105" s="725"/>
      <c r="I105" s="735"/>
      <c r="J105" s="736"/>
      <c r="K105" s="736"/>
      <c r="L105" s="736"/>
      <c r="M105" s="736"/>
      <c r="N105" s="736"/>
      <c r="O105" s="736"/>
      <c r="P105" s="6"/>
      <c r="Q105" s="5"/>
      <c r="R105" s="5"/>
      <c r="S105" s="5"/>
      <c r="T105" s="5"/>
      <c r="U105" s="5"/>
      <c r="V105" s="5"/>
      <c r="W105" s="5"/>
      <c r="X105" s="5"/>
      <c r="Y105" s="5"/>
    </row>
    <row r="106" spans="1:25" s="61" customFormat="1" ht="6" customHeight="1" outlineLevel="1" x14ac:dyDescent="0.25">
      <c r="A106" s="709"/>
      <c r="B106" s="168"/>
      <c r="C106" s="718"/>
      <c r="D106" s="718"/>
      <c r="E106" s="718"/>
      <c r="F106" s="718"/>
      <c r="G106" s="718"/>
      <c r="H106" s="718"/>
      <c r="I106" s="718"/>
      <c r="J106" s="718"/>
      <c r="K106" s="718"/>
      <c r="L106" s="718"/>
      <c r="M106" s="718"/>
      <c r="N106" s="718"/>
      <c r="O106" s="718"/>
      <c r="P106" s="6"/>
      <c r="Q106" s="5"/>
      <c r="R106" s="5"/>
      <c r="S106" s="5"/>
      <c r="T106" s="5"/>
      <c r="U106" s="5"/>
      <c r="V106" s="5"/>
      <c r="W106" s="5"/>
      <c r="X106" s="5"/>
      <c r="Y106" s="5"/>
    </row>
    <row r="107" spans="1:25" s="61" customFormat="1" ht="25.5" customHeight="1" outlineLevel="1" x14ac:dyDescent="0.25">
      <c r="A107" s="709"/>
      <c r="B107" s="719" t="str">
        <f>Notes!B20</f>
        <v>Note 9</v>
      </c>
      <c r="C107" s="721" t="s">
        <v>98</v>
      </c>
      <c r="D107" s="722"/>
      <c r="E107" s="722"/>
      <c r="F107" s="722"/>
      <c r="G107" s="722"/>
      <c r="H107" s="722"/>
      <c r="I107" s="723"/>
      <c r="J107" s="718"/>
      <c r="K107" s="718"/>
      <c r="L107" s="718"/>
      <c r="M107" s="718"/>
      <c r="N107" s="718"/>
      <c r="O107" s="718"/>
      <c r="P107" s="6"/>
      <c r="Q107" s="5"/>
      <c r="R107" s="5"/>
      <c r="S107" s="5"/>
      <c r="T107" s="5"/>
      <c r="U107" s="5"/>
      <c r="V107" s="5"/>
      <c r="W107" s="5"/>
      <c r="X107" s="5"/>
      <c r="Y107" s="5"/>
    </row>
    <row r="108" spans="1:25" s="61" customFormat="1" ht="6" customHeight="1" outlineLevel="1" x14ac:dyDescent="0.25">
      <c r="A108" s="709"/>
      <c r="B108" s="719"/>
      <c r="C108" s="683"/>
      <c r="D108" s="683"/>
      <c r="E108" s="683"/>
      <c r="F108" s="683"/>
      <c r="G108" s="683"/>
      <c r="H108" s="683"/>
      <c r="I108" s="683"/>
      <c r="J108" s="683"/>
      <c r="K108" s="683"/>
      <c r="L108" s="683"/>
      <c r="M108" s="683"/>
      <c r="N108" s="683"/>
      <c r="O108" s="683"/>
      <c r="P108" s="6"/>
      <c r="Q108" s="5"/>
      <c r="R108" s="5"/>
      <c r="S108" s="5"/>
      <c r="T108" s="5"/>
      <c r="U108" s="5"/>
      <c r="V108" s="5"/>
      <c r="W108" s="5"/>
      <c r="X108" s="5"/>
      <c r="Y108" s="5"/>
    </row>
    <row r="109" spans="1:25" s="61" customFormat="1" ht="45" customHeight="1" outlineLevel="1" thickBot="1" x14ac:dyDescent="0.3">
      <c r="A109" s="710"/>
      <c r="B109" s="720"/>
      <c r="C109" s="698"/>
      <c r="D109" s="698"/>
      <c r="E109" s="698"/>
      <c r="F109" s="698"/>
      <c r="G109" s="698"/>
      <c r="H109" s="698"/>
      <c r="I109" s="698"/>
      <c r="J109" s="698"/>
      <c r="K109" s="698"/>
      <c r="L109" s="698"/>
      <c r="M109" s="698"/>
      <c r="N109" s="698"/>
      <c r="O109" s="698"/>
      <c r="P109" s="6"/>
      <c r="Q109" s="5"/>
      <c r="R109" s="5"/>
      <c r="S109" s="5"/>
      <c r="T109" s="5"/>
      <c r="U109" s="5"/>
      <c r="V109" s="5"/>
      <c r="W109" s="5"/>
      <c r="X109" s="5"/>
      <c r="Y109" s="5"/>
    </row>
    <row r="110" spans="1:25" s="61" customFormat="1" ht="6" customHeight="1" outlineLevel="1" x14ac:dyDescent="0.25">
      <c r="A110" s="15"/>
      <c r="B110" s="44"/>
      <c r="C110" s="153"/>
      <c r="D110" s="153"/>
      <c r="E110" s="153"/>
      <c r="F110" s="153"/>
      <c r="G110" s="153"/>
      <c r="H110" s="153"/>
      <c r="I110" s="153"/>
      <c r="J110" s="153"/>
      <c r="K110" s="153"/>
      <c r="L110" s="153"/>
      <c r="M110" s="153"/>
      <c r="N110" s="153"/>
      <c r="O110" s="153"/>
      <c r="P110" s="6"/>
      <c r="Q110" s="5"/>
      <c r="R110" s="5"/>
      <c r="S110" s="5"/>
      <c r="T110" s="5"/>
      <c r="U110" s="5"/>
      <c r="V110" s="5"/>
      <c r="W110" s="5"/>
      <c r="X110" s="5"/>
      <c r="Y110" s="5"/>
    </row>
    <row r="111" spans="1:25" s="62" customFormat="1" outlineLevel="1" x14ac:dyDescent="0.25">
      <c r="A111" s="15"/>
      <c r="B111" s="40" t="s">
        <v>35</v>
      </c>
      <c r="C111" s="74"/>
      <c r="D111" s="74"/>
      <c r="E111" s="74"/>
      <c r="F111" s="74"/>
      <c r="G111" s="74"/>
      <c r="H111" s="74"/>
      <c r="I111" s="74"/>
      <c r="J111" s="74"/>
      <c r="K111" s="74"/>
      <c r="L111" s="74"/>
      <c r="M111" s="74"/>
      <c r="N111" s="74"/>
      <c r="O111" s="74"/>
      <c r="P111" s="12"/>
      <c r="Q111" s="13"/>
      <c r="R111" s="13"/>
      <c r="S111" s="13"/>
      <c r="T111" s="13"/>
      <c r="U111" s="13"/>
      <c r="V111" s="13"/>
      <c r="W111" s="13"/>
      <c r="X111" s="13"/>
      <c r="Y111" s="13"/>
    </row>
    <row r="112" spans="1:25" s="61" customFormat="1" outlineLevel="1" x14ac:dyDescent="0.25">
      <c r="A112" s="15"/>
      <c r="B112" s="34" t="s">
        <v>100</v>
      </c>
      <c r="C112" s="687" t="s">
        <v>101</v>
      </c>
      <c r="D112" s="682"/>
      <c r="E112" s="153"/>
      <c r="F112" s="153"/>
      <c r="G112" s="153"/>
      <c r="H112" s="153"/>
      <c r="I112" s="153"/>
      <c r="J112" s="153"/>
      <c r="K112" s="153"/>
      <c r="L112" s="153"/>
      <c r="M112" s="153"/>
      <c r="N112" s="153"/>
      <c r="O112" s="153"/>
      <c r="P112" s="6"/>
      <c r="Q112" s="5"/>
      <c r="R112" s="5"/>
      <c r="S112" s="5"/>
      <c r="T112" s="5"/>
      <c r="U112" s="5"/>
      <c r="V112" s="5"/>
      <c r="W112" s="5"/>
      <c r="X112" s="5"/>
      <c r="Y112" s="5"/>
    </row>
    <row r="113" spans="1:25" s="61" customFormat="1" ht="23" outlineLevel="1" x14ac:dyDescent="0.25">
      <c r="A113" s="15"/>
      <c r="B113" s="46" t="s">
        <v>102</v>
      </c>
      <c r="C113" s="697"/>
      <c r="D113" s="698"/>
      <c r="E113" s="698"/>
      <c r="F113" s="698"/>
      <c r="G113" s="698"/>
      <c r="H113" s="698"/>
      <c r="I113" s="698"/>
      <c r="J113" s="698"/>
      <c r="K113" s="698"/>
      <c r="L113" s="698"/>
      <c r="M113" s="698"/>
      <c r="N113" s="698"/>
      <c r="O113" s="698"/>
      <c r="P113" s="6"/>
      <c r="Q113" s="5"/>
      <c r="R113" s="5"/>
      <c r="S113" s="5"/>
      <c r="T113" s="5"/>
      <c r="U113" s="5"/>
      <c r="V113" s="5"/>
      <c r="W113" s="5"/>
      <c r="X113" s="5"/>
      <c r="Y113" s="5"/>
    </row>
    <row r="114" spans="1:25" s="61" customFormat="1" ht="5.25" customHeight="1" outlineLevel="1" thickBot="1" x14ac:dyDescent="0.3">
      <c r="A114" s="16"/>
      <c r="B114" s="39"/>
      <c r="C114" s="76"/>
      <c r="D114" s="76"/>
      <c r="E114" s="76"/>
      <c r="F114" s="76"/>
      <c r="G114" s="76"/>
      <c r="H114" s="76"/>
      <c r="I114" s="76"/>
      <c r="J114" s="76"/>
      <c r="K114" s="76"/>
      <c r="L114" s="76"/>
      <c r="M114" s="76"/>
      <c r="N114" s="76"/>
      <c r="O114" s="76"/>
      <c r="P114" s="17"/>
      <c r="Q114" s="5"/>
      <c r="R114" s="5"/>
      <c r="S114" s="5"/>
      <c r="T114" s="5"/>
      <c r="U114" s="5"/>
      <c r="V114" s="5"/>
      <c r="W114" s="5"/>
      <c r="X114" s="5"/>
      <c r="Y114" s="5"/>
    </row>
    <row r="115" spans="1:25" s="61" customFormat="1" ht="12" thickBot="1" x14ac:dyDescent="0.3">
      <c r="A115" s="2"/>
      <c r="B115" s="47"/>
      <c r="C115" s="77"/>
      <c r="D115" s="77"/>
      <c r="E115" s="77"/>
      <c r="F115" s="77"/>
      <c r="G115" s="77"/>
      <c r="H115" s="77"/>
      <c r="I115" s="77"/>
      <c r="J115" s="77"/>
      <c r="K115" s="77"/>
      <c r="L115" s="77"/>
      <c r="M115" s="77"/>
      <c r="N115" s="77"/>
      <c r="O115" s="77"/>
      <c r="P115" s="5"/>
      <c r="Q115" s="5"/>
      <c r="R115" s="5"/>
      <c r="S115" s="5"/>
      <c r="T115" s="5"/>
      <c r="U115" s="5"/>
      <c r="V115" s="5"/>
      <c r="W115" s="5"/>
      <c r="X115" s="5"/>
      <c r="Y115" s="5"/>
    </row>
    <row r="116" spans="1:25" ht="12" thickBot="1" x14ac:dyDescent="0.3">
      <c r="A116" s="676" t="str">
        <f>Notes!B22</f>
        <v>Note 10</v>
      </c>
      <c r="B116" s="32" t="s">
        <v>103</v>
      </c>
      <c r="C116" s="72"/>
      <c r="D116" s="72"/>
      <c r="E116" s="72"/>
      <c r="F116" s="72"/>
      <c r="G116" s="72"/>
      <c r="H116" s="72"/>
      <c r="I116" s="72"/>
      <c r="J116" s="72"/>
      <c r="K116" s="72"/>
      <c r="L116" s="72"/>
      <c r="M116" s="72"/>
      <c r="N116" s="72"/>
      <c r="O116" s="72"/>
      <c r="P116" s="4"/>
      <c r="Q116" s="3"/>
      <c r="R116" s="3"/>
      <c r="S116" s="3"/>
      <c r="T116" s="3"/>
      <c r="U116" s="3"/>
      <c r="V116" s="3"/>
      <c r="W116" s="3"/>
      <c r="X116" s="3"/>
      <c r="Y116" s="3"/>
    </row>
    <row r="117" spans="1:25" s="61" customFormat="1" ht="6" customHeight="1" outlineLevel="1" x14ac:dyDescent="0.25">
      <c r="A117" s="677"/>
      <c r="B117" s="44"/>
      <c r="C117" s="153"/>
      <c r="D117" s="153"/>
      <c r="E117" s="153"/>
      <c r="F117" s="153"/>
      <c r="G117" s="153"/>
      <c r="H117" s="153"/>
      <c r="I117" s="153"/>
      <c r="J117" s="153"/>
      <c r="K117" s="153"/>
      <c r="L117" s="153"/>
      <c r="M117" s="153"/>
      <c r="N117" s="153"/>
      <c r="O117" s="153"/>
      <c r="P117" s="6"/>
      <c r="Q117" s="5"/>
      <c r="R117" s="5"/>
      <c r="S117" s="5"/>
      <c r="T117" s="5"/>
      <c r="U117" s="5"/>
      <c r="V117" s="5"/>
      <c r="W117" s="5"/>
      <c r="X117" s="5"/>
      <c r="Y117" s="5"/>
    </row>
    <row r="118" spans="1:25" s="61" customFormat="1" outlineLevel="1" x14ac:dyDescent="0.25">
      <c r="A118" s="677"/>
      <c r="B118" s="18" t="s">
        <v>104</v>
      </c>
      <c r="C118" s="153"/>
      <c r="D118" s="153"/>
      <c r="E118" s="153"/>
      <c r="F118" s="153"/>
      <c r="G118" s="153"/>
      <c r="H118" s="78" t="s">
        <v>1938</v>
      </c>
      <c r="I118" s="153"/>
      <c r="J118" s="153"/>
      <c r="K118" s="153"/>
      <c r="L118" s="153"/>
      <c r="M118" s="153"/>
      <c r="N118" s="79"/>
      <c r="O118" s="79"/>
      <c r="P118" s="19"/>
      <c r="Q118" s="5"/>
      <c r="R118" s="5"/>
      <c r="S118" s="5"/>
      <c r="T118" s="5"/>
      <c r="U118" s="5"/>
      <c r="V118" s="5"/>
      <c r="W118" s="5"/>
      <c r="X118" s="5"/>
      <c r="Y118" s="5"/>
    </row>
    <row r="119" spans="1:25" s="61" customFormat="1" ht="6" customHeight="1" outlineLevel="1" x14ac:dyDescent="0.25">
      <c r="A119" s="677"/>
      <c r="B119" s="44"/>
      <c r="C119" s="153"/>
      <c r="D119" s="153"/>
      <c r="E119" s="153"/>
      <c r="F119" s="153"/>
      <c r="G119" s="153"/>
      <c r="H119" s="153"/>
      <c r="I119" s="153"/>
      <c r="J119" s="153"/>
      <c r="K119" s="153"/>
      <c r="L119" s="153"/>
      <c r="M119" s="153"/>
      <c r="N119" s="153"/>
      <c r="O119" s="153"/>
      <c r="P119" s="6"/>
      <c r="Q119" s="5"/>
      <c r="R119" s="5"/>
      <c r="S119" s="5"/>
      <c r="T119" s="5"/>
      <c r="U119" s="5"/>
      <c r="V119" s="5"/>
      <c r="W119" s="5"/>
      <c r="X119" s="5"/>
      <c r="Y119" s="5"/>
    </row>
    <row r="120" spans="1:25" s="61" customFormat="1" ht="15" customHeight="1" outlineLevel="1" x14ac:dyDescent="0.25">
      <c r="A120" s="677"/>
      <c r="B120" s="702" t="s">
        <v>106</v>
      </c>
      <c r="C120" s="698"/>
      <c r="D120" s="698"/>
      <c r="E120" s="698"/>
      <c r="F120" s="698"/>
      <c r="G120" s="698"/>
      <c r="H120" s="698"/>
      <c r="I120" s="698"/>
      <c r="J120" s="698"/>
      <c r="K120" s="698"/>
      <c r="L120" s="698"/>
      <c r="M120" s="698"/>
      <c r="N120" s="698"/>
      <c r="O120" s="698"/>
      <c r="P120" s="6"/>
      <c r="Q120" s="5"/>
      <c r="R120" s="5"/>
      <c r="S120" s="5"/>
      <c r="T120" s="5"/>
      <c r="U120" s="5"/>
      <c r="V120" s="5"/>
      <c r="W120" s="5"/>
      <c r="X120" s="5"/>
      <c r="Y120" s="5"/>
    </row>
    <row r="121" spans="1:25" s="61" customFormat="1" outlineLevel="1" x14ac:dyDescent="0.25">
      <c r="A121" s="677"/>
      <c r="B121" s="703"/>
      <c r="C121" s="698"/>
      <c r="D121" s="698"/>
      <c r="E121" s="698"/>
      <c r="F121" s="698"/>
      <c r="G121" s="698"/>
      <c r="H121" s="698"/>
      <c r="I121" s="698"/>
      <c r="J121" s="698"/>
      <c r="K121" s="698"/>
      <c r="L121" s="698"/>
      <c r="M121" s="698"/>
      <c r="N121" s="698"/>
      <c r="O121" s="698"/>
      <c r="P121" s="6"/>
      <c r="Q121" s="5"/>
      <c r="R121" s="5"/>
      <c r="S121" s="5"/>
      <c r="T121" s="5"/>
      <c r="U121" s="5"/>
      <c r="V121" s="5"/>
      <c r="W121" s="5"/>
      <c r="X121" s="5"/>
      <c r="Y121" s="5"/>
    </row>
    <row r="122" spans="1:25" s="61" customFormat="1" outlineLevel="1" x14ac:dyDescent="0.25">
      <c r="A122" s="677"/>
      <c r="B122" s="703"/>
      <c r="C122" s="698"/>
      <c r="D122" s="698"/>
      <c r="E122" s="698"/>
      <c r="F122" s="698"/>
      <c r="G122" s="698"/>
      <c r="H122" s="698"/>
      <c r="I122" s="698"/>
      <c r="J122" s="698"/>
      <c r="K122" s="698"/>
      <c r="L122" s="698"/>
      <c r="M122" s="698"/>
      <c r="N122" s="698"/>
      <c r="O122" s="698"/>
      <c r="P122" s="6"/>
      <c r="Q122" s="5"/>
      <c r="R122" s="5"/>
      <c r="S122" s="5"/>
      <c r="T122" s="5"/>
      <c r="U122" s="5"/>
      <c r="V122" s="5"/>
      <c r="W122" s="5"/>
      <c r="X122" s="5"/>
      <c r="Y122" s="5"/>
    </row>
    <row r="123" spans="1:25" s="61" customFormat="1" outlineLevel="1" x14ac:dyDescent="0.25">
      <c r="A123" s="677"/>
      <c r="B123" s="703"/>
      <c r="C123" s="698"/>
      <c r="D123" s="698"/>
      <c r="E123" s="698"/>
      <c r="F123" s="698"/>
      <c r="G123" s="698"/>
      <c r="H123" s="698"/>
      <c r="I123" s="698"/>
      <c r="J123" s="698"/>
      <c r="K123" s="698"/>
      <c r="L123" s="698"/>
      <c r="M123" s="698"/>
      <c r="N123" s="698"/>
      <c r="O123" s="698"/>
      <c r="P123" s="6"/>
      <c r="Q123" s="5"/>
      <c r="R123" s="5"/>
      <c r="S123" s="5"/>
      <c r="T123" s="5"/>
      <c r="U123" s="5"/>
      <c r="V123" s="5"/>
      <c r="W123" s="5"/>
      <c r="X123" s="5"/>
      <c r="Y123" s="5"/>
    </row>
    <row r="124" spans="1:25" s="61" customFormat="1" outlineLevel="1" x14ac:dyDescent="0.25">
      <c r="A124" s="677"/>
      <c r="B124" s="703"/>
      <c r="C124" s="698"/>
      <c r="D124" s="698"/>
      <c r="E124" s="698"/>
      <c r="F124" s="698"/>
      <c r="G124" s="698"/>
      <c r="H124" s="698"/>
      <c r="I124" s="698"/>
      <c r="J124" s="698"/>
      <c r="K124" s="698"/>
      <c r="L124" s="698"/>
      <c r="M124" s="698"/>
      <c r="N124" s="698"/>
      <c r="O124" s="698"/>
      <c r="P124" s="6"/>
      <c r="Q124" s="5"/>
      <c r="R124" s="5"/>
      <c r="S124" s="5"/>
      <c r="T124" s="5"/>
      <c r="U124" s="5"/>
      <c r="V124" s="5"/>
      <c r="W124" s="5"/>
      <c r="X124" s="5"/>
      <c r="Y124" s="5"/>
    </row>
    <row r="125" spans="1:25" s="61" customFormat="1" outlineLevel="1" x14ac:dyDescent="0.25">
      <c r="A125" s="677"/>
      <c r="B125" s="704"/>
      <c r="C125" s="698"/>
      <c r="D125" s="698"/>
      <c r="E125" s="698"/>
      <c r="F125" s="698"/>
      <c r="G125" s="698"/>
      <c r="H125" s="698"/>
      <c r="I125" s="698"/>
      <c r="J125" s="698"/>
      <c r="K125" s="698"/>
      <c r="L125" s="698"/>
      <c r="M125" s="698"/>
      <c r="N125" s="698"/>
      <c r="O125" s="698"/>
      <c r="P125" s="6"/>
      <c r="Q125" s="5"/>
      <c r="R125" s="5"/>
      <c r="S125" s="5"/>
      <c r="T125" s="5"/>
      <c r="U125" s="5"/>
      <c r="V125" s="5"/>
      <c r="W125" s="5"/>
      <c r="X125" s="5"/>
      <c r="Y125" s="5"/>
    </row>
    <row r="126" spans="1:25" s="61" customFormat="1" ht="6" customHeight="1" outlineLevel="1" thickBot="1" x14ac:dyDescent="0.3">
      <c r="A126" s="678"/>
      <c r="B126" s="48"/>
      <c r="C126" s="73"/>
      <c r="D126" s="73"/>
      <c r="E126" s="73"/>
      <c r="F126" s="73"/>
      <c r="G126" s="73"/>
      <c r="H126" s="73"/>
      <c r="I126" s="73"/>
      <c r="J126" s="73"/>
      <c r="K126" s="73"/>
      <c r="L126" s="73"/>
      <c r="M126" s="73"/>
      <c r="N126" s="73"/>
      <c r="O126" s="73"/>
      <c r="P126" s="9"/>
      <c r="Q126" s="5"/>
      <c r="R126" s="5"/>
      <c r="S126" s="5"/>
      <c r="T126" s="5"/>
      <c r="U126" s="5"/>
      <c r="V126" s="5"/>
      <c r="W126" s="5"/>
      <c r="X126" s="5"/>
      <c r="Y126" s="5"/>
    </row>
    <row r="127" spans="1:25" s="64" customFormat="1" ht="12" thickBot="1" x14ac:dyDescent="0.3">
      <c r="A127" s="20"/>
      <c r="B127" s="49"/>
      <c r="C127" s="80"/>
      <c r="D127" s="80"/>
      <c r="E127" s="80"/>
      <c r="F127" s="80"/>
      <c r="G127" s="80"/>
      <c r="H127" s="80"/>
      <c r="I127" s="80"/>
      <c r="J127" s="80"/>
      <c r="K127" s="80"/>
      <c r="L127" s="80"/>
      <c r="M127" s="80"/>
      <c r="N127" s="80"/>
      <c r="O127" s="80"/>
      <c r="P127" s="21"/>
      <c r="Q127" s="22"/>
      <c r="R127" s="22"/>
      <c r="S127" s="22"/>
      <c r="T127" s="22"/>
      <c r="U127" s="22"/>
      <c r="V127" s="22"/>
      <c r="W127" s="22"/>
      <c r="X127" s="22"/>
      <c r="Y127" s="22"/>
    </row>
    <row r="128" spans="1:25" ht="12" thickBot="1" x14ac:dyDescent="0.3">
      <c r="A128" s="2"/>
      <c r="B128" s="32" t="s">
        <v>107</v>
      </c>
      <c r="C128" s="72"/>
      <c r="D128" s="72"/>
      <c r="E128" s="72"/>
      <c r="F128" s="72"/>
      <c r="G128" s="72"/>
      <c r="H128" s="72"/>
      <c r="I128" s="72"/>
      <c r="J128" s="72"/>
      <c r="K128" s="72"/>
      <c r="L128" s="72"/>
      <c r="M128" s="72"/>
      <c r="N128" s="72"/>
      <c r="O128" s="72"/>
      <c r="P128" s="4"/>
      <c r="Q128" s="3"/>
      <c r="R128" s="3"/>
      <c r="S128" s="3"/>
      <c r="T128" s="3"/>
      <c r="U128" s="3"/>
      <c r="V128" s="3"/>
      <c r="W128" s="3"/>
      <c r="X128" s="3"/>
      <c r="Y128" s="3"/>
    </row>
    <row r="129" spans="1:25" s="61" customFormat="1" ht="6" customHeight="1" outlineLevel="1" thickBot="1" x14ac:dyDescent="0.3">
      <c r="A129" s="23"/>
      <c r="B129" s="44"/>
      <c r="C129" s="153"/>
      <c r="D129" s="153"/>
      <c r="E129" s="153"/>
      <c r="F129" s="153"/>
      <c r="G129" s="153"/>
      <c r="H129" s="153"/>
      <c r="I129" s="153"/>
      <c r="J129" s="153"/>
      <c r="K129" s="153"/>
      <c r="L129" s="153"/>
      <c r="M129" s="153"/>
      <c r="N129" s="153"/>
      <c r="O129" s="153"/>
      <c r="P129" s="6"/>
      <c r="Q129" s="5"/>
      <c r="R129" s="5"/>
      <c r="S129" s="5"/>
      <c r="T129" s="5"/>
      <c r="U129" s="5"/>
      <c r="V129" s="5"/>
      <c r="W129" s="5"/>
      <c r="X129" s="5"/>
      <c r="Y129" s="5"/>
    </row>
    <row r="130" spans="1:25" s="61" customFormat="1" ht="12" outlineLevel="1" thickBot="1" x14ac:dyDescent="0.3">
      <c r="A130" s="23"/>
      <c r="B130" s="699" t="s">
        <v>108</v>
      </c>
      <c r="C130" s="700"/>
      <c r="D130" s="700"/>
      <c r="E130" s="700"/>
      <c r="F130" s="700"/>
      <c r="G130" s="700"/>
      <c r="H130" s="700"/>
      <c r="I130" s="700"/>
      <c r="J130" s="700"/>
      <c r="K130" s="700"/>
      <c r="L130" s="700"/>
      <c r="M130" s="700"/>
      <c r="N130" s="700"/>
      <c r="O130" s="701"/>
      <c r="P130" s="6"/>
      <c r="Q130" s="5" t="s">
        <v>109</v>
      </c>
      <c r="R130" s="5"/>
      <c r="S130" s="5"/>
      <c r="T130" s="5"/>
      <c r="U130" s="5"/>
      <c r="V130" s="5"/>
      <c r="W130" s="5"/>
      <c r="X130" s="5"/>
      <c r="Y130" s="5"/>
    </row>
    <row r="131" spans="1:25" s="61" customFormat="1" ht="6" customHeight="1" outlineLevel="1" thickBot="1" x14ac:dyDescent="0.3">
      <c r="A131" s="23"/>
      <c r="B131" s="44"/>
      <c r="C131" s="153"/>
      <c r="D131" s="153"/>
      <c r="E131" s="153"/>
      <c r="F131" s="153"/>
      <c r="G131" s="153"/>
      <c r="H131" s="153"/>
      <c r="I131" s="153"/>
      <c r="J131" s="153"/>
      <c r="K131" s="153"/>
      <c r="L131" s="153"/>
      <c r="M131" s="153"/>
      <c r="N131" s="153"/>
      <c r="O131" s="153"/>
      <c r="P131" s="6"/>
      <c r="Q131" s="5" t="s">
        <v>110</v>
      </c>
      <c r="R131" s="5"/>
      <c r="S131" s="5"/>
      <c r="T131" s="5"/>
      <c r="U131" s="5"/>
      <c r="V131" s="5"/>
      <c r="W131" s="5"/>
      <c r="X131" s="5"/>
      <c r="Y131" s="5"/>
    </row>
    <row r="132" spans="1:25" s="61" customFormat="1" ht="15" customHeight="1" outlineLevel="1" x14ac:dyDescent="0.25">
      <c r="A132" s="676" t="str">
        <f>Notes!B24</f>
        <v>Note 11</v>
      </c>
      <c r="B132" s="157" t="s">
        <v>34</v>
      </c>
      <c r="C132" s="160" t="s">
        <v>111</v>
      </c>
      <c r="D132" s="161"/>
      <c r="E132" s="154" t="s">
        <v>43</v>
      </c>
      <c r="F132" s="81" t="s">
        <v>112</v>
      </c>
      <c r="G132" s="154" t="s">
        <v>113</v>
      </c>
      <c r="H132" s="81" t="s">
        <v>114</v>
      </c>
      <c r="I132" s="154" t="s">
        <v>43</v>
      </c>
      <c r="J132" s="81" t="s">
        <v>115</v>
      </c>
      <c r="K132" s="154" t="s">
        <v>43</v>
      </c>
      <c r="L132" s="24"/>
      <c r="M132" s="24"/>
      <c r="N132" s="24"/>
      <c r="O132" s="24"/>
      <c r="P132" s="6"/>
      <c r="Q132" s="5" t="s">
        <v>43</v>
      </c>
      <c r="R132" s="5"/>
      <c r="S132" s="5"/>
      <c r="T132" s="5"/>
      <c r="U132" s="5"/>
      <c r="V132" s="5"/>
      <c r="W132" s="5"/>
      <c r="X132" s="5"/>
      <c r="Y132" s="5"/>
    </row>
    <row r="133" spans="1:25" s="61" customFormat="1" outlineLevel="1" x14ac:dyDescent="0.25">
      <c r="A133" s="677"/>
      <c r="B133" s="158"/>
      <c r="C133" s="155"/>
      <c r="D133" s="156"/>
      <c r="E133" s="156"/>
      <c r="F133" s="156"/>
      <c r="G133" s="156"/>
      <c r="H133" s="156"/>
      <c r="I133" s="156"/>
      <c r="J133" s="156"/>
      <c r="K133" s="156"/>
      <c r="L133" s="156"/>
      <c r="M133" s="156"/>
      <c r="N133" s="156"/>
      <c r="O133" s="156"/>
      <c r="P133" s="6"/>
      <c r="Q133" s="5" t="s">
        <v>113</v>
      </c>
      <c r="R133" s="5" t="s">
        <v>113</v>
      </c>
      <c r="S133" s="5"/>
      <c r="T133" s="5"/>
      <c r="U133" s="5"/>
      <c r="V133" s="5"/>
      <c r="W133" s="5"/>
      <c r="X133" s="5"/>
      <c r="Y133" s="5"/>
    </row>
    <row r="134" spans="1:25" s="61" customFormat="1" outlineLevel="1" x14ac:dyDescent="0.25">
      <c r="A134" s="677"/>
      <c r="B134" s="158"/>
      <c r="C134" s="155"/>
      <c r="D134" s="156"/>
      <c r="E134" s="156"/>
      <c r="F134" s="156"/>
      <c r="G134" s="156"/>
      <c r="H134" s="156"/>
      <c r="I134" s="156"/>
      <c r="J134" s="156"/>
      <c r="K134" s="156"/>
      <c r="L134" s="156"/>
      <c r="M134" s="156"/>
      <c r="N134" s="156"/>
      <c r="O134" s="156"/>
      <c r="P134" s="6"/>
      <c r="Q134" s="5"/>
      <c r="R134" s="5"/>
      <c r="S134" s="5"/>
      <c r="T134" s="5"/>
      <c r="U134" s="5"/>
      <c r="V134" s="5"/>
      <c r="W134" s="5"/>
      <c r="X134" s="5"/>
      <c r="Y134" s="5"/>
    </row>
    <row r="135" spans="1:25" s="61" customFormat="1" outlineLevel="1" x14ac:dyDescent="0.25">
      <c r="A135" s="677"/>
      <c r="B135" s="158"/>
      <c r="C135" s="155"/>
      <c r="D135" s="156"/>
      <c r="E135" s="156"/>
      <c r="F135" s="156"/>
      <c r="G135" s="156"/>
      <c r="H135" s="156"/>
      <c r="I135" s="156"/>
      <c r="J135" s="156"/>
      <c r="K135" s="156"/>
      <c r="L135" s="156"/>
      <c r="M135" s="156"/>
      <c r="N135" s="156"/>
      <c r="O135" s="156"/>
      <c r="P135" s="6"/>
      <c r="Q135" s="5"/>
      <c r="R135" s="5"/>
      <c r="S135" s="5"/>
      <c r="T135" s="5"/>
      <c r="U135" s="5"/>
      <c r="V135" s="5"/>
      <c r="W135" s="5"/>
      <c r="X135" s="5"/>
      <c r="Y135" s="5"/>
    </row>
    <row r="136" spans="1:25" s="61" customFormat="1" outlineLevel="1" x14ac:dyDescent="0.25">
      <c r="A136" s="677"/>
      <c r="B136" s="158"/>
      <c r="C136" s="155"/>
      <c r="D136" s="156"/>
      <c r="E136" s="156"/>
      <c r="F136" s="156"/>
      <c r="G136" s="156"/>
      <c r="H136" s="156"/>
      <c r="I136" s="156"/>
      <c r="J136" s="156"/>
      <c r="K136" s="156"/>
      <c r="L136" s="156"/>
      <c r="M136" s="156"/>
      <c r="N136" s="156"/>
      <c r="O136" s="156"/>
      <c r="P136" s="6"/>
      <c r="Q136" s="5"/>
      <c r="R136" s="5"/>
      <c r="S136" s="5"/>
      <c r="T136" s="5"/>
      <c r="U136" s="5"/>
      <c r="V136" s="5"/>
      <c r="W136" s="5"/>
      <c r="X136" s="5"/>
      <c r="Y136" s="5"/>
    </row>
    <row r="137" spans="1:25" s="61" customFormat="1" ht="12" outlineLevel="1" thickBot="1" x14ac:dyDescent="0.3">
      <c r="A137" s="678"/>
      <c r="B137" s="159"/>
      <c r="C137" s="155"/>
      <c r="D137" s="156"/>
      <c r="E137" s="156"/>
      <c r="F137" s="156"/>
      <c r="G137" s="156"/>
      <c r="H137" s="156"/>
      <c r="I137" s="156"/>
      <c r="J137" s="156"/>
      <c r="K137" s="156"/>
      <c r="L137" s="156"/>
      <c r="M137" s="156"/>
      <c r="N137" s="156"/>
      <c r="O137" s="156"/>
      <c r="P137" s="6"/>
      <c r="Q137" s="5"/>
      <c r="R137" s="5"/>
      <c r="S137" s="5"/>
      <c r="T137" s="5"/>
      <c r="U137" s="5"/>
      <c r="V137" s="5"/>
      <c r="W137" s="5"/>
      <c r="X137" s="5"/>
      <c r="Y137" s="5"/>
    </row>
    <row r="138" spans="1:25" s="61" customFormat="1" ht="6" customHeight="1" outlineLevel="1" x14ac:dyDescent="0.25">
      <c r="A138" s="676" t="str">
        <f>Notes!B26</f>
        <v>Note 12</v>
      </c>
      <c r="B138" s="44"/>
      <c r="C138" s="153"/>
      <c r="D138" s="153"/>
      <c r="E138" s="153"/>
      <c r="F138" s="153"/>
      <c r="G138" s="153"/>
      <c r="H138" s="153"/>
      <c r="I138" s="153"/>
      <c r="J138" s="153"/>
      <c r="K138" s="153"/>
      <c r="L138" s="153"/>
      <c r="M138" s="153"/>
      <c r="N138" s="153"/>
      <c r="O138" s="153"/>
      <c r="P138" s="6"/>
      <c r="Q138" s="5"/>
      <c r="R138" s="5"/>
      <c r="S138" s="5"/>
      <c r="T138" s="5"/>
      <c r="U138" s="5"/>
      <c r="V138" s="5"/>
      <c r="W138" s="5"/>
      <c r="X138" s="5"/>
      <c r="Y138" s="5"/>
    </row>
    <row r="139" spans="1:25" s="61" customFormat="1" ht="15" customHeight="1" outlineLevel="1" x14ac:dyDescent="0.25">
      <c r="A139" s="677"/>
      <c r="B139" s="157" t="s">
        <v>27</v>
      </c>
      <c r="C139" s="711" t="s">
        <v>117</v>
      </c>
      <c r="D139" s="712"/>
      <c r="E139" s="712"/>
      <c r="F139" s="713"/>
      <c r="G139" s="24"/>
      <c r="H139" s="24"/>
      <c r="I139" s="24"/>
      <c r="J139" s="24"/>
      <c r="K139" s="24"/>
      <c r="L139" s="24"/>
      <c r="M139" s="24"/>
      <c r="N139" s="24"/>
      <c r="O139" s="24"/>
      <c r="P139" s="6"/>
      <c r="Q139" s="5" t="s">
        <v>116</v>
      </c>
      <c r="R139" s="5"/>
      <c r="S139" s="5"/>
      <c r="T139" s="5"/>
      <c r="U139" s="5"/>
      <c r="V139" s="5"/>
      <c r="W139" s="5"/>
      <c r="X139" s="5"/>
      <c r="Y139" s="5"/>
    </row>
    <row r="140" spans="1:25" s="61" customFormat="1" ht="15" customHeight="1" outlineLevel="1" x14ac:dyDescent="0.25">
      <c r="A140" s="677"/>
      <c r="B140" s="158"/>
      <c r="C140" s="82"/>
      <c r="D140" s="83"/>
      <c r="E140" s="83"/>
      <c r="F140" s="83"/>
      <c r="G140" s="83"/>
      <c r="H140" s="83"/>
      <c r="I140" s="83"/>
      <c r="J140" s="83"/>
      <c r="K140" s="83"/>
      <c r="L140" s="83"/>
      <c r="M140" s="83"/>
      <c r="N140" s="83"/>
      <c r="O140" s="83"/>
      <c r="P140" s="6"/>
      <c r="Q140" s="5" t="s">
        <v>117</v>
      </c>
      <c r="R140" s="5"/>
      <c r="S140" s="5"/>
      <c r="T140" s="5"/>
      <c r="U140" s="5"/>
      <c r="V140" s="5"/>
      <c r="W140" s="5"/>
      <c r="X140" s="5"/>
      <c r="Y140" s="5"/>
    </row>
    <row r="141" spans="1:25" s="61" customFormat="1" outlineLevel="1" x14ac:dyDescent="0.25">
      <c r="A141" s="677"/>
      <c r="B141" s="158"/>
      <c r="C141" s="82"/>
      <c r="D141" s="83"/>
      <c r="E141" s="83"/>
      <c r="F141" s="83"/>
      <c r="G141" s="83"/>
      <c r="H141" s="83"/>
      <c r="I141" s="83"/>
      <c r="J141" s="83"/>
      <c r="K141" s="83"/>
      <c r="L141" s="83"/>
      <c r="M141" s="83"/>
      <c r="N141" s="83"/>
      <c r="O141" s="83"/>
      <c r="P141" s="6"/>
      <c r="Q141" s="5"/>
      <c r="R141" s="5"/>
      <c r="S141" s="5"/>
      <c r="T141" s="5"/>
      <c r="U141" s="5"/>
      <c r="V141" s="5"/>
      <c r="W141" s="5"/>
      <c r="X141" s="5"/>
      <c r="Y141" s="5"/>
    </row>
    <row r="142" spans="1:25" s="61" customFormat="1" outlineLevel="1" x14ac:dyDescent="0.25">
      <c r="A142" s="677"/>
      <c r="B142" s="158"/>
      <c r="C142" s="82"/>
      <c r="D142" s="83"/>
      <c r="E142" s="83"/>
      <c r="F142" s="83"/>
      <c r="G142" s="83"/>
      <c r="H142" s="83"/>
      <c r="I142" s="83"/>
      <c r="J142" s="83"/>
      <c r="K142" s="83"/>
      <c r="L142" s="83"/>
      <c r="M142" s="83"/>
      <c r="N142" s="83"/>
      <c r="O142" s="83"/>
      <c r="P142" s="6"/>
      <c r="Q142" s="5"/>
      <c r="R142" s="5"/>
      <c r="S142" s="5"/>
      <c r="T142" s="5"/>
      <c r="U142" s="5"/>
      <c r="V142" s="5"/>
      <c r="W142" s="5"/>
      <c r="X142" s="5"/>
      <c r="Y142" s="5"/>
    </row>
    <row r="143" spans="1:25" s="61" customFormat="1" outlineLevel="1" x14ac:dyDescent="0.25">
      <c r="A143" s="677"/>
      <c r="B143" s="158"/>
      <c r="C143" s="82"/>
      <c r="D143" s="83"/>
      <c r="E143" s="83"/>
      <c r="F143" s="83"/>
      <c r="G143" s="83"/>
      <c r="H143" s="83"/>
      <c r="I143" s="83"/>
      <c r="J143" s="83"/>
      <c r="K143" s="83"/>
      <c r="L143" s="83"/>
      <c r="M143" s="83"/>
      <c r="N143" s="83"/>
      <c r="O143" s="83"/>
      <c r="P143" s="6"/>
      <c r="Q143" s="5"/>
      <c r="R143" s="5"/>
      <c r="S143" s="5"/>
      <c r="T143" s="5"/>
      <c r="U143" s="5"/>
      <c r="V143" s="5"/>
      <c r="W143" s="5"/>
      <c r="X143" s="5"/>
      <c r="Y143" s="5"/>
    </row>
    <row r="144" spans="1:25" s="61" customFormat="1" outlineLevel="1" x14ac:dyDescent="0.25">
      <c r="A144" s="677"/>
      <c r="B144" s="158"/>
      <c r="C144" s="82"/>
      <c r="D144" s="83"/>
      <c r="E144" s="83"/>
      <c r="F144" s="83"/>
      <c r="G144" s="83"/>
      <c r="H144" s="83"/>
      <c r="I144" s="83"/>
      <c r="J144" s="83"/>
      <c r="K144" s="83"/>
      <c r="L144" s="83"/>
      <c r="M144" s="83"/>
      <c r="N144" s="83"/>
      <c r="O144" s="83"/>
      <c r="P144" s="6"/>
      <c r="Q144" s="5"/>
      <c r="R144" s="5"/>
      <c r="S144" s="5"/>
      <c r="T144" s="5"/>
      <c r="U144" s="5"/>
      <c r="V144" s="5"/>
      <c r="W144" s="5"/>
      <c r="X144" s="5"/>
      <c r="Y144" s="5"/>
    </row>
    <row r="145" spans="1:25" s="61" customFormat="1" outlineLevel="1" x14ac:dyDescent="0.25">
      <c r="A145" s="677"/>
      <c r="B145" s="159"/>
      <c r="C145" s="82"/>
      <c r="D145" s="83"/>
      <c r="E145" s="83"/>
      <c r="F145" s="83"/>
      <c r="G145" s="83"/>
      <c r="H145" s="83"/>
      <c r="I145" s="83"/>
      <c r="J145" s="83"/>
      <c r="K145" s="83"/>
      <c r="L145" s="83"/>
      <c r="M145" s="83"/>
      <c r="N145" s="83"/>
      <c r="O145" s="83"/>
      <c r="P145" s="6"/>
      <c r="Q145" s="5"/>
      <c r="R145" s="5"/>
      <c r="S145" s="5"/>
      <c r="T145" s="5"/>
      <c r="U145" s="5"/>
      <c r="V145" s="5"/>
      <c r="W145" s="5"/>
      <c r="X145" s="5"/>
      <c r="Y145" s="5"/>
    </row>
    <row r="146" spans="1:25" s="61" customFormat="1" ht="6" customHeight="1" outlineLevel="1" thickBot="1" x14ac:dyDescent="0.3">
      <c r="A146" s="678"/>
      <c r="B146" s="33"/>
      <c r="C146" s="153"/>
      <c r="D146" s="153"/>
      <c r="E146" s="153"/>
      <c r="F146" s="153"/>
      <c r="G146" s="153"/>
      <c r="H146" s="153"/>
      <c r="I146" s="153"/>
      <c r="J146" s="153"/>
      <c r="K146" s="153"/>
      <c r="L146" s="153"/>
      <c r="M146" s="153"/>
      <c r="N146" s="153"/>
      <c r="O146" s="153"/>
      <c r="P146" s="6"/>
      <c r="Q146" s="5"/>
      <c r="R146" s="5"/>
      <c r="S146" s="5"/>
      <c r="T146" s="5"/>
      <c r="U146" s="5"/>
      <c r="V146" s="5"/>
      <c r="W146" s="5"/>
      <c r="X146" s="5"/>
      <c r="Y146" s="5"/>
    </row>
    <row r="147" spans="1:25" s="61" customFormat="1" ht="15" customHeight="1" outlineLevel="1" x14ac:dyDescent="0.25">
      <c r="A147" s="677" t="str">
        <f>Notes!B28</f>
        <v>Note 13</v>
      </c>
      <c r="B147" s="157" t="s">
        <v>118</v>
      </c>
      <c r="C147" s="695" t="s">
        <v>122</v>
      </c>
      <c r="D147" s="696"/>
      <c r="E147" s="696"/>
      <c r="F147" s="696"/>
      <c r="G147" s="696"/>
      <c r="H147" s="696"/>
      <c r="I147" s="24"/>
      <c r="J147" s="24"/>
      <c r="K147" s="24"/>
      <c r="L147" s="24"/>
      <c r="M147" s="24"/>
      <c r="N147" s="24"/>
      <c r="O147" s="24"/>
      <c r="P147" s="6"/>
      <c r="Q147" s="5"/>
      <c r="R147" s="5"/>
      <c r="S147" s="5"/>
      <c r="T147" s="5"/>
      <c r="U147" s="5"/>
      <c r="V147" s="5"/>
      <c r="W147" s="5"/>
      <c r="X147" s="5"/>
      <c r="Y147" s="5"/>
    </row>
    <row r="148" spans="1:25" s="61" customFormat="1" ht="4.5" customHeight="1" outlineLevel="1" x14ac:dyDescent="0.25">
      <c r="A148" s="677"/>
      <c r="B148" s="158"/>
      <c r="C148" s="153"/>
      <c r="D148" s="153"/>
      <c r="E148" s="153"/>
      <c r="F148" s="153"/>
      <c r="G148" s="153"/>
      <c r="H148" s="153"/>
      <c r="I148" s="153"/>
      <c r="J148" s="153"/>
      <c r="K148" s="153"/>
      <c r="L148" s="153"/>
      <c r="M148" s="153"/>
      <c r="N148" s="153"/>
      <c r="O148" s="153"/>
      <c r="P148" s="6"/>
      <c r="Q148" s="5"/>
      <c r="R148" s="5"/>
      <c r="S148" s="5"/>
      <c r="T148" s="5"/>
      <c r="U148" s="5"/>
      <c r="V148" s="5"/>
      <c r="W148" s="5"/>
      <c r="X148" s="5"/>
      <c r="Y148" s="5"/>
    </row>
    <row r="149" spans="1:25" s="61" customFormat="1" ht="15" customHeight="1" outlineLevel="1" x14ac:dyDescent="0.25">
      <c r="A149" s="677"/>
      <c r="B149" s="158"/>
      <c r="C149" s="714">
        <v>4</v>
      </c>
      <c r="D149" s="715"/>
      <c r="E149" s="75" t="s">
        <v>120</v>
      </c>
      <c r="F149" s="24"/>
      <c r="G149" s="24"/>
      <c r="H149" s="24"/>
      <c r="I149" s="24"/>
      <c r="J149" s="24"/>
      <c r="K149" s="24"/>
      <c r="L149" s="24"/>
      <c r="M149" s="24"/>
      <c r="N149" s="24"/>
      <c r="O149" s="24"/>
      <c r="P149" s="6"/>
      <c r="Q149" s="5"/>
      <c r="R149" s="5"/>
      <c r="S149" s="5"/>
      <c r="T149" s="5"/>
      <c r="U149" s="5"/>
      <c r="V149" s="5"/>
      <c r="W149" s="5"/>
      <c r="X149" s="5"/>
      <c r="Y149" s="5"/>
    </row>
    <row r="150" spans="1:25" s="61" customFormat="1" outlineLevel="1" x14ac:dyDescent="0.25">
      <c r="A150" s="677"/>
      <c r="B150" s="158"/>
      <c r="C150" s="693">
        <v>2</v>
      </c>
      <c r="D150" s="694"/>
      <c r="E150" s="84" t="s">
        <v>121</v>
      </c>
      <c r="F150" s="75"/>
      <c r="G150" s="75"/>
      <c r="H150" s="75"/>
      <c r="I150" s="75"/>
      <c r="J150" s="75"/>
      <c r="K150" s="75"/>
      <c r="L150" s="75"/>
      <c r="M150" s="75"/>
      <c r="N150" s="75"/>
      <c r="O150" s="75"/>
      <c r="P150" s="6"/>
      <c r="Q150" s="5" t="s">
        <v>122</v>
      </c>
      <c r="R150" s="5"/>
      <c r="S150" s="5"/>
      <c r="T150" s="5"/>
      <c r="U150" s="5"/>
      <c r="V150" s="5"/>
      <c r="W150" s="5"/>
      <c r="X150" s="5"/>
      <c r="Y150" s="5"/>
    </row>
    <row r="151" spans="1:25" s="61" customFormat="1" ht="13.5" customHeight="1" outlineLevel="1" x14ac:dyDescent="0.25">
      <c r="A151" s="677"/>
      <c r="B151" s="158"/>
      <c r="C151" s="716"/>
      <c r="D151" s="717"/>
      <c r="E151" s="717"/>
      <c r="F151" s="717"/>
      <c r="G151" s="717"/>
      <c r="H151" s="717"/>
      <c r="I151" s="717"/>
      <c r="J151" s="717"/>
      <c r="K151" s="717"/>
      <c r="L151" s="717"/>
      <c r="M151" s="717"/>
      <c r="N151" s="717"/>
      <c r="O151" s="717"/>
      <c r="P151" s="6"/>
      <c r="Q151" s="5" t="s">
        <v>123</v>
      </c>
      <c r="R151" s="5"/>
      <c r="S151" s="5"/>
      <c r="T151" s="5"/>
      <c r="U151" s="5"/>
      <c r="V151" s="5"/>
      <c r="W151" s="5"/>
      <c r="X151" s="5"/>
      <c r="Y151" s="5"/>
    </row>
    <row r="152" spans="1:25" s="61" customFormat="1" outlineLevel="1" x14ac:dyDescent="0.25">
      <c r="A152" s="677"/>
      <c r="B152" s="158"/>
      <c r="C152" s="716"/>
      <c r="D152" s="717"/>
      <c r="E152" s="717"/>
      <c r="F152" s="717"/>
      <c r="G152" s="717"/>
      <c r="H152" s="717"/>
      <c r="I152" s="717"/>
      <c r="J152" s="717"/>
      <c r="K152" s="717"/>
      <c r="L152" s="717"/>
      <c r="M152" s="717"/>
      <c r="N152" s="717"/>
      <c r="O152" s="717"/>
      <c r="P152" s="6"/>
      <c r="Q152" s="5" t="s">
        <v>124</v>
      </c>
      <c r="R152" s="5"/>
      <c r="S152" s="5"/>
      <c r="T152" s="5"/>
      <c r="U152" s="5"/>
      <c r="V152" s="5"/>
      <c r="W152" s="5"/>
      <c r="X152" s="5"/>
      <c r="Y152" s="5"/>
    </row>
    <row r="153" spans="1:25" s="61" customFormat="1" outlineLevel="1" x14ac:dyDescent="0.25">
      <c r="A153" s="677"/>
      <c r="B153" s="158"/>
      <c r="C153" s="716"/>
      <c r="D153" s="717"/>
      <c r="E153" s="717"/>
      <c r="F153" s="717"/>
      <c r="G153" s="717"/>
      <c r="H153" s="717"/>
      <c r="I153" s="717"/>
      <c r="J153" s="717"/>
      <c r="K153" s="717"/>
      <c r="L153" s="717"/>
      <c r="M153" s="717"/>
      <c r="N153" s="717"/>
      <c r="O153" s="717"/>
      <c r="P153" s="6"/>
      <c r="Q153" s="5" t="s">
        <v>125</v>
      </c>
      <c r="R153" s="5"/>
      <c r="S153" s="5"/>
      <c r="T153" s="5"/>
      <c r="U153" s="5"/>
      <c r="V153" s="5"/>
      <c r="W153" s="5"/>
      <c r="X153" s="5"/>
      <c r="Y153" s="5"/>
    </row>
    <row r="154" spans="1:25" s="61" customFormat="1" outlineLevel="1" x14ac:dyDescent="0.25">
      <c r="A154" s="677"/>
      <c r="B154" s="158"/>
      <c r="C154" s="716"/>
      <c r="D154" s="717"/>
      <c r="E154" s="717"/>
      <c r="F154" s="717"/>
      <c r="G154" s="717"/>
      <c r="H154" s="717"/>
      <c r="I154" s="717"/>
      <c r="J154" s="717"/>
      <c r="K154" s="717"/>
      <c r="L154" s="717"/>
      <c r="M154" s="717"/>
      <c r="N154" s="717"/>
      <c r="O154" s="717"/>
      <c r="P154" s="6"/>
      <c r="Q154" s="5" t="s">
        <v>126</v>
      </c>
      <c r="R154" s="5"/>
      <c r="S154" s="5"/>
      <c r="T154" s="5"/>
      <c r="U154" s="5"/>
      <c r="V154" s="5"/>
      <c r="W154" s="5"/>
      <c r="X154" s="5"/>
      <c r="Y154" s="5"/>
    </row>
    <row r="155" spans="1:25" s="61" customFormat="1" outlineLevel="1" x14ac:dyDescent="0.25">
      <c r="A155" s="677"/>
      <c r="B155" s="159"/>
      <c r="C155" s="716"/>
      <c r="D155" s="717"/>
      <c r="E155" s="717"/>
      <c r="F155" s="717"/>
      <c r="G155" s="717"/>
      <c r="H155" s="717"/>
      <c r="I155" s="717"/>
      <c r="J155" s="717"/>
      <c r="K155" s="717"/>
      <c r="L155" s="717"/>
      <c r="M155" s="717"/>
      <c r="N155" s="717"/>
      <c r="O155" s="717"/>
      <c r="P155" s="6"/>
      <c r="Q155" s="5" t="s">
        <v>119</v>
      </c>
      <c r="R155" s="5"/>
      <c r="S155" s="5"/>
      <c r="T155" s="5"/>
      <c r="U155" s="5"/>
      <c r="V155" s="5"/>
      <c r="W155" s="5"/>
      <c r="X155" s="5"/>
      <c r="Y155" s="5"/>
    </row>
    <row r="156" spans="1:25" s="61" customFormat="1" ht="6" customHeight="1" outlineLevel="1" thickBot="1" x14ac:dyDescent="0.3">
      <c r="A156" s="678"/>
      <c r="B156" s="44"/>
      <c r="C156" s="153"/>
      <c r="D156" s="153"/>
      <c r="E156" s="153"/>
      <c r="F156" s="153"/>
      <c r="G156" s="153"/>
      <c r="H156" s="153"/>
      <c r="I156" s="153"/>
      <c r="J156" s="153"/>
      <c r="K156" s="153"/>
      <c r="L156" s="153"/>
      <c r="M156" s="153"/>
      <c r="N156" s="153"/>
      <c r="O156" s="153"/>
      <c r="P156" s="6"/>
      <c r="Q156" s="5"/>
      <c r="R156" s="5"/>
      <c r="S156" s="5"/>
      <c r="T156" s="5"/>
      <c r="U156" s="5"/>
      <c r="V156" s="5"/>
      <c r="W156" s="5"/>
      <c r="X156" s="5"/>
      <c r="Y156" s="5"/>
    </row>
    <row r="157" spans="1:25" s="61" customFormat="1" ht="28.5" customHeight="1" outlineLevel="1" x14ac:dyDescent="0.25">
      <c r="A157" s="708" t="str">
        <f>Notes!B30</f>
        <v>Note 14</v>
      </c>
      <c r="B157" s="50" t="s">
        <v>127</v>
      </c>
      <c r="C157" s="687" t="s">
        <v>80</v>
      </c>
      <c r="D157" s="682"/>
      <c r="E157" s="153"/>
      <c r="F157" s="153"/>
      <c r="G157" s="153"/>
      <c r="H157" s="153"/>
      <c r="I157" s="153"/>
      <c r="J157" s="153"/>
      <c r="K157" s="153"/>
      <c r="L157" s="153"/>
      <c r="M157" s="153"/>
      <c r="N157" s="153"/>
      <c r="O157" s="153"/>
      <c r="P157" s="6"/>
      <c r="Q157" s="5"/>
      <c r="R157" s="5"/>
      <c r="S157" s="5"/>
      <c r="T157" s="5"/>
      <c r="U157" s="5"/>
      <c r="V157" s="5"/>
      <c r="W157" s="5"/>
      <c r="X157" s="5"/>
      <c r="Y157" s="5"/>
    </row>
    <row r="158" spans="1:25" s="61" customFormat="1" ht="6" customHeight="1" outlineLevel="1" x14ac:dyDescent="0.25">
      <c r="A158" s="709"/>
      <c r="B158" s="59"/>
      <c r="C158" s="153"/>
      <c r="D158" s="153"/>
      <c r="E158" s="153"/>
      <c r="F158" s="153"/>
      <c r="G158" s="153"/>
      <c r="H158" s="153"/>
      <c r="I158" s="153"/>
      <c r="J158" s="153"/>
      <c r="K158" s="153"/>
      <c r="L158" s="153"/>
      <c r="M158" s="153"/>
      <c r="N158" s="153"/>
      <c r="O158" s="153"/>
      <c r="P158" s="6"/>
      <c r="Q158" s="5"/>
      <c r="R158" s="5"/>
      <c r="S158" s="5"/>
      <c r="T158" s="5"/>
      <c r="U158" s="5"/>
      <c r="V158" s="5"/>
      <c r="W158" s="5"/>
      <c r="X158" s="5"/>
      <c r="Y158" s="5"/>
    </row>
    <row r="159" spans="1:25" s="61" customFormat="1" ht="69.75" customHeight="1" outlineLevel="1" x14ac:dyDescent="0.25">
      <c r="A159" s="709"/>
      <c r="B159" s="50" t="s">
        <v>128</v>
      </c>
      <c r="C159" s="697"/>
      <c r="D159" s="698"/>
      <c r="E159" s="698"/>
      <c r="F159" s="698"/>
      <c r="G159" s="698"/>
      <c r="H159" s="698"/>
      <c r="I159" s="698"/>
      <c r="J159" s="698"/>
      <c r="K159" s="698"/>
      <c r="L159" s="698"/>
      <c r="M159" s="698"/>
      <c r="N159" s="698"/>
      <c r="O159" s="698"/>
      <c r="P159" s="6"/>
      <c r="Q159" s="5"/>
      <c r="R159" s="5"/>
      <c r="S159" s="5"/>
      <c r="T159" s="5"/>
      <c r="U159" s="5"/>
      <c r="V159" s="5"/>
      <c r="W159" s="5"/>
      <c r="X159" s="5"/>
      <c r="Y159" s="5"/>
    </row>
    <row r="160" spans="1:25" s="61" customFormat="1" ht="6" customHeight="1" outlineLevel="1" thickBot="1" x14ac:dyDescent="0.3">
      <c r="A160" s="710"/>
      <c r="B160" s="59"/>
      <c r="C160" s="153"/>
      <c r="D160" s="153"/>
      <c r="E160" s="153"/>
      <c r="F160" s="153"/>
      <c r="G160" s="153"/>
      <c r="H160" s="153"/>
      <c r="I160" s="153"/>
      <c r="J160" s="153"/>
      <c r="K160" s="153"/>
      <c r="L160" s="153"/>
      <c r="M160" s="153"/>
      <c r="N160" s="153"/>
      <c r="O160" s="153"/>
      <c r="P160" s="6"/>
      <c r="Q160" s="5"/>
      <c r="R160" s="5"/>
      <c r="S160" s="5"/>
      <c r="T160" s="5"/>
      <c r="U160" s="5"/>
      <c r="V160" s="5"/>
      <c r="W160" s="5"/>
      <c r="X160" s="5"/>
      <c r="Y160" s="5"/>
    </row>
    <row r="161" spans="1:25" s="61" customFormat="1" ht="15" customHeight="1" outlineLevel="1" x14ac:dyDescent="0.25">
      <c r="A161" s="708" t="str">
        <f>Notes!B32</f>
        <v>Note 15</v>
      </c>
      <c r="B161" s="34" t="s">
        <v>129</v>
      </c>
      <c r="C161" s="687" t="s">
        <v>80</v>
      </c>
      <c r="D161" s="682"/>
      <c r="E161" s="24"/>
      <c r="F161" s="24"/>
      <c r="G161" s="24"/>
      <c r="H161" s="24"/>
      <c r="I161" s="24"/>
      <c r="J161" s="24"/>
      <c r="K161" s="24"/>
      <c r="L161" s="24"/>
      <c r="M161" s="24"/>
      <c r="N161" s="24"/>
      <c r="O161" s="24"/>
      <c r="P161" s="6"/>
      <c r="Q161" s="5"/>
      <c r="R161" s="5"/>
      <c r="S161" s="5"/>
      <c r="T161" s="5"/>
      <c r="U161" s="5"/>
      <c r="V161" s="5"/>
      <c r="W161" s="5"/>
      <c r="X161" s="5"/>
      <c r="Y161" s="5"/>
    </row>
    <row r="162" spans="1:25" s="61" customFormat="1" ht="6" customHeight="1" outlineLevel="1" x14ac:dyDescent="0.25">
      <c r="A162" s="709"/>
      <c r="B162" s="44"/>
      <c r="C162" s="153"/>
      <c r="D162" s="153"/>
      <c r="E162" s="153"/>
      <c r="F162" s="153"/>
      <c r="G162" s="153"/>
      <c r="H162" s="153"/>
      <c r="I162" s="153"/>
      <c r="J162" s="153"/>
      <c r="K162" s="153"/>
      <c r="L162" s="153"/>
      <c r="M162" s="153"/>
      <c r="N162" s="153"/>
      <c r="O162" s="153"/>
      <c r="P162" s="6"/>
      <c r="Q162" s="5" t="s">
        <v>130</v>
      </c>
      <c r="R162" s="5"/>
      <c r="S162" s="5"/>
      <c r="T162" s="5"/>
      <c r="U162" s="5"/>
      <c r="V162" s="5"/>
      <c r="W162" s="5"/>
      <c r="X162" s="5"/>
      <c r="Y162" s="5"/>
    </row>
    <row r="163" spans="1:25" s="61" customFormat="1" ht="15" customHeight="1" outlineLevel="1" x14ac:dyDescent="0.25">
      <c r="A163" s="709"/>
      <c r="B163" s="34" t="s">
        <v>31</v>
      </c>
      <c r="C163" s="687" t="s">
        <v>130</v>
      </c>
      <c r="D163" s="682"/>
      <c r="E163" s="682"/>
      <c r="F163" s="682"/>
      <c r="G163" s="24"/>
      <c r="H163" s="24"/>
      <c r="I163" s="153"/>
      <c r="J163" s="24"/>
      <c r="K163" s="24"/>
      <c r="L163" s="24"/>
      <c r="M163" s="24"/>
      <c r="N163" s="24"/>
      <c r="O163" s="24"/>
      <c r="P163" s="6"/>
      <c r="Q163" s="5" t="s">
        <v>131</v>
      </c>
      <c r="R163" s="5"/>
      <c r="S163" s="5"/>
      <c r="T163" s="5"/>
      <c r="U163" s="5"/>
      <c r="V163" s="5"/>
      <c r="W163" s="5"/>
      <c r="X163" s="5"/>
      <c r="Y163" s="5"/>
    </row>
    <row r="164" spans="1:25" s="61" customFormat="1" ht="6" customHeight="1" outlineLevel="1" thickBot="1" x14ac:dyDescent="0.3">
      <c r="A164" s="710"/>
      <c r="B164" s="44"/>
      <c r="C164" s="153"/>
      <c r="D164" s="153"/>
      <c r="E164" s="153"/>
      <c r="F164" s="153"/>
      <c r="G164" s="153"/>
      <c r="H164" s="153"/>
      <c r="I164" s="153"/>
      <c r="J164" s="153"/>
      <c r="K164" s="153"/>
      <c r="L164" s="153"/>
      <c r="M164" s="153"/>
      <c r="N164" s="153"/>
      <c r="O164" s="153"/>
      <c r="P164" s="6"/>
      <c r="Q164" s="5" t="s">
        <v>132</v>
      </c>
      <c r="R164" s="5"/>
      <c r="S164" s="5"/>
      <c r="T164" s="5"/>
      <c r="U164" s="5"/>
      <c r="V164" s="5"/>
      <c r="W164" s="5"/>
      <c r="X164" s="5"/>
      <c r="Y164" s="5"/>
    </row>
    <row r="165" spans="1:25" s="61" customFormat="1" ht="12" outlineLevel="1" thickBot="1" x14ac:dyDescent="0.3">
      <c r="A165" s="676" t="str">
        <f>Notes!B34</f>
        <v>Note 16</v>
      </c>
      <c r="B165" s="699" t="s">
        <v>133</v>
      </c>
      <c r="C165" s="700"/>
      <c r="D165" s="700"/>
      <c r="E165" s="700"/>
      <c r="F165" s="700"/>
      <c r="G165" s="700"/>
      <c r="H165" s="700"/>
      <c r="I165" s="700"/>
      <c r="J165" s="700"/>
      <c r="K165" s="700"/>
      <c r="L165" s="700"/>
      <c r="M165" s="700"/>
      <c r="N165" s="700"/>
      <c r="O165" s="701"/>
      <c r="P165" s="6"/>
      <c r="Q165" s="5"/>
      <c r="R165" s="5"/>
      <c r="S165" s="5"/>
      <c r="T165" s="5"/>
      <c r="U165" s="5"/>
      <c r="V165" s="5"/>
      <c r="W165" s="5"/>
      <c r="X165" s="5"/>
      <c r="Y165" s="5"/>
    </row>
    <row r="166" spans="1:25" s="61" customFormat="1" ht="6" customHeight="1" outlineLevel="1" x14ac:dyDescent="0.25">
      <c r="A166" s="677"/>
      <c r="B166" s="44"/>
      <c r="C166" s="153"/>
      <c r="D166" s="153"/>
      <c r="E166" s="153"/>
      <c r="F166" s="153"/>
      <c r="G166" s="153"/>
      <c r="H166" s="153"/>
      <c r="I166" s="153"/>
      <c r="J166" s="153"/>
      <c r="K166" s="153"/>
      <c r="L166" s="153"/>
      <c r="M166" s="153"/>
      <c r="N166" s="153"/>
      <c r="O166" s="153"/>
      <c r="P166" s="6"/>
      <c r="Q166" s="5" t="s">
        <v>134</v>
      </c>
      <c r="R166" s="5"/>
      <c r="S166" s="5"/>
      <c r="T166" s="5"/>
      <c r="U166" s="5"/>
      <c r="V166" s="5"/>
      <c r="W166" s="5"/>
      <c r="X166" s="5"/>
      <c r="Y166" s="5"/>
    </row>
    <row r="167" spans="1:25" s="61" customFormat="1" ht="15" customHeight="1" outlineLevel="1" x14ac:dyDescent="0.25">
      <c r="A167" s="677"/>
      <c r="B167" s="34" t="s">
        <v>33</v>
      </c>
      <c r="C167" s="687"/>
      <c r="D167" s="682"/>
      <c r="E167" s="682"/>
      <c r="F167" s="682"/>
      <c r="G167" s="682"/>
      <c r="H167" s="24"/>
      <c r="I167" s="153"/>
      <c r="J167" s="24"/>
      <c r="K167" s="24"/>
      <c r="L167" s="24"/>
      <c r="M167" s="24"/>
      <c r="N167" s="24"/>
      <c r="O167" s="24"/>
      <c r="P167" s="6"/>
      <c r="Q167" s="5"/>
      <c r="R167" s="5"/>
      <c r="S167" s="5"/>
      <c r="T167" s="5"/>
      <c r="U167" s="5"/>
      <c r="V167" s="5"/>
      <c r="W167" s="5"/>
      <c r="X167" s="5"/>
      <c r="Y167" s="5"/>
    </row>
    <row r="168" spans="1:25" s="61" customFormat="1" ht="6" customHeight="1" outlineLevel="1" x14ac:dyDescent="0.25">
      <c r="A168" s="677"/>
      <c r="B168" s="44"/>
      <c r="C168" s="153"/>
      <c r="D168" s="153"/>
      <c r="E168" s="153"/>
      <c r="F168" s="153"/>
      <c r="G168" s="153"/>
      <c r="H168" s="153"/>
      <c r="I168" s="153"/>
      <c r="J168" s="153"/>
      <c r="K168" s="153"/>
      <c r="L168" s="153"/>
      <c r="M168" s="153"/>
      <c r="N168" s="153"/>
      <c r="O168" s="153"/>
      <c r="P168" s="6"/>
      <c r="Q168" s="5"/>
      <c r="R168" s="5"/>
      <c r="S168" s="5"/>
      <c r="T168" s="5"/>
      <c r="U168" s="5"/>
      <c r="V168" s="5"/>
      <c r="W168" s="5"/>
      <c r="X168" s="5"/>
      <c r="Y168" s="5"/>
    </row>
    <row r="169" spans="1:25" s="61" customFormat="1" ht="15" customHeight="1" outlineLevel="1" x14ac:dyDescent="0.25">
      <c r="A169" s="677"/>
      <c r="B169" s="702" t="s">
        <v>34</v>
      </c>
      <c r="C169" s="705" t="s">
        <v>111</v>
      </c>
      <c r="D169" s="706"/>
      <c r="E169" s="154" t="s">
        <v>43</v>
      </c>
      <c r="F169" s="81" t="s">
        <v>112</v>
      </c>
      <c r="G169" s="154" t="s">
        <v>113</v>
      </c>
      <c r="H169" s="81" t="s">
        <v>114</v>
      </c>
      <c r="I169" s="154" t="s">
        <v>43</v>
      </c>
      <c r="J169" s="81" t="s">
        <v>115</v>
      </c>
      <c r="K169" s="154" t="s">
        <v>43</v>
      </c>
      <c r="L169" s="24"/>
      <c r="M169" s="24"/>
      <c r="N169" s="24"/>
      <c r="O169" s="24"/>
      <c r="P169" s="6"/>
      <c r="Q169" s="5" t="s">
        <v>43</v>
      </c>
      <c r="R169" s="5"/>
      <c r="S169" s="5"/>
      <c r="T169" s="5"/>
      <c r="U169" s="5"/>
      <c r="V169" s="5"/>
      <c r="W169" s="5"/>
      <c r="X169" s="5"/>
      <c r="Y169" s="5"/>
    </row>
    <row r="170" spans="1:25" s="61" customFormat="1" outlineLevel="1" x14ac:dyDescent="0.25">
      <c r="A170" s="677"/>
      <c r="B170" s="703"/>
      <c r="C170" s="697"/>
      <c r="D170" s="698"/>
      <c r="E170" s="698"/>
      <c r="F170" s="698"/>
      <c r="G170" s="698"/>
      <c r="H170" s="698"/>
      <c r="I170" s="698"/>
      <c r="J170" s="698"/>
      <c r="K170" s="698"/>
      <c r="L170" s="698"/>
      <c r="M170" s="698"/>
      <c r="N170" s="698"/>
      <c r="O170" s="698"/>
      <c r="P170" s="6"/>
      <c r="Q170" s="5" t="s">
        <v>113</v>
      </c>
      <c r="R170" s="5"/>
      <c r="S170" s="5"/>
      <c r="T170" s="5"/>
      <c r="U170" s="5"/>
      <c r="V170" s="5"/>
      <c r="W170" s="5"/>
      <c r="X170" s="5"/>
      <c r="Y170" s="5"/>
    </row>
    <row r="171" spans="1:25" s="61" customFormat="1" outlineLevel="1" x14ac:dyDescent="0.25">
      <c r="A171" s="677"/>
      <c r="B171" s="703"/>
      <c r="C171" s="697"/>
      <c r="D171" s="698"/>
      <c r="E171" s="698"/>
      <c r="F171" s="698"/>
      <c r="G171" s="698"/>
      <c r="H171" s="698"/>
      <c r="I171" s="698"/>
      <c r="J171" s="698"/>
      <c r="K171" s="698"/>
      <c r="L171" s="698"/>
      <c r="M171" s="698"/>
      <c r="N171" s="698"/>
      <c r="O171" s="698"/>
      <c r="P171" s="6"/>
      <c r="Q171" s="5"/>
      <c r="R171" s="5"/>
      <c r="S171" s="5"/>
      <c r="T171" s="5"/>
      <c r="U171" s="5"/>
      <c r="V171" s="5"/>
      <c r="W171" s="5"/>
      <c r="X171" s="5"/>
      <c r="Y171" s="5"/>
    </row>
    <row r="172" spans="1:25" s="61" customFormat="1" outlineLevel="1" x14ac:dyDescent="0.25">
      <c r="A172" s="677"/>
      <c r="B172" s="703"/>
      <c r="C172" s="697"/>
      <c r="D172" s="698"/>
      <c r="E172" s="698"/>
      <c r="F172" s="698"/>
      <c r="G172" s="698"/>
      <c r="H172" s="698"/>
      <c r="I172" s="698"/>
      <c r="J172" s="698"/>
      <c r="K172" s="698"/>
      <c r="L172" s="698"/>
      <c r="M172" s="698"/>
      <c r="N172" s="698"/>
      <c r="O172" s="698"/>
      <c r="P172" s="6"/>
      <c r="Q172" s="5"/>
      <c r="R172" s="5"/>
      <c r="S172" s="5"/>
      <c r="T172" s="5"/>
      <c r="U172" s="5"/>
      <c r="V172" s="5"/>
      <c r="W172" s="5"/>
      <c r="X172" s="5"/>
      <c r="Y172" s="5"/>
    </row>
    <row r="173" spans="1:25" s="61" customFormat="1" outlineLevel="1" x14ac:dyDescent="0.25">
      <c r="A173" s="677"/>
      <c r="B173" s="703"/>
      <c r="C173" s="697"/>
      <c r="D173" s="698"/>
      <c r="E173" s="698"/>
      <c r="F173" s="698"/>
      <c r="G173" s="698"/>
      <c r="H173" s="698"/>
      <c r="I173" s="698"/>
      <c r="J173" s="698"/>
      <c r="K173" s="698"/>
      <c r="L173" s="698"/>
      <c r="M173" s="698"/>
      <c r="N173" s="698"/>
      <c r="O173" s="698"/>
      <c r="P173" s="6"/>
      <c r="Q173" s="5"/>
      <c r="R173" s="5"/>
      <c r="S173" s="5"/>
      <c r="T173" s="5"/>
      <c r="U173" s="5"/>
      <c r="V173" s="5"/>
      <c r="W173" s="5"/>
      <c r="X173" s="5"/>
      <c r="Y173" s="5"/>
    </row>
    <row r="174" spans="1:25" s="61" customFormat="1" outlineLevel="1" x14ac:dyDescent="0.25">
      <c r="A174" s="677"/>
      <c r="B174" s="704"/>
      <c r="C174" s="697"/>
      <c r="D174" s="698"/>
      <c r="E174" s="698"/>
      <c r="F174" s="698"/>
      <c r="G174" s="698"/>
      <c r="H174" s="698"/>
      <c r="I174" s="698"/>
      <c r="J174" s="698"/>
      <c r="K174" s="698"/>
      <c r="L174" s="698"/>
      <c r="M174" s="698"/>
      <c r="N174" s="698"/>
      <c r="O174" s="698"/>
      <c r="P174" s="6"/>
      <c r="Q174" s="5"/>
      <c r="R174" s="5"/>
      <c r="S174" s="5"/>
      <c r="T174" s="5"/>
      <c r="U174" s="5"/>
      <c r="V174" s="5"/>
      <c r="W174" s="5"/>
      <c r="X174" s="5"/>
      <c r="Y174" s="5"/>
    </row>
    <row r="175" spans="1:25" s="61" customFormat="1" ht="6" customHeight="1" outlineLevel="1" x14ac:dyDescent="0.25">
      <c r="A175" s="677"/>
      <c r="B175" s="51"/>
      <c r="C175" s="153"/>
      <c r="D175" s="153"/>
      <c r="E175" s="153"/>
      <c r="F175" s="153"/>
      <c r="G175" s="153"/>
      <c r="H175" s="153"/>
      <c r="I175" s="153"/>
      <c r="J175" s="153"/>
      <c r="K175" s="153"/>
      <c r="L175" s="153"/>
      <c r="M175" s="153"/>
      <c r="N175" s="153"/>
      <c r="O175" s="153"/>
      <c r="P175" s="6"/>
      <c r="Q175" s="5"/>
      <c r="R175" s="5"/>
      <c r="S175" s="5"/>
      <c r="T175" s="5"/>
      <c r="U175" s="5"/>
      <c r="V175" s="5"/>
      <c r="W175" s="5"/>
      <c r="X175" s="5"/>
      <c r="Y175" s="5"/>
    </row>
    <row r="176" spans="1:25" s="61" customFormat="1" ht="15" customHeight="1" outlineLevel="1" x14ac:dyDescent="0.25">
      <c r="A176" s="677"/>
      <c r="B176" s="702" t="s">
        <v>27</v>
      </c>
      <c r="C176" s="697"/>
      <c r="D176" s="698"/>
      <c r="E176" s="698"/>
      <c r="F176" s="698"/>
      <c r="G176" s="698"/>
      <c r="H176" s="698"/>
      <c r="I176" s="698"/>
      <c r="J176" s="698"/>
      <c r="K176" s="698"/>
      <c r="L176" s="698"/>
      <c r="M176" s="698"/>
      <c r="N176" s="698"/>
      <c r="O176" s="698"/>
      <c r="P176" s="6"/>
      <c r="Q176" s="5"/>
      <c r="R176" s="5"/>
      <c r="S176" s="5"/>
      <c r="T176" s="5"/>
      <c r="U176" s="5"/>
      <c r="V176" s="5"/>
      <c r="W176" s="5"/>
      <c r="X176" s="5"/>
      <c r="Y176" s="5"/>
    </row>
    <row r="177" spans="1:25" s="61" customFormat="1" ht="15" customHeight="1" outlineLevel="1" x14ac:dyDescent="0.25">
      <c r="A177" s="677"/>
      <c r="B177" s="703"/>
      <c r="C177" s="697"/>
      <c r="D177" s="698"/>
      <c r="E177" s="698"/>
      <c r="F177" s="698"/>
      <c r="G177" s="698"/>
      <c r="H177" s="698"/>
      <c r="I177" s="698"/>
      <c r="J177" s="698"/>
      <c r="K177" s="698"/>
      <c r="L177" s="698"/>
      <c r="M177" s="698"/>
      <c r="N177" s="698"/>
      <c r="O177" s="698"/>
      <c r="P177" s="6"/>
      <c r="Q177" s="5"/>
      <c r="R177" s="5"/>
      <c r="S177" s="5"/>
      <c r="T177" s="5"/>
      <c r="U177" s="5"/>
      <c r="V177" s="5"/>
      <c r="W177" s="5"/>
      <c r="X177" s="5"/>
      <c r="Y177" s="5"/>
    </row>
    <row r="178" spans="1:25" s="61" customFormat="1" outlineLevel="1" x14ac:dyDescent="0.25">
      <c r="A178" s="677"/>
      <c r="B178" s="703"/>
      <c r="C178" s="697"/>
      <c r="D178" s="698"/>
      <c r="E178" s="698"/>
      <c r="F178" s="698"/>
      <c r="G178" s="698"/>
      <c r="H178" s="698"/>
      <c r="I178" s="698"/>
      <c r="J178" s="698"/>
      <c r="K178" s="698"/>
      <c r="L178" s="698"/>
      <c r="M178" s="698"/>
      <c r="N178" s="698"/>
      <c r="O178" s="698"/>
      <c r="P178" s="6"/>
      <c r="Q178" s="5"/>
      <c r="R178" s="5"/>
      <c r="S178" s="5"/>
      <c r="T178" s="5"/>
      <c r="U178" s="5"/>
      <c r="V178" s="5"/>
      <c r="W178" s="5"/>
      <c r="X178" s="5"/>
      <c r="Y178" s="5"/>
    </row>
    <row r="179" spans="1:25" s="61" customFormat="1" outlineLevel="1" x14ac:dyDescent="0.25">
      <c r="A179" s="677"/>
      <c r="B179" s="703"/>
      <c r="C179" s="697"/>
      <c r="D179" s="698"/>
      <c r="E179" s="698"/>
      <c r="F179" s="698"/>
      <c r="G179" s="698"/>
      <c r="H179" s="698"/>
      <c r="I179" s="698"/>
      <c r="J179" s="698"/>
      <c r="K179" s="698"/>
      <c r="L179" s="698"/>
      <c r="M179" s="698"/>
      <c r="N179" s="698"/>
      <c r="O179" s="698"/>
      <c r="P179" s="6"/>
      <c r="Q179" s="5"/>
      <c r="R179" s="5"/>
      <c r="S179" s="5"/>
      <c r="T179" s="5"/>
      <c r="U179" s="5"/>
      <c r="V179" s="5"/>
      <c r="W179" s="5"/>
      <c r="X179" s="5"/>
      <c r="Y179" s="5"/>
    </row>
    <row r="180" spans="1:25" s="61" customFormat="1" outlineLevel="1" x14ac:dyDescent="0.25">
      <c r="A180" s="677"/>
      <c r="B180" s="703"/>
      <c r="C180" s="697"/>
      <c r="D180" s="698"/>
      <c r="E180" s="698"/>
      <c r="F180" s="698"/>
      <c r="G180" s="698"/>
      <c r="H180" s="698"/>
      <c r="I180" s="698"/>
      <c r="J180" s="698"/>
      <c r="K180" s="698"/>
      <c r="L180" s="698"/>
      <c r="M180" s="698"/>
      <c r="N180" s="698"/>
      <c r="O180" s="698"/>
      <c r="P180" s="6"/>
      <c r="Q180" s="5"/>
      <c r="R180" s="5"/>
      <c r="S180" s="5"/>
      <c r="T180" s="5"/>
      <c r="U180" s="5"/>
      <c r="V180" s="5"/>
      <c r="W180" s="5"/>
      <c r="X180" s="5"/>
      <c r="Y180" s="5"/>
    </row>
    <row r="181" spans="1:25" s="61" customFormat="1" outlineLevel="1" x14ac:dyDescent="0.25">
      <c r="A181" s="677"/>
      <c r="B181" s="703"/>
      <c r="C181" s="697"/>
      <c r="D181" s="698"/>
      <c r="E181" s="698"/>
      <c r="F181" s="698"/>
      <c r="G181" s="698"/>
      <c r="H181" s="698"/>
      <c r="I181" s="698"/>
      <c r="J181" s="698"/>
      <c r="K181" s="698"/>
      <c r="L181" s="698"/>
      <c r="M181" s="698"/>
      <c r="N181" s="698"/>
      <c r="O181" s="698"/>
      <c r="P181" s="6"/>
      <c r="Q181" s="5"/>
      <c r="R181" s="5"/>
      <c r="S181" s="5"/>
      <c r="T181" s="5"/>
      <c r="U181" s="5"/>
      <c r="V181" s="5"/>
      <c r="W181" s="5"/>
      <c r="X181" s="5"/>
      <c r="Y181" s="5"/>
    </row>
    <row r="182" spans="1:25" s="61" customFormat="1" outlineLevel="1" x14ac:dyDescent="0.25">
      <c r="A182" s="677"/>
      <c r="B182" s="704"/>
      <c r="C182" s="697"/>
      <c r="D182" s="698"/>
      <c r="E182" s="698"/>
      <c r="F182" s="698"/>
      <c r="G182" s="698"/>
      <c r="H182" s="698"/>
      <c r="I182" s="698"/>
      <c r="J182" s="698"/>
      <c r="K182" s="698"/>
      <c r="L182" s="698"/>
      <c r="M182" s="698"/>
      <c r="N182" s="698"/>
      <c r="O182" s="698"/>
      <c r="P182" s="6"/>
      <c r="Q182" s="5"/>
      <c r="R182" s="5"/>
      <c r="S182" s="5"/>
      <c r="T182" s="5"/>
      <c r="U182" s="5"/>
      <c r="V182" s="5"/>
      <c r="W182" s="5"/>
      <c r="X182" s="5"/>
      <c r="Y182" s="5"/>
    </row>
    <row r="183" spans="1:25" s="61" customFormat="1" ht="6" customHeight="1" outlineLevel="1" x14ac:dyDescent="0.25">
      <c r="A183" s="677"/>
      <c r="B183" s="33"/>
      <c r="C183" s="153"/>
      <c r="D183" s="153"/>
      <c r="E183" s="153"/>
      <c r="F183" s="153"/>
      <c r="G183" s="153"/>
      <c r="H183" s="153"/>
      <c r="I183" s="153"/>
      <c r="J183" s="153"/>
      <c r="K183" s="153"/>
      <c r="L183" s="153"/>
      <c r="M183" s="153"/>
      <c r="N183" s="153"/>
      <c r="O183" s="153"/>
      <c r="P183" s="6"/>
      <c r="Q183" s="5"/>
      <c r="R183" s="5"/>
      <c r="S183" s="5"/>
      <c r="T183" s="5"/>
      <c r="U183" s="5"/>
      <c r="V183" s="5"/>
      <c r="W183" s="5"/>
      <c r="X183" s="5"/>
      <c r="Y183" s="5"/>
    </row>
    <row r="184" spans="1:25" s="61" customFormat="1" ht="15" customHeight="1" outlineLevel="1" x14ac:dyDescent="0.25">
      <c r="A184" s="677"/>
      <c r="B184" s="157" t="s">
        <v>118</v>
      </c>
      <c r="C184" s="693" t="s">
        <v>130</v>
      </c>
      <c r="D184" s="707"/>
      <c r="E184" s="707"/>
      <c r="F184" s="694"/>
      <c r="G184" s="24"/>
      <c r="H184" s="24"/>
      <c r="I184" s="24"/>
      <c r="J184" s="24"/>
      <c r="K184" s="24"/>
      <c r="L184" s="24"/>
      <c r="M184" s="24"/>
      <c r="N184" s="24"/>
      <c r="O184" s="24"/>
      <c r="P184" s="6"/>
      <c r="Q184" s="5"/>
      <c r="R184" s="5"/>
      <c r="S184" s="5"/>
      <c r="T184" s="5"/>
      <c r="U184" s="5"/>
      <c r="V184" s="5"/>
      <c r="W184" s="5"/>
      <c r="X184" s="5"/>
      <c r="Y184" s="5"/>
    </row>
    <row r="185" spans="1:25" s="61" customFormat="1" ht="4.5" customHeight="1" outlineLevel="1" x14ac:dyDescent="0.25">
      <c r="A185" s="677"/>
      <c r="B185" s="158"/>
      <c r="C185" s="24"/>
      <c r="D185" s="24"/>
      <c r="E185" s="24"/>
      <c r="F185" s="24"/>
      <c r="G185" s="24"/>
      <c r="H185" s="24"/>
      <c r="I185" s="24"/>
      <c r="J185" s="24"/>
      <c r="K185" s="24"/>
      <c r="L185" s="24"/>
      <c r="M185" s="24"/>
      <c r="N185" s="24"/>
      <c r="O185" s="24"/>
      <c r="P185" s="6"/>
      <c r="Q185" s="5"/>
      <c r="R185" s="5"/>
      <c r="S185" s="5"/>
      <c r="T185" s="5"/>
      <c r="U185" s="5"/>
      <c r="V185" s="5"/>
      <c r="W185" s="5"/>
      <c r="X185" s="5"/>
      <c r="Y185" s="5"/>
    </row>
    <row r="186" spans="1:25" s="61" customFormat="1" ht="15" customHeight="1" outlineLevel="1" x14ac:dyDescent="0.25">
      <c r="A186" s="677"/>
      <c r="B186" s="703"/>
      <c r="C186" s="693">
        <v>1</v>
      </c>
      <c r="D186" s="694"/>
      <c r="E186" s="84" t="s">
        <v>135</v>
      </c>
      <c r="F186" s="24"/>
      <c r="G186" s="24"/>
      <c r="H186" s="24"/>
      <c r="I186" s="24"/>
      <c r="J186" s="24"/>
      <c r="K186" s="24"/>
      <c r="L186" s="24"/>
      <c r="M186" s="24"/>
      <c r="N186" s="24"/>
      <c r="O186" s="24"/>
      <c r="P186" s="6"/>
      <c r="Q186" s="5" t="s">
        <v>122</v>
      </c>
      <c r="R186" s="5"/>
      <c r="S186" s="5"/>
      <c r="T186" s="5"/>
      <c r="U186" s="5"/>
      <c r="V186" s="5"/>
      <c r="W186" s="5"/>
      <c r="X186" s="5"/>
      <c r="Y186" s="5"/>
    </row>
    <row r="187" spans="1:25" s="61" customFormat="1" ht="13.5" customHeight="1" outlineLevel="1" x14ac:dyDescent="0.25">
      <c r="A187" s="677"/>
      <c r="B187" s="703"/>
      <c r="C187" s="695"/>
      <c r="D187" s="696"/>
      <c r="E187" s="696"/>
      <c r="F187" s="696"/>
      <c r="G187" s="696"/>
      <c r="H187" s="696"/>
      <c r="I187" s="696"/>
      <c r="J187" s="696"/>
      <c r="K187" s="696"/>
      <c r="L187" s="696"/>
      <c r="M187" s="696"/>
      <c r="N187" s="696"/>
      <c r="O187" s="696"/>
      <c r="P187" s="6"/>
      <c r="Q187" s="5" t="s">
        <v>123</v>
      </c>
      <c r="R187" s="5"/>
      <c r="S187" s="5"/>
      <c r="T187" s="5"/>
      <c r="U187" s="5"/>
      <c r="V187" s="5"/>
      <c r="W187" s="5"/>
      <c r="X187" s="5"/>
      <c r="Y187" s="5"/>
    </row>
    <row r="188" spans="1:25" s="61" customFormat="1" outlineLevel="1" x14ac:dyDescent="0.25">
      <c r="A188" s="677"/>
      <c r="B188" s="703"/>
      <c r="C188" s="695"/>
      <c r="D188" s="696"/>
      <c r="E188" s="696"/>
      <c r="F188" s="696"/>
      <c r="G188" s="696"/>
      <c r="H188" s="696"/>
      <c r="I188" s="696"/>
      <c r="J188" s="696"/>
      <c r="K188" s="696"/>
      <c r="L188" s="696"/>
      <c r="M188" s="696"/>
      <c r="N188" s="696"/>
      <c r="O188" s="696"/>
      <c r="P188" s="6"/>
      <c r="Q188" s="5" t="s">
        <v>124</v>
      </c>
      <c r="R188" s="5"/>
      <c r="S188" s="5"/>
      <c r="T188" s="5"/>
      <c r="U188" s="5"/>
      <c r="V188" s="5"/>
      <c r="W188" s="5"/>
      <c r="X188" s="5"/>
      <c r="Y188" s="5"/>
    </row>
    <row r="189" spans="1:25" s="61" customFormat="1" outlineLevel="1" x14ac:dyDescent="0.25">
      <c r="A189" s="677"/>
      <c r="B189" s="703"/>
      <c r="C189" s="695"/>
      <c r="D189" s="696"/>
      <c r="E189" s="696"/>
      <c r="F189" s="696"/>
      <c r="G189" s="696"/>
      <c r="H189" s="696"/>
      <c r="I189" s="696"/>
      <c r="J189" s="696"/>
      <c r="K189" s="696"/>
      <c r="L189" s="696"/>
      <c r="M189" s="696"/>
      <c r="N189" s="696"/>
      <c r="O189" s="696"/>
      <c r="P189" s="6"/>
      <c r="Q189" s="5" t="s">
        <v>125</v>
      </c>
      <c r="R189" s="5"/>
      <c r="S189" s="5"/>
      <c r="T189" s="5"/>
      <c r="U189" s="5"/>
      <c r="V189" s="5"/>
      <c r="W189" s="5"/>
      <c r="X189" s="5"/>
      <c r="Y189" s="5"/>
    </row>
    <row r="190" spans="1:25" s="61" customFormat="1" outlineLevel="1" x14ac:dyDescent="0.25">
      <c r="A190" s="677"/>
      <c r="B190" s="703"/>
      <c r="C190" s="695"/>
      <c r="D190" s="696"/>
      <c r="E190" s="696"/>
      <c r="F190" s="696"/>
      <c r="G190" s="696"/>
      <c r="H190" s="696"/>
      <c r="I190" s="696"/>
      <c r="J190" s="696"/>
      <c r="K190" s="696"/>
      <c r="L190" s="696"/>
      <c r="M190" s="696"/>
      <c r="N190" s="696"/>
      <c r="O190" s="696"/>
      <c r="P190" s="6"/>
      <c r="Q190" s="5" t="s">
        <v>126</v>
      </c>
      <c r="R190" s="5"/>
      <c r="S190" s="5"/>
      <c r="T190" s="5"/>
      <c r="U190" s="5"/>
      <c r="V190" s="5"/>
      <c r="W190" s="5"/>
      <c r="X190" s="5"/>
      <c r="Y190" s="5"/>
    </row>
    <row r="191" spans="1:25" s="61" customFormat="1" outlineLevel="1" x14ac:dyDescent="0.25">
      <c r="A191" s="677"/>
      <c r="B191" s="704"/>
      <c r="C191" s="695"/>
      <c r="D191" s="696"/>
      <c r="E191" s="696"/>
      <c r="F191" s="696"/>
      <c r="G191" s="696"/>
      <c r="H191" s="696"/>
      <c r="I191" s="696"/>
      <c r="J191" s="696"/>
      <c r="K191" s="696"/>
      <c r="L191" s="696"/>
      <c r="M191" s="696"/>
      <c r="N191" s="696"/>
      <c r="O191" s="696"/>
      <c r="P191" s="6"/>
      <c r="Q191" s="5" t="s">
        <v>119</v>
      </c>
      <c r="R191" s="5"/>
      <c r="S191" s="5"/>
      <c r="T191" s="5"/>
      <c r="U191" s="5"/>
      <c r="V191" s="5"/>
      <c r="W191" s="5"/>
      <c r="X191" s="5"/>
      <c r="Y191" s="5"/>
    </row>
    <row r="192" spans="1:25" s="61" customFormat="1" ht="6" customHeight="1" outlineLevel="1" x14ac:dyDescent="0.25">
      <c r="A192" s="677"/>
      <c r="B192" s="44"/>
      <c r="C192" s="153"/>
      <c r="D192" s="153"/>
      <c r="E192" s="153"/>
      <c r="F192" s="153"/>
      <c r="G192" s="153"/>
      <c r="H192" s="153"/>
      <c r="I192" s="153"/>
      <c r="J192" s="153"/>
      <c r="K192" s="153"/>
      <c r="L192" s="153"/>
      <c r="M192" s="153"/>
      <c r="N192" s="153"/>
      <c r="O192" s="153"/>
      <c r="P192" s="6"/>
      <c r="Q192" s="5" t="s">
        <v>130</v>
      </c>
      <c r="R192" s="5"/>
      <c r="S192" s="5"/>
      <c r="T192" s="5"/>
      <c r="U192" s="5"/>
      <c r="V192" s="5"/>
      <c r="W192" s="5"/>
      <c r="X192" s="5"/>
      <c r="Y192" s="5"/>
    </row>
    <row r="193" spans="1:25" s="61" customFormat="1" ht="24" customHeight="1" outlineLevel="1" x14ac:dyDescent="0.25">
      <c r="A193" s="677"/>
      <c r="B193" s="45" t="s">
        <v>136</v>
      </c>
      <c r="C193" s="687" t="s">
        <v>80</v>
      </c>
      <c r="D193" s="682"/>
      <c r="E193" s="153"/>
      <c r="F193" s="153"/>
      <c r="G193" s="153"/>
      <c r="H193" s="153"/>
      <c r="I193" s="153"/>
      <c r="J193" s="153"/>
      <c r="K193" s="153"/>
      <c r="L193" s="153"/>
      <c r="M193" s="153"/>
      <c r="N193" s="153"/>
      <c r="O193" s="153"/>
      <c r="P193" s="6"/>
      <c r="Q193" s="5"/>
      <c r="R193" s="5"/>
      <c r="S193" s="5"/>
      <c r="T193" s="5"/>
      <c r="U193" s="5"/>
      <c r="V193" s="5"/>
      <c r="W193" s="5"/>
      <c r="X193" s="5"/>
      <c r="Y193" s="5"/>
    </row>
    <row r="194" spans="1:25" s="61" customFormat="1" ht="6" customHeight="1" outlineLevel="1" x14ac:dyDescent="0.25">
      <c r="A194" s="677"/>
      <c r="B194" s="44"/>
      <c r="C194" s="153"/>
      <c r="D194" s="153"/>
      <c r="E194" s="153"/>
      <c r="F194" s="153"/>
      <c r="G194" s="153"/>
      <c r="H194" s="153"/>
      <c r="I194" s="153"/>
      <c r="J194" s="153"/>
      <c r="K194" s="153"/>
      <c r="L194" s="153"/>
      <c r="M194" s="153"/>
      <c r="N194" s="153"/>
      <c r="O194" s="153"/>
      <c r="P194" s="6"/>
      <c r="Q194" s="5"/>
      <c r="R194" s="5"/>
      <c r="S194" s="5"/>
      <c r="T194" s="5"/>
      <c r="U194" s="5"/>
      <c r="V194" s="5"/>
      <c r="W194" s="5"/>
      <c r="X194" s="5"/>
      <c r="Y194" s="5"/>
    </row>
    <row r="195" spans="1:25" s="61" customFormat="1" ht="36.75" customHeight="1" outlineLevel="1" x14ac:dyDescent="0.25">
      <c r="A195" s="677"/>
      <c r="B195" s="46" t="s">
        <v>128</v>
      </c>
      <c r="C195" s="697"/>
      <c r="D195" s="698"/>
      <c r="E195" s="698"/>
      <c r="F195" s="698"/>
      <c r="G195" s="698"/>
      <c r="H195" s="698"/>
      <c r="I195" s="698"/>
      <c r="J195" s="698"/>
      <c r="K195" s="698"/>
      <c r="L195" s="698"/>
      <c r="M195" s="698"/>
      <c r="N195" s="698"/>
      <c r="O195" s="698"/>
      <c r="P195" s="6"/>
      <c r="Q195" s="5"/>
      <c r="R195" s="5"/>
      <c r="S195" s="5"/>
      <c r="T195" s="5"/>
      <c r="U195" s="5"/>
      <c r="V195" s="5"/>
      <c r="W195" s="5"/>
      <c r="X195" s="5"/>
      <c r="Y195" s="5"/>
    </row>
    <row r="196" spans="1:25" s="61" customFormat="1" ht="6" customHeight="1" outlineLevel="1" x14ac:dyDescent="0.25">
      <c r="A196" s="677"/>
      <c r="B196" s="44"/>
      <c r="C196" s="153"/>
      <c r="D196" s="153"/>
      <c r="E196" s="153"/>
      <c r="F196" s="153"/>
      <c r="G196" s="153"/>
      <c r="H196" s="153"/>
      <c r="I196" s="153"/>
      <c r="J196" s="153"/>
      <c r="K196" s="153"/>
      <c r="L196" s="153"/>
      <c r="M196" s="153"/>
      <c r="N196" s="153"/>
      <c r="O196" s="153"/>
      <c r="P196" s="6"/>
      <c r="Q196" s="5"/>
      <c r="R196" s="5"/>
      <c r="S196" s="5"/>
      <c r="T196" s="5"/>
      <c r="U196" s="5"/>
      <c r="V196" s="5"/>
      <c r="W196" s="5"/>
      <c r="X196" s="5"/>
      <c r="Y196" s="5"/>
    </row>
    <row r="197" spans="1:25" s="61" customFormat="1" ht="15" customHeight="1" outlineLevel="1" x14ac:dyDescent="0.25">
      <c r="A197" s="677"/>
      <c r="B197" s="34" t="s">
        <v>129</v>
      </c>
      <c r="C197" s="687" t="s">
        <v>80</v>
      </c>
      <c r="D197" s="682"/>
      <c r="E197" s="24"/>
      <c r="F197" s="24"/>
      <c r="G197" s="24"/>
      <c r="H197" s="24"/>
      <c r="I197" s="24"/>
      <c r="J197" s="24"/>
      <c r="K197" s="24"/>
      <c r="L197" s="24"/>
      <c r="M197" s="24"/>
      <c r="N197" s="24"/>
      <c r="O197" s="24"/>
      <c r="P197" s="6"/>
      <c r="Q197" s="5"/>
      <c r="R197" s="5"/>
      <c r="S197" s="5"/>
      <c r="T197" s="5"/>
      <c r="U197" s="5"/>
      <c r="V197" s="5"/>
      <c r="W197" s="5"/>
      <c r="X197" s="5"/>
      <c r="Y197" s="5"/>
    </row>
    <row r="198" spans="1:25" s="61" customFormat="1" ht="6" customHeight="1" outlineLevel="1" x14ac:dyDescent="0.25">
      <c r="A198" s="677"/>
      <c r="B198" s="44"/>
      <c r="C198" s="153"/>
      <c r="D198" s="153"/>
      <c r="E198" s="153"/>
      <c r="F198" s="153"/>
      <c r="G198" s="153"/>
      <c r="H198" s="153"/>
      <c r="I198" s="153"/>
      <c r="J198" s="153"/>
      <c r="K198" s="153"/>
      <c r="L198" s="153"/>
      <c r="M198" s="153"/>
      <c r="N198" s="153"/>
      <c r="O198" s="153"/>
      <c r="P198" s="6"/>
      <c r="Q198" s="5" t="s">
        <v>130</v>
      </c>
      <c r="R198" s="5"/>
      <c r="S198" s="5"/>
      <c r="T198" s="5"/>
      <c r="U198" s="5"/>
      <c r="V198" s="5"/>
      <c r="W198" s="5"/>
      <c r="X198" s="5"/>
      <c r="Y198" s="5"/>
    </row>
    <row r="199" spans="1:25" s="61" customFormat="1" ht="15" customHeight="1" outlineLevel="1" x14ac:dyDescent="0.25">
      <c r="A199" s="677"/>
      <c r="B199" s="34" t="s">
        <v>31</v>
      </c>
      <c r="C199" s="687" t="s">
        <v>130</v>
      </c>
      <c r="D199" s="682"/>
      <c r="E199" s="682"/>
      <c r="F199" s="682"/>
      <c r="G199" s="24"/>
      <c r="H199" s="24"/>
      <c r="I199" s="153"/>
      <c r="J199" s="24"/>
      <c r="K199" s="24"/>
      <c r="L199" s="24"/>
      <c r="M199" s="24"/>
      <c r="N199" s="24"/>
      <c r="O199" s="24"/>
      <c r="P199" s="6"/>
      <c r="Q199" s="5" t="s">
        <v>131</v>
      </c>
      <c r="R199" s="5"/>
      <c r="S199" s="5"/>
      <c r="T199" s="5"/>
      <c r="U199" s="5"/>
      <c r="V199" s="5"/>
      <c r="W199" s="5"/>
      <c r="X199" s="5"/>
      <c r="Y199" s="5"/>
    </row>
    <row r="200" spans="1:25" s="61" customFormat="1" ht="6" customHeight="1" outlineLevel="1" thickBot="1" x14ac:dyDescent="0.3">
      <c r="A200" s="678"/>
      <c r="B200" s="8"/>
      <c r="C200" s="73"/>
      <c r="D200" s="73"/>
      <c r="E200" s="73"/>
      <c r="F200" s="73"/>
      <c r="G200" s="73"/>
      <c r="H200" s="73"/>
      <c r="I200" s="73"/>
      <c r="J200" s="73"/>
      <c r="K200" s="73"/>
      <c r="L200" s="73"/>
      <c r="M200" s="73"/>
      <c r="N200" s="73"/>
      <c r="O200" s="73"/>
      <c r="P200" s="9"/>
      <c r="Q200" s="5" t="s">
        <v>132</v>
      </c>
      <c r="R200" s="5"/>
      <c r="S200" s="5"/>
      <c r="T200" s="5"/>
      <c r="U200" s="5"/>
      <c r="V200" s="5"/>
      <c r="W200" s="5"/>
      <c r="X200" s="5"/>
      <c r="Y200" s="5"/>
    </row>
    <row r="201" spans="1:25" s="64" customFormat="1" ht="12" thickBot="1" x14ac:dyDescent="0.3">
      <c r="A201" s="20"/>
      <c r="B201" s="49"/>
      <c r="C201" s="80"/>
      <c r="D201" s="80"/>
      <c r="E201" s="80"/>
      <c r="F201" s="80"/>
      <c r="G201" s="80"/>
      <c r="H201" s="80"/>
      <c r="I201" s="80"/>
      <c r="J201" s="80"/>
      <c r="K201" s="80"/>
      <c r="L201" s="80"/>
      <c r="M201" s="80"/>
      <c r="N201" s="80"/>
      <c r="O201" s="80"/>
      <c r="P201" s="21"/>
      <c r="Q201" s="22"/>
      <c r="R201" s="22"/>
      <c r="S201" s="22"/>
      <c r="T201" s="22"/>
      <c r="U201" s="22"/>
      <c r="V201" s="22"/>
      <c r="W201" s="22"/>
      <c r="X201" s="22"/>
      <c r="Y201" s="22"/>
    </row>
    <row r="202" spans="1:25" ht="12" thickBot="1" x14ac:dyDescent="0.3">
      <c r="A202" s="2"/>
      <c r="B202" s="32" t="s">
        <v>137</v>
      </c>
      <c r="C202" s="85"/>
      <c r="D202" s="85"/>
      <c r="E202" s="85"/>
      <c r="F202" s="85"/>
      <c r="G202" s="85"/>
      <c r="H202" s="85"/>
      <c r="I202" s="85"/>
      <c r="J202" s="85"/>
      <c r="K202" s="85"/>
      <c r="L202" s="85"/>
      <c r="M202" s="85"/>
      <c r="N202" s="72"/>
      <c r="O202" s="72"/>
      <c r="P202" s="25"/>
      <c r="Q202" s="3"/>
      <c r="R202" s="3"/>
      <c r="S202" s="3"/>
      <c r="T202" s="3"/>
      <c r="U202" s="3"/>
      <c r="V202" s="3"/>
      <c r="W202" s="3"/>
      <c r="X202" s="3"/>
      <c r="Y202" s="3"/>
    </row>
    <row r="203" spans="1:25" ht="6" customHeight="1" outlineLevel="1" x14ac:dyDescent="0.25">
      <c r="A203" s="2"/>
      <c r="B203" s="52"/>
      <c r="C203" s="86"/>
      <c r="D203" s="86"/>
      <c r="E203" s="86"/>
      <c r="F203" s="86"/>
      <c r="G203" s="86"/>
      <c r="H203" s="86"/>
      <c r="I203" s="86"/>
      <c r="J203" s="86"/>
      <c r="K203" s="86"/>
      <c r="L203" s="86"/>
      <c r="M203" s="86"/>
      <c r="N203" s="86"/>
      <c r="O203" s="86"/>
      <c r="P203" s="26"/>
      <c r="Q203" s="3"/>
      <c r="R203" s="3"/>
      <c r="S203" s="3"/>
      <c r="T203" s="3"/>
      <c r="U203" s="3"/>
      <c r="V203" s="3"/>
      <c r="W203" s="3"/>
      <c r="X203" s="3"/>
      <c r="Y203" s="3"/>
    </row>
    <row r="204" spans="1:25" s="61" customFormat="1" ht="6" customHeight="1" outlineLevel="1" thickBot="1" x14ac:dyDescent="0.3">
      <c r="A204" s="2"/>
      <c r="B204" s="44"/>
      <c r="C204" s="153"/>
      <c r="D204" s="153"/>
      <c r="E204" s="153"/>
      <c r="F204" s="153"/>
      <c r="G204" s="153"/>
      <c r="H204" s="153"/>
      <c r="I204" s="153"/>
      <c r="J204" s="153"/>
      <c r="K204" s="153"/>
      <c r="L204" s="153"/>
      <c r="M204" s="153"/>
      <c r="N204" s="153"/>
      <c r="O204" s="153"/>
      <c r="P204" s="6"/>
      <c r="Q204" s="5"/>
      <c r="R204" s="5"/>
      <c r="S204" s="5"/>
      <c r="T204" s="5"/>
      <c r="U204" s="5"/>
      <c r="V204" s="5"/>
      <c r="W204" s="5"/>
      <c r="X204" s="5"/>
      <c r="Y204" s="5"/>
    </row>
    <row r="205" spans="1:25" ht="12" outlineLevel="1" thickBot="1" x14ac:dyDescent="0.3">
      <c r="A205" s="2"/>
      <c r="B205" s="53" t="s">
        <v>138</v>
      </c>
      <c r="C205" s="87"/>
      <c r="D205" s="87"/>
      <c r="E205" s="87"/>
      <c r="F205" s="87"/>
      <c r="G205" s="87"/>
      <c r="H205" s="87"/>
      <c r="I205" s="87"/>
      <c r="J205" s="87"/>
      <c r="K205" s="87"/>
      <c r="L205" s="87"/>
      <c r="M205" s="87"/>
      <c r="N205" s="87"/>
      <c r="O205" s="88"/>
      <c r="P205" s="26"/>
      <c r="Q205" s="3"/>
      <c r="R205" s="3"/>
      <c r="S205" s="3"/>
      <c r="T205" s="3"/>
      <c r="U205" s="3"/>
      <c r="V205" s="3"/>
      <c r="W205" s="3"/>
      <c r="X205" s="3"/>
      <c r="Y205" s="3"/>
    </row>
    <row r="206" spans="1:25" outlineLevel="1" x14ac:dyDescent="0.25">
      <c r="A206" s="2"/>
      <c r="B206" s="688" t="str">
        <f>Notes!B36</f>
        <v>Note 17</v>
      </c>
      <c r="C206" s="689"/>
      <c r="D206" s="689"/>
      <c r="E206" s="689"/>
      <c r="F206" s="689"/>
      <c r="G206" s="689"/>
      <c r="H206" s="689"/>
      <c r="I206" s="689"/>
      <c r="J206" s="689"/>
      <c r="K206" s="689"/>
      <c r="L206" s="689"/>
      <c r="M206" s="689"/>
      <c r="N206" s="690"/>
      <c r="O206" s="89" t="str">
        <f>Notes!B38</f>
        <v>Note 18</v>
      </c>
      <c r="P206" s="26"/>
      <c r="Q206" s="3"/>
      <c r="R206" s="3"/>
      <c r="S206" s="3"/>
      <c r="T206" s="3"/>
      <c r="U206" s="3"/>
      <c r="V206" s="3"/>
      <c r="W206" s="3"/>
      <c r="X206" s="3"/>
      <c r="Y206" s="3"/>
    </row>
    <row r="207" spans="1:25" ht="23" outlineLevel="1" x14ac:dyDescent="0.25">
      <c r="A207" s="2"/>
      <c r="B207" s="54" t="s">
        <v>163</v>
      </c>
      <c r="C207" s="691" t="s">
        <v>164</v>
      </c>
      <c r="D207" s="691"/>
      <c r="E207" s="170"/>
      <c r="F207" s="170"/>
      <c r="G207" s="170"/>
      <c r="H207" s="170"/>
      <c r="I207" s="170"/>
      <c r="J207" s="170"/>
      <c r="K207" s="170"/>
      <c r="L207" s="170"/>
      <c r="M207" s="170"/>
      <c r="N207" s="164"/>
      <c r="O207" s="170" t="s">
        <v>157</v>
      </c>
      <c r="P207" s="26"/>
      <c r="Q207" s="3"/>
      <c r="R207" s="3"/>
      <c r="S207" s="3"/>
      <c r="T207" s="3"/>
      <c r="U207" s="3"/>
      <c r="V207" s="3"/>
      <c r="W207" s="3"/>
      <c r="X207" s="3"/>
      <c r="Y207" s="3"/>
    </row>
    <row r="208" spans="1:25" outlineLevel="1" x14ac:dyDescent="0.25">
      <c r="A208" s="2"/>
      <c r="B208" s="54"/>
      <c r="C208" s="692"/>
      <c r="D208" s="692"/>
      <c r="E208" s="164"/>
      <c r="F208" s="164"/>
      <c r="G208" s="164"/>
      <c r="H208" s="164"/>
      <c r="I208" s="164"/>
      <c r="J208" s="164"/>
      <c r="K208" s="164"/>
      <c r="L208" s="164"/>
      <c r="M208" s="164"/>
      <c r="N208" s="164"/>
      <c r="O208" s="164"/>
      <c r="P208" s="26"/>
      <c r="Q208" s="3"/>
      <c r="R208" s="3"/>
      <c r="S208" s="3"/>
      <c r="T208" s="3"/>
      <c r="U208" s="3"/>
      <c r="V208" s="3"/>
      <c r="W208" s="3"/>
      <c r="X208" s="3"/>
      <c r="Y208" s="3"/>
    </row>
    <row r="209" spans="1:25" outlineLevel="1" x14ac:dyDescent="0.25">
      <c r="A209" s="2"/>
      <c r="B209" s="55"/>
      <c r="C209" s="674"/>
      <c r="D209" s="674"/>
      <c r="E209" s="164"/>
      <c r="F209" s="164"/>
      <c r="G209" s="164"/>
      <c r="H209" s="164"/>
      <c r="I209" s="164"/>
      <c r="J209" s="164"/>
      <c r="K209" s="164"/>
      <c r="L209" s="164"/>
      <c r="M209" s="164"/>
      <c r="N209" s="164"/>
      <c r="O209" s="164"/>
      <c r="P209" s="26"/>
      <c r="Q209" s="3"/>
      <c r="R209" s="3"/>
      <c r="S209" s="3"/>
      <c r="T209" s="3"/>
      <c r="U209" s="3"/>
      <c r="V209" s="3"/>
      <c r="W209" s="3"/>
      <c r="X209" s="3"/>
      <c r="Y209" s="3"/>
    </row>
    <row r="210" spans="1:25" outlineLevel="1" x14ac:dyDescent="0.25">
      <c r="A210" s="2"/>
      <c r="B210" s="55"/>
      <c r="C210" s="674"/>
      <c r="D210" s="674"/>
      <c r="E210" s="164"/>
      <c r="F210" s="164"/>
      <c r="G210" s="164"/>
      <c r="H210" s="164"/>
      <c r="I210" s="164"/>
      <c r="J210" s="164"/>
      <c r="K210" s="164"/>
      <c r="L210" s="164"/>
      <c r="M210" s="164"/>
      <c r="N210" s="164"/>
      <c r="O210" s="164"/>
      <c r="P210" s="26"/>
      <c r="Q210" s="3"/>
      <c r="R210" s="3"/>
      <c r="S210" s="3"/>
      <c r="T210" s="3"/>
      <c r="U210" s="3"/>
      <c r="V210" s="3"/>
      <c r="W210" s="3"/>
      <c r="X210" s="3"/>
      <c r="Y210" s="3"/>
    </row>
    <row r="211" spans="1:25" outlineLevel="1" x14ac:dyDescent="0.25">
      <c r="A211" s="2"/>
      <c r="B211" s="55"/>
      <c r="C211" s="674"/>
      <c r="D211" s="674"/>
      <c r="E211" s="164"/>
      <c r="F211" s="164"/>
      <c r="G211" s="164"/>
      <c r="H211" s="164"/>
      <c r="I211" s="164"/>
      <c r="J211" s="164"/>
      <c r="K211" s="164"/>
      <c r="L211" s="164"/>
      <c r="M211" s="164"/>
      <c r="N211" s="164"/>
      <c r="O211" s="164"/>
      <c r="P211" s="26"/>
      <c r="Q211" s="3"/>
      <c r="R211" s="3"/>
      <c r="S211" s="3"/>
      <c r="T211" s="3"/>
      <c r="U211" s="3"/>
      <c r="V211" s="3"/>
      <c r="W211" s="3"/>
      <c r="X211" s="3"/>
      <c r="Y211" s="3"/>
    </row>
    <row r="212" spans="1:25" outlineLevel="1" x14ac:dyDescent="0.25">
      <c r="A212" s="2"/>
      <c r="B212" s="55"/>
      <c r="C212" s="674"/>
      <c r="D212" s="674"/>
      <c r="E212" s="164"/>
      <c r="F212" s="164"/>
      <c r="G212" s="164"/>
      <c r="H212" s="164"/>
      <c r="I212" s="164"/>
      <c r="J212" s="164"/>
      <c r="K212" s="164"/>
      <c r="L212" s="164"/>
      <c r="M212" s="164"/>
      <c r="N212" s="164"/>
      <c r="O212" s="164"/>
      <c r="P212" s="26"/>
      <c r="Q212" s="3"/>
      <c r="R212" s="3"/>
      <c r="S212" s="3"/>
      <c r="T212" s="3"/>
      <c r="U212" s="3"/>
      <c r="V212" s="3"/>
      <c r="W212" s="3"/>
      <c r="X212" s="3"/>
      <c r="Y212" s="3"/>
    </row>
    <row r="213" spans="1:25" outlineLevel="1" x14ac:dyDescent="0.25">
      <c r="A213" s="2"/>
      <c r="B213" s="55"/>
      <c r="C213" s="674"/>
      <c r="D213" s="674"/>
      <c r="E213" s="164"/>
      <c r="F213" s="164"/>
      <c r="G213" s="164"/>
      <c r="H213" s="164"/>
      <c r="I213" s="164"/>
      <c r="J213" s="164"/>
      <c r="K213" s="164"/>
      <c r="L213" s="164"/>
      <c r="M213" s="164"/>
      <c r="N213" s="164"/>
      <c r="O213" s="164"/>
      <c r="P213" s="26"/>
      <c r="Q213" s="3"/>
      <c r="R213" s="3"/>
      <c r="S213" s="3"/>
      <c r="T213" s="3"/>
      <c r="U213" s="3"/>
      <c r="V213" s="3"/>
      <c r="W213" s="3"/>
      <c r="X213" s="3"/>
      <c r="Y213" s="3"/>
    </row>
    <row r="214" spans="1:25" outlineLevel="1" x14ac:dyDescent="0.25">
      <c r="A214" s="2"/>
      <c r="B214" s="55"/>
      <c r="C214" s="674"/>
      <c r="D214" s="674"/>
      <c r="E214" s="164"/>
      <c r="F214" s="164"/>
      <c r="G214" s="164"/>
      <c r="H214" s="164"/>
      <c r="I214" s="164"/>
      <c r="J214" s="164"/>
      <c r="K214" s="164"/>
      <c r="L214" s="164"/>
      <c r="M214" s="164"/>
      <c r="N214" s="164"/>
      <c r="O214" s="164"/>
      <c r="P214" s="26"/>
      <c r="Q214" s="3"/>
      <c r="R214" s="3"/>
      <c r="S214" s="3"/>
      <c r="T214" s="3"/>
      <c r="U214" s="3"/>
      <c r="V214" s="3"/>
      <c r="W214" s="3"/>
      <c r="X214" s="3"/>
      <c r="Y214" s="3"/>
    </row>
    <row r="215" spans="1:25" outlineLevel="1" x14ac:dyDescent="0.25">
      <c r="A215" s="2"/>
      <c r="B215" s="55"/>
      <c r="C215" s="674"/>
      <c r="D215" s="674"/>
      <c r="E215" s="164"/>
      <c r="F215" s="164"/>
      <c r="G215" s="164"/>
      <c r="H215" s="164"/>
      <c r="I215" s="164"/>
      <c r="J215" s="164"/>
      <c r="K215" s="164"/>
      <c r="L215" s="164"/>
      <c r="M215" s="164"/>
      <c r="N215" s="164"/>
      <c r="O215" s="164"/>
      <c r="P215" s="26"/>
      <c r="Q215" s="3"/>
      <c r="R215" s="3"/>
      <c r="S215" s="3"/>
      <c r="T215" s="3"/>
      <c r="U215" s="3"/>
      <c r="V215" s="3"/>
      <c r="W215" s="3"/>
      <c r="X215" s="3"/>
      <c r="Y215" s="3"/>
    </row>
    <row r="216" spans="1:25" outlineLevel="1" x14ac:dyDescent="0.25">
      <c r="A216" s="2"/>
      <c r="B216" s="55"/>
      <c r="C216" s="674"/>
      <c r="D216" s="674"/>
      <c r="E216" s="164"/>
      <c r="F216" s="164"/>
      <c r="G216" s="164"/>
      <c r="H216" s="164"/>
      <c r="I216" s="164"/>
      <c r="J216" s="164"/>
      <c r="K216" s="164"/>
      <c r="L216" s="164"/>
      <c r="M216" s="164"/>
      <c r="N216" s="164"/>
      <c r="O216" s="164"/>
      <c r="P216" s="26"/>
      <c r="Q216" s="3"/>
      <c r="R216" s="3"/>
      <c r="S216" s="3"/>
      <c r="T216" s="3"/>
      <c r="U216" s="3"/>
      <c r="V216" s="3"/>
      <c r="W216" s="3"/>
      <c r="X216" s="3"/>
      <c r="Y216" s="3"/>
    </row>
    <row r="217" spans="1:25" outlineLevel="1" x14ac:dyDescent="0.25">
      <c r="A217" s="2"/>
      <c r="B217" s="55"/>
      <c r="C217" s="674"/>
      <c r="D217" s="674"/>
      <c r="E217" s="164"/>
      <c r="F217" s="164"/>
      <c r="G217" s="164"/>
      <c r="H217" s="164"/>
      <c r="I217" s="164"/>
      <c r="J217" s="164"/>
      <c r="K217" s="164"/>
      <c r="L217" s="164"/>
      <c r="M217" s="164"/>
      <c r="N217" s="164"/>
      <c r="O217" s="164"/>
      <c r="P217" s="26"/>
      <c r="Q217" s="3"/>
      <c r="R217" s="3"/>
      <c r="S217" s="3"/>
      <c r="T217" s="3"/>
      <c r="U217" s="3"/>
      <c r="V217" s="3"/>
      <c r="W217" s="3"/>
      <c r="X217" s="3"/>
      <c r="Y217" s="3"/>
    </row>
    <row r="218" spans="1:25" outlineLevel="1" x14ac:dyDescent="0.25">
      <c r="A218" s="2"/>
      <c r="B218" s="55"/>
      <c r="C218" s="674"/>
      <c r="D218" s="674"/>
      <c r="E218" s="164"/>
      <c r="F218" s="164"/>
      <c r="G218" s="164"/>
      <c r="H218" s="164"/>
      <c r="I218" s="164"/>
      <c r="J218" s="164"/>
      <c r="K218" s="164"/>
      <c r="L218" s="164"/>
      <c r="M218" s="164"/>
      <c r="N218" s="164"/>
      <c r="O218" s="164"/>
      <c r="P218" s="26"/>
      <c r="Q218" s="3"/>
      <c r="R218" s="3"/>
      <c r="S218" s="3"/>
      <c r="T218" s="3"/>
      <c r="U218" s="3"/>
      <c r="V218" s="3"/>
      <c r="W218" s="3"/>
      <c r="X218" s="3"/>
      <c r="Y218" s="3"/>
    </row>
    <row r="219" spans="1:25" outlineLevel="1" x14ac:dyDescent="0.25">
      <c r="A219" s="2"/>
      <c r="B219" s="55"/>
      <c r="C219" s="674"/>
      <c r="D219" s="674"/>
      <c r="E219" s="164"/>
      <c r="F219" s="164"/>
      <c r="G219" s="164"/>
      <c r="H219" s="164"/>
      <c r="I219" s="164"/>
      <c r="J219" s="164"/>
      <c r="K219" s="164"/>
      <c r="L219" s="164"/>
      <c r="M219" s="164"/>
      <c r="N219" s="164"/>
      <c r="O219" s="164"/>
      <c r="P219" s="26"/>
      <c r="Q219" s="3"/>
      <c r="R219" s="3"/>
      <c r="S219" s="3"/>
      <c r="T219" s="3"/>
      <c r="U219" s="3"/>
      <c r="V219" s="3"/>
      <c r="W219" s="3"/>
      <c r="X219" s="3"/>
      <c r="Y219" s="3"/>
    </row>
    <row r="220" spans="1:25" outlineLevel="1" x14ac:dyDescent="0.25">
      <c r="A220" s="2"/>
      <c r="B220" s="55"/>
      <c r="C220" s="674"/>
      <c r="D220" s="674"/>
      <c r="E220" s="27"/>
      <c r="F220" s="27"/>
      <c r="G220" s="27"/>
      <c r="H220" s="27"/>
      <c r="I220" s="27"/>
      <c r="J220" s="27"/>
      <c r="K220" s="27"/>
      <c r="L220" s="27"/>
      <c r="M220" s="27"/>
      <c r="N220" s="27"/>
      <c r="O220" s="27"/>
      <c r="P220" s="26"/>
      <c r="Q220" s="3"/>
      <c r="R220" s="3"/>
      <c r="S220" s="3"/>
      <c r="T220" s="3"/>
      <c r="U220" s="3"/>
      <c r="V220" s="3"/>
      <c r="W220" s="3"/>
      <c r="X220" s="3"/>
      <c r="Y220" s="3"/>
    </row>
    <row r="221" spans="1:25" ht="12" outlineLevel="1" thickBot="1" x14ac:dyDescent="0.3">
      <c r="A221" s="2"/>
      <c r="B221" s="56"/>
      <c r="C221" s="675"/>
      <c r="D221" s="675"/>
      <c r="E221" s="28"/>
      <c r="F221" s="28"/>
      <c r="G221" s="28"/>
      <c r="H221" s="28"/>
      <c r="I221" s="28"/>
      <c r="J221" s="28"/>
      <c r="K221" s="28"/>
      <c r="L221" s="28"/>
      <c r="M221" s="28"/>
      <c r="N221" s="28"/>
      <c r="O221" s="28"/>
      <c r="P221" s="29"/>
      <c r="Q221" s="3"/>
      <c r="R221" s="3"/>
      <c r="S221" s="3"/>
      <c r="T221" s="3"/>
      <c r="U221" s="3"/>
      <c r="V221" s="3"/>
      <c r="W221" s="3"/>
      <c r="X221" s="3"/>
      <c r="Y221" s="3"/>
    </row>
    <row r="222" spans="1:25" s="64" customFormat="1" ht="12" thickBot="1" x14ac:dyDescent="0.3">
      <c r="A222" s="20"/>
      <c r="B222" s="49"/>
      <c r="C222" s="80"/>
      <c r="D222" s="80"/>
      <c r="E222" s="80"/>
      <c r="F222" s="80"/>
      <c r="G222" s="80"/>
      <c r="H222" s="80"/>
      <c r="I222" s="80"/>
      <c r="J222" s="80"/>
      <c r="K222" s="80"/>
      <c r="L222" s="80"/>
      <c r="M222" s="80"/>
      <c r="N222" s="80"/>
      <c r="O222" s="80"/>
      <c r="P222" s="21"/>
      <c r="Q222" s="22"/>
      <c r="R222" s="22"/>
      <c r="S222" s="22"/>
      <c r="T222" s="22"/>
      <c r="U222" s="22"/>
      <c r="V222" s="22"/>
      <c r="W222" s="22"/>
      <c r="X222" s="22"/>
      <c r="Y222" s="22"/>
    </row>
    <row r="223" spans="1:25" ht="12" thickBot="1" x14ac:dyDescent="0.3">
      <c r="A223" s="2"/>
      <c r="B223" s="32" t="s">
        <v>162</v>
      </c>
      <c r="C223" s="85"/>
      <c r="D223" s="85"/>
      <c r="E223" s="85"/>
      <c r="F223" s="85"/>
      <c r="G223" s="85"/>
      <c r="H223" s="85"/>
      <c r="I223" s="85"/>
      <c r="J223" s="85"/>
      <c r="K223" s="85"/>
      <c r="L223" s="85"/>
      <c r="M223" s="85"/>
      <c r="N223" s="72"/>
      <c r="O223" s="72"/>
      <c r="P223" s="25"/>
      <c r="Q223" s="3"/>
      <c r="R223" s="3"/>
      <c r="S223" s="3"/>
      <c r="T223" s="3"/>
      <c r="U223" s="3"/>
      <c r="V223" s="3"/>
      <c r="W223" s="3"/>
      <c r="X223" s="3"/>
      <c r="Y223" s="3"/>
    </row>
    <row r="224" spans="1:25" ht="6" customHeight="1" outlineLevel="1" x14ac:dyDescent="0.25">
      <c r="A224" s="2"/>
      <c r="B224" s="52"/>
      <c r="C224" s="86"/>
      <c r="D224" s="86"/>
      <c r="E224" s="86"/>
      <c r="F224" s="86"/>
      <c r="G224" s="86"/>
      <c r="H224" s="86"/>
      <c r="I224" s="86"/>
      <c r="J224" s="86"/>
      <c r="K224" s="86"/>
      <c r="L224" s="86"/>
      <c r="M224" s="86"/>
      <c r="N224" s="86"/>
      <c r="O224" s="86"/>
      <c r="P224" s="26"/>
      <c r="Q224" s="3"/>
      <c r="R224" s="3"/>
      <c r="S224" s="3"/>
      <c r="T224" s="3"/>
      <c r="U224" s="3"/>
      <c r="V224" s="3"/>
      <c r="W224" s="3"/>
      <c r="X224" s="3"/>
      <c r="Y224" s="3"/>
    </row>
    <row r="225" spans="1:25" s="61" customFormat="1" ht="6" customHeight="1" outlineLevel="1" thickBot="1" x14ac:dyDescent="0.3">
      <c r="A225" s="2"/>
      <c r="B225" s="44"/>
      <c r="C225" s="153"/>
      <c r="D225" s="153"/>
      <c r="E225" s="153"/>
      <c r="F225" s="153"/>
      <c r="G225" s="153"/>
      <c r="H225" s="153"/>
      <c r="I225" s="153"/>
      <c r="J225" s="153"/>
      <c r="K225" s="153"/>
      <c r="L225" s="153"/>
      <c r="M225" s="153"/>
      <c r="N225" s="153"/>
      <c r="O225" s="153"/>
      <c r="P225" s="6"/>
      <c r="Q225" s="5"/>
      <c r="R225" s="5"/>
      <c r="S225" s="5"/>
      <c r="T225" s="5"/>
      <c r="U225" s="5"/>
      <c r="V225" s="5"/>
      <c r="W225" s="5"/>
      <c r="X225" s="5"/>
      <c r="Y225" s="5"/>
    </row>
    <row r="226" spans="1:25" ht="12" outlineLevel="1" thickBot="1" x14ac:dyDescent="0.3">
      <c r="A226" s="2"/>
      <c r="B226" s="53" t="s">
        <v>138</v>
      </c>
      <c r="C226" s="87"/>
      <c r="D226" s="87"/>
      <c r="E226" s="87"/>
      <c r="F226" s="87"/>
      <c r="G226" s="87"/>
      <c r="H226" s="87"/>
      <c r="I226" s="87"/>
      <c r="J226" s="87"/>
      <c r="K226" s="87"/>
      <c r="L226" s="87"/>
      <c r="M226" s="87"/>
      <c r="N226" s="87"/>
      <c r="O226" s="88"/>
      <c r="P226" s="26"/>
      <c r="Q226" s="3"/>
      <c r="R226" s="30"/>
      <c r="S226" s="3"/>
      <c r="T226" s="3"/>
      <c r="U226" s="3"/>
      <c r="V226" s="3"/>
      <c r="W226" s="3"/>
      <c r="X226" s="3"/>
      <c r="Y226" s="3"/>
    </row>
    <row r="227" spans="1:25" outlineLevel="1" x14ac:dyDescent="0.25">
      <c r="A227" s="2"/>
      <c r="B227" s="688" t="str">
        <f>Notes!B36</f>
        <v>Note 17</v>
      </c>
      <c r="C227" s="689"/>
      <c r="D227" s="689"/>
      <c r="E227" s="689"/>
      <c r="F227" s="689"/>
      <c r="G227" s="689"/>
      <c r="H227" s="689"/>
      <c r="I227" s="689"/>
      <c r="J227" s="689"/>
      <c r="K227" s="689"/>
      <c r="L227" s="689"/>
      <c r="M227" s="689"/>
      <c r="N227" s="690"/>
      <c r="O227" s="89" t="str">
        <f>Notes!B38</f>
        <v>Note 18</v>
      </c>
      <c r="P227" s="26"/>
      <c r="Q227" s="3"/>
      <c r="R227" s="30"/>
      <c r="S227" s="3"/>
      <c r="T227" s="3"/>
      <c r="U227" s="3"/>
      <c r="V227" s="3"/>
      <c r="W227" s="3"/>
      <c r="X227" s="3"/>
      <c r="Y227" s="3"/>
    </row>
    <row r="228" spans="1:25" ht="23" outlineLevel="1" x14ac:dyDescent="0.25">
      <c r="A228" s="2"/>
      <c r="B228" s="54" t="s">
        <v>163</v>
      </c>
      <c r="C228" s="691" t="s">
        <v>164</v>
      </c>
      <c r="D228" s="691"/>
      <c r="E228" s="170"/>
      <c r="F228" s="170"/>
      <c r="G228" s="170"/>
      <c r="H228" s="170"/>
      <c r="I228" s="170"/>
      <c r="J228" s="170"/>
      <c r="K228" s="170"/>
      <c r="L228" s="170"/>
      <c r="M228" s="170"/>
      <c r="N228" s="164"/>
      <c r="O228" s="170" t="s">
        <v>157</v>
      </c>
      <c r="P228" s="26"/>
      <c r="Q228" s="3"/>
      <c r="R228" s="3"/>
      <c r="S228" s="3"/>
      <c r="T228" s="3"/>
      <c r="U228" s="3"/>
      <c r="V228" s="3"/>
      <c r="W228" s="3"/>
      <c r="X228" s="3"/>
      <c r="Y228" s="3"/>
    </row>
    <row r="229" spans="1:25" outlineLevel="1" x14ac:dyDescent="0.25">
      <c r="A229" s="2"/>
      <c r="B229" s="54"/>
      <c r="C229" s="674"/>
      <c r="D229" s="674"/>
      <c r="E229" s="164"/>
      <c r="F229" s="164"/>
      <c r="G229" s="164"/>
      <c r="H229" s="164"/>
      <c r="I229" s="164"/>
      <c r="J229" s="164"/>
      <c r="K229" s="164"/>
      <c r="L229" s="164"/>
      <c r="M229" s="164"/>
      <c r="N229" s="164"/>
      <c r="O229" s="164"/>
      <c r="P229" s="26"/>
      <c r="Q229" s="3"/>
      <c r="R229" s="3"/>
      <c r="S229" s="3"/>
      <c r="T229" s="3"/>
      <c r="U229" s="3"/>
      <c r="V229" s="3"/>
      <c r="W229" s="3"/>
      <c r="X229" s="3"/>
      <c r="Y229" s="3"/>
    </row>
    <row r="230" spans="1:25" outlineLevel="1" x14ac:dyDescent="0.25">
      <c r="A230" s="2"/>
      <c r="B230" s="55"/>
      <c r="C230" s="674"/>
      <c r="D230" s="674"/>
      <c r="E230" s="164"/>
      <c r="F230" s="164"/>
      <c r="G230" s="164"/>
      <c r="H230" s="164"/>
      <c r="I230" s="164"/>
      <c r="J230" s="164"/>
      <c r="K230" s="164"/>
      <c r="L230" s="164"/>
      <c r="M230" s="164"/>
      <c r="N230" s="164"/>
      <c r="O230" s="164"/>
      <c r="P230" s="26"/>
      <c r="Q230" s="3"/>
      <c r="R230" s="3"/>
      <c r="S230" s="3"/>
      <c r="T230" s="3"/>
      <c r="U230" s="3"/>
      <c r="V230" s="3"/>
      <c r="W230" s="3"/>
      <c r="X230" s="3"/>
      <c r="Y230" s="3"/>
    </row>
    <row r="231" spans="1:25" outlineLevel="1" x14ac:dyDescent="0.25">
      <c r="A231" s="2"/>
      <c r="B231" s="55"/>
      <c r="C231" s="674"/>
      <c r="D231" s="674"/>
      <c r="E231" s="164"/>
      <c r="F231" s="164"/>
      <c r="G231" s="164"/>
      <c r="H231" s="164"/>
      <c r="I231" s="164"/>
      <c r="J231" s="164"/>
      <c r="K231" s="164"/>
      <c r="L231" s="164"/>
      <c r="M231" s="164"/>
      <c r="N231" s="164"/>
      <c r="O231" s="164"/>
      <c r="P231" s="26"/>
      <c r="Q231" s="3"/>
      <c r="R231" s="3"/>
      <c r="S231" s="3"/>
      <c r="T231" s="3"/>
      <c r="U231" s="3"/>
      <c r="V231" s="3"/>
      <c r="W231" s="3"/>
      <c r="X231" s="3"/>
      <c r="Y231" s="3"/>
    </row>
    <row r="232" spans="1:25" outlineLevel="1" x14ac:dyDescent="0.25">
      <c r="A232" s="2"/>
      <c r="B232" s="55"/>
      <c r="C232" s="674"/>
      <c r="D232" s="674"/>
      <c r="E232" s="164"/>
      <c r="F232" s="164"/>
      <c r="G232" s="164"/>
      <c r="H232" s="164"/>
      <c r="I232" s="164"/>
      <c r="J232" s="164"/>
      <c r="K232" s="164"/>
      <c r="L232" s="164"/>
      <c r="M232" s="164"/>
      <c r="N232" s="164"/>
      <c r="O232" s="164"/>
      <c r="P232" s="26"/>
      <c r="Q232" s="3"/>
      <c r="R232" s="3"/>
      <c r="S232" s="3"/>
      <c r="T232" s="3"/>
      <c r="U232" s="3"/>
      <c r="V232" s="3"/>
      <c r="W232" s="3"/>
      <c r="X232" s="3"/>
      <c r="Y232" s="3"/>
    </row>
    <row r="233" spans="1:25" outlineLevel="1" x14ac:dyDescent="0.25">
      <c r="A233" s="2"/>
      <c r="B233" s="55"/>
      <c r="C233" s="674"/>
      <c r="D233" s="674"/>
      <c r="E233" s="164"/>
      <c r="F233" s="164"/>
      <c r="G233" s="164"/>
      <c r="H233" s="164"/>
      <c r="I233" s="164"/>
      <c r="J233" s="164"/>
      <c r="K233" s="164"/>
      <c r="L233" s="164"/>
      <c r="M233" s="164"/>
      <c r="N233" s="164"/>
      <c r="O233" s="164"/>
      <c r="P233" s="26"/>
      <c r="Q233" s="3"/>
      <c r="R233" s="3"/>
      <c r="S233" s="3"/>
      <c r="T233" s="3"/>
      <c r="U233" s="3"/>
      <c r="V233" s="3"/>
      <c r="W233" s="3"/>
      <c r="X233" s="3"/>
      <c r="Y233" s="3"/>
    </row>
    <row r="234" spans="1:25" outlineLevel="1" x14ac:dyDescent="0.25">
      <c r="A234" s="2"/>
      <c r="B234" s="55"/>
      <c r="C234" s="674"/>
      <c r="D234" s="674"/>
      <c r="E234" s="164"/>
      <c r="F234" s="164"/>
      <c r="G234" s="164"/>
      <c r="H234" s="164"/>
      <c r="I234" s="164"/>
      <c r="J234" s="164"/>
      <c r="K234" s="164"/>
      <c r="L234" s="164"/>
      <c r="M234" s="164"/>
      <c r="N234" s="164"/>
      <c r="O234" s="164"/>
      <c r="P234" s="26"/>
      <c r="Q234" s="3"/>
      <c r="R234" s="3"/>
      <c r="S234" s="3"/>
      <c r="T234" s="3"/>
      <c r="U234" s="3"/>
      <c r="V234" s="3"/>
      <c r="W234" s="3"/>
      <c r="X234" s="3"/>
      <c r="Y234" s="3"/>
    </row>
    <row r="235" spans="1:25" outlineLevel="1" x14ac:dyDescent="0.25">
      <c r="A235" s="2"/>
      <c r="B235" s="55"/>
      <c r="C235" s="674"/>
      <c r="D235" s="674"/>
      <c r="E235" s="164"/>
      <c r="F235" s="164"/>
      <c r="G235" s="164"/>
      <c r="H235" s="164"/>
      <c r="I235" s="164"/>
      <c r="J235" s="164"/>
      <c r="K235" s="164"/>
      <c r="L235" s="164"/>
      <c r="M235" s="164"/>
      <c r="N235" s="164"/>
      <c r="O235" s="164"/>
      <c r="P235" s="26"/>
      <c r="Q235" s="3"/>
      <c r="R235" s="3"/>
      <c r="S235" s="3"/>
      <c r="T235" s="3"/>
      <c r="U235" s="3"/>
      <c r="V235" s="3"/>
      <c r="W235" s="3"/>
      <c r="X235" s="3"/>
      <c r="Y235" s="3"/>
    </row>
    <row r="236" spans="1:25" outlineLevel="1" x14ac:dyDescent="0.25">
      <c r="A236" s="2"/>
      <c r="B236" s="55"/>
      <c r="C236" s="674"/>
      <c r="D236" s="674"/>
      <c r="E236" s="164"/>
      <c r="F236" s="164"/>
      <c r="G236" s="164"/>
      <c r="H236" s="164"/>
      <c r="I236" s="164"/>
      <c r="J236" s="164"/>
      <c r="K236" s="164"/>
      <c r="L236" s="164"/>
      <c r="M236" s="164"/>
      <c r="N236" s="164"/>
      <c r="O236" s="164"/>
      <c r="P236" s="26"/>
      <c r="Q236" s="3"/>
      <c r="R236" s="3"/>
      <c r="S236" s="3"/>
      <c r="T236" s="3"/>
      <c r="U236" s="3"/>
      <c r="V236" s="3"/>
      <c r="W236" s="3"/>
      <c r="X236" s="3"/>
      <c r="Y236" s="3"/>
    </row>
    <row r="237" spans="1:25" outlineLevel="1" x14ac:dyDescent="0.25">
      <c r="A237" s="2"/>
      <c r="B237" s="55"/>
      <c r="C237" s="674"/>
      <c r="D237" s="674"/>
      <c r="E237" s="164"/>
      <c r="F237" s="164"/>
      <c r="G237" s="164"/>
      <c r="H237" s="164"/>
      <c r="I237" s="164"/>
      <c r="J237" s="164"/>
      <c r="K237" s="164"/>
      <c r="L237" s="164"/>
      <c r="M237" s="164"/>
      <c r="N237" s="164"/>
      <c r="O237" s="164"/>
      <c r="P237" s="26"/>
      <c r="Q237" s="3"/>
      <c r="R237" s="3"/>
      <c r="S237" s="3"/>
      <c r="T237" s="3"/>
      <c r="U237" s="3"/>
      <c r="V237" s="3"/>
      <c r="W237" s="3"/>
      <c r="X237" s="3"/>
      <c r="Y237" s="3"/>
    </row>
    <row r="238" spans="1:25" outlineLevel="1" x14ac:dyDescent="0.25">
      <c r="A238" s="2"/>
      <c r="B238" s="55"/>
      <c r="C238" s="674"/>
      <c r="D238" s="674"/>
      <c r="E238" s="164"/>
      <c r="F238" s="164"/>
      <c r="G238" s="164"/>
      <c r="H238" s="164"/>
      <c r="I238" s="164"/>
      <c r="J238" s="164"/>
      <c r="K238" s="164"/>
      <c r="L238" s="164"/>
      <c r="M238" s="164"/>
      <c r="N238" s="164"/>
      <c r="O238" s="164"/>
      <c r="P238" s="26"/>
      <c r="Q238" s="3"/>
      <c r="R238" s="3"/>
      <c r="S238" s="3"/>
      <c r="T238" s="3"/>
      <c r="U238" s="3"/>
      <c r="V238" s="3"/>
      <c r="W238" s="3"/>
      <c r="X238" s="3"/>
      <c r="Y238" s="3"/>
    </row>
    <row r="239" spans="1:25" outlineLevel="1" x14ac:dyDescent="0.25">
      <c r="A239" s="2"/>
      <c r="B239" s="55"/>
      <c r="C239" s="674"/>
      <c r="D239" s="674"/>
      <c r="E239" s="164"/>
      <c r="F239" s="164"/>
      <c r="G239" s="164"/>
      <c r="H239" s="164"/>
      <c r="I239" s="164"/>
      <c r="J239" s="164"/>
      <c r="K239" s="164"/>
      <c r="L239" s="164"/>
      <c r="M239" s="164"/>
      <c r="N239" s="164"/>
      <c r="O239" s="164"/>
      <c r="P239" s="26"/>
      <c r="Q239" s="3"/>
      <c r="R239" s="3"/>
      <c r="S239" s="3"/>
      <c r="T239" s="3"/>
      <c r="U239" s="3"/>
      <c r="V239" s="3"/>
      <c r="W239" s="3"/>
      <c r="X239" s="3"/>
      <c r="Y239" s="3"/>
    </row>
    <row r="240" spans="1:25" outlineLevel="1" x14ac:dyDescent="0.25">
      <c r="A240" s="2"/>
      <c r="B240" s="55"/>
      <c r="C240" s="674"/>
      <c r="D240" s="674"/>
      <c r="E240" s="164"/>
      <c r="F240" s="164"/>
      <c r="G240" s="164"/>
      <c r="H240" s="164"/>
      <c r="I240" s="164"/>
      <c r="J240" s="164"/>
      <c r="K240" s="164"/>
      <c r="L240" s="164"/>
      <c r="M240" s="164"/>
      <c r="N240" s="164"/>
      <c r="O240" s="164"/>
      <c r="P240" s="26"/>
      <c r="Q240" s="3"/>
      <c r="R240" s="3"/>
      <c r="S240" s="3"/>
      <c r="T240" s="3"/>
      <c r="U240" s="3"/>
      <c r="V240" s="3"/>
      <c r="W240" s="3"/>
      <c r="X240" s="3"/>
      <c r="Y240" s="3"/>
    </row>
    <row r="241" spans="1:25" outlineLevel="1" x14ac:dyDescent="0.25">
      <c r="A241" s="2"/>
      <c r="B241" s="55"/>
      <c r="C241" s="674"/>
      <c r="D241" s="674"/>
      <c r="E241" s="27"/>
      <c r="F241" s="27"/>
      <c r="G241" s="27"/>
      <c r="H241" s="27"/>
      <c r="I241" s="27"/>
      <c r="J241" s="27"/>
      <c r="K241" s="27"/>
      <c r="L241" s="27"/>
      <c r="M241" s="27"/>
      <c r="N241" s="27"/>
      <c r="O241" s="27"/>
      <c r="P241" s="26"/>
      <c r="Q241" s="3"/>
      <c r="R241" s="3"/>
      <c r="S241" s="3"/>
      <c r="T241" s="3"/>
      <c r="U241" s="3"/>
      <c r="V241" s="3"/>
      <c r="W241" s="3"/>
      <c r="X241" s="3"/>
      <c r="Y241" s="3"/>
    </row>
    <row r="242" spans="1:25" ht="12" outlineLevel="1" thickBot="1" x14ac:dyDescent="0.3">
      <c r="A242" s="2"/>
      <c r="B242" s="56"/>
      <c r="C242" s="675"/>
      <c r="D242" s="675"/>
      <c r="E242" s="28"/>
      <c r="F242" s="28"/>
      <c r="G242" s="28"/>
      <c r="H242" s="28"/>
      <c r="I242" s="28"/>
      <c r="J242" s="28"/>
      <c r="K242" s="28"/>
      <c r="L242" s="28"/>
      <c r="M242" s="28"/>
      <c r="N242" s="28"/>
      <c r="O242" s="28"/>
      <c r="P242" s="29"/>
      <c r="Q242" s="3"/>
      <c r="R242" s="3"/>
      <c r="S242" s="3"/>
      <c r="T242" s="3"/>
      <c r="U242" s="3"/>
      <c r="V242" s="3"/>
      <c r="W242" s="3"/>
      <c r="X242" s="3"/>
      <c r="Y242" s="3"/>
    </row>
    <row r="243" spans="1:25" ht="12" thickBot="1" x14ac:dyDescent="0.3">
      <c r="A243" s="2"/>
      <c r="B243" s="31"/>
      <c r="C243" s="71"/>
      <c r="D243" s="71"/>
      <c r="E243" s="71"/>
      <c r="F243" s="71"/>
      <c r="G243" s="71"/>
      <c r="H243" s="71"/>
      <c r="I243" s="71"/>
      <c r="J243" s="71"/>
      <c r="K243" s="71"/>
      <c r="L243" s="71"/>
      <c r="M243" s="71"/>
      <c r="N243" s="71"/>
      <c r="O243" s="71"/>
      <c r="P243" s="3"/>
      <c r="Q243" s="3"/>
      <c r="R243" s="3"/>
      <c r="S243" s="3"/>
      <c r="T243" s="3"/>
      <c r="U243" s="3"/>
      <c r="V243" s="3"/>
      <c r="W243" s="3"/>
      <c r="X243" s="3"/>
      <c r="Y243" s="3"/>
    </row>
    <row r="244" spans="1:25" ht="12" thickBot="1" x14ac:dyDescent="0.3">
      <c r="A244" s="676"/>
      <c r="B244" s="32" t="s">
        <v>165</v>
      </c>
      <c r="C244" s="72"/>
      <c r="D244" s="72"/>
      <c r="E244" s="72"/>
      <c r="F244" s="72"/>
      <c r="G244" s="72"/>
      <c r="H244" s="72"/>
      <c r="I244" s="72"/>
      <c r="J244" s="72"/>
      <c r="K244" s="72"/>
      <c r="L244" s="72"/>
      <c r="M244" s="72"/>
      <c r="N244" s="72"/>
      <c r="O244" s="72"/>
      <c r="P244" s="4"/>
      <c r="Q244" s="3"/>
      <c r="R244" s="3"/>
      <c r="S244" s="3"/>
      <c r="T244" s="3"/>
      <c r="U244" s="3"/>
      <c r="V244" s="3"/>
      <c r="W244" s="3"/>
      <c r="X244" s="3"/>
      <c r="Y244" s="3"/>
    </row>
    <row r="245" spans="1:25" s="61" customFormat="1" ht="6" customHeight="1" outlineLevel="1" x14ac:dyDescent="0.25">
      <c r="A245" s="677"/>
      <c r="B245" s="44"/>
      <c r="C245" s="153"/>
      <c r="D245" s="153"/>
      <c r="E245" s="153"/>
      <c r="F245" s="153"/>
      <c r="G245" s="153"/>
      <c r="H245" s="153"/>
      <c r="I245" s="153"/>
      <c r="J245" s="153"/>
      <c r="K245" s="153"/>
      <c r="L245" s="153"/>
      <c r="M245" s="153"/>
      <c r="N245" s="153"/>
      <c r="O245" s="153"/>
      <c r="P245" s="6"/>
      <c r="Q245" s="5"/>
      <c r="R245" s="5"/>
      <c r="S245" s="5"/>
      <c r="T245" s="5"/>
      <c r="U245" s="5"/>
      <c r="V245" s="5"/>
      <c r="W245" s="5"/>
      <c r="X245" s="5"/>
      <c r="Y245" s="5"/>
    </row>
    <row r="246" spans="1:25" s="61" customFormat="1" outlineLevel="1" x14ac:dyDescent="0.25">
      <c r="A246" s="677"/>
      <c r="B246" s="679" t="s">
        <v>35</v>
      </c>
      <c r="C246" s="682" t="s">
        <v>101</v>
      </c>
      <c r="D246" s="682"/>
      <c r="E246" s="153"/>
      <c r="F246" s="683"/>
      <c r="G246" s="683"/>
      <c r="H246" s="683"/>
      <c r="I246" s="683"/>
      <c r="J246" s="683"/>
      <c r="K246" s="153"/>
      <c r="L246" s="153"/>
      <c r="M246" s="153"/>
      <c r="N246" s="153"/>
      <c r="O246" s="153"/>
      <c r="P246" s="6"/>
      <c r="Q246" s="3"/>
      <c r="R246" s="3"/>
      <c r="S246" s="5"/>
      <c r="T246" s="5"/>
      <c r="U246" s="5"/>
      <c r="V246" s="5"/>
      <c r="W246" s="5"/>
      <c r="X246" s="5"/>
      <c r="Y246" s="5"/>
    </row>
    <row r="247" spans="1:25" s="61" customFormat="1" ht="5.25" customHeight="1" outlineLevel="1" x14ac:dyDescent="0.25">
      <c r="A247" s="677"/>
      <c r="B247" s="680"/>
      <c r="C247" s="682"/>
      <c r="D247" s="682"/>
      <c r="E247" s="153"/>
      <c r="F247" s="90"/>
      <c r="G247" s="91"/>
      <c r="H247" s="91"/>
      <c r="I247" s="153"/>
      <c r="J247" s="153"/>
      <c r="K247" s="153"/>
      <c r="L247" s="153"/>
      <c r="M247" s="153"/>
      <c r="N247" s="153"/>
      <c r="O247" s="153"/>
      <c r="P247" s="6"/>
      <c r="Q247" s="3"/>
      <c r="R247" s="3"/>
      <c r="S247" s="5"/>
      <c r="T247" s="5"/>
      <c r="U247" s="5"/>
      <c r="V247" s="5"/>
      <c r="W247" s="5"/>
      <c r="X247" s="5"/>
      <c r="Y247" s="5"/>
    </row>
    <row r="248" spans="1:25" s="61" customFormat="1" outlineLevel="1" x14ac:dyDescent="0.25">
      <c r="A248" s="677"/>
      <c r="B248" s="681"/>
      <c r="C248" s="682"/>
      <c r="D248" s="682"/>
      <c r="E248" s="153"/>
      <c r="F248" s="683"/>
      <c r="G248" s="683"/>
      <c r="H248" s="683"/>
      <c r="I248" s="683"/>
      <c r="J248" s="683"/>
      <c r="K248" s="153"/>
      <c r="L248" s="153"/>
      <c r="M248" s="153"/>
      <c r="N248" s="153"/>
      <c r="O248" s="153"/>
      <c r="P248" s="6"/>
      <c r="Q248" s="5"/>
      <c r="R248" s="3"/>
      <c r="S248" s="5"/>
      <c r="T248" s="5"/>
      <c r="U248" s="5"/>
      <c r="V248" s="5"/>
      <c r="W248" s="5"/>
      <c r="X248" s="5"/>
      <c r="Y248" s="5"/>
    </row>
    <row r="249" spans="1:25" s="61" customFormat="1" ht="6.75" customHeight="1" outlineLevel="1" x14ac:dyDescent="0.25">
      <c r="A249" s="677"/>
      <c r="B249" s="57"/>
      <c r="C249" s="152"/>
      <c r="D249" s="152"/>
      <c r="E249" s="153"/>
      <c r="F249" s="90"/>
      <c r="G249" s="91"/>
      <c r="H249" s="91"/>
      <c r="I249" s="153"/>
      <c r="J249" s="153"/>
      <c r="K249" s="153"/>
      <c r="L249" s="153"/>
      <c r="M249" s="153"/>
      <c r="N249" s="153"/>
      <c r="O249" s="153"/>
      <c r="P249" s="6"/>
      <c r="Q249" s="3"/>
      <c r="R249" s="3"/>
      <c r="S249" s="5"/>
      <c r="T249" s="5"/>
      <c r="U249" s="5"/>
      <c r="V249" s="5"/>
      <c r="W249" s="5"/>
      <c r="X249" s="5"/>
      <c r="Y249" s="5"/>
    </row>
    <row r="250" spans="1:25" s="61" customFormat="1" outlineLevel="1" x14ac:dyDescent="0.25">
      <c r="A250" s="677"/>
      <c r="B250" s="684" t="s">
        <v>166</v>
      </c>
      <c r="C250" s="687"/>
      <c r="D250" s="682"/>
      <c r="E250" s="682"/>
      <c r="F250" s="682"/>
      <c r="G250" s="682"/>
      <c r="H250" s="682"/>
      <c r="I250" s="682"/>
      <c r="J250" s="682"/>
      <c r="K250" s="682"/>
      <c r="L250" s="682"/>
      <c r="M250" s="682"/>
      <c r="N250" s="682"/>
      <c r="O250" s="682"/>
      <c r="P250" s="6"/>
      <c r="Q250" s="3"/>
      <c r="R250" s="3"/>
      <c r="S250" s="5"/>
      <c r="T250" s="5"/>
      <c r="U250" s="5"/>
      <c r="V250" s="5"/>
      <c r="W250" s="5"/>
      <c r="X250" s="5"/>
      <c r="Y250" s="5"/>
    </row>
    <row r="251" spans="1:25" s="61" customFormat="1" outlineLevel="1" x14ac:dyDescent="0.25">
      <c r="A251" s="677"/>
      <c r="B251" s="685"/>
      <c r="C251" s="687"/>
      <c r="D251" s="682"/>
      <c r="E251" s="682"/>
      <c r="F251" s="682"/>
      <c r="G251" s="682"/>
      <c r="H251" s="682"/>
      <c r="I251" s="682"/>
      <c r="J251" s="682"/>
      <c r="K251" s="682"/>
      <c r="L251" s="682"/>
      <c r="M251" s="682"/>
      <c r="N251" s="682"/>
      <c r="O251" s="682"/>
      <c r="P251" s="6"/>
      <c r="Q251" s="3"/>
      <c r="R251" s="3"/>
      <c r="S251" s="5"/>
      <c r="T251" s="5"/>
      <c r="U251" s="5"/>
      <c r="V251" s="5"/>
      <c r="W251" s="5"/>
      <c r="X251" s="5"/>
      <c r="Y251" s="5"/>
    </row>
    <row r="252" spans="1:25" s="61" customFormat="1" outlineLevel="1" x14ac:dyDescent="0.25">
      <c r="A252" s="677"/>
      <c r="B252" s="685"/>
      <c r="C252" s="687"/>
      <c r="D252" s="682"/>
      <c r="E252" s="682"/>
      <c r="F252" s="682"/>
      <c r="G252" s="682"/>
      <c r="H252" s="682"/>
      <c r="I252" s="682"/>
      <c r="J252" s="682"/>
      <c r="K252" s="682"/>
      <c r="L252" s="682"/>
      <c r="M252" s="682"/>
      <c r="N252" s="682"/>
      <c r="O252" s="682"/>
      <c r="P252" s="6"/>
      <c r="Q252" s="3"/>
      <c r="R252" s="3"/>
      <c r="S252" s="5"/>
      <c r="T252" s="5"/>
      <c r="U252" s="5"/>
      <c r="V252" s="5"/>
      <c r="W252" s="5"/>
      <c r="X252" s="5"/>
      <c r="Y252" s="5"/>
    </row>
    <row r="253" spans="1:25" s="61" customFormat="1" outlineLevel="1" x14ac:dyDescent="0.25">
      <c r="A253" s="677"/>
      <c r="B253" s="685"/>
      <c r="C253" s="687"/>
      <c r="D253" s="682"/>
      <c r="E253" s="682"/>
      <c r="F253" s="682"/>
      <c r="G253" s="682"/>
      <c r="H253" s="682"/>
      <c r="I253" s="682"/>
      <c r="J253" s="682"/>
      <c r="K253" s="682"/>
      <c r="L253" s="682"/>
      <c r="M253" s="682"/>
      <c r="N253" s="682"/>
      <c r="O253" s="682"/>
      <c r="P253" s="6"/>
      <c r="Q253" s="3"/>
      <c r="R253" s="3"/>
      <c r="S253" s="5"/>
      <c r="T253" s="5"/>
      <c r="U253" s="5"/>
      <c r="V253" s="5"/>
      <c r="W253" s="5"/>
      <c r="X253" s="5"/>
      <c r="Y253" s="5"/>
    </row>
    <row r="254" spans="1:25" s="61" customFormat="1" outlineLevel="1" x14ac:dyDescent="0.25">
      <c r="A254" s="677"/>
      <c r="B254" s="686"/>
      <c r="C254" s="687"/>
      <c r="D254" s="682"/>
      <c r="E254" s="682"/>
      <c r="F254" s="682"/>
      <c r="G254" s="682"/>
      <c r="H254" s="682"/>
      <c r="I254" s="682"/>
      <c r="J254" s="682"/>
      <c r="K254" s="682"/>
      <c r="L254" s="682"/>
      <c r="M254" s="682"/>
      <c r="N254" s="682"/>
      <c r="O254" s="682"/>
      <c r="P254" s="6"/>
      <c r="Q254" s="3"/>
      <c r="R254" s="3"/>
      <c r="S254" s="5"/>
      <c r="T254" s="5"/>
      <c r="U254" s="5"/>
      <c r="V254" s="5"/>
      <c r="W254" s="5"/>
      <c r="X254" s="5"/>
      <c r="Y254" s="5"/>
    </row>
    <row r="255" spans="1:25" s="61" customFormat="1" ht="6" customHeight="1" outlineLevel="1" thickBot="1" x14ac:dyDescent="0.3">
      <c r="A255" s="678"/>
      <c r="B255" s="48"/>
      <c r="C255" s="73"/>
      <c r="D255" s="73"/>
      <c r="E255" s="73"/>
      <c r="F255" s="73"/>
      <c r="G255" s="73"/>
      <c r="H255" s="73"/>
      <c r="I255" s="73"/>
      <c r="J255" s="73"/>
      <c r="K255" s="73"/>
      <c r="L255" s="73"/>
      <c r="M255" s="73"/>
      <c r="N255" s="73"/>
      <c r="O255" s="73"/>
      <c r="P255" s="9"/>
      <c r="Q255" s="5"/>
      <c r="R255" s="3"/>
      <c r="S255" s="5"/>
      <c r="T255" s="5"/>
      <c r="U255" s="5"/>
      <c r="V255" s="5"/>
      <c r="W255" s="5"/>
      <c r="X255" s="5"/>
      <c r="Y255" s="5"/>
    </row>
    <row r="256" spans="1:25" s="64" customFormat="1" x14ac:dyDescent="0.25">
      <c r="A256" s="20"/>
      <c r="B256" s="49"/>
      <c r="C256" s="80"/>
      <c r="D256" s="80"/>
      <c r="E256" s="80"/>
      <c r="F256" s="80"/>
      <c r="G256" s="80"/>
      <c r="H256" s="80"/>
      <c r="I256" s="80"/>
      <c r="J256" s="80"/>
      <c r="K256" s="80"/>
      <c r="L256" s="80"/>
      <c r="M256" s="80"/>
      <c r="N256" s="80"/>
      <c r="O256" s="80"/>
      <c r="P256" s="21"/>
      <c r="Q256" s="22"/>
      <c r="R256" s="22"/>
      <c r="S256" s="22"/>
      <c r="T256" s="22"/>
      <c r="U256" s="22"/>
      <c r="V256" s="22"/>
      <c r="W256" s="22"/>
      <c r="X256" s="22"/>
      <c r="Y256" s="22"/>
    </row>
    <row r="257" spans="1:25" x14ac:dyDescent="0.25">
      <c r="A257" s="2"/>
      <c r="B257" s="31"/>
      <c r="C257" s="71"/>
      <c r="D257" s="71"/>
      <c r="E257" s="71"/>
      <c r="F257" s="71"/>
      <c r="G257" s="71"/>
      <c r="H257" s="71"/>
      <c r="I257" s="71"/>
      <c r="J257" s="71"/>
      <c r="K257" s="71"/>
      <c r="L257" s="71"/>
      <c r="M257" s="71"/>
      <c r="N257" s="71"/>
      <c r="O257" s="71"/>
      <c r="P257" s="3"/>
      <c r="Q257" s="3"/>
      <c r="R257" s="3"/>
      <c r="S257" s="3"/>
      <c r="T257" s="3"/>
      <c r="U257" s="3"/>
      <c r="V257" s="3"/>
      <c r="W257" s="3"/>
      <c r="X257" s="3"/>
      <c r="Y257" s="3"/>
    </row>
    <row r="258" spans="1:25" x14ac:dyDescent="0.25">
      <c r="A258" s="2"/>
      <c r="B258" s="31"/>
      <c r="C258" s="71"/>
      <c r="D258" s="71"/>
      <c r="E258" s="71"/>
      <c r="F258" s="71"/>
      <c r="G258" s="71"/>
      <c r="H258" s="71"/>
      <c r="I258" s="71"/>
      <c r="J258" s="71"/>
      <c r="K258" s="71"/>
      <c r="L258" s="71"/>
      <c r="M258" s="71"/>
      <c r="N258" s="71"/>
      <c r="O258" s="71"/>
      <c r="P258" s="3"/>
      <c r="Q258" s="3"/>
      <c r="R258" s="3"/>
      <c r="S258" s="3"/>
      <c r="T258" s="3"/>
      <c r="U258" s="3"/>
      <c r="V258" s="3"/>
      <c r="W258" s="3"/>
      <c r="X258" s="3"/>
      <c r="Y258" s="3"/>
    </row>
    <row r="259" spans="1:25" x14ac:dyDescent="0.25">
      <c r="A259" s="2"/>
      <c r="B259" s="31"/>
      <c r="C259" s="71"/>
      <c r="D259" s="71"/>
      <c r="E259" s="71"/>
      <c r="F259" s="71"/>
      <c r="G259" s="71"/>
      <c r="H259" s="71"/>
      <c r="I259" s="71"/>
      <c r="J259" s="71"/>
      <c r="K259" s="71"/>
      <c r="L259" s="71"/>
      <c r="M259" s="71"/>
      <c r="N259" s="71"/>
      <c r="O259" s="71"/>
      <c r="P259" s="3"/>
      <c r="Q259" s="3"/>
      <c r="R259" s="3"/>
      <c r="S259" s="3"/>
      <c r="T259" s="3"/>
      <c r="U259" s="3"/>
      <c r="V259" s="3"/>
      <c r="W259" s="3"/>
      <c r="X259" s="3"/>
      <c r="Y259" s="3"/>
    </row>
    <row r="260" spans="1:25" x14ac:dyDescent="0.25">
      <c r="A260" s="2"/>
      <c r="B260" s="31"/>
      <c r="C260" s="71"/>
      <c r="D260" s="71"/>
      <c r="E260" s="71"/>
      <c r="F260" s="71"/>
      <c r="G260" s="71"/>
      <c r="H260" s="71"/>
      <c r="I260" s="71"/>
      <c r="J260" s="71"/>
      <c r="K260" s="71"/>
      <c r="L260" s="71"/>
      <c r="M260" s="71"/>
      <c r="N260" s="71"/>
      <c r="O260" s="71"/>
      <c r="P260" s="3"/>
      <c r="Q260" s="3"/>
      <c r="R260" s="3"/>
      <c r="S260" s="3"/>
      <c r="T260" s="3"/>
      <c r="U260" s="3"/>
      <c r="V260" s="3"/>
      <c r="W260" s="3"/>
      <c r="X260" s="3"/>
      <c r="Y260" s="3"/>
    </row>
    <row r="261" spans="1:25" x14ac:dyDescent="0.25">
      <c r="A261" s="2"/>
      <c r="B261" s="31"/>
      <c r="C261" s="71"/>
      <c r="D261" s="71"/>
      <c r="E261" s="71"/>
      <c r="F261" s="71"/>
      <c r="G261" s="71"/>
      <c r="H261" s="71"/>
      <c r="I261" s="71"/>
      <c r="J261" s="71"/>
      <c r="K261" s="71"/>
      <c r="L261" s="71"/>
      <c r="M261" s="71"/>
      <c r="N261" s="71"/>
      <c r="O261" s="71"/>
      <c r="P261" s="3"/>
      <c r="Q261" s="3"/>
      <c r="R261" s="3"/>
      <c r="S261" s="3"/>
      <c r="T261" s="3"/>
      <c r="U261" s="3"/>
      <c r="V261" s="3"/>
      <c r="W261" s="3"/>
      <c r="X261" s="3"/>
      <c r="Y261" s="3"/>
    </row>
    <row r="262" spans="1:25" x14ac:dyDescent="0.25">
      <c r="A262" s="2"/>
      <c r="B262" s="31"/>
      <c r="C262" s="71"/>
      <c r="D262" s="71"/>
      <c r="E262" s="71"/>
      <c r="F262" s="71"/>
      <c r="G262" s="71"/>
      <c r="H262" s="71"/>
      <c r="I262" s="71"/>
      <c r="J262" s="71"/>
      <c r="K262" s="71"/>
      <c r="L262" s="71"/>
      <c r="M262" s="71"/>
      <c r="N262" s="71"/>
      <c r="O262" s="71"/>
      <c r="P262" s="3"/>
      <c r="Q262" s="3"/>
      <c r="R262" s="3"/>
      <c r="S262" s="3"/>
      <c r="T262" s="3"/>
      <c r="U262" s="3"/>
      <c r="V262" s="3"/>
      <c r="W262" s="3"/>
      <c r="X262" s="3"/>
      <c r="Y262" s="3"/>
    </row>
    <row r="263" spans="1:25" x14ac:dyDescent="0.25">
      <c r="A263" s="2"/>
      <c r="B263" s="31"/>
      <c r="C263" s="71"/>
      <c r="D263" s="71"/>
      <c r="E263" s="71"/>
      <c r="F263" s="71"/>
      <c r="G263" s="71"/>
      <c r="H263" s="71"/>
      <c r="I263" s="71"/>
      <c r="J263" s="71"/>
      <c r="K263" s="71"/>
      <c r="L263" s="71"/>
      <c r="M263" s="71"/>
      <c r="N263" s="71"/>
      <c r="O263" s="71"/>
      <c r="P263" s="3"/>
      <c r="Q263" s="3"/>
      <c r="R263" s="3"/>
      <c r="S263" s="3"/>
      <c r="T263" s="3"/>
      <c r="U263" s="3"/>
      <c r="V263" s="3"/>
      <c r="W263" s="3"/>
      <c r="X263" s="3"/>
      <c r="Y263" s="3"/>
    </row>
    <row r="264" spans="1:25" x14ac:dyDescent="0.25">
      <c r="A264" s="2"/>
      <c r="B264" s="31"/>
      <c r="C264" s="71"/>
      <c r="D264" s="71"/>
      <c r="E264" s="71"/>
      <c r="F264" s="71"/>
      <c r="G264" s="71"/>
      <c r="H264" s="71"/>
      <c r="I264" s="71"/>
      <c r="J264" s="71"/>
      <c r="K264" s="71"/>
      <c r="L264" s="71"/>
      <c r="M264" s="71"/>
      <c r="N264" s="71"/>
      <c r="O264" s="71"/>
      <c r="P264" s="3"/>
      <c r="Q264" s="3"/>
      <c r="R264" s="3"/>
      <c r="S264" s="3"/>
      <c r="T264" s="3"/>
      <c r="U264" s="3"/>
      <c r="V264" s="3"/>
      <c r="W264" s="3"/>
      <c r="X264" s="3"/>
      <c r="Y264" s="3"/>
    </row>
    <row r="265" spans="1:25" x14ac:dyDescent="0.25">
      <c r="A265" s="2"/>
      <c r="B265" s="31"/>
      <c r="C265" s="71"/>
      <c r="D265" s="71"/>
      <c r="E265" s="71"/>
      <c r="F265" s="71"/>
      <c r="G265" s="71"/>
      <c r="H265" s="71"/>
      <c r="I265" s="71"/>
      <c r="J265" s="71"/>
      <c r="K265" s="71"/>
      <c r="L265" s="71"/>
      <c r="M265" s="71"/>
      <c r="N265" s="71"/>
      <c r="O265" s="71"/>
      <c r="P265" s="3"/>
      <c r="Q265" s="3"/>
      <c r="R265" s="3"/>
      <c r="S265" s="3"/>
      <c r="T265" s="3"/>
      <c r="U265" s="3"/>
      <c r="V265" s="3"/>
      <c r="W265" s="3"/>
      <c r="X265" s="3"/>
      <c r="Y265" s="3"/>
    </row>
    <row r="266" spans="1:25" x14ac:dyDescent="0.25">
      <c r="A266" s="2"/>
      <c r="B266" s="31"/>
      <c r="C266" s="71"/>
      <c r="D266" s="71"/>
      <c r="E266" s="71"/>
      <c r="F266" s="71"/>
      <c r="G266" s="71"/>
      <c r="H266" s="71"/>
      <c r="I266" s="71"/>
      <c r="J266" s="71"/>
      <c r="K266" s="71"/>
      <c r="L266" s="71"/>
      <c r="M266" s="71"/>
      <c r="N266" s="71"/>
      <c r="O266" s="71"/>
      <c r="P266" s="3"/>
      <c r="Q266" s="3"/>
      <c r="R266" s="3"/>
      <c r="S266" s="3"/>
      <c r="T266" s="3"/>
      <c r="U266" s="3"/>
      <c r="V266" s="3"/>
      <c r="W266" s="3"/>
      <c r="X266" s="3"/>
      <c r="Y266" s="3"/>
    </row>
    <row r="267" spans="1:25" x14ac:dyDescent="0.25">
      <c r="A267" s="2"/>
      <c r="B267" s="31"/>
      <c r="C267" s="71"/>
      <c r="D267" s="71"/>
      <c r="E267" s="71"/>
      <c r="F267" s="71"/>
      <c r="G267" s="71"/>
      <c r="H267" s="71"/>
      <c r="I267" s="71"/>
      <c r="J267" s="71"/>
      <c r="K267" s="71"/>
      <c r="L267" s="71"/>
      <c r="M267" s="71"/>
      <c r="N267" s="71"/>
      <c r="O267" s="71"/>
      <c r="P267" s="3"/>
      <c r="Q267" s="3"/>
      <c r="R267" s="3"/>
      <c r="S267" s="3"/>
      <c r="T267" s="3"/>
      <c r="U267" s="3"/>
      <c r="V267" s="3"/>
      <c r="W267" s="3"/>
      <c r="X267" s="3"/>
      <c r="Y267" s="3"/>
    </row>
    <row r="268" spans="1:25" x14ac:dyDescent="0.25">
      <c r="A268" s="2"/>
      <c r="B268" s="31"/>
      <c r="C268" s="71"/>
      <c r="D268" s="71"/>
      <c r="E268" s="71"/>
      <c r="F268" s="71"/>
      <c r="G268" s="71"/>
      <c r="H268" s="71"/>
      <c r="I268" s="71"/>
      <c r="J268" s="71"/>
      <c r="K268" s="71"/>
      <c r="L268" s="71"/>
      <c r="M268" s="71"/>
      <c r="N268" s="71"/>
      <c r="O268" s="71"/>
      <c r="P268" s="3"/>
      <c r="Q268" s="3"/>
      <c r="R268" s="3"/>
      <c r="S268" s="3"/>
      <c r="T268" s="3"/>
      <c r="U268" s="3"/>
      <c r="V268" s="3"/>
      <c r="W268" s="3"/>
      <c r="X268" s="3"/>
      <c r="Y268" s="3"/>
    </row>
    <row r="269" spans="1:25" x14ac:dyDescent="0.25">
      <c r="A269" s="2"/>
      <c r="B269" s="31"/>
      <c r="C269" s="71"/>
      <c r="D269" s="71"/>
      <c r="E269" s="71"/>
      <c r="F269" s="71"/>
      <c r="G269" s="71"/>
      <c r="H269" s="71"/>
      <c r="I269" s="71"/>
      <c r="J269" s="71"/>
      <c r="K269" s="71"/>
      <c r="L269" s="71"/>
      <c r="M269" s="71"/>
      <c r="N269" s="71"/>
      <c r="O269" s="71"/>
      <c r="P269" s="3"/>
      <c r="Q269" s="3"/>
      <c r="R269" s="3"/>
      <c r="S269" s="3"/>
      <c r="T269" s="3"/>
      <c r="U269" s="3"/>
      <c r="V269" s="3"/>
      <c r="W269" s="3"/>
      <c r="X269" s="3"/>
      <c r="Y269" s="3"/>
    </row>
    <row r="270" spans="1:25" x14ac:dyDescent="0.25">
      <c r="A270" s="2"/>
      <c r="B270" s="31"/>
      <c r="C270" s="71"/>
      <c r="D270" s="71"/>
      <c r="E270" s="71"/>
      <c r="F270" s="71"/>
      <c r="G270" s="71"/>
      <c r="H270" s="71"/>
      <c r="I270" s="71"/>
      <c r="J270" s="71"/>
      <c r="K270" s="71"/>
      <c r="L270" s="71"/>
      <c r="M270" s="71"/>
      <c r="N270" s="71"/>
      <c r="O270" s="71"/>
      <c r="P270" s="3"/>
      <c r="Q270" s="3"/>
      <c r="R270" s="3"/>
      <c r="S270" s="3"/>
      <c r="T270" s="3"/>
      <c r="U270" s="3"/>
      <c r="V270" s="3"/>
      <c r="W270" s="3"/>
      <c r="X270" s="3"/>
      <c r="Y270" s="3"/>
    </row>
    <row r="271" spans="1:25" x14ac:dyDescent="0.25">
      <c r="A271" s="2"/>
      <c r="B271" s="31"/>
      <c r="C271" s="71"/>
      <c r="D271" s="71"/>
      <c r="E271" s="71"/>
      <c r="F271" s="71"/>
      <c r="G271" s="71"/>
      <c r="H271" s="71"/>
      <c r="I271" s="71"/>
      <c r="J271" s="71"/>
      <c r="K271" s="71"/>
      <c r="L271" s="71"/>
      <c r="M271" s="71"/>
      <c r="N271" s="71"/>
      <c r="O271" s="71"/>
      <c r="P271" s="3"/>
      <c r="Q271" s="3"/>
      <c r="R271" s="3"/>
      <c r="S271" s="3"/>
      <c r="T271" s="3"/>
      <c r="U271" s="3"/>
      <c r="V271" s="3"/>
      <c r="W271" s="3"/>
      <c r="X271" s="3"/>
      <c r="Y271" s="3"/>
    </row>
    <row r="272" spans="1:25" x14ac:dyDescent="0.25">
      <c r="A272" s="2"/>
      <c r="B272" s="31"/>
      <c r="C272" s="71"/>
      <c r="D272" s="71"/>
      <c r="E272" s="71"/>
      <c r="F272" s="71"/>
      <c r="G272" s="71"/>
      <c r="H272" s="71"/>
      <c r="I272" s="71"/>
      <c r="J272" s="71"/>
      <c r="K272" s="71"/>
      <c r="L272" s="71"/>
      <c r="M272" s="71"/>
      <c r="N272" s="71"/>
      <c r="O272" s="71"/>
      <c r="P272" s="3"/>
      <c r="Q272" s="3"/>
      <c r="R272" s="3"/>
      <c r="S272" s="3"/>
      <c r="T272" s="3"/>
      <c r="U272" s="3"/>
      <c r="V272" s="3"/>
      <c r="W272" s="3"/>
      <c r="X272" s="3"/>
      <c r="Y272" s="3"/>
    </row>
    <row r="273" spans="1:25" x14ac:dyDescent="0.25">
      <c r="A273" s="2"/>
      <c r="B273" s="31"/>
      <c r="C273" s="71"/>
      <c r="D273" s="71"/>
      <c r="E273" s="71"/>
      <c r="F273" s="71"/>
      <c r="G273" s="71"/>
      <c r="H273" s="71"/>
      <c r="I273" s="71"/>
      <c r="J273" s="71"/>
      <c r="K273" s="71"/>
      <c r="L273" s="71"/>
      <c r="M273" s="71"/>
      <c r="N273" s="71"/>
      <c r="O273" s="71"/>
      <c r="P273" s="3"/>
      <c r="Q273" s="3"/>
      <c r="R273" s="3"/>
      <c r="S273" s="3"/>
      <c r="T273" s="3"/>
      <c r="U273" s="3"/>
      <c r="V273" s="3"/>
      <c r="W273" s="3"/>
      <c r="X273" s="3"/>
      <c r="Y273" s="3"/>
    </row>
    <row r="274" spans="1:25" x14ac:dyDescent="0.25">
      <c r="A274" s="2"/>
      <c r="B274" s="31"/>
      <c r="C274" s="71"/>
      <c r="D274" s="71"/>
      <c r="E274" s="71"/>
      <c r="F274" s="71"/>
      <c r="G274" s="71"/>
      <c r="H274" s="71"/>
      <c r="I274" s="71"/>
      <c r="J274" s="71"/>
      <c r="K274" s="71"/>
      <c r="L274" s="71"/>
      <c r="M274" s="71"/>
      <c r="N274" s="71"/>
      <c r="O274" s="71"/>
      <c r="P274" s="3"/>
      <c r="Q274" s="3"/>
      <c r="R274" s="3"/>
      <c r="S274" s="3"/>
      <c r="T274" s="3"/>
      <c r="U274" s="3"/>
      <c r="V274" s="3"/>
      <c r="W274" s="3"/>
      <c r="X274" s="3"/>
      <c r="Y274" s="3"/>
    </row>
    <row r="275" spans="1:25" x14ac:dyDescent="0.25">
      <c r="A275" s="2"/>
      <c r="B275" s="31"/>
      <c r="C275" s="71"/>
      <c r="D275" s="71"/>
      <c r="E275" s="71"/>
      <c r="F275" s="71"/>
      <c r="G275" s="71"/>
      <c r="H275" s="71"/>
      <c r="I275" s="71"/>
      <c r="J275" s="71"/>
      <c r="K275" s="71"/>
      <c r="L275" s="71"/>
      <c r="M275" s="71"/>
      <c r="N275" s="71"/>
      <c r="O275" s="71"/>
      <c r="P275" s="3"/>
      <c r="Q275" s="3"/>
      <c r="R275" s="3"/>
      <c r="S275" s="3"/>
      <c r="T275" s="3"/>
      <c r="U275" s="3"/>
      <c r="V275" s="3"/>
      <c r="W275" s="3"/>
      <c r="X275" s="3"/>
      <c r="Y275" s="3"/>
    </row>
    <row r="276" spans="1:25" x14ac:dyDescent="0.25">
      <c r="A276" s="2"/>
      <c r="B276" s="31"/>
      <c r="C276" s="71"/>
      <c r="D276" s="71"/>
      <c r="E276" s="71"/>
      <c r="F276" s="71"/>
      <c r="G276" s="71"/>
      <c r="H276" s="71"/>
      <c r="I276" s="71"/>
      <c r="J276" s="71"/>
      <c r="K276" s="71"/>
      <c r="L276" s="71"/>
      <c r="M276" s="71"/>
      <c r="N276" s="71"/>
      <c r="O276" s="71"/>
      <c r="P276" s="3"/>
      <c r="Q276" s="3"/>
      <c r="R276" s="3"/>
      <c r="S276" s="3"/>
      <c r="T276" s="3"/>
      <c r="U276" s="3"/>
      <c r="V276" s="3"/>
      <c r="W276" s="3"/>
      <c r="X276" s="3"/>
      <c r="Y276" s="3"/>
    </row>
    <row r="277" spans="1:25" x14ac:dyDescent="0.25">
      <c r="A277" s="2"/>
      <c r="B277" s="31"/>
      <c r="C277" s="71"/>
      <c r="D277" s="71"/>
      <c r="E277" s="71"/>
      <c r="F277" s="71"/>
      <c r="G277" s="71"/>
      <c r="H277" s="71"/>
      <c r="I277" s="71"/>
      <c r="J277" s="71"/>
      <c r="K277" s="71"/>
      <c r="L277" s="71"/>
      <c r="M277" s="71"/>
      <c r="N277" s="71"/>
      <c r="O277" s="71"/>
      <c r="P277" s="3"/>
      <c r="Q277" s="3"/>
      <c r="R277" s="3"/>
      <c r="S277" s="3"/>
      <c r="T277" s="3"/>
      <c r="U277" s="3"/>
      <c r="V277" s="3"/>
      <c r="W277" s="3"/>
      <c r="X277" s="3"/>
      <c r="Y277" s="3"/>
    </row>
    <row r="278" spans="1:25" x14ac:dyDescent="0.25">
      <c r="A278" s="2"/>
      <c r="B278" s="31"/>
      <c r="C278" s="71"/>
      <c r="D278" s="71"/>
      <c r="E278" s="71"/>
      <c r="F278" s="71"/>
      <c r="G278" s="71"/>
      <c r="H278" s="71"/>
      <c r="I278" s="71"/>
      <c r="J278" s="71"/>
      <c r="K278" s="71"/>
      <c r="L278" s="71"/>
      <c r="M278" s="71"/>
      <c r="N278" s="71"/>
      <c r="O278" s="71"/>
      <c r="P278" s="3"/>
      <c r="Q278" s="3"/>
      <c r="R278" s="3"/>
      <c r="S278" s="3"/>
      <c r="T278" s="3"/>
      <c r="U278" s="3"/>
      <c r="V278" s="3"/>
      <c r="W278" s="3"/>
      <c r="X278" s="3"/>
      <c r="Y278" s="3"/>
    </row>
    <row r="279" spans="1:25" x14ac:dyDescent="0.25">
      <c r="A279" s="2"/>
      <c r="B279" s="31"/>
      <c r="C279" s="71"/>
      <c r="D279" s="71"/>
      <c r="E279" s="71"/>
      <c r="F279" s="71"/>
      <c r="G279" s="71"/>
      <c r="H279" s="71"/>
      <c r="I279" s="71"/>
      <c r="J279" s="71"/>
      <c r="K279" s="71"/>
      <c r="L279" s="71"/>
      <c r="M279" s="71"/>
      <c r="N279" s="71"/>
      <c r="O279" s="71"/>
      <c r="P279" s="3"/>
      <c r="Q279" s="3"/>
      <c r="R279" s="3"/>
      <c r="S279" s="3"/>
      <c r="T279" s="3"/>
      <c r="U279" s="3"/>
      <c r="V279" s="3"/>
      <c r="W279" s="3"/>
      <c r="X279" s="3"/>
      <c r="Y279" s="3"/>
    </row>
    <row r="280" spans="1:25" x14ac:dyDescent="0.25">
      <c r="A280" s="2"/>
      <c r="B280" s="31"/>
      <c r="C280" s="71"/>
      <c r="D280" s="71"/>
      <c r="E280" s="71"/>
      <c r="F280" s="71"/>
      <c r="G280" s="71"/>
      <c r="H280" s="71"/>
      <c r="I280" s="71"/>
      <c r="J280" s="71"/>
      <c r="K280" s="71"/>
      <c r="L280" s="71"/>
      <c r="M280" s="71"/>
      <c r="N280" s="71"/>
      <c r="O280" s="71"/>
      <c r="P280" s="3"/>
      <c r="Q280" s="3"/>
      <c r="R280" s="3"/>
      <c r="S280" s="3"/>
      <c r="T280" s="3"/>
      <c r="U280" s="3"/>
      <c r="V280" s="3"/>
      <c r="W280" s="3"/>
      <c r="X280" s="3"/>
      <c r="Y280" s="3"/>
    </row>
    <row r="281" spans="1:25" x14ac:dyDescent="0.25">
      <c r="A281" s="2"/>
      <c r="B281" s="31"/>
      <c r="C281" s="71"/>
      <c r="D281" s="71"/>
      <c r="E281" s="71"/>
      <c r="F281" s="71"/>
      <c r="G281" s="71"/>
      <c r="H281" s="71"/>
      <c r="I281" s="71"/>
      <c r="J281" s="71"/>
      <c r="K281" s="71"/>
      <c r="L281" s="71"/>
      <c r="M281" s="71"/>
      <c r="N281" s="71"/>
      <c r="O281" s="71"/>
      <c r="P281" s="3"/>
      <c r="Q281" s="3"/>
      <c r="R281" s="3"/>
      <c r="S281" s="3"/>
      <c r="T281" s="3"/>
      <c r="U281" s="3"/>
      <c r="V281" s="3"/>
      <c r="W281" s="3"/>
      <c r="X281" s="3"/>
      <c r="Y281" s="3"/>
    </row>
    <row r="282" spans="1:25" x14ac:dyDescent="0.25">
      <c r="A282" s="2"/>
      <c r="B282" s="31"/>
      <c r="C282" s="71"/>
      <c r="D282" s="71"/>
      <c r="E282" s="71"/>
      <c r="F282" s="71"/>
      <c r="G282" s="71"/>
      <c r="H282" s="71"/>
      <c r="I282" s="71"/>
      <c r="J282" s="71"/>
      <c r="K282" s="71"/>
      <c r="L282" s="71"/>
      <c r="M282" s="71"/>
      <c r="N282" s="71"/>
      <c r="O282" s="71"/>
      <c r="P282" s="3"/>
      <c r="Q282" s="3"/>
      <c r="R282" s="3"/>
      <c r="S282" s="3"/>
      <c r="T282" s="3"/>
      <c r="U282" s="3"/>
      <c r="V282" s="3"/>
      <c r="W282" s="3"/>
      <c r="X282" s="3"/>
      <c r="Y282" s="3"/>
    </row>
    <row r="283" spans="1:25" x14ac:dyDescent="0.25">
      <c r="A283" s="2"/>
      <c r="B283" s="31"/>
      <c r="C283" s="71"/>
      <c r="D283" s="71"/>
      <c r="E283" s="71"/>
      <c r="F283" s="71"/>
      <c r="G283" s="71"/>
      <c r="H283" s="71"/>
      <c r="I283" s="71"/>
      <c r="J283" s="71"/>
      <c r="K283" s="71"/>
      <c r="L283" s="71"/>
      <c r="M283" s="71"/>
      <c r="N283" s="71"/>
      <c r="O283" s="71"/>
      <c r="P283" s="3"/>
      <c r="Q283" s="3"/>
      <c r="R283" s="3"/>
      <c r="S283" s="3"/>
      <c r="T283" s="3"/>
      <c r="U283" s="3"/>
      <c r="V283" s="3"/>
      <c r="W283" s="3"/>
      <c r="X283" s="3"/>
      <c r="Y283" s="3"/>
    </row>
    <row r="284" spans="1:25" x14ac:dyDescent="0.25">
      <c r="A284" s="2"/>
      <c r="B284" s="31"/>
      <c r="C284" s="71"/>
      <c r="D284" s="71"/>
      <c r="E284" s="71"/>
      <c r="F284" s="71"/>
      <c r="G284" s="71"/>
      <c r="H284" s="71"/>
      <c r="I284" s="71"/>
      <c r="J284" s="71"/>
      <c r="K284" s="71"/>
      <c r="L284" s="71"/>
      <c r="M284" s="71"/>
      <c r="N284" s="71"/>
      <c r="O284" s="71"/>
      <c r="P284" s="3"/>
      <c r="Q284" s="3"/>
      <c r="R284" s="3"/>
      <c r="S284" s="3"/>
      <c r="T284" s="3"/>
      <c r="U284" s="3"/>
      <c r="V284" s="3"/>
      <c r="W284" s="3"/>
      <c r="X284" s="3"/>
      <c r="Y284" s="3"/>
    </row>
    <row r="285" spans="1:25" x14ac:dyDescent="0.25">
      <c r="A285" s="2"/>
      <c r="B285" s="31"/>
      <c r="C285" s="71"/>
      <c r="D285" s="71"/>
      <c r="E285" s="71"/>
      <c r="F285" s="71"/>
      <c r="G285" s="71"/>
      <c r="H285" s="71"/>
      <c r="I285" s="71"/>
      <c r="J285" s="71"/>
      <c r="K285" s="71"/>
      <c r="L285" s="71"/>
      <c r="M285" s="71"/>
      <c r="N285" s="71"/>
      <c r="O285" s="71"/>
      <c r="P285" s="3"/>
      <c r="Q285" s="3"/>
      <c r="R285" s="3"/>
      <c r="S285" s="3"/>
      <c r="T285" s="3"/>
      <c r="U285" s="3"/>
      <c r="V285" s="3"/>
      <c r="W285" s="3"/>
      <c r="X285" s="3"/>
      <c r="Y285" s="3"/>
    </row>
    <row r="286" spans="1:25" x14ac:dyDescent="0.25">
      <c r="A286" s="2"/>
      <c r="B286" s="31"/>
      <c r="C286" s="71"/>
      <c r="D286" s="71"/>
      <c r="E286" s="71"/>
      <c r="F286" s="71"/>
      <c r="G286" s="71"/>
      <c r="H286" s="71"/>
      <c r="I286" s="71"/>
      <c r="J286" s="71"/>
      <c r="K286" s="71"/>
      <c r="L286" s="71"/>
      <c r="M286" s="71"/>
      <c r="N286" s="71"/>
      <c r="O286" s="71"/>
      <c r="P286" s="3"/>
      <c r="Q286" s="3"/>
      <c r="R286" s="3"/>
      <c r="S286" s="3"/>
      <c r="T286" s="3"/>
      <c r="U286" s="3"/>
      <c r="V286" s="3"/>
      <c r="W286" s="3"/>
      <c r="X286" s="3"/>
      <c r="Y286" s="3"/>
    </row>
    <row r="287" spans="1:25" x14ac:dyDescent="0.25">
      <c r="A287" s="2"/>
      <c r="B287" s="31"/>
      <c r="C287" s="71"/>
      <c r="D287" s="71"/>
      <c r="E287" s="71"/>
      <c r="F287" s="71"/>
      <c r="G287" s="71"/>
      <c r="H287" s="71"/>
      <c r="I287" s="71"/>
      <c r="J287" s="71"/>
      <c r="K287" s="71"/>
      <c r="L287" s="71"/>
      <c r="M287" s="71"/>
      <c r="N287" s="71"/>
      <c r="O287" s="71"/>
      <c r="P287" s="3"/>
      <c r="Q287" s="3"/>
      <c r="R287" s="3"/>
      <c r="S287" s="3"/>
      <c r="T287" s="3"/>
      <c r="U287" s="3"/>
      <c r="V287" s="3"/>
      <c r="W287" s="3"/>
      <c r="X287" s="3"/>
      <c r="Y287" s="3"/>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9" priority="4" operator="equal">
      <formula>"ineffective"</formula>
    </cfRule>
    <cfRule type="cellIs" dxfId="8" priority="5" operator="equal">
      <formula>"effective"</formula>
    </cfRule>
  </conditionalFormatting>
  <conditionalFormatting sqref="H167 G199:H199 G163:H163">
    <cfRule type="expression" dxfId="7" priority="3">
      <formula>$C$161="No"</formula>
    </cfRule>
  </conditionalFormatting>
  <conditionalFormatting sqref="E248:F248">
    <cfRule type="expression" dxfId="6" priority="2">
      <formula>$C$139="Apportion"</formula>
    </cfRule>
  </conditionalFormatting>
  <conditionalFormatting sqref="C163">
    <cfRule type="expression" dxfId="5" priority="1">
      <formula>$C$161="No"</formula>
    </cfRule>
  </conditionalFormatting>
  <dataValidations count="18">
    <dataValidation type="list" allowBlank="1" showInputMessage="1" showErrorMessage="1" sqref="C112" xr:uid="{00000000-0002-0000-0E00-000000000000}">
      <formula1>"Effective, Ineffective"</formula1>
    </dataValidation>
    <dataValidation type="list" allowBlank="1" showInputMessage="1" showErrorMessage="1" sqref="O244 O35 O202 O223" xr:uid="{00000000-0002-0000-0E00-000001000000}">
      <formula1>"Open, Ready for Review, Reviewed, Final"</formula1>
    </dataValidation>
    <dataValidation type="list" allowBlank="1" showInputMessage="1" showErrorMessage="1" sqref="K118:M118 E118 G118 I118" xr:uid="{00000000-0002-0000-0E00-000002000000}">
      <formula1>"low risk, normal risk, high risk"</formula1>
    </dataValidation>
    <dataValidation type="list" allowBlank="1" showInputMessage="1" showErrorMessage="1" sqref="H118" xr:uid="{00000000-0002-0000-0E00-000003000000}">
      <formula1>"Not Higher, Higher"</formula1>
    </dataValidation>
    <dataValidation type="list" allowBlank="1" showInputMessage="1" showErrorMessage="1" sqref="C161:D161 C157:D157 C193:D193 G97:H97 G99:H99 G105:H105 C86:D86 H90:I90" xr:uid="{00000000-0002-0000-0E00-000004000000}">
      <formula1>"Yes,No"</formula1>
    </dataValidation>
    <dataValidation type="list" allowBlank="1" showInputMessage="1" showErrorMessage="1" sqref="C249 C246" xr:uid="{00000000-0002-0000-0E00-000005000000}">
      <formula1>"N/A for approach, Effective, Ineffective"</formula1>
    </dataValidation>
    <dataValidation type="list" allowBlank="1" showInputMessage="1" showErrorMessage="1" sqref="C197:D197" xr:uid="{00000000-0002-0000-0E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E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E00-000008000000}"/>
    <dataValidation type="list" allowBlank="1" showInputMessage="1" showErrorMessage="1" prompt="See Internal Control Guide Section 3.5.1 for factors to consider when planning the nature of our tests of operating effectiveness." sqref="E132 K132 I132 G132" xr:uid="{00000000-0002-0000-0E00-000009000000}">
      <formula1>$Q$132:$Q$133</formula1>
    </dataValidation>
    <dataValidation type="list" allowBlank="1" showInputMessage="1" showErrorMessage="1" sqref="E169 K169 I169 G169" xr:uid="{00000000-0002-0000-0E00-00000A000000}">
      <formula1>$Q$169:$Q$170</formula1>
    </dataValidation>
    <dataValidation type="list" allowBlank="1" showInputMessage="1" showErrorMessage="1" sqref="C163" xr:uid="{00000000-0002-0000-0E00-00000B000000}">
      <formula1>$Q$162:$Q$164</formula1>
    </dataValidation>
    <dataValidation type="list" allowBlank="1" showInputMessage="1" showErrorMessage="1" sqref="C199" xr:uid="{00000000-0002-0000-0E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E00-00000D000000}">
      <formula1>$Q$150:$Q$155</formula1>
    </dataValidation>
    <dataValidation type="list" allowBlank="1" showInputMessage="1" showErrorMessage="1" sqref="C184:F184" xr:uid="{00000000-0002-0000-0E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E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E00-000010000000}">
      <formula1>$Q$139:$Q$140</formula1>
    </dataValidation>
    <dataValidation type="list" allowBlank="1" showInputMessage="1" showErrorMessage="1" sqref="H28" xr:uid="{00000000-0002-0000-0E00-000011000000}">
      <formula1>"Lower, Higher, Significant"</formula1>
    </dataValidation>
  </dataValidations>
  <pageMargins left="0.75" right="0.75" top="1" bottom="1" header="0.5" footer="0.5"/>
  <pageSetup scale="49"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A287"/>
  <sheetViews>
    <sheetView zoomScale="90" zoomScaleNormal="90" workbookViewId="0">
      <selection activeCell="C10" sqref="C10:O15"/>
    </sheetView>
  </sheetViews>
  <sheetFormatPr defaultColWidth="9.2109375" defaultRowHeight="11.5" outlineLevelRow="1" x14ac:dyDescent="0.25"/>
  <cols>
    <col min="1" max="1" width="7.92578125" style="65" customWidth="1"/>
    <col min="2" max="2" width="54.92578125" style="66" customWidth="1"/>
    <col min="3" max="4" width="10.7109375" style="92" customWidth="1"/>
    <col min="5" max="5" width="3.2109375" style="92" customWidth="1"/>
    <col min="6" max="6" width="22.7109375" style="92" customWidth="1"/>
    <col min="7" max="7" width="3.2109375" style="92" customWidth="1"/>
    <col min="8" max="8" width="22.7109375" style="92" customWidth="1"/>
    <col min="9" max="9" width="3.2109375" style="92" customWidth="1"/>
    <col min="10" max="10" width="21.92578125" style="92" customWidth="1"/>
    <col min="11" max="11" width="3.2109375" style="92" customWidth="1"/>
    <col min="12" max="13" width="21.92578125" style="92" customWidth="1"/>
    <col min="14" max="14" width="15" style="92" customWidth="1"/>
    <col min="15" max="15" width="15.2109375" style="92" customWidth="1"/>
    <col min="16" max="16" width="3.42578125" style="60" customWidth="1"/>
    <col min="17" max="17" width="16.7109375" style="60" hidden="1" customWidth="1"/>
    <col min="18" max="18" width="3.2109375" style="60" customWidth="1"/>
    <col min="19" max="16384" width="9.2109375" style="60"/>
  </cols>
  <sheetData>
    <row r="1" spans="1:25" ht="12" thickBot="1" x14ac:dyDescent="0.3">
      <c r="A1" s="2"/>
      <c r="B1" s="31"/>
      <c r="C1" s="71"/>
      <c r="D1" s="71"/>
      <c r="E1" s="71"/>
      <c r="F1" s="71"/>
      <c r="G1" s="71"/>
      <c r="H1" s="71"/>
      <c r="I1" s="71"/>
      <c r="J1" s="71"/>
      <c r="K1" s="71"/>
      <c r="L1" s="71"/>
      <c r="M1" s="71"/>
      <c r="N1" s="71"/>
      <c r="O1" s="71"/>
      <c r="P1" s="3"/>
      <c r="Q1" s="3"/>
      <c r="R1" s="3"/>
      <c r="S1" s="3"/>
      <c r="T1" s="3"/>
      <c r="U1" s="3"/>
      <c r="V1" s="3"/>
      <c r="W1" s="3"/>
      <c r="X1" s="3"/>
      <c r="Y1" s="3"/>
    </row>
    <row r="2" spans="1:25" s="61" customFormat="1" ht="12" thickBot="1" x14ac:dyDescent="0.3">
      <c r="A2" s="2"/>
      <c r="B2" s="32" t="s">
        <v>36</v>
      </c>
      <c r="C2" s="72"/>
      <c r="D2" s="72"/>
      <c r="E2" s="72"/>
      <c r="F2" s="72"/>
      <c r="G2" s="72"/>
      <c r="H2" s="72"/>
      <c r="I2" s="72"/>
      <c r="J2" s="72"/>
      <c r="K2" s="72"/>
      <c r="L2" s="72"/>
      <c r="M2" s="72"/>
      <c r="N2" s="72"/>
      <c r="O2" s="72"/>
      <c r="P2" s="4"/>
      <c r="Q2" s="5"/>
      <c r="R2" s="5"/>
      <c r="S2" s="5"/>
      <c r="T2" s="5"/>
      <c r="U2" s="5"/>
      <c r="V2" s="5"/>
      <c r="W2" s="5"/>
      <c r="X2" s="5"/>
      <c r="Y2" s="5"/>
    </row>
    <row r="3" spans="1:25" s="61" customFormat="1" ht="6" customHeight="1" x14ac:dyDescent="0.25">
      <c r="A3" s="2"/>
      <c r="B3" s="33"/>
      <c r="C3" s="153"/>
      <c r="D3" s="153"/>
      <c r="E3" s="153"/>
      <c r="F3" s="153"/>
      <c r="G3" s="153"/>
      <c r="H3" s="153"/>
      <c r="I3" s="153"/>
      <c r="J3" s="153"/>
      <c r="K3" s="153"/>
      <c r="L3" s="153"/>
      <c r="M3" s="153"/>
      <c r="N3" s="153"/>
      <c r="O3" s="153"/>
      <c r="P3" s="6"/>
      <c r="Q3" s="5"/>
      <c r="R3" s="5"/>
      <c r="S3" s="5"/>
      <c r="T3" s="5"/>
      <c r="U3" s="5"/>
      <c r="V3" s="5"/>
      <c r="W3" s="5"/>
      <c r="X3" s="5"/>
      <c r="Y3" s="5"/>
    </row>
    <row r="4" spans="1:25" s="61" customFormat="1" x14ac:dyDescent="0.25">
      <c r="A4" s="2"/>
      <c r="B4" s="34" t="s">
        <v>16</v>
      </c>
      <c r="C4" s="698"/>
      <c r="D4" s="698"/>
      <c r="E4" s="698"/>
      <c r="F4" s="698"/>
      <c r="G4" s="698"/>
      <c r="H4" s="698"/>
      <c r="I4" s="698"/>
      <c r="J4" s="698"/>
      <c r="K4" s="698"/>
      <c r="L4" s="698"/>
      <c r="M4" s="698"/>
      <c r="N4" s="698"/>
      <c r="O4" s="698"/>
      <c r="P4" s="6"/>
      <c r="Q4" s="5"/>
      <c r="R4" s="5"/>
      <c r="S4" s="5"/>
      <c r="T4" s="5"/>
      <c r="U4" s="5"/>
      <c r="V4" s="5"/>
      <c r="W4" s="5"/>
      <c r="X4" s="5"/>
      <c r="Y4" s="5"/>
    </row>
    <row r="5" spans="1:25" s="61" customFormat="1" ht="6" customHeight="1" x14ac:dyDescent="0.25">
      <c r="A5" s="2"/>
      <c r="B5" s="35"/>
      <c r="C5" s="153"/>
      <c r="D5" s="153"/>
      <c r="E5" s="153"/>
      <c r="F5" s="153"/>
      <c r="G5" s="153"/>
      <c r="H5" s="153"/>
      <c r="I5" s="153"/>
      <c r="J5" s="153"/>
      <c r="K5" s="153"/>
      <c r="L5" s="153"/>
      <c r="M5" s="153"/>
      <c r="N5" s="153"/>
      <c r="O5" s="153"/>
      <c r="P5" s="6"/>
      <c r="Q5" s="5"/>
      <c r="R5" s="5"/>
      <c r="S5" s="5"/>
      <c r="T5" s="5"/>
      <c r="U5" s="5"/>
      <c r="V5" s="5"/>
      <c r="W5" s="5"/>
      <c r="X5" s="5"/>
      <c r="Y5" s="5"/>
    </row>
    <row r="6" spans="1:25" s="61" customFormat="1" x14ac:dyDescent="0.25">
      <c r="A6" s="2"/>
      <c r="B6" s="36" t="s">
        <v>38</v>
      </c>
      <c r="C6" s="698"/>
      <c r="D6" s="698"/>
      <c r="E6" s="698"/>
      <c r="F6" s="698"/>
      <c r="G6" s="698"/>
      <c r="H6" s="698"/>
      <c r="I6" s="698"/>
      <c r="J6" s="698"/>
      <c r="K6" s="698"/>
      <c r="L6" s="698"/>
      <c r="M6" s="698"/>
      <c r="N6" s="698"/>
      <c r="O6" s="698"/>
      <c r="P6" s="6"/>
      <c r="Q6" s="5"/>
      <c r="R6" s="5"/>
      <c r="S6" s="5"/>
      <c r="T6" s="5"/>
      <c r="U6" s="5"/>
      <c r="V6" s="5"/>
      <c r="W6" s="5"/>
      <c r="X6" s="5"/>
      <c r="Y6" s="5"/>
    </row>
    <row r="7" spans="1:25" s="61" customFormat="1" x14ac:dyDescent="0.25">
      <c r="A7" s="2"/>
      <c r="B7" s="37" t="s">
        <v>39</v>
      </c>
      <c r="C7" s="698"/>
      <c r="D7" s="698"/>
      <c r="E7" s="698"/>
      <c r="F7" s="698"/>
      <c r="G7" s="698"/>
      <c r="H7" s="698"/>
      <c r="I7" s="698"/>
      <c r="J7" s="698"/>
      <c r="K7" s="698"/>
      <c r="L7" s="698"/>
      <c r="M7" s="698"/>
      <c r="N7" s="698"/>
      <c r="O7" s="698"/>
      <c r="P7" s="6"/>
      <c r="Q7" s="5"/>
      <c r="R7" s="5"/>
      <c r="S7" s="5"/>
      <c r="T7" s="5"/>
      <c r="U7" s="5"/>
      <c r="V7" s="5"/>
      <c r="W7" s="5"/>
      <c r="X7" s="5"/>
      <c r="Y7" s="5"/>
    </row>
    <row r="8" spans="1:25" s="61" customFormat="1" x14ac:dyDescent="0.25">
      <c r="A8" s="2"/>
      <c r="B8" s="38"/>
      <c r="C8" s="698"/>
      <c r="D8" s="698"/>
      <c r="E8" s="698"/>
      <c r="F8" s="698"/>
      <c r="G8" s="698"/>
      <c r="H8" s="698"/>
      <c r="I8" s="698"/>
      <c r="J8" s="698"/>
      <c r="K8" s="698"/>
      <c r="L8" s="698"/>
      <c r="M8" s="698"/>
      <c r="N8" s="698"/>
      <c r="O8" s="698"/>
      <c r="P8" s="6"/>
      <c r="Q8" s="5"/>
      <c r="R8" s="5"/>
      <c r="S8" s="5"/>
      <c r="T8" s="5"/>
      <c r="U8" s="5"/>
      <c r="V8" s="5"/>
      <c r="W8" s="5"/>
      <c r="X8" s="5"/>
      <c r="Y8" s="5"/>
    </row>
    <row r="9" spans="1:25" s="61" customFormat="1" ht="6" customHeight="1" thickBot="1" x14ac:dyDescent="0.3">
      <c r="A9" s="2"/>
      <c r="B9" s="33"/>
      <c r="C9" s="153"/>
      <c r="D9" s="153"/>
      <c r="E9" s="153"/>
      <c r="F9" s="153"/>
      <c r="G9" s="153"/>
      <c r="H9" s="153"/>
      <c r="I9" s="153"/>
      <c r="J9" s="153"/>
      <c r="K9" s="153"/>
      <c r="L9" s="153"/>
      <c r="M9" s="153"/>
      <c r="N9" s="153"/>
      <c r="O9" s="153"/>
      <c r="P9" s="6"/>
      <c r="Q9" s="5"/>
      <c r="R9" s="5"/>
      <c r="S9" s="5"/>
      <c r="T9" s="5"/>
      <c r="U9" s="5"/>
      <c r="V9" s="5"/>
      <c r="W9" s="5"/>
      <c r="X9" s="5"/>
      <c r="Y9" s="5"/>
    </row>
    <row r="10" spans="1:25" s="61" customFormat="1" x14ac:dyDescent="0.25">
      <c r="A10" s="708" t="str">
        <f>Notes!B4</f>
        <v>Note 1</v>
      </c>
      <c r="B10" s="702" t="s">
        <v>1936</v>
      </c>
      <c r="C10" s="698"/>
      <c r="D10" s="698"/>
      <c r="E10" s="698"/>
      <c r="F10" s="698"/>
      <c r="G10" s="698"/>
      <c r="H10" s="698"/>
      <c r="I10" s="698"/>
      <c r="J10" s="698"/>
      <c r="K10" s="698"/>
      <c r="L10" s="698"/>
      <c r="M10" s="698"/>
      <c r="N10" s="698"/>
      <c r="O10" s="698"/>
      <c r="P10" s="6"/>
      <c r="Q10" s="5"/>
      <c r="R10" s="5"/>
      <c r="S10" s="5"/>
      <c r="T10" s="5"/>
      <c r="U10" s="5"/>
      <c r="V10" s="5"/>
      <c r="W10" s="5"/>
      <c r="X10" s="5"/>
      <c r="Y10" s="5"/>
    </row>
    <row r="11" spans="1:25" s="61" customFormat="1" x14ac:dyDescent="0.25">
      <c r="A11" s="709"/>
      <c r="B11" s="703"/>
      <c r="C11" s="698"/>
      <c r="D11" s="698"/>
      <c r="E11" s="698"/>
      <c r="F11" s="698"/>
      <c r="G11" s="698"/>
      <c r="H11" s="698"/>
      <c r="I11" s="698"/>
      <c r="J11" s="698"/>
      <c r="K11" s="698"/>
      <c r="L11" s="698"/>
      <c r="M11" s="698"/>
      <c r="N11" s="698"/>
      <c r="O11" s="698"/>
      <c r="P11" s="6"/>
      <c r="Q11" s="5"/>
      <c r="R11" s="5"/>
      <c r="S11" s="5"/>
      <c r="T11" s="5"/>
      <c r="U11" s="5"/>
      <c r="V11" s="5"/>
      <c r="W11" s="5"/>
      <c r="X11" s="5"/>
      <c r="Y11" s="5"/>
    </row>
    <row r="12" spans="1:25" s="61" customFormat="1" x14ac:dyDescent="0.25">
      <c r="A12" s="709"/>
      <c r="B12" s="703"/>
      <c r="C12" s="698"/>
      <c r="D12" s="698"/>
      <c r="E12" s="698"/>
      <c r="F12" s="698"/>
      <c r="G12" s="698"/>
      <c r="H12" s="698"/>
      <c r="I12" s="698"/>
      <c r="J12" s="698"/>
      <c r="K12" s="698"/>
      <c r="L12" s="698"/>
      <c r="M12" s="698"/>
      <c r="N12" s="698"/>
      <c r="O12" s="698"/>
      <c r="P12" s="6"/>
      <c r="Q12" s="5"/>
      <c r="R12" s="5"/>
      <c r="S12" s="5"/>
      <c r="T12" s="5"/>
      <c r="U12" s="5"/>
      <c r="V12" s="5"/>
      <c r="W12" s="5"/>
      <c r="X12" s="5"/>
      <c r="Y12" s="5"/>
    </row>
    <row r="13" spans="1:25" s="61" customFormat="1" x14ac:dyDescent="0.25">
      <c r="A13" s="709"/>
      <c r="B13" s="703"/>
      <c r="C13" s="698"/>
      <c r="D13" s="698"/>
      <c r="E13" s="698"/>
      <c r="F13" s="698"/>
      <c r="G13" s="698"/>
      <c r="H13" s="698"/>
      <c r="I13" s="698"/>
      <c r="J13" s="698"/>
      <c r="K13" s="698"/>
      <c r="L13" s="698"/>
      <c r="M13" s="698"/>
      <c r="N13" s="698"/>
      <c r="O13" s="698"/>
      <c r="P13" s="6"/>
      <c r="Q13" s="5"/>
      <c r="R13" s="5"/>
      <c r="S13" s="5"/>
      <c r="T13" s="5"/>
      <c r="U13" s="5"/>
      <c r="V13" s="5"/>
      <c r="W13" s="5"/>
      <c r="X13" s="5"/>
      <c r="Y13" s="5"/>
    </row>
    <row r="14" spans="1:25" s="61" customFormat="1" x14ac:dyDescent="0.25">
      <c r="A14" s="709"/>
      <c r="B14" s="703"/>
      <c r="C14" s="698"/>
      <c r="D14" s="698"/>
      <c r="E14" s="698"/>
      <c r="F14" s="698"/>
      <c r="G14" s="698"/>
      <c r="H14" s="698"/>
      <c r="I14" s="698"/>
      <c r="J14" s="698"/>
      <c r="K14" s="698"/>
      <c r="L14" s="698"/>
      <c r="M14" s="698"/>
      <c r="N14" s="698"/>
      <c r="O14" s="698"/>
      <c r="P14" s="6"/>
      <c r="Q14" s="5"/>
      <c r="R14" s="5"/>
      <c r="S14" s="5"/>
      <c r="T14" s="5"/>
      <c r="U14" s="5"/>
      <c r="V14" s="5"/>
      <c r="W14" s="5"/>
      <c r="X14" s="5"/>
      <c r="Y14" s="5"/>
    </row>
    <row r="15" spans="1:25" s="61" customFormat="1" ht="12" thickBot="1" x14ac:dyDescent="0.3">
      <c r="A15" s="710"/>
      <c r="B15" s="704"/>
      <c r="C15" s="698"/>
      <c r="D15" s="698"/>
      <c r="E15" s="698"/>
      <c r="F15" s="698"/>
      <c r="G15" s="698"/>
      <c r="H15" s="698"/>
      <c r="I15" s="698"/>
      <c r="J15" s="698"/>
      <c r="K15" s="698"/>
      <c r="L15" s="698"/>
      <c r="M15" s="698"/>
      <c r="N15" s="698"/>
      <c r="O15" s="698"/>
      <c r="P15" s="6"/>
      <c r="Q15" s="5"/>
      <c r="R15" s="5"/>
      <c r="S15" s="5"/>
      <c r="T15" s="5"/>
      <c r="U15" s="5"/>
      <c r="V15" s="5"/>
      <c r="W15" s="5"/>
      <c r="X15" s="5"/>
      <c r="Y15" s="5"/>
    </row>
    <row r="16" spans="1:25" s="61" customFormat="1" ht="6" customHeight="1" x14ac:dyDescent="0.25">
      <c r="A16" s="708" t="str">
        <f>Notes!B6</f>
        <v>Note 2</v>
      </c>
      <c r="B16" s="1"/>
      <c r="C16" s="153"/>
      <c r="D16" s="153"/>
      <c r="E16" s="153"/>
      <c r="F16" s="153"/>
      <c r="G16" s="153"/>
      <c r="H16" s="153"/>
      <c r="I16" s="152"/>
      <c r="J16" s="153"/>
      <c r="K16" s="153"/>
      <c r="L16" s="153"/>
      <c r="M16" s="153"/>
      <c r="N16" s="153"/>
      <c r="O16" s="153"/>
      <c r="P16" s="6"/>
      <c r="Q16" s="5"/>
      <c r="R16" s="5"/>
      <c r="S16" s="5"/>
      <c r="T16" s="5"/>
      <c r="U16" s="5"/>
      <c r="V16" s="5"/>
      <c r="W16" s="5"/>
      <c r="X16" s="5"/>
      <c r="Y16" s="5"/>
    </row>
    <row r="17" spans="1:25" s="61" customFormat="1" x14ac:dyDescent="0.25">
      <c r="A17" s="709"/>
      <c r="B17" s="167" t="s">
        <v>41</v>
      </c>
      <c r="C17" s="169" t="s">
        <v>21</v>
      </c>
      <c r="D17" s="67"/>
      <c r="E17" s="67"/>
      <c r="F17" s="67"/>
      <c r="G17" s="749" t="s">
        <v>42</v>
      </c>
      <c r="H17" s="749"/>
      <c r="I17" s="154"/>
      <c r="J17" s="166" t="s">
        <v>44</v>
      </c>
      <c r="K17" s="154"/>
      <c r="L17" s="153"/>
      <c r="M17" s="153"/>
      <c r="N17" s="153"/>
      <c r="O17" s="153"/>
      <c r="P17" s="6"/>
      <c r="Q17" s="5"/>
      <c r="R17" s="5"/>
      <c r="S17" s="5"/>
      <c r="T17" s="5"/>
      <c r="U17" s="5"/>
      <c r="V17" s="5"/>
      <c r="W17" s="5"/>
      <c r="X17" s="5"/>
      <c r="Y17" s="5"/>
    </row>
    <row r="18" spans="1:25" s="61" customFormat="1" ht="5.5" customHeight="1" x14ac:dyDescent="0.25">
      <c r="A18" s="709"/>
      <c r="B18" s="168"/>
      <c r="C18" s="153"/>
      <c r="D18" s="153"/>
      <c r="E18" s="153"/>
      <c r="F18" s="153"/>
      <c r="G18" s="58"/>
      <c r="H18" s="58"/>
      <c r="I18" s="152"/>
      <c r="J18" s="58"/>
      <c r="K18" s="152"/>
      <c r="L18" s="153"/>
      <c r="M18" s="153"/>
      <c r="N18" s="153"/>
      <c r="O18" s="153"/>
      <c r="P18" s="6"/>
      <c r="Q18" s="5"/>
      <c r="R18" s="5"/>
      <c r="S18" s="5"/>
      <c r="T18" s="5"/>
      <c r="U18" s="5"/>
      <c r="V18" s="5"/>
      <c r="W18" s="5"/>
      <c r="X18" s="5"/>
      <c r="Y18" s="5"/>
    </row>
    <row r="19" spans="1:25" s="61" customFormat="1" x14ac:dyDescent="0.25">
      <c r="A19" s="709"/>
      <c r="B19" s="168"/>
      <c r="C19" s="169" t="s">
        <v>22</v>
      </c>
      <c r="D19" s="67"/>
      <c r="E19" s="67"/>
      <c r="F19" s="67"/>
      <c r="G19" s="749" t="s">
        <v>45</v>
      </c>
      <c r="H19" s="749"/>
      <c r="I19" s="154"/>
      <c r="J19" s="166" t="s">
        <v>46</v>
      </c>
      <c r="K19" s="154"/>
      <c r="L19" s="153"/>
      <c r="M19" s="153"/>
      <c r="N19" s="153"/>
      <c r="O19" s="153"/>
      <c r="P19" s="6"/>
      <c r="Q19" s="5"/>
      <c r="R19" s="5"/>
      <c r="S19" s="5"/>
      <c r="T19" s="5"/>
      <c r="U19" s="5"/>
      <c r="V19" s="5"/>
      <c r="W19" s="5"/>
      <c r="X19" s="5"/>
      <c r="Y19" s="5"/>
    </row>
    <row r="20" spans="1:25" s="61" customFormat="1" ht="5.5" customHeight="1" x14ac:dyDescent="0.25">
      <c r="A20" s="709"/>
      <c r="B20" s="168"/>
      <c r="C20" s="153"/>
      <c r="D20" s="153"/>
      <c r="E20" s="153"/>
      <c r="F20" s="153"/>
      <c r="G20" s="58"/>
      <c r="H20" s="58"/>
      <c r="I20" s="152"/>
      <c r="J20" s="58"/>
      <c r="K20" s="152"/>
      <c r="L20" s="153"/>
      <c r="M20" s="153"/>
      <c r="N20" s="153"/>
      <c r="O20" s="153"/>
      <c r="P20" s="6"/>
      <c r="Q20" s="5"/>
      <c r="R20" s="5"/>
      <c r="S20" s="5"/>
      <c r="T20" s="5"/>
      <c r="U20" s="5"/>
      <c r="V20" s="5"/>
      <c r="W20" s="5"/>
      <c r="X20" s="5"/>
      <c r="Y20" s="5"/>
    </row>
    <row r="21" spans="1:25" s="61" customFormat="1" x14ac:dyDescent="0.25">
      <c r="A21" s="709"/>
      <c r="B21" s="168"/>
      <c r="C21" s="68" t="s">
        <v>23</v>
      </c>
      <c r="D21" s="69"/>
      <c r="E21" s="69"/>
      <c r="F21" s="69"/>
      <c r="G21" s="749" t="s">
        <v>47</v>
      </c>
      <c r="H21" s="749"/>
      <c r="I21" s="154"/>
      <c r="J21" s="166" t="s">
        <v>48</v>
      </c>
      <c r="K21" s="154"/>
      <c r="L21" s="153"/>
      <c r="M21" s="153"/>
      <c r="N21" s="153"/>
      <c r="O21" s="153"/>
      <c r="P21" s="6"/>
      <c r="Q21" s="5"/>
      <c r="R21" s="5"/>
      <c r="S21" s="5"/>
      <c r="T21" s="5"/>
      <c r="U21" s="5"/>
      <c r="V21" s="5"/>
      <c r="W21" s="5"/>
      <c r="X21" s="5"/>
      <c r="Y21" s="5"/>
    </row>
    <row r="22" spans="1:25" s="61" customFormat="1" x14ac:dyDescent="0.25">
      <c r="A22" s="709"/>
      <c r="B22" s="168"/>
      <c r="C22" s="153"/>
      <c r="D22" s="153"/>
      <c r="E22" s="153"/>
      <c r="F22" s="153"/>
      <c r="G22" s="749" t="s">
        <v>49</v>
      </c>
      <c r="H22" s="749"/>
      <c r="I22" s="154"/>
      <c r="J22" s="166" t="s">
        <v>50</v>
      </c>
      <c r="K22" s="154"/>
      <c r="L22" s="153"/>
      <c r="M22" s="153"/>
      <c r="N22" s="153"/>
      <c r="O22" s="153"/>
      <c r="P22" s="6"/>
      <c r="Q22" s="5"/>
      <c r="R22" s="5"/>
      <c r="S22" s="5"/>
      <c r="T22" s="5"/>
      <c r="U22" s="5"/>
      <c r="V22" s="5"/>
      <c r="W22" s="5"/>
      <c r="X22" s="5"/>
      <c r="Y22" s="5"/>
    </row>
    <row r="23" spans="1:25" s="61" customFormat="1" ht="12" thickBot="1" x14ac:dyDescent="0.3">
      <c r="A23" s="710"/>
      <c r="B23" s="93"/>
      <c r="C23" s="70"/>
      <c r="D23" s="70"/>
      <c r="E23" s="70"/>
      <c r="F23" s="70"/>
      <c r="G23" s="749" t="s">
        <v>51</v>
      </c>
      <c r="H23" s="749"/>
      <c r="I23" s="154"/>
      <c r="J23" s="166" t="s">
        <v>52</v>
      </c>
      <c r="K23" s="154"/>
      <c r="L23" s="153"/>
      <c r="M23" s="153"/>
      <c r="N23" s="153"/>
      <c r="O23" s="153"/>
      <c r="P23" s="6"/>
      <c r="Q23" s="5"/>
      <c r="R23" s="5"/>
      <c r="S23" s="5"/>
      <c r="T23" s="5"/>
      <c r="U23" s="5"/>
      <c r="V23" s="5"/>
      <c r="W23" s="5"/>
      <c r="X23" s="5"/>
      <c r="Y23" s="5"/>
    </row>
    <row r="24" spans="1:25" s="61" customFormat="1" ht="6" customHeight="1" x14ac:dyDescent="0.25">
      <c r="A24" s="94"/>
      <c r="B24" s="33"/>
      <c r="C24" s="153"/>
      <c r="D24" s="153"/>
      <c r="E24" s="153"/>
      <c r="F24" s="153"/>
      <c r="G24" s="153"/>
      <c r="H24" s="153"/>
      <c r="I24" s="153"/>
      <c r="J24" s="153"/>
      <c r="K24" s="153"/>
      <c r="L24" s="153"/>
      <c r="M24" s="153"/>
      <c r="N24" s="153"/>
      <c r="O24" s="153"/>
      <c r="P24" s="6"/>
      <c r="Q24" s="5"/>
      <c r="R24" s="5"/>
      <c r="S24" s="5"/>
      <c r="T24" s="5"/>
      <c r="U24" s="5"/>
      <c r="V24" s="5"/>
      <c r="W24" s="5"/>
      <c r="X24" s="5"/>
      <c r="Y24" s="5"/>
    </row>
    <row r="25" spans="1:25" s="61" customFormat="1" x14ac:dyDescent="0.25">
      <c r="A25" s="165" t="str">
        <f>+Notes!B8</f>
        <v>Note 3</v>
      </c>
      <c r="B25" s="744" t="s">
        <v>53</v>
      </c>
      <c r="C25" s="687"/>
      <c r="D25" s="682"/>
      <c r="E25" s="682"/>
      <c r="F25" s="682"/>
      <c r="G25" s="682"/>
      <c r="H25" s="682"/>
      <c r="I25" s="682"/>
      <c r="J25" s="682"/>
      <c r="K25" s="682"/>
      <c r="L25" s="682"/>
      <c r="M25" s="682"/>
      <c r="N25" s="682"/>
      <c r="O25" s="682"/>
      <c r="P25" s="6"/>
      <c r="Q25" s="747"/>
      <c r="R25" s="5"/>
      <c r="S25" s="5"/>
      <c r="T25" s="5"/>
      <c r="U25" s="5"/>
      <c r="V25" s="5"/>
      <c r="W25" s="5"/>
      <c r="X25" s="5"/>
      <c r="Y25" s="5"/>
    </row>
    <row r="26" spans="1:25" s="61" customFormat="1" x14ac:dyDescent="0.25">
      <c r="A26" s="11"/>
      <c r="B26" s="745"/>
      <c r="C26" s="687"/>
      <c r="D26" s="682"/>
      <c r="E26" s="682"/>
      <c r="F26" s="682"/>
      <c r="G26" s="682"/>
      <c r="H26" s="682"/>
      <c r="I26" s="682"/>
      <c r="J26" s="682"/>
      <c r="K26" s="682"/>
      <c r="L26" s="682"/>
      <c r="M26" s="682"/>
      <c r="N26" s="682"/>
      <c r="O26" s="682"/>
      <c r="P26" s="6"/>
      <c r="Q26" s="747"/>
      <c r="R26" s="5"/>
      <c r="S26" s="5"/>
      <c r="T26" s="5"/>
      <c r="U26" s="5"/>
      <c r="V26" s="5"/>
      <c r="W26" s="5"/>
      <c r="X26" s="5"/>
      <c r="Y26" s="5"/>
    </row>
    <row r="27" spans="1:25" s="61" customFormat="1" x14ac:dyDescent="0.25">
      <c r="A27" s="11"/>
      <c r="B27" s="745"/>
      <c r="C27" s="687"/>
      <c r="D27" s="682"/>
      <c r="E27" s="682"/>
      <c r="F27" s="682"/>
      <c r="G27" s="682"/>
      <c r="H27" s="682"/>
      <c r="I27" s="682"/>
      <c r="J27" s="682"/>
      <c r="K27" s="682"/>
      <c r="L27" s="682"/>
      <c r="M27" s="682"/>
      <c r="N27" s="682"/>
      <c r="O27" s="682"/>
      <c r="P27" s="6"/>
      <c r="Q27" s="747"/>
      <c r="R27" s="5"/>
      <c r="S27" s="5"/>
      <c r="T27" s="5"/>
      <c r="U27" s="5"/>
      <c r="V27" s="5"/>
      <c r="W27" s="5"/>
      <c r="X27" s="5"/>
      <c r="Y27" s="5"/>
    </row>
    <row r="28" spans="1:25" s="61" customFormat="1" x14ac:dyDescent="0.25">
      <c r="A28" s="11"/>
      <c r="B28" s="746"/>
      <c r="C28" s="748" t="s">
        <v>55</v>
      </c>
      <c r="D28" s="748"/>
      <c r="E28" s="748"/>
      <c r="F28" s="734"/>
      <c r="G28" s="96"/>
      <c r="H28" s="97" t="s">
        <v>1937</v>
      </c>
      <c r="I28" s="156"/>
      <c r="J28" s="156"/>
      <c r="K28" s="156"/>
      <c r="L28" s="156"/>
      <c r="M28" s="156"/>
      <c r="N28" s="156"/>
      <c r="O28" s="156"/>
      <c r="P28" s="6"/>
      <c r="Q28" s="747"/>
      <c r="R28" s="5"/>
      <c r="S28" s="5"/>
      <c r="T28" s="5"/>
      <c r="U28" s="5"/>
      <c r="V28" s="5"/>
      <c r="W28" s="5"/>
      <c r="X28" s="5"/>
      <c r="Y28" s="5"/>
    </row>
    <row r="29" spans="1:25" s="61" customFormat="1" ht="6" customHeight="1" thickBot="1" x14ac:dyDescent="0.3">
      <c r="A29" s="95"/>
      <c r="B29" s="33"/>
      <c r="C29" s="153"/>
      <c r="D29" s="153"/>
      <c r="E29" s="153"/>
      <c r="F29" s="153"/>
      <c r="G29" s="153"/>
      <c r="H29" s="153"/>
      <c r="I29" s="153"/>
      <c r="J29" s="153"/>
      <c r="K29" s="153"/>
      <c r="L29" s="153"/>
      <c r="M29" s="153"/>
      <c r="N29" s="153"/>
      <c r="O29" s="153"/>
      <c r="P29" s="6"/>
      <c r="Q29" s="747"/>
      <c r="R29" s="5"/>
      <c r="S29" s="5"/>
      <c r="T29" s="5"/>
      <c r="U29" s="5"/>
      <c r="V29" s="5"/>
      <c r="W29" s="5"/>
      <c r="X29" s="5"/>
      <c r="Y29" s="5"/>
    </row>
    <row r="30" spans="1:25" s="61" customFormat="1" x14ac:dyDescent="0.25">
      <c r="A30" s="2"/>
      <c r="B30" s="702" t="s">
        <v>57</v>
      </c>
      <c r="C30" s="698"/>
      <c r="D30" s="698"/>
      <c r="E30" s="698"/>
      <c r="F30" s="698"/>
      <c r="G30" s="698"/>
      <c r="H30" s="698"/>
      <c r="I30" s="698"/>
      <c r="J30" s="698"/>
      <c r="K30" s="698"/>
      <c r="L30" s="698"/>
      <c r="M30" s="698"/>
      <c r="N30" s="698"/>
      <c r="O30" s="698"/>
      <c r="P30" s="6"/>
      <c r="Q30" s="747"/>
      <c r="R30" s="5"/>
      <c r="S30" s="5"/>
      <c r="T30" s="5"/>
      <c r="U30" s="5"/>
      <c r="V30" s="5"/>
      <c r="W30" s="5"/>
      <c r="X30" s="5"/>
      <c r="Y30" s="5"/>
    </row>
    <row r="31" spans="1:25" s="61" customFormat="1" x14ac:dyDescent="0.25">
      <c r="A31" s="2"/>
      <c r="B31" s="703"/>
      <c r="C31" s="698"/>
      <c r="D31" s="698"/>
      <c r="E31" s="698"/>
      <c r="F31" s="698"/>
      <c r="G31" s="698"/>
      <c r="H31" s="698"/>
      <c r="I31" s="698"/>
      <c r="J31" s="698"/>
      <c r="K31" s="698"/>
      <c r="L31" s="698"/>
      <c r="M31" s="698"/>
      <c r="N31" s="698"/>
      <c r="O31" s="698"/>
      <c r="P31" s="6"/>
      <c r="Q31" s="747"/>
      <c r="R31" s="5"/>
      <c r="S31" s="5"/>
      <c r="T31" s="5"/>
      <c r="U31" s="5"/>
      <c r="V31" s="5"/>
      <c r="W31" s="5"/>
      <c r="X31" s="5"/>
      <c r="Y31" s="5"/>
    </row>
    <row r="32" spans="1:25" s="61" customFormat="1" x14ac:dyDescent="0.25">
      <c r="A32" s="2"/>
      <c r="B32" s="704"/>
      <c r="C32" s="698"/>
      <c r="D32" s="698"/>
      <c r="E32" s="698"/>
      <c r="F32" s="698"/>
      <c r="G32" s="698"/>
      <c r="H32" s="698"/>
      <c r="I32" s="698"/>
      <c r="J32" s="698"/>
      <c r="K32" s="698"/>
      <c r="L32" s="698"/>
      <c r="M32" s="698"/>
      <c r="N32" s="698"/>
      <c r="O32" s="698"/>
      <c r="P32" s="6"/>
      <c r="Q32" s="747"/>
      <c r="R32" s="5"/>
      <c r="S32" s="5"/>
      <c r="T32" s="5"/>
      <c r="U32" s="5"/>
      <c r="V32" s="5"/>
      <c r="W32" s="5"/>
      <c r="X32" s="5"/>
      <c r="Y32" s="5"/>
    </row>
    <row r="33" spans="1:25" s="61" customFormat="1" ht="6" customHeight="1" thickBot="1" x14ac:dyDescent="0.3">
      <c r="A33" s="7"/>
      <c r="B33" s="39"/>
      <c r="C33" s="73"/>
      <c r="D33" s="73"/>
      <c r="E33" s="73"/>
      <c r="F33" s="73"/>
      <c r="G33" s="73"/>
      <c r="H33" s="73"/>
      <c r="I33" s="73"/>
      <c r="J33" s="73"/>
      <c r="K33" s="73"/>
      <c r="L33" s="73"/>
      <c r="M33" s="73"/>
      <c r="N33" s="73"/>
      <c r="O33" s="73"/>
      <c r="P33" s="9"/>
      <c r="Q33" s="5"/>
      <c r="R33" s="5"/>
      <c r="S33" s="5"/>
      <c r="T33" s="5"/>
      <c r="U33" s="5"/>
      <c r="V33" s="5"/>
      <c r="W33" s="5"/>
      <c r="X33" s="5"/>
      <c r="Y33" s="5"/>
    </row>
    <row r="34" spans="1:25" ht="12" thickBot="1" x14ac:dyDescent="0.3">
      <c r="A34" s="2"/>
      <c r="B34" s="31"/>
      <c r="C34" s="71"/>
      <c r="D34" s="71"/>
      <c r="E34" s="71"/>
      <c r="F34" s="71"/>
      <c r="G34" s="71"/>
      <c r="H34" s="71"/>
      <c r="I34" s="71"/>
      <c r="J34" s="71"/>
      <c r="K34" s="71"/>
      <c r="L34" s="71"/>
      <c r="M34" s="71"/>
      <c r="N34" s="71"/>
      <c r="O34" s="71"/>
      <c r="P34" s="3"/>
      <c r="Q34" s="3"/>
      <c r="R34" s="3"/>
      <c r="S34" s="3"/>
      <c r="T34" s="3"/>
      <c r="U34" s="3"/>
      <c r="V34" s="3"/>
      <c r="W34" s="3"/>
      <c r="X34" s="3"/>
      <c r="Y34" s="3"/>
    </row>
    <row r="35" spans="1:25" s="61" customFormat="1" ht="12" thickBot="1" x14ac:dyDescent="0.3">
      <c r="A35" s="10"/>
      <c r="B35" s="32" t="s">
        <v>20</v>
      </c>
      <c r="C35" s="72"/>
      <c r="D35" s="72"/>
      <c r="E35" s="72"/>
      <c r="F35" s="72"/>
      <c r="G35" s="72"/>
      <c r="H35" s="72"/>
      <c r="I35" s="72"/>
      <c r="J35" s="72"/>
      <c r="K35" s="72"/>
      <c r="L35" s="72"/>
      <c r="M35" s="72"/>
      <c r="N35" s="72"/>
      <c r="O35" s="72"/>
      <c r="P35" s="4"/>
      <c r="Q35" s="5"/>
      <c r="R35" s="5"/>
      <c r="S35" s="5"/>
      <c r="T35" s="5"/>
      <c r="U35" s="5"/>
      <c r="V35" s="5"/>
      <c r="W35" s="5"/>
      <c r="X35" s="5"/>
      <c r="Y35" s="5"/>
    </row>
    <row r="36" spans="1:25" s="61" customFormat="1" ht="14.25" customHeight="1" outlineLevel="1" thickBot="1" x14ac:dyDescent="0.3">
      <c r="A36" s="11"/>
      <c r="B36" s="35"/>
      <c r="C36" s="153"/>
      <c r="D36" s="153"/>
      <c r="E36" s="153"/>
      <c r="F36" s="153"/>
      <c r="G36" s="153"/>
      <c r="H36" s="153"/>
      <c r="I36" s="153"/>
      <c r="J36" s="153"/>
      <c r="K36" s="153"/>
      <c r="L36" s="153"/>
      <c r="M36" s="153"/>
      <c r="N36" s="153"/>
      <c r="O36" s="153"/>
      <c r="P36" s="6"/>
      <c r="Q36" s="5"/>
      <c r="R36" s="5"/>
      <c r="S36" s="5"/>
      <c r="T36" s="5"/>
      <c r="U36" s="5"/>
      <c r="V36" s="5"/>
      <c r="W36" s="5"/>
      <c r="X36" s="5"/>
      <c r="Y36" s="5"/>
    </row>
    <row r="37" spans="1:25" s="61" customFormat="1" ht="15" customHeight="1" outlineLevel="1" x14ac:dyDescent="0.25">
      <c r="A37" s="741" t="str">
        <f>Notes!B10</f>
        <v>Note 4</v>
      </c>
      <c r="B37" s="702" t="s">
        <v>59</v>
      </c>
      <c r="C37" s="698"/>
      <c r="D37" s="698"/>
      <c r="E37" s="698"/>
      <c r="F37" s="698"/>
      <c r="G37" s="698"/>
      <c r="H37" s="698"/>
      <c r="I37" s="698"/>
      <c r="J37" s="698"/>
      <c r="K37" s="698"/>
      <c r="L37" s="698"/>
      <c r="M37" s="698"/>
      <c r="N37" s="698"/>
      <c r="O37" s="698"/>
      <c r="P37" s="6"/>
      <c r="Q37" s="5"/>
      <c r="R37" s="5"/>
      <c r="S37" s="5"/>
      <c r="T37" s="5"/>
      <c r="U37" s="5"/>
      <c r="V37" s="5"/>
      <c r="W37" s="5"/>
      <c r="X37" s="5"/>
      <c r="Y37" s="5"/>
    </row>
    <row r="38" spans="1:25" s="61" customFormat="1" outlineLevel="1" x14ac:dyDescent="0.25">
      <c r="A38" s="742"/>
      <c r="B38" s="703"/>
      <c r="C38" s="698"/>
      <c r="D38" s="698"/>
      <c r="E38" s="698"/>
      <c r="F38" s="698"/>
      <c r="G38" s="698"/>
      <c r="H38" s="698"/>
      <c r="I38" s="698"/>
      <c r="J38" s="698"/>
      <c r="K38" s="698"/>
      <c r="L38" s="698"/>
      <c r="M38" s="698"/>
      <c r="N38" s="698"/>
      <c r="O38" s="698"/>
      <c r="P38" s="6"/>
      <c r="Q38" s="5"/>
      <c r="R38" s="5"/>
      <c r="S38" s="5"/>
      <c r="T38" s="5"/>
      <c r="U38" s="5"/>
      <c r="V38" s="5"/>
      <c r="W38" s="5"/>
      <c r="X38" s="5"/>
      <c r="Y38" s="5"/>
    </row>
    <row r="39" spans="1:25" s="61" customFormat="1" outlineLevel="1" x14ac:dyDescent="0.25">
      <c r="A39" s="742"/>
      <c r="B39" s="703"/>
      <c r="C39" s="698"/>
      <c r="D39" s="698"/>
      <c r="E39" s="698"/>
      <c r="F39" s="698"/>
      <c r="G39" s="698"/>
      <c r="H39" s="698"/>
      <c r="I39" s="698"/>
      <c r="J39" s="698"/>
      <c r="K39" s="698"/>
      <c r="L39" s="698"/>
      <c r="M39" s="698"/>
      <c r="N39" s="698"/>
      <c r="O39" s="698"/>
      <c r="P39" s="6"/>
      <c r="Q39" s="5"/>
      <c r="R39" s="5"/>
      <c r="S39" s="5"/>
      <c r="T39" s="5"/>
      <c r="U39" s="5"/>
      <c r="V39" s="5"/>
      <c r="W39" s="5"/>
      <c r="X39" s="5"/>
      <c r="Y39" s="5"/>
    </row>
    <row r="40" spans="1:25" s="61" customFormat="1" outlineLevel="1" x14ac:dyDescent="0.25">
      <c r="A40" s="742"/>
      <c r="B40" s="703"/>
      <c r="C40" s="698"/>
      <c r="D40" s="698"/>
      <c r="E40" s="698"/>
      <c r="F40" s="698"/>
      <c r="G40" s="698"/>
      <c r="H40" s="698"/>
      <c r="I40" s="698"/>
      <c r="J40" s="698"/>
      <c r="K40" s="698"/>
      <c r="L40" s="698"/>
      <c r="M40" s="698"/>
      <c r="N40" s="698"/>
      <c r="O40" s="698"/>
      <c r="P40" s="6"/>
      <c r="Q40" s="5"/>
      <c r="R40" s="5"/>
      <c r="S40" s="5"/>
      <c r="T40" s="5"/>
      <c r="U40" s="5"/>
      <c r="V40" s="5"/>
      <c r="W40" s="5"/>
      <c r="X40" s="5"/>
      <c r="Y40" s="5"/>
    </row>
    <row r="41" spans="1:25" s="61" customFormat="1" outlineLevel="1" x14ac:dyDescent="0.25">
      <c r="A41" s="742"/>
      <c r="B41" s="703"/>
      <c r="C41" s="698"/>
      <c r="D41" s="698"/>
      <c r="E41" s="698"/>
      <c r="F41" s="698"/>
      <c r="G41" s="698"/>
      <c r="H41" s="698"/>
      <c r="I41" s="698"/>
      <c r="J41" s="698"/>
      <c r="K41" s="698"/>
      <c r="L41" s="698"/>
      <c r="M41" s="698"/>
      <c r="N41" s="698"/>
      <c r="O41" s="698"/>
      <c r="P41" s="6"/>
      <c r="Q41" s="5"/>
      <c r="R41" s="5"/>
      <c r="S41" s="5"/>
      <c r="T41" s="5"/>
      <c r="U41" s="5"/>
      <c r="V41" s="5"/>
      <c r="W41" s="5"/>
      <c r="X41" s="5"/>
      <c r="Y41" s="5"/>
    </row>
    <row r="42" spans="1:25" s="61" customFormat="1" outlineLevel="1" x14ac:dyDescent="0.25">
      <c r="A42" s="742"/>
      <c r="B42" s="704"/>
      <c r="C42" s="698"/>
      <c r="D42" s="698"/>
      <c r="E42" s="698"/>
      <c r="F42" s="698"/>
      <c r="G42" s="698"/>
      <c r="H42" s="698"/>
      <c r="I42" s="698"/>
      <c r="J42" s="698"/>
      <c r="K42" s="698"/>
      <c r="L42" s="698"/>
      <c r="M42" s="698"/>
      <c r="N42" s="698"/>
      <c r="O42" s="698"/>
      <c r="P42" s="6"/>
      <c r="Q42" s="5"/>
      <c r="R42" s="5"/>
      <c r="S42" s="5"/>
      <c r="T42" s="5"/>
      <c r="U42" s="5"/>
      <c r="V42" s="5"/>
      <c r="W42" s="5"/>
      <c r="X42" s="5"/>
      <c r="Y42" s="5"/>
    </row>
    <row r="43" spans="1:25" s="61" customFormat="1" ht="6.75" customHeight="1" outlineLevel="1" x14ac:dyDescent="0.25">
      <c r="A43" s="742"/>
      <c r="B43" s="33"/>
      <c r="C43" s="153"/>
      <c r="D43" s="153"/>
      <c r="E43" s="153"/>
      <c r="F43" s="153"/>
      <c r="G43" s="153"/>
      <c r="H43" s="153"/>
      <c r="I43" s="153"/>
      <c r="J43" s="153"/>
      <c r="K43" s="153"/>
      <c r="L43" s="153"/>
      <c r="M43" s="153"/>
      <c r="N43" s="153"/>
      <c r="O43" s="153"/>
      <c r="P43" s="6"/>
      <c r="Q43" s="5"/>
      <c r="R43" s="5"/>
      <c r="S43" s="5"/>
      <c r="T43" s="5"/>
      <c r="U43" s="5"/>
      <c r="V43" s="5"/>
      <c r="W43" s="5"/>
      <c r="X43" s="5"/>
      <c r="Y43" s="5"/>
    </row>
    <row r="44" spans="1:25" s="62" customFormat="1" outlineLevel="1" x14ac:dyDescent="0.25">
      <c r="A44" s="742"/>
      <c r="B44" s="40" t="s">
        <v>61</v>
      </c>
      <c r="C44" s="74" t="s">
        <v>62</v>
      </c>
      <c r="D44" s="74"/>
      <c r="E44" s="74"/>
      <c r="F44" s="74"/>
      <c r="G44" s="74"/>
      <c r="H44" s="74"/>
      <c r="I44" s="74"/>
      <c r="J44" s="74"/>
      <c r="K44" s="74"/>
      <c r="L44" s="74"/>
      <c r="M44" s="74"/>
      <c r="N44" s="74"/>
      <c r="O44" s="74"/>
      <c r="P44" s="12"/>
      <c r="Q44" s="13"/>
      <c r="R44" s="13"/>
      <c r="S44" s="13"/>
      <c r="T44" s="13"/>
      <c r="U44" s="13"/>
      <c r="V44" s="13"/>
      <c r="W44" s="13"/>
      <c r="X44" s="13"/>
      <c r="Y44" s="13"/>
    </row>
    <row r="45" spans="1:25" s="61" customFormat="1" ht="15" customHeight="1" outlineLevel="1" x14ac:dyDescent="0.25">
      <c r="A45" s="742"/>
      <c r="B45" s="684" t="s">
        <v>63</v>
      </c>
      <c r="C45" s="695"/>
      <c r="D45" s="696"/>
      <c r="E45" s="696"/>
      <c r="F45" s="696"/>
      <c r="G45" s="696"/>
      <c r="H45" s="696"/>
      <c r="I45" s="696"/>
      <c r="J45" s="696"/>
      <c r="K45" s="696"/>
      <c r="L45" s="696"/>
      <c r="M45" s="696"/>
      <c r="N45" s="696"/>
      <c r="O45" s="696"/>
      <c r="P45" s="6"/>
      <c r="Q45" s="5"/>
      <c r="R45" s="5"/>
      <c r="S45" s="5"/>
      <c r="T45" s="5"/>
      <c r="U45" s="5"/>
      <c r="V45" s="5"/>
      <c r="W45" s="5"/>
      <c r="X45" s="5"/>
      <c r="Y45" s="5"/>
    </row>
    <row r="46" spans="1:25" s="61" customFormat="1" outlineLevel="1" x14ac:dyDescent="0.25">
      <c r="A46" s="742"/>
      <c r="B46" s="685"/>
      <c r="C46" s="695"/>
      <c r="D46" s="696"/>
      <c r="E46" s="696"/>
      <c r="F46" s="696"/>
      <c r="G46" s="696"/>
      <c r="H46" s="696"/>
      <c r="I46" s="696"/>
      <c r="J46" s="696"/>
      <c r="K46" s="696"/>
      <c r="L46" s="696"/>
      <c r="M46" s="696"/>
      <c r="N46" s="696"/>
      <c r="O46" s="696"/>
      <c r="P46" s="6"/>
      <c r="Q46" s="5"/>
      <c r="R46" s="5"/>
      <c r="S46" s="5"/>
      <c r="T46" s="5"/>
      <c r="U46" s="5"/>
      <c r="V46" s="5"/>
      <c r="W46" s="5"/>
      <c r="X46" s="5"/>
      <c r="Y46" s="5"/>
    </row>
    <row r="47" spans="1:25" s="61" customFormat="1" outlineLevel="1" x14ac:dyDescent="0.25">
      <c r="A47" s="742"/>
      <c r="B47" s="685"/>
      <c r="C47" s="695"/>
      <c r="D47" s="696"/>
      <c r="E47" s="696"/>
      <c r="F47" s="696"/>
      <c r="G47" s="696"/>
      <c r="H47" s="696"/>
      <c r="I47" s="696"/>
      <c r="J47" s="696"/>
      <c r="K47" s="696"/>
      <c r="L47" s="696"/>
      <c r="M47" s="696"/>
      <c r="N47" s="696"/>
      <c r="O47" s="696"/>
      <c r="P47" s="6"/>
      <c r="Q47" s="5"/>
      <c r="R47" s="5"/>
      <c r="S47" s="5"/>
      <c r="T47" s="5"/>
      <c r="U47" s="5"/>
      <c r="V47" s="5"/>
      <c r="W47" s="5"/>
      <c r="X47" s="5"/>
      <c r="Y47" s="5"/>
    </row>
    <row r="48" spans="1:25" s="61" customFormat="1" outlineLevel="1" x14ac:dyDescent="0.25">
      <c r="A48" s="742"/>
      <c r="B48" s="685"/>
      <c r="C48" s="695"/>
      <c r="D48" s="696"/>
      <c r="E48" s="696"/>
      <c r="F48" s="696"/>
      <c r="G48" s="696"/>
      <c r="H48" s="696"/>
      <c r="I48" s="696"/>
      <c r="J48" s="696"/>
      <c r="K48" s="696"/>
      <c r="L48" s="696"/>
      <c r="M48" s="696"/>
      <c r="N48" s="696"/>
      <c r="O48" s="696"/>
      <c r="P48" s="6"/>
      <c r="Q48" s="5"/>
      <c r="R48" s="5"/>
      <c r="S48" s="5"/>
      <c r="T48" s="5"/>
      <c r="U48" s="5"/>
      <c r="V48" s="5"/>
      <c r="W48" s="5"/>
      <c r="X48" s="5"/>
      <c r="Y48" s="5"/>
    </row>
    <row r="49" spans="1:27" s="61" customFormat="1" outlineLevel="1" x14ac:dyDescent="0.25">
      <c r="A49" s="742"/>
      <c r="B49" s="685"/>
      <c r="C49" s="695"/>
      <c r="D49" s="696"/>
      <c r="E49" s="696"/>
      <c r="F49" s="696"/>
      <c r="G49" s="696"/>
      <c r="H49" s="696"/>
      <c r="I49" s="696"/>
      <c r="J49" s="696"/>
      <c r="K49" s="696"/>
      <c r="L49" s="696"/>
      <c r="M49" s="696"/>
      <c r="N49" s="696"/>
      <c r="O49" s="696"/>
      <c r="P49" s="6"/>
      <c r="Q49" s="5"/>
      <c r="R49" s="5"/>
      <c r="S49" s="5"/>
      <c r="T49" s="5"/>
      <c r="U49" s="5"/>
      <c r="V49" s="5"/>
      <c r="W49" s="5"/>
      <c r="X49" s="5"/>
      <c r="Y49" s="5"/>
    </row>
    <row r="50" spans="1:27" s="61" customFormat="1" outlineLevel="1" x14ac:dyDescent="0.25">
      <c r="A50" s="742"/>
      <c r="B50" s="162"/>
      <c r="C50" s="695"/>
      <c r="D50" s="696"/>
      <c r="E50" s="696"/>
      <c r="F50" s="696"/>
      <c r="G50" s="696"/>
      <c r="H50" s="696"/>
      <c r="I50" s="696"/>
      <c r="J50" s="696"/>
      <c r="K50" s="696"/>
      <c r="L50" s="696"/>
      <c r="M50" s="696"/>
      <c r="N50" s="696"/>
      <c r="O50" s="696"/>
      <c r="P50" s="6"/>
      <c r="Q50" s="5"/>
      <c r="R50" s="5"/>
      <c r="S50" s="5"/>
      <c r="T50" s="5"/>
      <c r="U50" s="5"/>
      <c r="V50" s="5"/>
      <c r="W50" s="5"/>
      <c r="X50" s="5"/>
      <c r="Y50" s="5"/>
    </row>
    <row r="51" spans="1:27" s="61" customFormat="1" outlineLevel="1" x14ac:dyDescent="0.25">
      <c r="A51" s="742"/>
      <c r="B51" s="41" t="str">
        <f>Notes!B12</f>
        <v>Note 5</v>
      </c>
      <c r="C51" s="695"/>
      <c r="D51" s="696"/>
      <c r="E51" s="696"/>
      <c r="F51" s="696"/>
      <c r="G51" s="696"/>
      <c r="H51" s="696"/>
      <c r="I51" s="696"/>
      <c r="J51" s="696"/>
      <c r="K51" s="696"/>
      <c r="L51" s="696"/>
      <c r="M51" s="696"/>
      <c r="N51" s="696"/>
      <c r="O51" s="696"/>
      <c r="P51" s="6"/>
      <c r="Q51" s="5"/>
      <c r="R51" s="5"/>
      <c r="S51" s="5"/>
      <c r="T51" s="5"/>
      <c r="U51" s="5"/>
      <c r="V51" s="5"/>
      <c r="W51" s="5"/>
      <c r="X51" s="5"/>
      <c r="Y51" s="5"/>
    </row>
    <row r="52" spans="1:27" s="61" customFormat="1" outlineLevel="1" x14ac:dyDescent="0.25">
      <c r="A52" s="742"/>
      <c r="B52" s="163"/>
      <c r="C52" s="695"/>
      <c r="D52" s="696"/>
      <c r="E52" s="696"/>
      <c r="F52" s="696"/>
      <c r="G52" s="696"/>
      <c r="H52" s="696"/>
      <c r="I52" s="696"/>
      <c r="J52" s="696"/>
      <c r="K52" s="696"/>
      <c r="L52" s="696"/>
      <c r="M52" s="696"/>
      <c r="N52" s="696"/>
      <c r="O52" s="696"/>
      <c r="P52" s="6"/>
      <c r="Q52" s="5"/>
      <c r="R52" s="14"/>
      <c r="S52" s="14"/>
      <c r="T52" s="14"/>
      <c r="U52" s="14"/>
      <c r="V52" s="14"/>
      <c r="W52" s="14"/>
      <c r="X52" s="14"/>
      <c r="Y52" s="14"/>
      <c r="Z52" s="63"/>
      <c r="AA52" s="63"/>
    </row>
    <row r="53" spans="1:27" s="61" customFormat="1" ht="6" customHeight="1" outlineLevel="1" x14ac:dyDescent="0.25">
      <c r="A53" s="742"/>
      <c r="B53" s="33"/>
      <c r="C53" s="153"/>
      <c r="D53" s="153"/>
      <c r="E53" s="153"/>
      <c r="F53" s="153"/>
      <c r="G53" s="153"/>
      <c r="H53" s="153"/>
      <c r="I53" s="153"/>
      <c r="J53" s="153"/>
      <c r="K53" s="153"/>
      <c r="L53" s="153"/>
      <c r="M53" s="153"/>
      <c r="N53" s="153"/>
      <c r="O53" s="153"/>
      <c r="P53" s="6"/>
      <c r="Q53" s="5"/>
      <c r="R53" s="5"/>
      <c r="S53" s="5"/>
      <c r="T53" s="5"/>
      <c r="U53" s="5"/>
      <c r="V53" s="5"/>
      <c r="W53" s="5"/>
      <c r="X53" s="5"/>
      <c r="Y53" s="5"/>
    </row>
    <row r="54" spans="1:27" s="61" customFormat="1" outlineLevel="1" x14ac:dyDescent="0.25">
      <c r="A54" s="742"/>
      <c r="B54" s="42" t="s">
        <v>64</v>
      </c>
      <c r="C54" s="75" t="s">
        <v>65</v>
      </c>
      <c r="D54" s="75"/>
      <c r="E54" s="75"/>
      <c r="F54" s="75"/>
      <c r="G54" s="75"/>
      <c r="H54" s="75"/>
      <c r="I54" s="75"/>
      <c r="J54" s="75"/>
      <c r="K54" s="75"/>
      <c r="L54" s="75"/>
      <c r="M54" s="75"/>
      <c r="N54" s="75"/>
      <c r="O54" s="75"/>
      <c r="P54" s="6"/>
      <c r="Q54" s="5"/>
      <c r="R54" s="5"/>
      <c r="S54" s="5"/>
      <c r="T54" s="5"/>
      <c r="U54" s="5"/>
      <c r="V54" s="5"/>
      <c r="W54" s="5"/>
      <c r="X54" s="5"/>
      <c r="Y54" s="5"/>
    </row>
    <row r="55" spans="1:27" s="61" customFormat="1" outlineLevel="1" x14ac:dyDescent="0.25">
      <c r="A55" s="742"/>
      <c r="B55" s="34" t="s">
        <v>66</v>
      </c>
      <c r="C55" s="697"/>
      <c r="D55" s="698"/>
      <c r="E55" s="698"/>
      <c r="F55" s="698"/>
      <c r="G55" s="698"/>
      <c r="H55" s="698"/>
      <c r="I55" s="698"/>
      <c r="J55" s="698"/>
      <c r="K55" s="698"/>
      <c r="L55" s="698"/>
      <c r="M55" s="698"/>
      <c r="N55" s="698"/>
      <c r="O55" s="698"/>
      <c r="P55" s="6"/>
      <c r="Q55" s="5"/>
      <c r="R55" s="5"/>
      <c r="S55" s="5"/>
      <c r="T55" s="5"/>
      <c r="U55" s="5"/>
      <c r="V55" s="5"/>
      <c r="W55" s="5"/>
      <c r="X55" s="5"/>
      <c r="Y55" s="5"/>
    </row>
    <row r="56" spans="1:27" s="61" customFormat="1" ht="6" customHeight="1" outlineLevel="1" x14ac:dyDescent="0.25">
      <c r="A56" s="742"/>
      <c r="B56" s="33"/>
      <c r="C56" s="153"/>
      <c r="D56" s="153"/>
      <c r="E56" s="153"/>
      <c r="F56" s="153"/>
      <c r="G56" s="153"/>
      <c r="H56" s="153"/>
      <c r="I56" s="153"/>
      <c r="J56" s="153"/>
      <c r="K56" s="153"/>
      <c r="L56" s="153"/>
      <c r="M56" s="153"/>
      <c r="N56" s="153"/>
      <c r="O56" s="153"/>
      <c r="P56" s="6"/>
      <c r="Q56" s="5"/>
      <c r="R56" s="5"/>
      <c r="S56" s="5"/>
      <c r="T56" s="5"/>
      <c r="U56" s="5"/>
      <c r="V56" s="5"/>
      <c r="W56" s="5"/>
      <c r="X56" s="5"/>
      <c r="Y56" s="5"/>
    </row>
    <row r="57" spans="1:27" s="61" customFormat="1" ht="15" customHeight="1" outlineLevel="1" x14ac:dyDescent="0.25">
      <c r="A57" s="742"/>
      <c r="B57" s="684" t="s">
        <v>67</v>
      </c>
      <c r="C57" s="695"/>
      <c r="D57" s="696"/>
      <c r="E57" s="696"/>
      <c r="F57" s="696"/>
      <c r="G57" s="696"/>
      <c r="H57" s="696"/>
      <c r="I57" s="696"/>
      <c r="J57" s="696"/>
      <c r="K57" s="696"/>
      <c r="L57" s="696"/>
      <c r="M57" s="696"/>
      <c r="N57" s="696"/>
      <c r="O57" s="696"/>
      <c r="P57" s="6"/>
      <c r="Q57" s="5"/>
      <c r="R57" s="5"/>
      <c r="S57" s="5"/>
      <c r="T57" s="5"/>
      <c r="U57" s="5"/>
      <c r="V57" s="5"/>
      <c r="W57" s="5"/>
      <c r="X57" s="5"/>
      <c r="Y57" s="5"/>
    </row>
    <row r="58" spans="1:27" s="61" customFormat="1" outlineLevel="1" x14ac:dyDescent="0.25">
      <c r="A58" s="742"/>
      <c r="B58" s="685"/>
      <c r="C58" s="695"/>
      <c r="D58" s="696"/>
      <c r="E58" s="696"/>
      <c r="F58" s="696"/>
      <c r="G58" s="696"/>
      <c r="H58" s="696"/>
      <c r="I58" s="696"/>
      <c r="J58" s="696"/>
      <c r="K58" s="696"/>
      <c r="L58" s="696"/>
      <c r="M58" s="696"/>
      <c r="N58" s="696"/>
      <c r="O58" s="696"/>
      <c r="P58" s="6"/>
      <c r="Q58" s="5"/>
      <c r="R58" s="5"/>
      <c r="S58" s="5"/>
      <c r="T58" s="5"/>
      <c r="U58" s="5"/>
      <c r="V58" s="5"/>
      <c r="W58" s="5"/>
      <c r="X58" s="5"/>
      <c r="Y58" s="5"/>
    </row>
    <row r="59" spans="1:27" s="61" customFormat="1" outlineLevel="1" x14ac:dyDescent="0.25">
      <c r="A59" s="742"/>
      <c r="B59" s="685"/>
      <c r="C59" s="695"/>
      <c r="D59" s="696"/>
      <c r="E59" s="696"/>
      <c r="F59" s="696"/>
      <c r="G59" s="696"/>
      <c r="H59" s="696"/>
      <c r="I59" s="696"/>
      <c r="J59" s="696"/>
      <c r="K59" s="696"/>
      <c r="L59" s="696"/>
      <c r="M59" s="696"/>
      <c r="N59" s="696"/>
      <c r="O59" s="696"/>
      <c r="P59" s="6"/>
      <c r="Q59" s="5"/>
      <c r="R59" s="5"/>
      <c r="S59" s="5"/>
      <c r="T59" s="5"/>
      <c r="U59" s="5"/>
      <c r="V59" s="5"/>
      <c r="W59" s="5"/>
      <c r="X59" s="5"/>
      <c r="Y59" s="5"/>
    </row>
    <row r="60" spans="1:27" s="61" customFormat="1" outlineLevel="1" x14ac:dyDescent="0.25">
      <c r="A60" s="742"/>
      <c r="B60" s="685"/>
      <c r="C60" s="695"/>
      <c r="D60" s="696"/>
      <c r="E60" s="696"/>
      <c r="F60" s="696"/>
      <c r="G60" s="696"/>
      <c r="H60" s="696"/>
      <c r="I60" s="696"/>
      <c r="J60" s="696"/>
      <c r="K60" s="696"/>
      <c r="L60" s="696"/>
      <c r="M60" s="696"/>
      <c r="N60" s="696"/>
      <c r="O60" s="696"/>
      <c r="P60" s="6"/>
      <c r="Q60" s="5"/>
      <c r="R60" s="5"/>
      <c r="S60" s="5"/>
      <c r="T60" s="5"/>
      <c r="U60" s="5"/>
      <c r="V60" s="5"/>
      <c r="W60" s="5"/>
      <c r="X60" s="5"/>
      <c r="Y60" s="5"/>
    </row>
    <row r="61" spans="1:27" s="61" customFormat="1" outlineLevel="1" x14ac:dyDescent="0.25">
      <c r="A61" s="742"/>
      <c r="B61" s="685"/>
      <c r="C61" s="695"/>
      <c r="D61" s="696"/>
      <c r="E61" s="696"/>
      <c r="F61" s="696"/>
      <c r="G61" s="696"/>
      <c r="H61" s="696"/>
      <c r="I61" s="696"/>
      <c r="J61" s="696"/>
      <c r="K61" s="696"/>
      <c r="L61" s="696"/>
      <c r="M61" s="696"/>
      <c r="N61" s="696"/>
      <c r="O61" s="696"/>
      <c r="P61" s="6"/>
      <c r="Q61" s="5"/>
      <c r="R61" s="5"/>
      <c r="S61" s="5"/>
      <c r="T61" s="5"/>
      <c r="U61" s="5"/>
      <c r="V61" s="5"/>
      <c r="W61" s="5"/>
      <c r="X61" s="5"/>
      <c r="Y61" s="5"/>
    </row>
    <row r="62" spans="1:27" s="61" customFormat="1" outlineLevel="1" x14ac:dyDescent="0.25">
      <c r="A62" s="742"/>
      <c r="B62" s="685"/>
      <c r="C62" s="695"/>
      <c r="D62" s="696"/>
      <c r="E62" s="696"/>
      <c r="F62" s="696"/>
      <c r="G62" s="696"/>
      <c r="H62" s="696"/>
      <c r="I62" s="696"/>
      <c r="J62" s="696"/>
      <c r="K62" s="696"/>
      <c r="L62" s="696"/>
      <c r="M62" s="696"/>
      <c r="N62" s="696"/>
      <c r="O62" s="696"/>
      <c r="P62" s="6"/>
      <c r="Q62" s="5"/>
      <c r="R62" s="5"/>
      <c r="S62" s="5"/>
      <c r="T62" s="5"/>
      <c r="U62" s="5"/>
      <c r="V62" s="5"/>
      <c r="W62" s="5"/>
      <c r="X62" s="5"/>
      <c r="Y62" s="5"/>
    </row>
    <row r="63" spans="1:27" s="61" customFormat="1" outlineLevel="1" x14ac:dyDescent="0.25">
      <c r="A63" s="742"/>
      <c r="B63" s="685"/>
      <c r="C63" s="695"/>
      <c r="D63" s="696"/>
      <c r="E63" s="696"/>
      <c r="F63" s="696"/>
      <c r="G63" s="696"/>
      <c r="H63" s="696"/>
      <c r="I63" s="696"/>
      <c r="J63" s="696"/>
      <c r="K63" s="696"/>
      <c r="L63" s="696"/>
      <c r="M63" s="696"/>
      <c r="N63" s="696"/>
      <c r="O63" s="696"/>
      <c r="P63" s="6"/>
      <c r="Q63" s="5"/>
      <c r="R63" s="5"/>
      <c r="S63" s="5"/>
      <c r="T63" s="5"/>
      <c r="U63" s="5"/>
      <c r="V63" s="5"/>
      <c r="W63" s="5"/>
      <c r="X63" s="5"/>
      <c r="Y63" s="5"/>
    </row>
    <row r="64" spans="1:27" s="61" customFormat="1" outlineLevel="1" x14ac:dyDescent="0.25">
      <c r="A64" s="742"/>
      <c r="B64" s="686"/>
      <c r="C64" s="695"/>
      <c r="D64" s="696"/>
      <c r="E64" s="696"/>
      <c r="F64" s="696"/>
      <c r="G64" s="696"/>
      <c r="H64" s="696"/>
      <c r="I64" s="696"/>
      <c r="J64" s="696"/>
      <c r="K64" s="696"/>
      <c r="L64" s="696"/>
      <c r="M64" s="696"/>
      <c r="N64" s="696"/>
      <c r="O64" s="696"/>
      <c r="P64" s="6"/>
      <c r="Q64" s="5"/>
      <c r="R64" s="5"/>
      <c r="S64" s="5"/>
      <c r="T64" s="5"/>
      <c r="U64" s="5"/>
      <c r="V64" s="5"/>
      <c r="W64" s="5"/>
      <c r="X64" s="5"/>
      <c r="Y64" s="5"/>
    </row>
    <row r="65" spans="1:25" s="61" customFormat="1" ht="6" customHeight="1" outlineLevel="1" x14ac:dyDescent="0.25">
      <c r="A65" s="742"/>
      <c r="B65" s="33"/>
      <c r="C65" s="153"/>
      <c r="D65" s="153"/>
      <c r="E65" s="153"/>
      <c r="F65" s="153"/>
      <c r="G65" s="153"/>
      <c r="H65" s="153"/>
      <c r="I65" s="153"/>
      <c r="J65" s="153"/>
      <c r="K65" s="153"/>
      <c r="L65" s="153"/>
      <c r="M65" s="153"/>
      <c r="N65" s="153"/>
      <c r="O65" s="153"/>
      <c r="P65" s="6"/>
      <c r="Q65" s="5"/>
      <c r="R65" s="5"/>
      <c r="S65" s="5"/>
      <c r="T65" s="5"/>
      <c r="U65" s="5"/>
      <c r="V65" s="5"/>
      <c r="W65" s="5"/>
      <c r="X65" s="5"/>
      <c r="Y65" s="5"/>
    </row>
    <row r="66" spans="1:25" s="61" customFormat="1" outlineLevel="1" x14ac:dyDescent="0.25">
      <c r="A66" s="742"/>
      <c r="B66" s="42" t="s">
        <v>68</v>
      </c>
      <c r="C66" s="75" t="s">
        <v>69</v>
      </c>
      <c r="D66" s="75"/>
      <c r="E66" s="75"/>
      <c r="F66" s="75"/>
      <c r="G66" s="75"/>
      <c r="H66" s="75"/>
      <c r="I66" s="75"/>
      <c r="J66" s="75"/>
      <c r="K66" s="75"/>
      <c r="L66" s="75"/>
      <c r="M66" s="75"/>
      <c r="N66" s="75"/>
      <c r="O66" s="75"/>
      <c r="P66" s="6"/>
      <c r="Q66" s="5"/>
      <c r="R66" s="5"/>
      <c r="S66" s="5"/>
      <c r="T66" s="5"/>
      <c r="U66" s="5"/>
      <c r="V66" s="5"/>
      <c r="W66" s="5"/>
      <c r="X66" s="5"/>
      <c r="Y66" s="5"/>
    </row>
    <row r="67" spans="1:25" s="61" customFormat="1" ht="15" customHeight="1" outlineLevel="1" x14ac:dyDescent="0.25">
      <c r="A67" s="742"/>
      <c r="B67" s="702" t="s">
        <v>70</v>
      </c>
      <c r="C67" s="695"/>
      <c r="D67" s="696"/>
      <c r="E67" s="696"/>
      <c r="F67" s="696"/>
      <c r="G67" s="696"/>
      <c r="H67" s="696"/>
      <c r="I67" s="696"/>
      <c r="J67" s="696"/>
      <c r="K67" s="696"/>
      <c r="L67" s="696"/>
      <c r="M67" s="696"/>
      <c r="N67" s="696"/>
      <c r="O67" s="696"/>
      <c r="P67" s="6"/>
      <c r="Q67" s="5"/>
      <c r="R67" s="5"/>
      <c r="S67" s="5"/>
      <c r="T67" s="5"/>
      <c r="U67" s="5"/>
      <c r="V67" s="5"/>
      <c r="W67" s="5"/>
      <c r="X67" s="5"/>
      <c r="Y67" s="5"/>
    </row>
    <row r="68" spans="1:25" s="61" customFormat="1" outlineLevel="1" x14ac:dyDescent="0.25">
      <c r="A68" s="742"/>
      <c r="B68" s="703"/>
      <c r="C68" s="695"/>
      <c r="D68" s="696"/>
      <c r="E68" s="696"/>
      <c r="F68" s="696"/>
      <c r="G68" s="696"/>
      <c r="H68" s="696"/>
      <c r="I68" s="696"/>
      <c r="J68" s="696"/>
      <c r="K68" s="696"/>
      <c r="L68" s="696"/>
      <c r="M68" s="696"/>
      <c r="N68" s="696"/>
      <c r="O68" s="696"/>
      <c r="P68" s="6"/>
      <c r="Q68" s="5"/>
      <c r="R68" s="5"/>
      <c r="S68" s="5"/>
      <c r="T68" s="5"/>
      <c r="U68" s="5"/>
      <c r="V68" s="5"/>
      <c r="W68" s="5"/>
      <c r="X68" s="5"/>
      <c r="Y68" s="5"/>
    </row>
    <row r="69" spans="1:25" s="61" customFormat="1" outlineLevel="1" x14ac:dyDescent="0.25">
      <c r="A69" s="742"/>
      <c r="B69" s="703"/>
      <c r="C69" s="695"/>
      <c r="D69" s="696"/>
      <c r="E69" s="696"/>
      <c r="F69" s="696"/>
      <c r="G69" s="696"/>
      <c r="H69" s="696"/>
      <c r="I69" s="696"/>
      <c r="J69" s="696"/>
      <c r="K69" s="696"/>
      <c r="L69" s="696"/>
      <c r="M69" s="696"/>
      <c r="N69" s="696"/>
      <c r="O69" s="696"/>
      <c r="P69" s="6"/>
      <c r="Q69" s="5"/>
      <c r="R69" s="5"/>
      <c r="S69" s="5"/>
      <c r="T69" s="5"/>
      <c r="U69" s="5"/>
      <c r="V69" s="5"/>
      <c r="W69" s="5"/>
      <c r="X69" s="5"/>
      <c r="Y69" s="5"/>
    </row>
    <row r="70" spans="1:25" s="61" customFormat="1" outlineLevel="1" x14ac:dyDescent="0.25">
      <c r="A70" s="742"/>
      <c r="B70" s="704"/>
      <c r="C70" s="695"/>
      <c r="D70" s="696"/>
      <c r="E70" s="696"/>
      <c r="F70" s="696"/>
      <c r="G70" s="696"/>
      <c r="H70" s="696"/>
      <c r="I70" s="696"/>
      <c r="J70" s="696"/>
      <c r="K70" s="696"/>
      <c r="L70" s="696"/>
      <c r="M70" s="696"/>
      <c r="N70" s="696"/>
      <c r="O70" s="696"/>
      <c r="P70" s="6"/>
      <c r="Q70" s="5"/>
      <c r="R70" s="5"/>
      <c r="S70" s="5"/>
      <c r="T70" s="5"/>
      <c r="U70" s="5"/>
      <c r="V70" s="5"/>
      <c r="W70" s="5"/>
      <c r="X70" s="5"/>
      <c r="Y70" s="5"/>
    </row>
    <row r="71" spans="1:25" s="61" customFormat="1" ht="6" customHeight="1" outlineLevel="1" x14ac:dyDescent="0.25">
      <c r="A71" s="742"/>
      <c r="B71" s="33"/>
      <c r="C71" s="153"/>
      <c r="D71" s="153"/>
      <c r="E71" s="153"/>
      <c r="F71" s="153"/>
      <c r="G71" s="153"/>
      <c r="H71" s="153"/>
      <c r="I71" s="153"/>
      <c r="J71" s="153"/>
      <c r="K71" s="153"/>
      <c r="L71" s="153"/>
      <c r="M71" s="153"/>
      <c r="N71" s="153"/>
      <c r="O71" s="153"/>
      <c r="P71" s="6"/>
      <c r="Q71" s="5"/>
      <c r="R71" s="5"/>
      <c r="S71" s="5"/>
      <c r="T71" s="5"/>
      <c r="U71" s="5"/>
      <c r="V71" s="5"/>
      <c r="W71" s="5"/>
      <c r="X71" s="5"/>
      <c r="Y71" s="5"/>
    </row>
    <row r="72" spans="1:25" s="61" customFormat="1" outlineLevel="1" x14ac:dyDescent="0.25">
      <c r="A72" s="742"/>
      <c r="B72" s="42" t="s">
        <v>71</v>
      </c>
      <c r="C72" s="75" t="s">
        <v>72</v>
      </c>
      <c r="D72" s="75"/>
      <c r="E72" s="75"/>
      <c r="F72" s="75"/>
      <c r="G72" s="75"/>
      <c r="H72" s="75"/>
      <c r="I72" s="75"/>
      <c r="J72" s="75"/>
      <c r="K72" s="75"/>
      <c r="L72" s="75"/>
      <c r="M72" s="75"/>
      <c r="N72" s="75"/>
      <c r="O72" s="75"/>
      <c r="P72" s="6"/>
      <c r="Q72" s="5"/>
      <c r="R72" s="5"/>
      <c r="S72" s="5"/>
      <c r="T72" s="5"/>
      <c r="U72" s="5"/>
      <c r="V72" s="5"/>
      <c r="W72" s="5"/>
      <c r="X72" s="5"/>
      <c r="Y72" s="5"/>
    </row>
    <row r="73" spans="1:25" s="61" customFormat="1" ht="15" customHeight="1" outlineLevel="1" x14ac:dyDescent="0.25">
      <c r="A73" s="742"/>
      <c r="B73" s="702" t="s">
        <v>73</v>
      </c>
      <c r="C73" s="695"/>
      <c r="D73" s="696"/>
      <c r="E73" s="696"/>
      <c r="F73" s="696"/>
      <c r="G73" s="696"/>
      <c r="H73" s="696"/>
      <c r="I73" s="696"/>
      <c r="J73" s="696"/>
      <c r="K73" s="696"/>
      <c r="L73" s="696"/>
      <c r="M73" s="696"/>
      <c r="N73" s="696"/>
      <c r="O73" s="696"/>
      <c r="P73" s="6"/>
      <c r="Q73" s="5"/>
      <c r="R73" s="5"/>
      <c r="S73" s="5"/>
      <c r="T73" s="5"/>
      <c r="U73" s="5"/>
      <c r="V73" s="5"/>
      <c r="W73" s="5"/>
      <c r="X73" s="5"/>
      <c r="Y73" s="5"/>
    </row>
    <row r="74" spans="1:25" s="61" customFormat="1" outlineLevel="1" x14ac:dyDescent="0.25">
      <c r="A74" s="742"/>
      <c r="B74" s="703"/>
      <c r="C74" s="695"/>
      <c r="D74" s="696"/>
      <c r="E74" s="696"/>
      <c r="F74" s="696"/>
      <c r="G74" s="696"/>
      <c r="H74" s="696"/>
      <c r="I74" s="696"/>
      <c r="J74" s="696"/>
      <c r="K74" s="696"/>
      <c r="L74" s="696"/>
      <c r="M74" s="696"/>
      <c r="N74" s="696"/>
      <c r="O74" s="696"/>
      <c r="P74" s="6"/>
      <c r="Q74" s="5"/>
      <c r="R74" s="5"/>
      <c r="S74" s="5"/>
      <c r="T74" s="5"/>
      <c r="U74" s="5"/>
      <c r="V74" s="5"/>
      <c r="W74" s="5"/>
      <c r="X74" s="5"/>
      <c r="Y74" s="5"/>
    </row>
    <row r="75" spans="1:25" s="61" customFormat="1" outlineLevel="1" x14ac:dyDescent="0.25">
      <c r="A75" s="742"/>
      <c r="B75" s="703"/>
      <c r="C75" s="695"/>
      <c r="D75" s="696"/>
      <c r="E75" s="696"/>
      <c r="F75" s="696"/>
      <c r="G75" s="696"/>
      <c r="H75" s="696"/>
      <c r="I75" s="696"/>
      <c r="J75" s="696"/>
      <c r="K75" s="696"/>
      <c r="L75" s="696"/>
      <c r="M75" s="696"/>
      <c r="N75" s="696"/>
      <c r="O75" s="696"/>
      <c r="P75" s="6"/>
      <c r="Q75" s="5"/>
      <c r="R75" s="5"/>
      <c r="S75" s="5"/>
      <c r="T75" s="5"/>
      <c r="U75" s="5"/>
      <c r="V75" s="5"/>
      <c r="W75" s="5"/>
      <c r="X75" s="5"/>
      <c r="Y75" s="5"/>
    </row>
    <row r="76" spans="1:25" s="61" customFormat="1" outlineLevel="1" x14ac:dyDescent="0.25">
      <c r="A76" s="742"/>
      <c r="B76" s="704"/>
      <c r="C76" s="695"/>
      <c r="D76" s="696"/>
      <c r="E76" s="696"/>
      <c r="F76" s="696"/>
      <c r="G76" s="696"/>
      <c r="H76" s="696"/>
      <c r="I76" s="696"/>
      <c r="J76" s="696"/>
      <c r="K76" s="696"/>
      <c r="L76" s="696"/>
      <c r="M76" s="696"/>
      <c r="N76" s="696"/>
      <c r="O76" s="696"/>
      <c r="P76" s="6"/>
      <c r="Q76" s="5"/>
      <c r="R76" s="5"/>
      <c r="S76" s="5"/>
      <c r="T76" s="5"/>
      <c r="U76" s="5"/>
      <c r="V76" s="5"/>
      <c r="W76" s="5"/>
      <c r="X76" s="5"/>
      <c r="Y76" s="5"/>
    </row>
    <row r="77" spans="1:25" s="61" customFormat="1" ht="6" customHeight="1" outlineLevel="1" x14ac:dyDescent="0.25">
      <c r="A77" s="742"/>
      <c r="B77" s="33"/>
      <c r="C77" s="153"/>
      <c r="D77" s="153"/>
      <c r="E77" s="153"/>
      <c r="F77" s="153"/>
      <c r="G77" s="153"/>
      <c r="H77" s="153"/>
      <c r="I77" s="153"/>
      <c r="J77" s="153"/>
      <c r="K77" s="153"/>
      <c r="L77" s="153"/>
      <c r="M77" s="153"/>
      <c r="N77" s="153"/>
      <c r="O77" s="153"/>
      <c r="P77" s="6"/>
      <c r="Q77" s="5"/>
      <c r="R77" s="5"/>
      <c r="S77" s="5"/>
      <c r="T77" s="5"/>
      <c r="U77" s="5"/>
      <c r="V77" s="5"/>
      <c r="W77" s="5"/>
      <c r="X77" s="5"/>
      <c r="Y77" s="5"/>
    </row>
    <row r="78" spans="1:25" s="61" customFormat="1" outlineLevel="1" x14ac:dyDescent="0.25">
      <c r="A78" s="742"/>
      <c r="B78" s="42" t="s">
        <v>74</v>
      </c>
      <c r="C78" s="75" t="s">
        <v>75</v>
      </c>
      <c r="D78" s="75"/>
      <c r="E78" s="75"/>
      <c r="F78" s="75"/>
      <c r="G78" s="75"/>
      <c r="H78" s="75"/>
      <c r="I78" s="75"/>
      <c r="J78" s="75"/>
      <c r="K78" s="75"/>
      <c r="L78" s="75"/>
      <c r="M78" s="75"/>
      <c r="N78" s="75"/>
      <c r="O78" s="75"/>
      <c r="P78" s="6"/>
      <c r="Q78" s="5"/>
      <c r="R78" s="5"/>
      <c r="S78" s="5"/>
      <c r="T78" s="5"/>
      <c r="U78" s="5"/>
      <c r="V78" s="5"/>
      <c r="W78" s="5"/>
      <c r="X78" s="5"/>
      <c r="Y78" s="5"/>
    </row>
    <row r="79" spans="1:25" s="61" customFormat="1" ht="15" customHeight="1" outlineLevel="1" x14ac:dyDescent="0.25">
      <c r="A79" s="742"/>
      <c r="B79" s="702" t="s">
        <v>76</v>
      </c>
      <c r="C79" s="695"/>
      <c r="D79" s="696"/>
      <c r="E79" s="696"/>
      <c r="F79" s="696"/>
      <c r="G79" s="696"/>
      <c r="H79" s="696"/>
      <c r="I79" s="696"/>
      <c r="J79" s="696"/>
      <c r="K79" s="696"/>
      <c r="L79" s="696"/>
      <c r="M79" s="696"/>
      <c r="N79" s="696"/>
      <c r="O79" s="696"/>
      <c r="P79" s="6"/>
      <c r="Q79" s="5"/>
      <c r="R79" s="5"/>
      <c r="S79" s="5"/>
      <c r="T79" s="5"/>
      <c r="U79" s="5"/>
      <c r="V79" s="5"/>
      <c r="W79" s="5"/>
      <c r="X79" s="5"/>
      <c r="Y79" s="5"/>
    </row>
    <row r="80" spans="1:25" s="61" customFormat="1" outlineLevel="1" x14ac:dyDescent="0.25">
      <c r="A80" s="742"/>
      <c r="B80" s="703"/>
      <c r="C80" s="695"/>
      <c r="D80" s="696"/>
      <c r="E80" s="696"/>
      <c r="F80" s="696"/>
      <c r="G80" s="696"/>
      <c r="H80" s="696"/>
      <c r="I80" s="696"/>
      <c r="J80" s="696"/>
      <c r="K80" s="696"/>
      <c r="L80" s="696"/>
      <c r="M80" s="696"/>
      <c r="N80" s="696"/>
      <c r="O80" s="696"/>
      <c r="P80" s="6"/>
      <c r="Q80" s="5"/>
      <c r="R80" s="5"/>
      <c r="S80" s="5"/>
      <c r="T80" s="5"/>
      <c r="U80" s="5"/>
      <c r="V80" s="5"/>
      <c r="W80" s="5"/>
      <c r="X80" s="5"/>
      <c r="Y80" s="5"/>
    </row>
    <row r="81" spans="1:25" s="61" customFormat="1" outlineLevel="1" x14ac:dyDescent="0.25">
      <c r="A81" s="742"/>
      <c r="B81" s="703"/>
      <c r="C81" s="695"/>
      <c r="D81" s="696"/>
      <c r="E81" s="696"/>
      <c r="F81" s="696"/>
      <c r="G81" s="696"/>
      <c r="H81" s="696"/>
      <c r="I81" s="696"/>
      <c r="J81" s="696"/>
      <c r="K81" s="696"/>
      <c r="L81" s="696"/>
      <c r="M81" s="696"/>
      <c r="N81" s="696"/>
      <c r="O81" s="696"/>
      <c r="P81" s="6"/>
      <c r="Q81" s="5"/>
      <c r="R81" s="5"/>
      <c r="S81" s="5"/>
      <c r="T81" s="5"/>
      <c r="U81" s="5"/>
      <c r="V81" s="5"/>
      <c r="W81" s="5"/>
      <c r="X81" s="5"/>
      <c r="Y81" s="5"/>
    </row>
    <row r="82" spans="1:25" s="61" customFormat="1" outlineLevel="1" x14ac:dyDescent="0.25">
      <c r="A82" s="742"/>
      <c r="B82" s="158"/>
      <c r="C82" s="695"/>
      <c r="D82" s="696"/>
      <c r="E82" s="696"/>
      <c r="F82" s="696"/>
      <c r="G82" s="696"/>
      <c r="H82" s="696"/>
      <c r="I82" s="696"/>
      <c r="J82" s="696"/>
      <c r="K82" s="696"/>
      <c r="L82" s="696"/>
      <c r="M82" s="696"/>
      <c r="N82" s="696"/>
      <c r="O82" s="696"/>
      <c r="P82" s="6"/>
      <c r="Q82" s="5"/>
      <c r="R82" s="5"/>
      <c r="S82" s="5"/>
      <c r="T82" s="5"/>
      <c r="U82" s="5"/>
      <c r="V82" s="5"/>
      <c r="W82" s="5"/>
      <c r="X82" s="5"/>
      <c r="Y82" s="5"/>
    </row>
    <row r="83" spans="1:25" s="61" customFormat="1" outlineLevel="1" x14ac:dyDescent="0.25">
      <c r="A83" s="742"/>
      <c r="B83" s="43" t="str">
        <f>Notes!B14</f>
        <v>Note 6</v>
      </c>
      <c r="C83" s="695"/>
      <c r="D83" s="696"/>
      <c r="E83" s="696"/>
      <c r="F83" s="696"/>
      <c r="G83" s="696"/>
      <c r="H83" s="696"/>
      <c r="I83" s="696"/>
      <c r="J83" s="696"/>
      <c r="K83" s="696"/>
      <c r="L83" s="696"/>
      <c r="M83" s="696"/>
      <c r="N83" s="696"/>
      <c r="O83" s="696"/>
      <c r="P83" s="6"/>
      <c r="Q83" s="5"/>
      <c r="R83" s="5"/>
      <c r="S83" s="5"/>
      <c r="T83" s="5"/>
      <c r="U83" s="5"/>
      <c r="V83" s="5"/>
      <c r="W83" s="5"/>
      <c r="X83" s="5"/>
      <c r="Y83" s="5"/>
    </row>
    <row r="84" spans="1:25" s="61" customFormat="1" ht="10.5" customHeight="1" outlineLevel="1" x14ac:dyDescent="0.25">
      <c r="A84" s="742"/>
      <c r="B84" s="44"/>
      <c r="C84" s="153"/>
      <c r="D84" s="153"/>
      <c r="E84" s="153"/>
      <c r="F84" s="153"/>
      <c r="G84" s="153"/>
      <c r="H84" s="153"/>
      <c r="I84" s="153"/>
      <c r="J84" s="153"/>
      <c r="K84" s="153"/>
      <c r="L84" s="153"/>
      <c r="M84" s="153"/>
      <c r="N84" s="153"/>
      <c r="O84" s="153"/>
      <c r="P84" s="6"/>
      <c r="Q84" s="5"/>
      <c r="R84" s="5"/>
      <c r="S84" s="5"/>
      <c r="T84" s="5"/>
      <c r="U84" s="5"/>
      <c r="V84" s="5"/>
      <c r="W84" s="5"/>
      <c r="X84" s="5"/>
      <c r="Y84" s="5"/>
    </row>
    <row r="85" spans="1:25" s="62" customFormat="1" ht="19.5" customHeight="1" outlineLevel="1" x14ac:dyDescent="0.25">
      <c r="A85" s="742"/>
      <c r="B85" s="40"/>
      <c r="C85" s="74" t="s">
        <v>78</v>
      </c>
      <c r="D85" s="74"/>
      <c r="E85" s="74"/>
      <c r="F85" s="74"/>
      <c r="G85" s="74"/>
      <c r="H85" s="74"/>
      <c r="I85" s="74"/>
      <c r="J85" s="74"/>
      <c r="K85" s="74"/>
      <c r="L85" s="74"/>
      <c r="M85" s="74"/>
      <c r="N85" s="74"/>
      <c r="O85" s="74"/>
      <c r="P85" s="12"/>
      <c r="Q85" s="13"/>
      <c r="R85" s="13"/>
      <c r="S85" s="13"/>
      <c r="T85" s="13"/>
      <c r="U85" s="13"/>
      <c r="V85" s="13"/>
      <c r="W85" s="13"/>
      <c r="X85" s="13"/>
      <c r="Y85" s="13"/>
    </row>
    <row r="86" spans="1:25" s="61" customFormat="1" ht="15" customHeight="1" outlineLevel="1" x14ac:dyDescent="0.25">
      <c r="A86" s="742"/>
      <c r="B86" s="33" t="s">
        <v>79</v>
      </c>
      <c r="C86" s="725" t="s">
        <v>80</v>
      </c>
      <c r="D86" s="725"/>
      <c r="E86" s="152"/>
      <c r="F86" s="152"/>
      <c r="G86" s="152"/>
      <c r="H86" s="152"/>
      <c r="I86" s="152"/>
      <c r="J86" s="152"/>
      <c r="K86" s="152"/>
      <c r="L86" s="152"/>
      <c r="M86" s="152"/>
      <c r="N86" s="152"/>
      <c r="O86" s="24"/>
      <c r="P86" s="6"/>
      <c r="Q86" s="5"/>
      <c r="R86" s="5"/>
      <c r="S86" s="5"/>
      <c r="T86" s="5"/>
      <c r="U86" s="5"/>
      <c r="V86" s="5"/>
      <c r="W86" s="5"/>
      <c r="X86" s="5"/>
      <c r="Y86" s="5"/>
    </row>
    <row r="87" spans="1:25" s="61" customFormat="1" ht="6" customHeight="1" outlineLevel="1" x14ac:dyDescent="0.25">
      <c r="A87" s="742"/>
      <c r="B87" s="33"/>
      <c r="C87" s="153"/>
      <c r="D87" s="153"/>
      <c r="E87" s="153"/>
      <c r="F87" s="153"/>
      <c r="G87" s="153"/>
      <c r="H87" s="153"/>
      <c r="I87" s="153"/>
      <c r="J87" s="153"/>
      <c r="K87" s="153"/>
      <c r="L87" s="153"/>
      <c r="M87" s="153"/>
      <c r="N87" s="153"/>
      <c r="O87" s="153"/>
      <c r="P87" s="6"/>
      <c r="Q87" s="5"/>
      <c r="R87" s="5"/>
      <c r="S87" s="5"/>
      <c r="T87" s="5"/>
      <c r="U87" s="5"/>
      <c r="V87" s="5"/>
      <c r="W87" s="5"/>
      <c r="X87" s="5"/>
      <c r="Y87" s="5"/>
    </row>
    <row r="88" spans="1:25" s="61" customFormat="1" ht="51" customHeight="1" outlineLevel="1" thickBot="1" x14ac:dyDescent="0.3">
      <c r="A88" s="743"/>
      <c r="B88" s="45" t="s">
        <v>81</v>
      </c>
      <c r="C88" s="697"/>
      <c r="D88" s="698"/>
      <c r="E88" s="698"/>
      <c r="F88" s="698"/>
      <c r="G88" s="698"/>
      <c r="H88" s="698"/>
      <c r="I88" s="698"/>
      <c r="J88" s="698"/>
      <c r="K88" s="698"/>
      <c r="L88" s="698"/>
      <c r="M88" s="698"/>
      <c r="N88" s="698"/>
      <c r="O88" s="698"/>
      <c r="P88" s="6"/>
      <c r="Q88" s="5"/>
      <c r="R88" s="5"/>
      <c r="S88" s="5"/>
      <c r="T88" s="5"/>
      <c r="U88" s="5"/>
      <c r="V88" s="5"/>
      <c r="W88" s="5"/>
      <c r="X88" s="5"/>
      <c r="Y88" s="5"/>
    </row>
    <row r="89" spans="1:25" s="61" customFormat="1" ht="6" customHeight="1" outlineLevel="1" x14ac:dyDescent="0.25">
      <c r="A89" s="708" t="str">
        <f>Notes!B16</f>
        <v>Note 7</v>
      </c>
      <c r="B89" s="59"/>
      <c r="C89" s="153"/>
      <c r="D89" s="153"/>
      <c r="E89" s="153"/>
      <c r="F89" s="153"/>
      <c r="G89" s="153"/>
      <c r="H89" s="153"/>
      <c r="I89" s="153"/>
      <c r="J89" s="153"/>
      <c r="K89" s="153"/>
      <c r="L89" s="153"/>
      <c r="M89" s="153"/>
      <c r="N89" s="153"/>
      <c r="O89" s="153"/>
      <c r="P89" s="6"/>
      <c r="Q89" s="5"/>
      <c r="R89" s="5"/>
      <c r="S89" s="5"/>
      <c r="T89" s="5"/>
      <c r="U89" s="5"/>
      <c r="V89" s="5"/>
      <c r="W89" s="5"/>
      <c r="X89" s="5"/>
      <c r="Y89" s="5"/>
    </row>
    <row r="90" spans="1:25" s="61" customFormat="1" outlineLevel="1" x14ac:dyDescent="0.25">
      <c r="A90" s="709"/>
      <c r="B90" s="683" t="s">
        <v>82</v>
      </c>
      <c r="C90" s="683"/>
      <c r="D90" s="683"/>
      <c r="E90" s="683"/>
      <c r="F90" s="683"/>
      <c r="G90" s="724"/>
      <c r="H90" s="725" t="s">
        <v>80</v>
      </c>
      <c r="I90" s="725"/>
      <c r="J90" s="152"/>
      <c r="K90" s="152"/>
      <c r="L90" s="152"/>
      <c r="M90" s="152"/>
      <c r="N90" s="152"/>
      <c r="O90" s="24"/>
      <c r="P90" s="6"/>
      <c r="Q90" s="5"/>
      <c r="R90" s="5"/>
      <c r="S90" s="5"/>
      <c r="T90" s="5"/>
      <c r="U90" s="5"/>
      <c r="V90" s="5"/>
      <c r="W90" s="5"/>
      <c r="X90" s="5"/>
      <c r="Y90" s="5"/>
    </row>
    <row r="91" spans="1:25" s="61" customFormat="1" ht="6" customHeight="1" outlineLevel="1" x14ac:dyDescent="0.25">
      <c r="A91" s="709"/>
      <c r="B91" s="1"/>
      <c r="C91" s="153"/>
      <c r="D91" s="153"/>
      <c r="E91" s="153"/>
      <c r="F91" s="153"/>
      <c r="G91" s="153"/>
      <c r="H91" s="153"/>
      <c r="I91" s="153"/>
      <c r="J91" s="153"/>
      <c r="K91" s="153"/>
      <c r="L91" s="153"/>
      <c r="M91" s="153"/>
      <c r="N91" s="153"/>
      <c r="O91" s="153"/>
      <c r="P91" s="6"/>
      <c r="Q91" s="5"/>
      <c r="R91" s="5"/>
      <c r="S91" s="5"/>
      <c r="T91" s="5"/>
      <c r="U91" s="5"/>
      <c r="V91" s="5"/>
      <c r="W91" s="5"/>
      <c r="X91" s="5"/>
      <c r="Y91" s="5"/>
    </row>
    <row r="92" spans="1:25" s="61" customFormat="1" ht="45" customHeight="1" outlineLevel="1" x14ac:dyDescent="0.25">
      <c r="A92" s="709"/>
      <c r="B92" s="738" t="s">
        <v>83</v>
      </c>
      <c r="C92" s="737" t="s">
        <v>84</v>
      </c>
      <c r="D92" s="726"/>
      <c r="E92" s="697"/>
      <c r="F92" s="698"/>
      <c r="G92" s="24"/>
      <c r="H92" s="726" t="s">
        <v>86</v>
      </c>
      <c r="I92" s="726"/>
      <c r="J92" s="697"/>
      <c r="K92" s="698"/>
      <c r="L92" s="698"/>
      <c r="M92" s="698"/>
      <c r="N92" s="698"/>
      <c r="O92" s="698"/>
      <c r="P92" s="6"/>
      <c r="Q92" s="5"/>
      <c r="R92" s="5"/>
      <c r="S92" s="5"/>
      <c r="T92" s="5"/>
      <c r="U92" s="5"/>
      <c r="V92" s="5"/>
      <c r="W92" s="5"/>
      <c r="X92" s="5"/>
      <c r="Y92" s="5"/>
    </row>
    <row r="93" spans="1:25" s="61" customFormat="1" ht="8.25" customHeight="1" outlineLevel="1" x14ac:dyDescent="0.25">
      <c r="A93" s="709"/>
      <c r="B93" s="739"/>
      <c r="C93" s="153"/>
      <c r="D93" s="153"/>
      <c r="E93" s="153"/>
      <c r="F93" s="153"/>
      <c r="G93" s="153"/>
      <c r="H93" s="153"/>
      <c r="I93" s="153"/>
      <c r="J93" s="153"/>
      <c r="K93" s="153"/>
      <c r="L93" s="153"/>
      <c r="M93" s="153"/>
      <c r="N93" s="153"/>
      <c r="O93" s="153"/>
      <c r="P93" s="6"/>
      <c r="Q93" s="5"/>
      <c r="R93" s="5"/>
      <c r="S93" s="5"/>
      <c r="T93" s="5"/>
      <c r="U93" s="5"/>
      <c r="V93" s="5"/>
      <c r="W93" s="5"/>
      <c r="X93" s="5"/>
      <c r="Y93" s="5"/>
    </row>
    <row r="94" spans="1:25" s="61" customFormat="1" ht="30" customHeight="1" outlineLevel="1" x14ac:dyDescent="0.25">
      <c r="A94" s="709"/>
      <c r="B94" s="719" t="str">
        <f>Notes!B18</f>
        <v>Note 8</v>
      </c>
      <c r="C94" s="721" t="s">
        <v>87</v>
      </c>
      <c r="D94" s="722"/>
      <c r="E94" s="722"/>
      <c r="F94" s="722"/>
      <c r="G94" s="722"/>
      <c r="H94" s="722"/>
      <c r="I94" s="24"/>
      <c r="J94" s="153"/>
      <c r="K94" s="153"/>
      <c r="L94" s="153"/>
      <c r="M94" s="153"/>
      <c r="N94" s="153"/>
      <c r="O94" s="153"/>
      <c r="P94" s="6"/>
      <c r="Q94" s="5"/>
      <c r="R94" s="5"/>
      <c r="S94" s="5"/>
      <c r="T94" s="5"/>
      <c r="U94" s="5"/>
      <c r="V94" s="5"/>
      <c r="W94" s="5"/>
      <c r="X94" s="5"/>
      <c r="Y94" s="5"/>
    </row>
    <row r="95" spans="1:25" s="61" customFormat="1" ht="30" customHeight="1" outlineLevel="1" x14ac:dyDescent="0.25">
      <c r="A95" s="709"/>
      <c r="B95" s="719"/>
      <c r="C95" s="153"/>
      <c r="D95" s="153"/>
      <c r="E95" s="153"/>
      <c r="F95" s="153"/>
      <c r="G95" s="153"/>
      <c r="H95" s="153"/>
      <c r="I95" s="153"/>
      <c r="J95" s="153"/>
      <c r="K95" s="153"/>
      <c r="L95" s="153"/>
      <c r="M95" s="153"/>
      <c r="N95" s="726" t="s">
        <v>89</v>
      </c>
      <c r="O95" s="726"/>
      <c r="P95" s="6"/>
      <c r="Q95" s="5"/>
      <c r="R95" s="5"/>
      <c r="S95" s="5"/>
      <c r="T95" s="5"/>
      <c r="U95" s="5"/>
      <c r="V95" s="5"/>
      <c r="W95" s="5"/>
      <c r="X95" s="5"/>
      <c r="Y95" s="5"/>
    </row>
    <row r="96" spans="1:25" s="61" customFormat="1" ht="45" customHeight="1" outlineLevel="1" x14ac:dyDescent="0.25">
      <c r="A96" s="709"/>
      <c r="B96" s="719"/>
      <c r="C96" s="737" t="s">
        <v>90</v>
      </c>
      <c r="D96" s="726"/>
      <c r="E96" s="731" t="s">
        <v>91</v>
      </c>
      <c r="F96" s="731"/>
      <c r="G96" s="732"/>
      <c r="H96" s="732"/>
      <c r="I96" s="732"/>
      <c r="J96" s="732"/>
      <c r="K96" s="732"/>
      <c r="L96" s="732"/>
      <c r="M96" s="732"/>
      <c r="N96" s="732"/>
      <c r="O96" s="732"/>
      <c r="P96" s="6"/>
      <c r="Q96" s="5"/>
      <c r="R96" s="5"/>
      <c r="S96" s="5"/>
      <c r="T96" s="5"/>
      <c r="U96" s="5"/>
      <c r="V96" s="5"/>
      <c r="W96" s="5"/>
      <c r="X96" s="5"/>
      <c r="Y96" s="5"/>
    </row>
    <row r="97" spans="1:25" s="61" customFormat="1" ht="30" customHeight="1" outlineLevel="1" x14ac:dyDescent="0.25">
      <c r="A97" s="709"/>
      <c r="B97" s="719"/>
      <c r="C97" s="737"/>
      <c r="D97" s="726"/>
      <c r="E97" s="733" t="s">
        <v>92</v>
      </c>
      <c r="F97" s="734"/>
      <c r="G97" s="725" t="s">
        <v>93</v>
      </c>
      <c r="H97" s="725"/>
      <c r="I97" s="718"/>
      <c r="J97" s="718"/>
      <c r="K97" s="718"/>
      <c r="L97" s="718"/>
      <c r="M97" s="718"/>
      <c r="N97" s="718"/>
      <c r="O97" s="718"/>
      <c r="P97" s="6"/>
      <c r="Q97" s="5"/>
      <c r="R97" s="5"/>
      <c r="S97" s="5"/>
      <c r="T97" s="5"/>
      <c r="U97" s="5"/>
      <c r="V97" s="5"/>
      <c r="W97" s="5"/>
      <c r="X97" s="5"/>
      <c r="Y97" s="5"/>
    </row>
    <row r="98" spans="1:25" s="61" customFormat="1" ht="45" customHeight="1" outlineLevel="1" x14ac:dyDescent="0.25">
      <c r="A98" s="709"/>
      <c r="B98" s="719"/>
      <c r="C98" s="737"/>
      <c r="D98" s="726"/>
      <c r="E98" s="731" t="s">
        <v>94</v>
      </c>
      <c r="F98" s="731"/>
      <c r="G98" s="740"/>
      <c r="H98" s="740"/>
      <c r="I98" s="732"/>
      <c r="J98" s="732"/>
      <c r="K98" s="732"/>
      <c r="L98" s="732"/>
      <c r="M98" s="732"/>
      <c r="N98" s="732"/>
      <c r="O98" s="732"/>
      <c r="P98" s="6"/>
      <c r="Q98" s="5"/>
      <c r="R98" s="5"/>
      <c r="S98" s="5"/>
      <c r="T98" s="5"/>
      <c r="U98" s="5"/>
      <c r="V98" s="5"/>
      <c r="W98" s="5"/>
      <c r="X98" s="5"/>
      <c r="Y98" s="5"/>
    </row>
    <row r="99" spans="1:25" s="61" customFormat="1" ht="30" customHeight="1" outlineLevel="1" x14ac:dyDescent="0.25">
      <c r="A99" s="709"/>
      <c r="B99" s="719"/>
      <c r="C99" s="737"/>
      <c r="D99" s="726"/>
      <c r="E99" s="733" t="s">
        <v>92</v>
      </c>
      <c r="F99" s="734"/>
      <c r="G99" s="725" t="s">
        <v>93</v>
      </c>
      <c r="H99" s="725"/>
      <c r="I99" s="718"/>
      <c r="J99" s="718"/>
      <c r="K99" s="718"/>
      <c r="L99" s="718"/>
      <c r="M99" s="718"/>
      <c r="N99" s="718"/>
      <c r="O99" s="718"/>
      <c r="P99" s="6"/>
      <c r="Q99" s="5"/>
      <c r="R99" s="5"/>
      <c r="S99" s="5"/>
      <c r="T99" s="5"/>
      <c r="U99" s="5"/>
      <c r="V99" s="5"/>
      <c r="W99" s="5"/>
      <c r="X99" s="5"/>
      <c r="Y99" s="5"/>
    </row>
    <row r="100" spans="1:25" s="61" customFormat="1" ht="8.25" customHeight="1" outlineLevel="1" x14ac:dyDescent="0.25">
      <c r="A100" s="709"/>
      <c r="B100" s="719"/>
      <c r="C100" s="153"/>
      <c r="D100" s="153"/>
      <c r="E100" s="153"/>
      <c r="F100" s="153"/>
      <c r="G100" s="153"/>
      <c r="H100" s="153"/>
      <c r="I100" s="153"/>
      <c r="J100" s="153"/>
      <c r="K100" s="153"/>
      <c r="L100" s="153"/>
      <c r="M100" s="153"/>
      <c r="N100" s="718"/>
      <c r="O100" s="718"/>
      <c r="P100" s="6"/>
      <c r="Q100" s="5"/>
      <c r="R100" s="5"/>
      <c r="S100" s="5"/>
      <c r="T100" s="5"/>
      <c r="U100" s="5"/>
      <c r="V100" s="5"/>
      <c r="W100" s="5"/>
      <c r="X100" s="5"/>
      <c r="Y100" s="5"/>
    </row>
    <row r="101" spans="1:25" s="61" customFormat="1" ht="60" customHeight="1" outlineLevel="1" x14ac:dyDescent="0.25">
      <c r="A101" s="709"/>
      <c r="B101" s="719"/>
      <c r="C101" s="737" t="s">
        <v>95</v>
      </c>
      <c r="D101" s="726"/>
      <c r="E101" s="725"/>
      <c r="F101" s="725"/>
      <c r="G101" s="725"/>
      <c r="H101" s="725"/>
      <c r="I101" s="725"/>
      <c r="J101" s="725"/>
      <c r="K101" s="725"/>
      <c r="L101" s="725"/>
      <c r="M101" s="725"/>
      <c r="N101" s="725"/>
      <c r="O101" s="725"/>
      <c r="P101" s="6"/>
      <c r="Q101" s="5"/>
      <c r="R101" s="5"/>
      <c r="S101" s="5"/>
      <c r="T101" s="5"/>
      <c r="U101" s="5"/>
      <c r="V101" s="5"/>
      <c r="W101" s="5"/>
      <c r="X101" s="5"/>
      <c r="Y101" s="5"/>
    </row>
    <row r="102" spans="1:25" s="61" customFormat="1" ht="8.25" customHeight="1" outlineLevel="1" x14ac:dyDescent="0.25">
      <c r="A102" s="709"/>
      <c r="B102" s="719"/>
      <c r="C102" s="683"/>
      <c r="D102" s="683"/>
      <c r="E102" s="683"/>
      <c r="F102" s="683"/>
      <c r="G102" s="683"/>
      <c r="H102" s="683"/>
      <c r="I102" s="683"/>
      <c r="J102" s="683"/>
      <c r="K102" s="683"/>
      <c r="L102" s="683"/>
      <c r="M102" s="683"/>
      <c r="N102" s="683"/>
      <c r="O102" s="683"/>
      <c r="P102" s="6"/>
      <c r="Q102" s="5"/>
      <c r="R102" s="5"/>
      <c r="S102" s="5"/>
      <c r="T102" s="5"/>
      <c r="U102" s="5"/>
      <c r="V102" s="5"/>
      <c r="W102" s="5"/>
      <c r="X102" s="5"/>
      <c r="Y102" s="5"/>
    </row>
    <row r="103" spans="1:25" s="61" customFormat="1" ht="30" customHeight="1" outlineLevel="1" x14ac:dyDescent="0.25">
      <c r="A103" s="709"/>
      <c r="B103" s="719"/>
      <c r="C103" s="153"/>
      <c r="D103" s="153"/>
      <c r="E103" s="153"/>
      <c r="F103" s="153"/>
      <c r="G103" s="153"/>
      <c r="H103" s="153"/>
      <c r="I103" s="153"/>
      <c r="J103" s="153"/>
      <c r="K103" s="153"/>
      <c r="L103" s="153"/>
      <c r="M103" s="153"/>
      <c r="N103" s="726" t="s">
        <v>89</v>
      </c>
      <c r="O103" s="726"/>
      <c r="P103" s="6"/>
      <c r="Q103" s="5"/>
      <c r="R103" s="5"/>
      <c r="S103" s="5"/>
      <c r="T103" s="5"/>
      <c r="U103" s="5"/>
      <c r="V103" s="5"/>
      <c r="W103" s="5"/>
      <c r="X103" s="5"/>
      <c r="Y103" s="5"/>
    </row>
    <row r="104" spans="1:25" s="61" customFormat="1" ht="45" customHeight="1" outlineLevel="1" x14ac:dyDescent="0.25">
      <c r="A104" s="709"/>
      <c r="B104" s="719"/>
      <c r="C104" s="727" t="s">
        <v>96</v>
      </c>
      <c r="D104" s="728"/>
      <c r="E104" s="731" t="s">
        <v>97</v>
      </c>
      <c r="F104" s="731"/>
      <c r="G104" s="732"/>
      <c r="H104" s="732"/>
      <c r="I104" s="732"/>
      <c r="J104" s="732"/>
      <c r="K104" s="732"/>
      <c r="L104" s="732"/>
      <c r="M104" s="732"/>
      <c r="N104" s="732"/>
      <c r="O104" s="732"/>
      <c r="P104" s="6"/>
      <c r="Q104" s="5"/>
      <c r="R104" s="5"/>
      <c r="S104" s="5"/>
      <c r="T104" s="5"/>
      <c r="U104" s="5"/>
      <c r="V104" s="5"/>
      <c r="W104" s="5"/>
      <c r="X104" s="5"/>
      <c r="Y104" s="5"/>
    </row>
    <row r="105" spans="1:25" s="61" customFormat="1" ht="30" customHeight="1" outlineLevel="1" x14ac:dyDescent="0.25">
      <c r="A105" s="709"/>
      <c r="B105" s="719"/>
      <c r="C105" s="729"/>
      <c r="D105" s="730"/>
      <c r="E105" s="733" t="s">
        <v>92</v>
      </c>
      <c r="F105" s="734"/>
      <c r="G105" s="725" t="s">
        <v>93</v>
      </c>
      <c r="H105" s="725"/>
      <c r="I105" s="735"/>
      <c r="J105" s="736"/>
      <c r="K105" s="736"/>
      <c r="L105" s="736"/>
      <c r="M105" s="736"/>
      <c r="N105" s="736"/>
      <c r="O105" s="736"/>
      <c r="P105" s="6"/>
      <c r="Q105" s="5"/>
      <c r="R105" s="5"/>
      <c r="S105" s="5"/>
      <c r="T105" s="5"/>
      <c r="U105" s="5"/>
      <c r="V105" s="5"/>
      <c r="W105" s="5"/>
      <c r="X105" s="5"/>
      <c r="Y105" s="5"/>
    </row>
    <row r="106" spans="1:25" s="61" customFormat="1" ht="6" customHeight="1" outlineLevel="1" x14ac:dyDescent="0.25">
      <c r="A106" s="709"/>
      <c r="B106" s="168"/>
      <c r="C106" s="718"/>
      <c r="D106" s="718"/>
      <c r="E106" s="718"/>
      <c r="F106" s="718"/>
      <c r="G106" s="718"/>
      <c r="H106" s="718"/>
      <c r="I106" s="718"/>
      <c r="J106" s="718"/>
      <c r="K106" s="718"/>
      <c r="L106" s="718"/>
      <c r="M106" s="718"/>
      <c r="N106" s="718"/>
      <c r="O106" s="718"/>
      <c r="P106" s="6"/>
      <c r="Q106" s="5"/>
      <c r="R106" s="5"/>
      <c r="S106" s="5"/>
      <c r="T106" s="5"/>
      <c r="U106" s="5"/>
      <c r="V106" s="5"/>
      <c r="W106" s="5"/>
      <c r="X106" s="5"/>
      <c r="Y106" s="5"/>
    </row>
    <row r="107" spans="1:25" s="61" customFormat="1" ht="25.5" customHeight="1" outlineLevel="1" x14ac:dyDescent="0.25">
      <c r="A107" s="709"/>
      <c r="B107" s="719" t="str">
        <f>Notes!B20</f>
        <v>Note 9</v>
      </c>
      <c r="C107" s="721" t="s">
        <v>98</v>
      </c>
      <c r="D107" s="722"/>
      <c r="E107" s="722"/>
      <c r="F107" s="722"/>
      <c r="G107" s="722"/>
      <c r="H107" s="722"/>
      <c r="I107" s="723"/>
      <c r="J107" s="718"/>
      <c r="K107" s="718"/>
      <c r="L107" s="718"/>
      <c r="M107" s="718"/>
      <c r="N107" s="718"/>
      <c r="O107" s="718"/>
      <c r="P107" s="6"/>
      <c r="Q107" s="5"/>
      <c r="R107" s="5"/>
      <c r="S107" s="5"/>
      <c r="T107" s="5"/>
      <c r="U107" s="5"/>
      <c r="V107" s="5"/>
      <c r="W107" s="5"/>
      <c r="X107" s="5"/>
      <c r="Y107" s="5"/>
    </row>
    <row r="108" spans="1:25" s="61" customFormat="1" ht="6" customHeight="1" outlineLevel="1" x14ac:dyDescent="0.25">
      <c r="A108" s="709"/>
      <c r="B108" s="719"/>
      <c r="C108" s="683"/>
      <c r="D108" s="683"/>
      <c r="E108" s="683"/>
      <c r="F108" s="683"/>
      <c r="G108" s="683"/>
      <c r="H108" s="683"/>
      <c r="I108" s="683"/>
      <c r="J108" s="683"/>
      <c r="K108" s="683"/>
      <c r="L108" s="683"/>
      <c r="M108" s="683"/>
      <c r="N108" s="683"/>
      <c r="O108" s="683"/>
      <c r="P108" s="6"/>
      <c r="Q108" s="5"/>
      <c r="R108" s="5"/>
      <c r="S108" s="5"/>
      <c r="T108" s="5"/>
      <c r="U108" s="5"/>
      <c r="V108" s="5"/>
      <c r="W108" s="5"/>
      <c r="X108" s="5"/>
      <c r="Y108" s="5"/>
    </row>
    <row r="109" spans="1:25" s="61" customFormat="1" ht="45" customHeight="1" outlineLevel="1" thickBot="1" x14ac:dyDescent="0.3">
      <c r="A109" s="710"/>
      <c r="B109" s="720"/>
      <c r="C109" s="698"/>
      <c r="D109" s="698"/>
      <c r="E109" s="698"/>
      <c r="F109" s="698"/>
      <c r="G109" s="698"/>
      <c r="H109" s="698"/>
      <c r="I109" s="698"/>
      <c r="J109" s="698"/>
      <c r="K109" s="698"/>
      <c r="L109" s="698"/>
      <c r="M109" s="698"/>
      <c r="N109" s="698"/>
      <c r="O109" s="698"/>
      <c r="P109" s="6"/>
      <c r="Q109" s="5"/>
      <c r="R109" s="5"/>
      <c r="S109" s="5"/>
      <c r="T109" s="5"/>
      <c r="U109" s="5"/>
      <c r="V109" s="5"/>
      <c r="W109" s="5"/>
      <c r="X109" s="5"/>
      <c r="Y109" s="5"/>
    </row>
    <row r="110" spans="1:25" s="61" customFormat="1" ht="6" customHeight="1" outlineLevel="1" x14ac:dyDescent="0.25">
      <c r="A110" s="15"/>
      <c r="B110" s="44"/>
      <c r="C110" s="153"/>
      <c r="D110" s="153"/>
      <c r="E110" s="153"/>
      <c r="F110" s="153"/>
      <c r="G110" s="153"/>
      <c r="H110" s="153"/>
      <c r="I110" s="153"/>
      <c r="J110" s="153"/>
      <c r="K110" s="153"/>
      <c r="L110" s="153"/>
      <c r="M110" s="153"/>
      <c r="N110" s="153"/>
      <c r="O110" s="153"/>
      <c r="P110" s="6"/>
      <c r="Q110" s="5"/>
      <c r="R110" s="5"/>
      <c r="S110" s="5"/>
      <c r="T110" s="5"/>
      <c r="U110" s="5"/>
      <c r="V110" s="5"/>
      <c r="W110" s="5"/>
      <c r="X110" s="5"/>
      <c r="Y110" s="5"/>
    </row>
    <row r="111" spans="1:25" s="62" customFormat="1" outlineLevel="1" x14ac:dyDescent="0.25">
      <c r="A111" s="15"/>
      <c r="B111" s="40" t="s">
        <v>35</v>
      </c>
      <c r="C111" s="74"/>
      <c r="D111" s="74"/>
      <c r="E111" s="74"/>
      <c r="F111" s="74"/>
      <c r="G111" s="74"/>
      <c r="H111" s="74"/>
      <c r="I111" s="74"/>
      <c r="J111" s="74"/>
      <c r="K111" s="74"/>
      <c r="L111" s="74"/>
      <c r="M111" s="74"/>
      <c r="N111" s="74"/>
      <c r="O111" s="74"/>
      <c r="P111" s="12"/>
      <c r="Q111" s="13"/>
      <c r="R111" s="13"/>
      <c r="S111" s="13"/>
      <c r="T111" s="13"/>
      <c r="U111" s="13"/>
      <c r="V111" s="13"/>
      <c r="W111" s="13"/>
      <c r="X111" s="13"/>
      <c r="Y111" s="13"/>
    </row>
    <row r="112" spans="1:25" s="61" customFormat="1" outlineLevel="1" x14ac:dyDescent="0.25">
      <c r="A112" s="15"/>
      <c r="B112" s="34" t="s">
        <v>100</v>
      </c>
      <c r="C112" s="687" t="s">
        <v>101</v>
      </c>
      <c r="D112" s="682"/>
      <c r="E112" s="153"/>
      <c r="F112" s="153"/>
      <c r="G112" s="153"/>
      <c r="H112" s="153"/>
      <c r="I112" s="153"/>
      <c r="J112" s="153"/>
      <c r="K112" s="153"/>
      <c r="L112" s="153"/>
      <c r="M112" s="153"/>
      <c r="N112" s="153"/>
      <c r="O112" s="153"/>
      <c r="P112" s="6"/>
      <c r="Q112" s="5"/>
      <c r="R112" s="5"/>
      <c r="S112" s="5"/>
      <c r="T112" s="5"/>
      <c r="U112" s="5"/>
      <c r="V112" s="5"/>
      <c r="W112" s="5"/>
      <c r="X112" s="5"/>
      <c r="Y112" s="5"/>
    </row>
    <row r="113" spans="1:25" s="61" customFormat="1" ht="23" outlineLevel="1" x14ac:dyDescent="0.25">
      <c r="A113" s="15"/>
      <c r="B113" s="46" t="s">
        <v>102</v>
      </c>
      <c r="C113" s="697"/>
      <c r="D113" s="698"/>
      <c r="E113" s="698"/>
      <c r="F113" s="698"/>
      <c r="G113" s="698"/>
      <c r="H113" s="698"/>
      <c r="I113" s="698"/>
      <c r="J113" s="698"/>
      <c r="K113" s="698"/>
      <c r="L113" s="698"/>
      <c r="M113" s="698"/>
      <c r="N113" s="698"/>
      <c r="O113" s="698"/>
      <c r="P113" s="6"/>
      <c r="Q113" s="5"/>
      <c r="R113" s="5"/>
      <c r="S113" s="5"/>
      <c r="T113" s="5"/>
      <c r="U113" s="5"/>
      <c r="V113" s="5"/>
      <c r="W113" s="5"/>
      <c r="X113" s="5"/>
      <c r="Y113" s="5"/>
    </row>
    <row r="114" spans="1:25" s="61" customFormat="1" ht="5.25" customHeight="1" outlineLevel="1" thickBot="1" x14ac:dyDescent="0.3">
      <c r="A114" s="16"/>
      <c r="B114" s="39"/>
      <c r="C114" s="76"/>
      <c r="D114" s="76"/>
      <c r="E114" s="76"/>
      <c r="F114" s="76"/>
      <c r="G114" s="76"/>
      <c r="H114" s="76"/>
      <c r="I114" s="76"/>
      <c r="J114" s="76"/>
      <c r="K114" s="76"/>
      <c r="L114" s="76"/>
      <c r="M114" s="76"/>
      <c r="N114" s="76"/>
      <c r="O114" s="76"/>
      <c r="P114" s="17"/>
      <c r="Q114" s="5"/>
      <c r="R114" s="5"/>
      <c r="S114" s="5"/>
      <c r="T114" s="5"/>
      <c r="U114" s="5"/>
      <c r="V114" s="5"/>
      <c r="W114" s="5"/>
      <c r="X114" s="5"/>
      <c r="Y114" s="5"/>
    </row>
    <row r="115" spans="1:25" s="61" customFormat="1" ht="12" thickBot="1" x14ac:dyDescent="0.3">
      <c r="A115" s="2"/>
      <c r="B115" s="47"/>
      <c r="C115" s="77"/>
      <c r="D115" s="77"/>
      <c r="E115" s="77"/>
      <c r="F115" s="77"/>
      <c r="G115" s="77"/>
      <c r="H115" s="77"/>
      <c r="I115" s="77"/>
      <c r="J115" s="77"/>
      <c r="K115" s="77"/>
      <c r="L115" s="77"/>
      <c r="M115" s="77"/>
      <c r="N115" s="77"/>
      <c r="O115" s="77"/>
      <c r="P115" s="5"/>
      <c r="Q115" s="5"/>
      <c r="R115" s="5"/>
      <c r="S115" s="5"/>
      <c r="T115" s="5"/>
      <c r="U115" s="5"/>
      <c r="V115" s="5"/>
      <c r="W115" s="5"/>
      <c r="X115" s="5"/>
      <c r="Y115" s="5"/>
    </row>
    <row r="116" spans="1:25" ht="12" thickBot="1" x14ac:dyDescent="0.3">
      <c r="A116" s="676" t="str">
        <f>Notes!B22</f>
        <v>Note 10</v>
      </c>
      <c r="B116" s="32" t="s">
        <v>103</v>
      </c>
      <c r="C116" s="72"/>
      <c r="D116" s="72"/>
      <c r="E116" s="72"/>
      <c r="F116" s="72"/>
      <c r="G116" s="72"/>
      <c r="H116" s="72"/>
      <c r="I116" s="72"/>
      <c r="J116" s="72"/>
      <c r="K116" s="72"/>
      <c r="L116" s="72"/>
      <c r="M116" s="72"/>
      <c r="N116" s="72"/>
      <c r="O116" s="72"/>
      <c r="P116" s="4"/>
      <c r="Q116" s="3"/>
      <c r="R116" s="3"/>
      <c r="S116" s="3"/>
      <c r="T116" s="3"/>
      <c r="U116" s="3"/>
      <c r="V116" s="3"/>
      <c r="W116" s="3"/>
      <c r="X116" s="3"/>
      <c r="Y116" s="3"/>
    </row>
    <row r="117" spans="1:25" s="61" customFormat="1" ht="6" customHeight="1" outlineLevel="1" x14ac:dyDescent="0.25">
      <c r="A117" s="677"/>
      <c r="B117" s="44"/>
      <c r="C117" s="153"/>
      <c r="D117" s="153"/>
      <c r="E117" s="153"/>
      <c r="F117" s="153"/>
      <c r="G117" s="153"/>
      <c r="H117" s="153"/>
      <c r="I117" s="153"/>
      <c r="J117" s="153"/>
      <c r="K117" s="153"/>
      <c r="L117" s="153"/>
      <c r="M117" s="153"/>
      <c r="N117" s="153"/>
      <c r="O117" s="153"/>
      <c r="P117" s="6"/>
      <c r="Q117" s="5"/>
      <c r="R117" s="5"/>
      <c r="S117" s="5"/>
      <c r="T117" s="5"/>
      <c r="U117" s="5"/>
      <c r="V117" s="5"/>
      <c r="W117" s="5"/>
      <c r="X117" s="5"/>
      <c r="Y117" s="5"/>
    </row>
    <row r="118" spans="1:25" s="61" customFormat="1" outlineLevel="1" x14ac:dyDescent="0.25">
      <c r="A118" s="677"/>
      <c r="B118" s="18" t="s">
        <v>104</v>
      </c>
      <c r="C118" s="153"/>
      <c r="D118" s="153"/>
      <c r="E118" s="153"/>
      <c r="F118" s="153"/>
      <c r="G118" s="153"/>
      <c r="H118" s="78" t="s">
        <v>1938</v>
      </c>
      <c r="I118" s="153"/>
      <c r="J118" s="153"/>
      <c r="K118" s="153"/>
      <c r="L118" s="153"/>
      <c r="M118" s="153"/>
      <c r="N118" s="79"/>
      <c r="O118" s="79"/>
      <c r="P118" s="19"/>
      <c r="Q118" s="5"/>
      <c r="R118" s="5"/>
      <c r="S118" s="5"/>
      <c r="T118" s="5"/>
      <c r="U118" s="5"/>
      <c r="V118" s="5"/>
      <c r="W118" s="5"/>
      <c r="X118" s="5"/>
      <c r="Y118" s="5"/>
    </row>
    <row r="119" spans="1:25" s="61" customFormat="1" ht="6" customHeight="1" outlineLevel="1" x14ac:dyDescent="0.25">
      <c r="A119" s="677"/>
      <c r="B119" s="44"/>
      <c r="C119" s="153"/>
      <c r="D119" s="153"/>
      <c r="E119" s="153"/>
      <c r="F119" s="153"/>
      <c r="G119" s="153"/>
      <c r="H119" s="153"/>
      <c r="I119" s="153"/>
      <c r="J119" s="153"/>
      <c r="K119" s="153"/>
      <c r="L119" s="153"/>
      <c r="M119" s="153"/>
      <c r="N119" s="153"/>
      <c r="O119" s="153"/>
      <c r="P119" s="6"/>
      <c r="Q119" s="5"/>
      <c r="R119" s="5"/>
      <c r="S119" s="5"/>
      <c r="T119" s="5"/>
      <c r="U119" s="5"/>
      <c r="V119" s="5"/>
      <c r="W119" s="5"/>
      <c r="X119" s="5"/>
      <c r="Y119" s="5"/>
    </row>
    <row r="120" spans="1:25" s="61" customFormat="1" ht="15" customHeight="1" outlineLevel="1" x14ac:dyDescent="0.25">
      <c r="A120" s="677"/>
      <c r="B120" s="702" t="s">
        <v>106</v>
      </c>
      <c r="C120" s="698"/>
      <c r="D120" s="698"/>
      <c r="E120" s="698"/>
      <c r="F120" s="698"/>
      <c r="G120" s="698"/>
      <c r="H120" s="698"/>
      <c r="I120" s="698"/>
      <c r="J120" s="698"/>
      <c r="K120" s="698"/>
      <c r="L120" s="698"/>
      <c r="M120" s="698"/>
      <c r="N120" s="698"/>
      <c r="O120" s="698"/>
      <c r="P120" s="6"/>
      <c r="Q120" s="5"/>
      <c r="R120" s="5"/>
      <c r="S120" s="5"/>
      <c r="T120" s="5"/>
      <c r="U120" s="5"/>
      <c r="V120" s="5"/>
      <c r="W120" s="5"/>
      <c r="X120" s="5"/>
      <c r="Y120" s="5"/>
    </row>
    <row r="121" spans="1:25" s="61" customFormat="1" outlineLevel="1" x14ac:dyDescent="0.25">
      <c r="A121" s="677"/>
      <c r="B121" s="703"/>
      <c r="C121" s="698"/>
      <c r="D121" s="698"/>
      <c r="E121" s="698"/>
      <c r="F121" s="698"/>
      <c r="G121" s="698"/>
      <c r="H121" s="698"/>
      <c r="I121" s="698"/>
      <c r="J121" s="698"/>
      <c r="K121" s="698"/>
      <c r="L121" s="698"/>
      <c r="M121" s="698"/>
      <c r="N121" s="698"/>
      <c r="O121" s="698"/>
      <c r="P121" s="6"/>
      <c r="Q121" s="5"/>
      <c r="R121" s="5"/>
      <c r="S121" s="5"/>
      <c r="T121" s="5"/>
      <c r="U121" s="5"/>
      <c r="V121" s="5"/>
      <c r="W121" s="5"/>
      <c r="X121" s="5"/>
      <c r="Y121" s="5"/>
    </row>
    <row r="122" spans="1:25" s="61" customFormat="1" outlineLevel="1" x14ac:dyDescent="0.25">
      <c r="A122" s="677"/>
      <c r="B122" s="703"/>
      <c r="C122" s="698"/>
      <c r="D122" s="698"/>
      <c r="E122" s="698"/>
      <c r="F122" s="698"/>
      <c r="G122" s="698"/>
      <c r="H122" s="698"/>
      <c r="I122" s="698"/>
      <c r="J122" s="698"/>
      <c r="K122" s="698"/>
      <c r="L122" s="698"/>
      <c r="M122" s="698"/>
      <c r="N122" s="698"/>
      <c r="O122" s="698"/>
      <c r="P122" s="6"/>
      <c r="Q122" s="5"/>
      <c r="R122" s="5"/>
      <c r="S122" s="5"/>
      <c r="T122" s="5"/>
      <c r="U122" s="5"/>
      <c r="V122" s="5"/>
      <c r="W122" s="5"/>
      <c r="X122" s="5"/>
      <c r="Y122" s="5"/>
    </row>
    <row r="123" spans="1:25" s="61" customFormat="1" outlineLevel="1" x14ac:dyDescent="0.25">
      <c r="A123" s="677"/>
      <c r="B123" s="703"/>
      <c r="C123" s="698"/>
      <c r="D123" s="698"/>
      <c r="E123" s="698"/>
      <c r="F123" s="698"/>
      <c r="G123" s="698"/>
      <c r="H123" s="698"/>
      <c r="I123" s="698"/>
      <c r="J123" s="698"/>
      <c r="K123" s="698"/>
      <c r="L123" s="698"/>
      <c r="M123" s="698"/>
      <c r="N123" s="698"/>
      <c r="O123" s="698"/>
      <c r="P123" s="6"/>
      <c r="Q123" s="5"/>
      <c r="R123" s="5"/>
      <c r="S123" s="5"/>
      <c r="T123" s="5"/>
      <c r="U123" s="5"/>
      <c r="V123" s="5"/>
      <c r="W123" s="5"/>
      <c r="X123" s="5"/>
      <c r="Y123" s="5"/>
    </row>
    <row r="124" spans="1:25" s="61" customFormat="1" outlineLevel="1" x14ac:dyDescent="0.25">
      <c r="A124" s="677"/>
      <c r="B124" s="703"/>
      <c r="C124" s="698"/>
      <c r="D124" s="698"/>
      <c r="E124" s="698"/>
      <c r="F124" s="698"/>
      <c r="G124" s="698"/>
      <c r="H124" s="698"/>
      <c r="I124" s="698"/>
      <c r="J124" s="698"/>
      <c r="K124" s="698"/>
      <c r="L124" s="698"/>
      <c r="M124" s="698"/>
      <c r="N124" s="698"/>
      <c r="O124" s="698"/>
      <c r="P124" s="6"/>
      <c r="Q124" s="5"/>
      <c r="R124" s="5"/>
      <c r="S124" s="5"/>
      <c r="T124" s="5"/>
      <c r="U124" s="5"/>
      <c r="V124" s="5"/>
      <c r="W124" s="5"/>
      <c r="X124" s="5"/>
      <c r="Y124" s="5"/>
    </row>
    <row r="125" spans="1:25" s="61" customFormat="1" outlineLevel="1" x14ac:dyDescent="0.25">
      <c r="A125" s="677"/>
      <c r="B125" s="704"/>
      <c r="C125" s="698"/>
      <c r="D125" s="698"/>
      <c r="E125" s="698"/>
      <c r="F125" s="698"/>
      <c r="G125" s="698"/>
      <c r="H125" s="698"/>
      <c r="I125" s="698"/>
      <c r="J125" s="698"/>
      <c r="K125" s="698"/>
      <c r="L125" s="698"/>
      <c r="M125" s="698"/>
      <c r="N125" s="698"/>
      <c r="O125" s="698"/>
      <c r="P125" s="6"/>
      <c r="Q125" s="5"/>
      <c r="R125" s="5"/>
      <c r="S125" s="5"/>
      <c r="T125" s="5"/>
      <c r="U125" s="5"/>
      <c r="V125" s="5"/>
      <c r="W125" s="5"/>
      <c r="X125" s="5"/>
      <c r="Y125" s="5"/>
    </row>
    <row r="126" spans="1:25" s="61" customFormat="1" ht="6" customHeight="1" outlineLevel="1" thickBot="1" x14ac:dyDescent="0.3">
      <c r="A126" s="678"/>
      <c r="B126" s="48"/>
      <c r="C126" s="73"/>
      <c r="D126" s="73"/>
      <c r="E126" s="73"/>
      <c r="F126" s="73"/>
      <c r="G126" s="73"/>
      <c r="H126" s="73"/>
      <c r="I126" s="73"/>
      <c r="J126" s="73"/>
      <c r="K126" s="73"/>
      <c r="L126" s="73"/>
      <c r="M126" s="73"/>
      <c r="N126" s="73"/>
      <c r="O126" s="73"/>
      <c r="P126" s="9"/>
      <c r="Q126" s="5"/>
      <c r="R126" s="5"/>
      <c r="S126" s="5"/>
      <c r="T126" s="5"/>
      <c r="U126" s="5"/>
      <c r="V126" s="5"/>
      <c r="W126" s="5"/>
      <c r="X126" s="5"/>
      <c r="Y126" s="5"/>
    </row>
    <row r="127" spans="1:25" s="64" customFormat="1" ht="12" thickBot="1" x14ac:dyDescent="0.3">
      <c r="A127" s="20"/>
      <c r="B127" s="49"/>
      <c r="C127" s="80"/>
      <c r="D127" s="80"/>
      <c r="E127" s="80"/>
      <c r="F127" s="80"/>
      <c r="G127" s="80"/>
      <c r="H127" s="80"/>
      <c r="I127" s="80"/>
      <c r="J127" s="80"/>
      <c r="K127" s="80"/>
      <c r="L127" s="80"/>
      <c r="M127" s="80"/>
      <c r="N127" s="80"/>
      <c r="O127" s="80"/>
      <c r="P127" s="21"/>
      <c r="Q127" s="22"/>
      <c r="R127" s="22"/>
      <c r="S127" s="22"/>
      <c r="T127" s="22"/>
      <c r="U127" s="22"/>
      <c r="V127" s="22"/>
      <c r="W127" s="22"/>
      <c r="X127" s="22"/>
      <c r="Y127" s="22"/>
    </row>
    <row r="128" spans="1:25" ht="12" thickBot="1" x14ac:dyDescent="0.3">
      <c r="A128" s="2"/>
      <c r="B128" s="32" t="s">
        <v>107</v>
      </c>
      <c r="C128" s="72"/>
      <c r="D128" s="72"/>
      <c r="E128" s="72"/>
      <c r="F128" s="72"/>
      <c r="G128" s="72"/>
      <c r="H128" s="72"/>
      <c r="I128" s="72"/>
      <c r="J128" s="72"/>
      <c r="K128" s="72"/>
      <c r="L128" s="72"/>
      <c r="M128" s="72"/>
      <c r="N128" s="72"/>
      <c r="O128" s="72"/>
      <c r="P128" s="4"/>
      <c r="Q128" s="3"/>
      <c r="R128" s="3"/>
      <c r="S128" s="3"/>
      <c r="T128" s="3"/>
      <c r="U128" s="3"/>
      <c r="V128" s="3"/>
      <c r="W128" s="3"/>
      <c r="X128" s="3"/>
      <c r="Y128" s="3"/>
    </row>
    <row r="129" spans="1:25" s="61" customFormat="1" ht="6" customHeight="1" outlineLevel="1" thickBot="1" x14ac:dyDescent="0.3">
      <c r="A129" s="23"/>
      <c r="B129" s="44"/>
      <c r="C129" s="153"/>
      <c r="D129" s="153"/>
      <c r="E129" s="153"/>
      <c r="F129" s="153"/>
      <c r="G129" s="153"/>
      <c r="H129" s="153"/>
      <c r="I129" s="153"/>
      <c r="J129" s="153"/>
      <c r="K129" s="153"/>
      <c r="L129" s="153"/>
      <c r="M129" s="153"/>
      <c r="N129" s="153"/>
      <c r="O129" s="153"/>
      <c r="P129" s="6"/>
      <c r="Q129" s="5"/>
      <c r="R129" s="5"/>
      <c r="S129" s="5"/>
      <c r="T129" s="5"/>
      <c r="U129" s="5"/>
      <c r="V129" s="5"/>
      <c r="W129" s="5"/>
      <c r="X129" s="5"/>
      <c r="Y129" s="5"/>
    </row>
    <row r="130" spans="1:25" s="61" customFormat="1" ht="12" outlineLevel="1" thickBot="1" x14ac:dyDescent="0.3">
      <c r="A130" s="23"/>
      <c r="B130" s="699" t="s">
        <v>108</v>
      </c>
      <c r="C130" s="700"/>
      <c r="D130" s="700"/>
      <c r="E130" s="700"/>
      <c r="F130" s="700"/>
      <c r="G130" s="700"/>
      <c r="H130" s="700"/>
      <c r="I130" s="700"/>
      <c r="J130" s="700"/>
      <c r="K130" s="700"/>
      <c r="L130" s="700"/>
      <c r="M130" s="700"/>
      <c r="N130" s="700"/>
      <c r="O130" s="701"/>
      <c r="P130" s="6"/>
      <c r="Q130" s="5" t="s">
        <v>109</v>
      </c>
      <c r="R130" s="5"/>
      <c r="S130" s="5"/>
      <c r="T130" s="5"/>
      <c r="U130" s="5"/>
      <c r="V130" s="5"/>
      <c r="W130" s="5"/>
      <c r="X130" s="5"/>
      <c r="Y130" s="5"/>
    </row>
    <row r="131" spans="1:25" s="61" customFormat="1" ht="6" customHeight="1" outlineLevel="1" thickBot="1" x14ac:dyDescent="0.3">
      <c r="A131" s="23"/>
      <c r="B131" s="44"/>
      <c r="C131" s="153"/>
      <c r="D131" s="153"/>
      <c r="E131" s="153"/>
      <c r="F131" s="153"/>
      <c r="G131" s="153"/>
      <c r="H131" s="153"/>
      <c r="I131" s="153"/>
      <c r="J131" s="153"/>
      <c r="K131" s="153"/>
      <c r="L131" s="153"/>
      <c r="M131" s="153"/>
      <c r="N131" s="153"/>
      <c r="O131" s="153"/>
      <c r="P131" s="6"/>
      <c r="Q131" s="5" t="s">
        <v>110</v>
      </c>
      <c r="R131" s="5"/>
      <c r="S131" s="5"/>
      <c r="T131" s="5"/>
      <c r="U131" s="5"/>
      <c r="V131" s="5"/>
      <c r="W131" s="5"/>
      <c r="X131" s="5"/>
      <c r="Y131" s="5"/>
    </row>
    <row r="132" spans="1:25" s="61" customFormat="1" ht="15" customHeight="1" outlineLevel="1" x14ac:dyDescent="0.25">
      <c r="A132" s="676" t="str">
        <f>Notes!B24</f>
        <v>Note 11</v>
      </c>
      <c r="B132" s="157" t="s">
        <v>34</v>
      </c>
      <c r="C132" s="160" t="s">
        <v>111</v>
      </c>
      <c r="D132" s="161"/>
      <c r="E132" s="154" t="s">
        <v>43</v>
      </c>
      <c r="F132" s="81" t="s">
        <v>112</v>
      </c>
      <c r="G132" s="154" t="s">
        <v>113</v>
      </c>
      <c r="H132" s="81" t="s">
        <v>114</v>
      </c>
      <c r="I132" s="154" t="s">
        <v>43</v>
      </c>
      <c r="J132" s="81" t="s">
        <v>115</v>
      </c>
      <c r="K132" s="154" t="s">
        <v>43</v>
      </c>
      <c r="L132" s="24"/>
      <c r="M132" s="24"/>
      <c r="N132" s="24"/>
      <c r="O132" s="24"/>
      <c r="P132" s="6"/>
      <c r="Q132" s="5" t="s">
        <v>43</v>
      </c>
      <c r="R132" s="5"/>
      <c r="S132" s="5"/>
      <c r="T132" s="5"/>
      <c r="U132" s="5"/>
      <c r="V132" s="5"/>
      <c r="W132" s="5"/>
      <c r="X132" s="5"/>
      <c r="Y132" s="5"/>
    </row>
    <row r="133" spans="1:25" s="61" customFormat="1" outlineLevel="1" x14ac:dyDescent="0.25">
      <c r="A133" s="677"/>
      <c r="B133" s="158"/>
      <c r="C133" s="155"/>
      <c r="D133" s="156"/>
      <c r="E133" s="156"/>
      <c r="F133" s="156"/>
      <c r="G133" s="156"/>
      <c r="H133" s="156"/>
      <c r="I133" s="156"/>
      <c r="J133" s="156"/>
      <c r="K133" s="156"/>
      <c r="L133" s="156"/>
      <c r="M133" s="156"/>
      <c r="N133" s="156"/>
      <c r="O133" s="156"/>
      <c r="P133" s="6"/>
      <c r="Q133" s="5" t="s">
        <v>113</v>
      </c>
      <c r="R133" s="5" t="s">
        <v>113</v>
      </c>
      <c r="S133" s="5"/>
      <c r="T133" s="5"/>
      <c r="U133" s="5"/>
      <c r="V133" s="5"/>
      <c r="W133" s="5"/>
      <c r="X133" s="5"/>
      <c r="Y133" s="5"/>
    </row>
    <row r="134" spans="1:25" s="61" customFormat="1" outlineLevel="1" x14ac:dyDescent="0.25">
      <c r="A134" s="677"/>
      <c r="B134" s="158"/>
      <c r="C134" s="155"/>
      <c r="D134" s="156"/>
      <c r="E134" s="156"/>
      <c r="F134" s="156"/>
      <c r="G134" s="156"/>
      <c r="H134" s="156"/>
      <c r="I134" s="156"/>
      <c r="J134" s="156"/>
      <c r="K134" s="156"/>
      <c r="L134" s="156"/>
      <c r="M134" s="156"/>
      <c r="N134" s="156"/>
      <c r="O134" s="156"/>
      <c r="P134" s="6"/>
      <c r="Q134" s="5"/>
      <c r="R134" s="5"/>
      <c r="S134" s="5"/>
      <c r="T134" s="5"/>
      <c r="U134" s="5"/>
      <c r="V134" s="5"/>
      <c r="W134" s="5"/>
      <c r="X134" s="5"/>
      <c r="Y134" s="5"/>
    </row>
    <row r="135" spans="1:25" s="61" customFormat="1" outlineLevel="1" x14ac:dyDescent="0.25">
      <c r="A135" s="677"/>
      <c r="B135" s="158"/>
      <c r="C135" s="155"/>
      <c r="D135" s="156"/>
      <c r="E135" s="156"/>
      <c r="F135" s="156"/>
      <c r="G135" s="156"/>
      <c r="H135" s="156"/>
      <c r="I135" s="156"/>
      <c r="J135" s="156"/>
      <c r="K135" s="156"/>
      <c r="L135" s="156"/>
      <c r="M135" s="156"/>
      <c r="N135" s="156"/>
      <c r="O135" s="156"/>
      <c r="P135" s="6"/>
      <c r="Q135" s="5"/>
      <c r="R135" s="5"/>
      <c r="S135" s="5"/>
      <c r="T135" s="5"/>
      <c r="U135" s="5"/>
      <c r="V135" s="5"/>
      <c r="W135" s="5"/>
      <c r="X135" s="5"/>
      <c r="Y135" s="5"/>
    </row>
    <row r="136" spans="1:25" s="61" customFormat="1" outlineLevel="1" x14ac:dyDescent="0.25">
      <c r="A136" s="677"/>
      <c r="B136" s="158"/>
      <c r="C136" s="155"/>
      <c r="D136" s="156"/>
      <c r="E136" s="156"/>
      <c r="F136" s="156"/>
      <c r="G136" s="156"/>
      <c r="H136" s="156"/>
      <c r="I136" s="156"/>
      <c r="J136" s="156"/>
      <c r="K136" s="156"/>
      <c r="L136" s="156"/>
      <c r="M136" s="156"/>
      <c r="N136" s="156"/>
      <c r="O136" s="156"/>
      <c r="P136" s="6"/>
      <c r="Q136" s="5"/>
      <c r="R136" s="5"/>
      <c r="S136" s="5"/>
      <c r="T136" s="5"/>
      <c r="U136" s="5"/>
      <c r="V136" s="5"/>
      <c r="W136" s="5"/>
      <c r="X136" s="5"/>
      <c r="Y136" s="5"/>
    </row>
    <row r="137" spans="1:25" s="61" customFormat="1" ht="12" outlineLevel="1" thickBot="1" x14ac:dyDescent="0.3">
      <c r="A137" s="678"/>
      <c r="B137" s="159"/>
      <c r="C137" s="155"/>
      <c r="D137" s="156"/>
      <c r="E137" s="156"/>
      <c r="F137" s="156"/>
      <c r="G137" s="156"/>
      <c r="H137" s="156"/>
      <c r="I137" s="156"/>
      <c r="J137" s="156"/>
      <c r="K137" s="156"/>
      <c r="L137" s="156"/>
      <c r="M137" s="156"/>
      <c r="N137" s="156"/>
      <c r="O137" s="156"/>
      <c r="P137" s="6"/>
      <c r="Q137" s="5"/>
      <c r="R137" s="5"/>
      <c r="S137" s="5"/>
      <c r="T137" s="5"/>
      <c r="U137" s="5"/>
      <c r="V137" s="5"/>
      <c r="W137" s="5"/>
      <c r="X137" s="5"/>
      <c r="Y137" s="5"/>
    </row>
    <row r="138" spans="1:25" s="61" customFormat="1" ht="6" customHeight="1" outlineLevel="1" x14ac:dyDescent="0.25">
      <c r="A138" s="676" t="str">
        <f>Notes!B26</f>
        <v>Note 12</v>
      </c>
      <c r="B138" s="44"/>
      <c r="C138" s="153"/>
      <c r="D138" s="153"/>
      <c r="E138" s="153"/>
      <c r="F138" s="153"/>
      <c r="G138" s="153"/>
      <c r="H138" s="153"/>
      <c r="I138" s="153"/>
      <c r="J138" s="153"/>
      <c r="K138" s="153"/>
      <c r="L138" s="153"/>
      <c r="M138" s="153"/>
      <c r="N138" s="153"/>
      <c r="O138" s="153"/>
      <c r="P138" s="6"/>
      <c r="Q138" s="5"/>
      <c r="R138" s="5"/>
      <c r="S138" s="5"/>
      <c r="T138" s="5"/>
      <c r="U138" s="5"/>
      <c r="V138" s="5"/>
      <c r="W138" s="5"/>
      <c r="X138" s="5"/>
      <c r="Y138" s="5"/>
    </row>
    <row r="139" spans="1:25" s="61" customFormat="1" ht="15" customHeight="1" outlineLevel="1" x14ac:dyDescent="0.25">
      <c r="A139" s="677"/>
      <c r="B139" s="157" t="s">
        <v>27</v>
      </c>
      <c r="C139" s="711" t="s">
        <v>117</v>
      </c>
      <c r="D139" s="712"/>
      <c r="E139" s="712"/>
      <c r="F139" s="713"/>
      <c r="G139" s="24"/>
      <c r="H139" s="24"/>
      <c r="I139" s="24"/>
      <c r="J139" s="24"/>
      <c r="K139" s="24"/>
      <c r="L139" s="24"/>
      <c r="M139" s="24"/>
      <c r="N139" s="24"/>
      <c r="O139" s="24"/>
      <c r="P139" s="6"/>
      <c r="Q139" s="5" t="s">
        <v>116</v>
      </c>
      <c r="R139" s="5"/>
      <c r="S139" s="5"/>
      <c r="T139" s="5"/>
      <c r="U139" s="5"/>
      <c r="V139" s="5"/>
      <c r="W139" s="5"/>
      <c r="X139" s="5"/>
      <c r="Y139" s="5"/>
    </row>
    <row r="140" spans="1:25" s="61" customFormat="1" ht="15" customHeight="1" outlineLevel="1" x14ac:dyDescent="0.25">
      <c r="A140" s="677"/>
      <c r="B140" s="158"/>
      <c r="C140" s="82"/>
      <c r="D140" s="83"/>
      <c r="E140" s="83"/>
      <c r="F140" s="83"/>
      <c r="G140" s="83"/>
      <c r="H140" s="83"/>
      <c r="I140" s="83"/>
      <c r="J140" s="83"/>
      <c r="K140" s="83"/>
      <c r="L140" s="83"/>
      <c r="M140" s="83"/>
      <c r="N140" s="83"/>
      <c r="O140" s="83"/>
      <c r="P140" s="6"/>
      <c r="Q140" s="5" t="s">
        <v>117</v>
      </c>
      <c r="R140" s="5"/>
      <c r="S140" s="5"/>
      <c r="T140" s="5"/>
      <c r="U140" s="5"/>
      <c r="V140" s="5"/>
      <c r="W140" s="5"/>
      <c r="X140" s="5"/>
      <c r="Y140" s="5"/>
    </row>
    <row r="141" spans="1:25" s="61" customFormat="1" outlineLevel="1" x14ac:dyDescent="0.25">
      <c r="A141" s="677"/>
      <c r="B141" s="158"/>
      <c r="C141" s="82"/>
      <c r="D141" s="83"/>
      <c r="E141" s="83"/>
      <c r="F141" s="83"/>
      <c r="G141" s="83"/>
      <c r="H141" s="83"/>
      <c r="I141" s="83"/>
      <c r="J141" s="83"/>
      <c r="K141" s="83"/>
      <c r="L141" s="83"/>
      <c r="M141" s="83"/>
      <c r="N141" s="83"/>
      <c r="O141" s="83"/>
      <c r="P141" s="6"/>
      <c r="Q141" s="5"/>
      <c r="R141" s="5"/>
      <c r="S141" s="5"/>
      <c r="T141" s="5"/>
      <c r="U141" s="5"/>
      <c r="V141" s="5"/>
      <c r="W141" s="5"/>
      <c r="X141" s="5"/>
      <c r="Y141" s="5"/>
    </row>
    <row r="142" spans="1:25" s="61" customFormat="1" outlineLevel="1" x14ac:dyDescent="0.25">
      <c r="A142" s="677"/>
      <c r="B142" s="158"/>
      <c r="C142" s="82"/>
      <c r="D142" s="83"/>
      <c r="E142" s="83"/>
      <c r="F142" s="83"/>
      <c r="G142" s="83"/>
      <c r="H142" s="83"/>
      <c r="I142" s="83"/>
      <c r="J142" s="83"/>
      <c r="K142" s="83"/>
      <c r="L142" s="83"/>
      <c r="M142" s="83"/>
      <c r="N142" s="83"/>
      <c r="O142" s="83"/>
      <c r="P142" s="6"/>
      <c r="Q142" s="5"/>
      <c r="R142" s="5"/>
      <c r="S142" s="5"/>
      <c r="T142" s="5"/>
      <c r="U142" s="5"/>
      <c r="V142" s="5"/>
      <c r="W142" s="5"/>
      <c r="X142" s="5"/>
      <c r="Y142" s="5"/>
    </row>
    <row r="143" spans="1:25" s="61" customFormat="1" outlineLevel="1" x14ac:dyDescent="0.25">
      <c r="A143" s="677"/>
      <c r="B143" s="158"/>
      <c r="C143" s="82"/>
      <c r="D143" s="83"/>
      <c r="E143" s="83"/>
      <c r="F143" s="83"/>
      <c r="G143" s="83"/>
      <c r="H143" s="83"/>
      <c r="I143" s="83"/>
      <c r="J143" s="83"/>
      <c r="K143" s="83"/>
      <c r="L143" s="83"/>
      <c r="M143" s="83"/>
      <c r="N143" s="83"/>
      <c r="O143" s="83"/>
      <c r="P143" s="6"/>
      <c r="Q143" s="5"/>
      <c r="R143" s="5"/>
      <c r="S143" s="5"/>
      <c r="T143" s="5"/>
      <c r="U143" s="5"/>
      <c r="V143" s="5"/>
      <c r="W143" s="5"/>
      <c r="X143" s="5"/>
      <c r="Y143" s="5"/>
    </row>
    <row r="144" spans="1:25" s="61" customFormat="1" outlineLevel="1" x14ac:dyDescent="0.25">
      <c r="A144" s="677"/>
      <c r="B144" s="158"/>
      <c r="C144" s="82"/>
      <c r="D144" s="83"/>
      <c r="E144" s="83"/>
      <c r="F144" s="83"/>
      <c r="G144" s="83"/>
      <c r="H144" s="83"/>
      <c r="I144" s="83"/>
      <c r="J144" s="83"/>
      <c r="K144" s="83"/>
      <c r="L144" s="83"/>
      <c r="M144" s="83"/>
      <c r="N144" s="83"/>
      <c r="O144" s="83"/>
      <c r="P144" s="6"/>
      <c r="Q144" s="5"/>
      <c r="R144" s="5"/>
      <c r="S144" s="5"/>
      <c r="T144" s="5"/>
      <c r="U144" s="5"/>
      <c r="V144" s="5"/>
      <c r="W144" s="5"/>
      <c r="X144" s="5"/>
      <c r="Y144" s="5"/>
    </row>
    <row r="145" spans="1:25" s="61" customFormat="1" outlineLevel="1" x14ac:dyDescent="0.25">
      <c r="A145" s="677"/>
      <c r="B145" s="159"/>
      <c r="C145" s="82"/>
      <c r="D145" s="83"/>
      <c r="E145" s="83"/>
      <c r="F145" s="83"/>
      <c r="G145" s="83"/>
      <c r="H145" s="83"/>
      <c r="I145" s="83"/>
      <c r="J145" s="83"/>
      <c r="K145" s="83"/>
      <c r="L145" s="83"/>
      <c r="M145" s="83"/>
      <c r="N145" s="83"/>
      <c r="O145" s="83"/>
      <c r="P145" s="6"/>
      <c r="Q145" s="5"/>
      <c r="R145" s="5"/>
      <c r="S145" s="5"/>
      <c r="T145" s="5"/>
      <c r="U145" s="5"/>
      <c r="V145" s="5"/>
      <c r="W145" s="5"/>
      <c r="X145" s="5"/>
      <c r="Y145" s="5"/>
    </row>
    <row r="146" spans="1:25" s="61" customFormat="1" ht="6" customHeight="1" outlineLevel="1" thickBot="1" x14ac:dyDescent="0.3">
      <c r="A146" s="678"/>
      <c r="B146" s="33"/>
      <c r="C146" s="153"/>
      <c r="D146" s="153"/>
      <c r="E146" s="153"/>
      <c r="F146" s="153"/>
      <c r="G146" s="153"/>
      <c r="H146" s="153"/>
      <c r="I146" s="153"/>
      <c r="J146" s="153"/>
      <c r="K146" s="153"/>
      <c r="L146" s="153"/>
      <c r="M146" s="153"/>
      <c r="N146" s="153"/>
      <c r="O146" s="153"/>
      <c r="P146" s="6"/>
      <c r="Q146" s="5"/>
      <c r="R146" s="5"/>
      <c r="S146" s="5"/>
      <c r="T146" s="5"/>
      <c r="U146" s="5"/>
      <c r="V146" s="5"/>
      <c r="W146" s="5"/>
      <c r="X146" s="5"/>
      <c r="Y146" s="5"/>
    </row>
    <row r="147" spans="1:25" s="61" customFormat="1" ht="15" customHeight="1" outlineLevel="1" x14ac:dyDescent="0.25">
      <c r="A147" s="677" t="str">
        <f>Notes!B28</f>
        <v>Note 13</v>
      </c>
      <c r="B147" s="157" t="s">
        <v>118</v>
      </c>
      <c r="C147" s="695" t="s">
        <v>122</v>
      </c>
      <c r="D147" s="696"/>
      <c r="E147" s="696"/>
      <c r="F147" s="696"/>
      <c r="G147" s="696"/>
      <c r="H147" s="696"/>
      <c r="I147" s="24"/>
      <c r="J147" s="24"/>
      <c r="K147" s="24"/>
      <c r="L147" s="24"/>
      <c r="M147" s="24"/>
      <c r="N147" s="24"/>
      <c r="O147" s="24"/>
      <c r="P147" s="6"/>
      <c r="Q147" s="5"/>
      <c r="R147" s="5"/>
      <c r="S147" s="5"/>
      <c r="T147" s="5"/>
      <c r="U147" s="5"/>
      <c r="V147" s="5"/>
      <c r="W147" s="5"/>
      <c r="X147" s="5"/>
      <c r="Y147" s="5"/>
    </row>
    <row r="148" spans="1:25" s="61" customFormat="1" ht="4.5" customHeight="1" outlineLevel="1" x14ac:dyDescent="0.25">
      <c r="A148" s="677"/>
      <c r="B148" s="158"/>
      <c r="C148" s="153"/>
      <c r="D148" s="153"/>
      <c r="E148" s="153"/>
      <c r="F148" s="153"/>
      <c r="G148" s="153"/>
      <c r="H148" s="153"/>
      <c r="I148" s="153"/>
      <c r="J148" s="153"/>
      <c r="K148" s="153"/>
      <c r="L148" s="153"/>
      <c r="M148" s="153"/>
      <c r="N148" s="153"/>
      <c r="O148" s="153"/>
      <c r="P148" s="6"/>
      <c r="Q148" s="5"/>
      <c r="R148" s="5"/>
      <c r="S148" s="5"/>
      <c r="T148" s="5"/>
      <c r="U148" s="5"/>
      <c r="V148" s="5"/>
      <c r="W148" s="5"/>
      <c r="X148" s="5"/>
      <c r="Y148" s="5"/>
    </row>
    <row r="149" spans="1:25" s="61" customFormat="1" ht="15" customHeight="1" outlineLevel="1" x14ac:dyDescent="0.25">
      <c r="A149" s="677"/>
      <c r="B149" s="158"/>
      <c r="C149" s="714">
        <v>4</v>
      </c>
      <c r="D149" s="715"/>
      <c r="E149" s="75" t="s">
        <v>120</v>
      </c>
      <c r="F149" s="24"/>
      <c r="G149" s="24"/>
      <c r="H149" s="24"/>
      <c r="I149" s="24"/>
      <c r="J149" s="24"/>
      <c r="K149" s="24"/>
      <c r="L149" s="24"/>
      <c r="M149" s="24"/>
      <c r="N149" s="24"/>
      <c r="O149" s="24"/>
      <c r="P149" s="6"/>
      <c r="Q149" s="5"/>
      <c r="R149" s="5"/>
      <c r="S149" s="5"/>
      <c r="T149" s="5"/>
      <c r="U149" s="5"/>
      <c r="V149" s="5"/>
      <c r="W149" s="5"/>
      <c r="X149" s="5"/>
      <c r="Y149" s="5"/>
    </row>
    <row r="150" spans="1:25" s="61" customFormat="1" outlineLevel="1" x14ac:dyDescent="0.25">
      <c r="A150" s="677"/>
      <c r="B150" s="158"/>
      <c r="C150" s="693">
        <v>2</v>
      </c>
      <c r="D150" s="694"/>
      <c r="E150" s="84" t="s">
        <v>121</v>
      </c>
      <c r="F150" s="75"/>
      <c r="G150" s="75"/>
      <c r="H150" s="75"/>
      <c r="I150" s="75"/>
      <c r="J150" s="75"/>
      <c r="K150" s="75"/>
      <c r="L150" s="75"/>
      <c r="M150" s="75"/>
      <c r="N150" s="75"/>
      <c r="O150" s="75"/>
      <c r="P150" s="6"/>
      <c r="Q150" s="5" t="s">
        <v>122</v>
      </c>
      <c r="R150" s="5"/>
      <c r="S150" s="5"/>
      <c r="T150" s="5"/>
      <c r="U150" s="5"/>
      <c r="V150" s="5"/>
      <c r="W150" s="5"/>
      <c r="X150" s="5"/>
      <c r="Y150" s="5"/>
    </row>
    <row r="151" spans="1:25" s="61" customFormat="1" ht="13.5" customHeight="1" outlineLevel="1" x14ac:dyDescent="0.25">
      <c r="A151" s="677"/>
      <c r="B151" s="158"/>
      <c r="C151" s="716"/>
      <c r="D151" s="717"/>
      <c r="E151" s="717"/>
      <c r="F151" s="717"/>
      <c r="G151" s="717"/>
      <c r="H151" s="717"/>
      <c r="I151" s="717"/>
      <c r="J151" s="717"/>
      <c r="K151" s="717"/>
      <c r="L151" s="717"/>
      <c r="M151" s="717"/>
      <c r="N151" s="717"/>
      <c r="O151" s="717"/>
      <c r="P151" s="6"/>
      <c r="Q151" s="5" t="s">
        <v>123</v>
      </c>
      <c r="R151" s="5"/>
      <c r="S151" s="5"/>
      <c r="T151" s="5"/>
      <c r="U151" s="5"/>
      <c r="V151" s="5"/>
      <c r="W151" s="5"/>
      <c r="X151" s="5"/>
      <c r="Y151" s="5"/>
    </row>
    <row r="152" spans="1:25" s="61" customFormat="1" outlineLevel="1" x14ac:dyDescent="0.25">
      <c r="A152" s="677"/>
      <c r="B152" s="158"/>
      <c r="C152" s="716"/>
      <c r="D152" s="717"/>
      <c r="E152" s="717"/>
      <c r="F152" s="717"/>
      <c r="G152" s="717"/>
      <c r="H152" s="717"/>
      <c r="I152" s="717"/>
      <c r="J152" s="717"/>
      <c r="K152" s="717"/>
      <c r="L152" s="717"/>
      <c r="M152" s="717"/>
      <c r="N152" s="717"/>
      <c r="O152" s="717"/>
      <c r="P152" s="6"/>
      <c r="Q152" s="5" t="s">
        <v>124</v>
      </c>
      <c r="R152" s="5"/>
      <c r="S152" s="5"/>
      <c r="T152" s="5"/>
      <c r="U152" s="5"/>
      <c r="V152" s="5"/>
      <c r="W152" s="5"/>
      <c r="X152" s="5"/>
      <c r="Y152" s="5"/>
    </row>
    <row r="153" spans="1:25" s="61" customFormat="1" outlineLevel="1" x14ac:dyDescent="0.25">
      <c r="A153" s="677"/>
      <c r="B153" s="158"/>
      <c r="C153" s="716"/>
      <c r="D153" s="717"/>
      <c r="E153" s="717"/>
      <c r="F153" s="717"/>
      <c r="G153" s="717"/>
      <c r="H153" s="717"/>
      <c r="I153" s="717"/>
      <c r="J153" s="717"/>
      <c r="K153" s="717"/>
      <c r="L153" s="717"/>
      <c r="M153" s="717"/>
      <c r="N153" s="717"/>
      <c r="O153" s="717"/>
      <c r="P153" s="6"/>
      <c r="Q153" s="5" t="s">
        <v>125</v>
      </c>
      <c r="R153" s="5"/>
      <c r="S153" s="5"/>
      <c r="T153" s="5"/>
      <c r="U153" s="5"/>
      <c r="V153" s="5"/>
      <c r="W153" s="5"/>
      <c r="X153" s="5"/>
      <c r="Y153" s="5"/>
    </row>
    <row r="154" spans="1:25" s="61" customFormat="1" outlineLevel="1" x14ac:dyDescent="0.25">
      <c r="A154" s="677"/>
      <c r="B154" s="158"/>
      <c r="C154" s="716"/>
      <c r="D154" s="717"/>
      <c r="E154" s="717"/>
      <c r="F154" s="717"/>
      <c r="G154" s="717"/>
      <c r="H154" s="717"/>
      <c r="I154" s="717"/>
      <c r="J154" s="717"/>
      <c r="K154" s="717"/>
      <c r="L154" s="717"/>
      <c r="M154" s="717"/>
      <c r="N154" s="717"/>
      <c r="O154" s="717"/>
      <c r="P154" s="6"/>
      <c r="Q154" s="5" t="s">
        <v>126</v>
      </c>
      <c r="R154" s="5"/>
      <c r="S154" s="5"/>
      <c r="T154" s="5"/>
      <c r="U154" s="5"/>
      <c r="V154" s="5"/>
      <c r="W154" s="5"/>
      <c r="X154" s="5"/>
      <c r="Y154" s="5"/>
    </row>
    <row r="155" spans="1:25" s="61" customFormat="1" outlineLevel="1" x14ac:dyDescent="0.25">
      <c r="A155" s="677"/>
      <c r="B155" s="159"/>
      <c r="C155" s="716"/>
      <c r="D155" s="717"/>
      <c r="E155" s="717"/>
      <c r="F155" s="717"/>
      <c r="G155" s="717"/>
      <c r="H155" s="717"/>
      <c r="I155" s="717"/>
      <c r="J155" s="717"/>
      <c r="K155" s="717"/>
      <c r="L155" s="717"/>
      <c r="M155" s="717"/>
      <c r="N155" s="717"/>
      <c r="O155" s="717"/>
      <c r="P155" s="6"/>
      <c r="Q155" s="5" t="s">
        <v>119</v>
      </c>
      <c r="R155" s="5"/>
      <c r="S155" s="5"/>
      <c r="T155" s="5"/>
      <c r="U155" s="5"/>
      <c r="V155" s="5"/>
      <c r="W155" s="5"/>
      <c r="X155" s="5"/>
      <c r="Y155" s="5"/>
    </row>
    <row r="156" spans="1:25" s="61" customFormat="1" ht="6" customHeight="1" outlineLevel="1" thickBot="1" x14ac:dyDescent="0.3">
      <c r="A156" s="678"/>
      <c r="B156" s="44"/>
      <c r="C156" s="153"/>
      <c r="D156" s="153"/>
      <c r="E156" s="153"/>
      <c r="F156" s="153"/>
      <c r="G156" s="153"/>
      <c r="H156" s="153"/>
      <c r="I156" s="153"/>
      <c r="J156" s="153"/>
      <c r="K156" s="153"/>
      <c r="L156" s="153"/>
      <c r="M156" s="153"/>
      <c r="N156" s="153"/>
      <c r="O156" s="153"/>
      <c r="P156" s="6"/>
      <c r="Q156" s="5"/>
      <c r="R156" s="5"/>
      <c r="S156" s="5"/>
      <c r="T156" s="5"/>
      <c r="U156" s="5"/>
      <c r="V156" s="5"/>
      <c r="W156" s="5"/>
      <c r="X156" s="5"/>
      <c r="Y156" s="5"/>
    </row>
    <row r="157" spans="1:25" s="61" customFormat="1" ht="46.5" customHeight="1" outlineLevel="1" x14ac:dyDescent="0.25">
      <c r="A157" s="708" t="str">
        <f>Notes!B30</f>
        <v>Note 14</v>
      </c>
      <c r="B157" s="50" t="s">
        <v>127</v>
      </c>
      <c r="C157" s="687" t="s">
        <v>80</v>
      </c>
      <c r="D157" s="682"/>
      <c r="E157" s="153"/>
      <c r="F157" s="153"/>
      <c r="G157" s="153"/>
      <c r="H157" s="153"/>
      <c r="I157" s="153"/>
      <c r="J157" s="153"/>
      <c r="K157" s="153"/>
      <c r="L157" s="153"/>
      <c r="M157" s="153"/>
      <c r="N157" s="153"/>
      <c r="O157" s="153"/>
      <c r="P157" s="6"/>
      <c r="Q157" s="5"/>
      <c r="R157" s="5"/>
      <c r="S157" s="5"/>
      <c r="T157" s="5"/>
      <c r="U157" s="5"/>
      <c r="V157" s="5"/>
      <c r="W157" s="5"/>
      <c r="X157" s="5"/>
      <c r="Y157" s="5"/>
    </row>
    <row r="158" spans="1:25" s="61" customFormat="1" ht="6" customHeight="1" outlineLevel="1" x14ac:dyDescent="0.25">
      <c r="A158" s="709"/>
      <c r="B158" s="59"/>
      <c r="C158" s="153"/>
      <c r="D158" s="153"/>
      <c r="E158" s="153"/>
      <c r="F158" s="153"/>
      <c r="G158" s="153"/>
      <c r="H158" s="153"/>
      <c r="I158" s="153"/>
      <c r="J158" s="153"/>
      <c r="K158" s="153"/>
      <c r="L158" s="153"/>
      <c r="M158" s="153"/>
      <c r="N158" s="153"/>
      <c r="O158" s="153"/>
      <c r="P158" s="6"/>
      <c r="Q158" s="5"/>
      <c r="R158" s="5"/>
      <c r="S158" s="5"/>
      <c r="T158" s="5"/>
      <c r="U158" s="5"/>
      <c r="V158" s="5"/>
      <c r="W158" s="5"/>
      <c r="X158" s="5"/>
      <c r="Y158" s="5"/>
    </row>
    <row r="159" spans="1:25" s="61" customFormat="1" ht="69.75" customHeight="1" outlineLevel="1" x14ac:dyDescent="0.25">
      <c r="A159" s="709"/>
      <c r="B159" s="50" t="s">
        <v>128</v>
      </c>
      <c r="C159" s="697"/>
      <c r="D159" s="698"/>
      <c r="E159" s="698"/>
      <c r="F159" s="698"/>
      <c r="G159" s="698"/>
      <c r="H159" s="698"/>
      <c r="I159" s="698"/>
      <c r="J159" s="698"/>
      <c r="K159" s="698"/>
      <c r="L159" s="698"/>
      <c r="M159" s="698"/>
      <c r="N159" s="698"/>
      <c r="O159" s="698"/>
      <c r="P159" s="6"/>
      <c r="Q159" s="5"/>
      <c r="R159" s="5"/>
      <c r="S159" s="5"/>
      <c r="T159" s="5"/>
      <c r="U159" s="5"/>
      <c r="V159" s="5"/>
      <c r="W159" s="5"/>
      <c r="X159" s="5"/>
      <c r="Y159" s="5"/>
    </row>
    <row r="160" spans="1:25" s="61" customFormat="1" ht="6" customHeight="1" outlineLevel="1" thickBot="1" x14ac:dyDescent="0.3">
      <c r="A160" s="710"/>
      <c r="B160" s="59"/>
      <c r="C160" s="153"/>
      <c r="D160" s="153"/>
      <c r="E160" s="153"/>
      <c r="F160" s="153"/>
      <c r="G160" s="153"/>
      <c r="H160" s="153"/>
      <c r="I160" s="153"/>
      <c r="J160" s="153"/>
      <c r="K160" s="153"/>
      <c r="L160" s="153"/>
      <c r="M160" s="153"/>
      <c r="N160" s="153"/>
      <c r="O160" s="153"/>
      <c r="P160" s="6"/>
      <c r="Q160" s="5"/>
      <c r="R160" s="5"/>
      <c r="S160" s="5"/>
      <c r="T160" s="5"/>
      <c r="U160" s="5"/>
      <c r="V160" s="5"/>
      <c r="W160" s="5"/>
      <c r="X160" s="5"/>
      <c r="Y160" s="5"/>
    </row>
    <row r="161" spans="1:25" s="61" customFormat="1" ht="15" customHeight="1" outlineLevel="1" x14ac:dyDescent="0.25">
      <c r="A161" s="708" t="str">
        <f>Notes!B32</f>
        <v>Note 15</v>
      </c>
      <c r="B161" s="34" t="s">
        <v>129</v>
      </c>
      <c r="C161" s="687" t="s">
        <v>80</v>
      </c>
      <c r="D161" s="682"/>
      <c r="E161" s="24"/>
      <c r="F161" s="24"/>
      <c r="G161" s="24"/>
      <c r="H161" s="24"/>
      <c r="I161" s="24"/>
      <c r="J161" s="24"/>
      <c r="K161" s="24"/>
      <c r="L161" s="24"/>
      <c r="M161" s="24"/>
      <c r="N161" s="24"/>
      <c r="O161" s="24"/>
      <c r="P161" s="6"/>
      <c r="Q161" s="5"/>
      <c r="R161" s="5"/>
      <c r="S161" s="5"/>
      <c r="T161" s="5"/>
      <c r="U161" s="5"/>
      <c r="V161" s="5"/>
      <c r="W161" s="5"/>
      <c r="X161" s="5"/>
      <c r="Y161" s="5"/>
    </row>
    <row r="162" spans="1:25" s="61" customFormat="1" ht="6" customHeight="1" outlineLevel="1" x14ac:dyDescent="0.25">
      <c r="A162" s="709"/>
      <c r="B162" s="44"/>
      <c r="C162" s="153"/>
      <c r="D162" s="153"/>
      <c r="E162" s="153"/>
      <c r="F162" s="153"/>
      <c r="G162" s="153"/>
      <c r="H162" s="153"/>
      <c r="I162" s="153"/>
      <c r="J162" s="153"/>
      <c r="K162" s="153"/>
      <c r="L162" s="153"/>
      <c r="M162" s="153"/>
      <c r="N162" s="153"/>
      <c r="O162" s="153"/>
      <c r="P162" s="6"/>
      <c r="Q162" s="5" t="s">
        <v>130</v>
      </c>
      <c r="R162" s="5"/>
      <c r="S162" s="5"/>
      <c r="T162" s="5"/>
      <c r="U162" s="5"/>
      <c r="V162" s="5"/>
      <c r="W162" s="5"/>
      <c r="X162" s="5"/>
      <c r="Y162" s="5"/>
    </row>
    <row r="163" spans="1:25" s="61" customFormat="1" ht="15" customHeight="1" outlineLevel="1" x14ac:dyDescent="0.25">
      <c r="A163" s="709"/>
      <c r="B163" s="34" t="s">
        <v>31</v>
      </c>
      <c r="C163" s="687" t="s">
        <v>130</v>
      </c>
      <c r="D163" s="682"/>
      <c r="E163" s="682"/>
      <c r="F163" s="682"/>
      <c r="G163" s="24"/>
      <c r="H163" s="24"/>
      <c r="I163" s="153"/>
      <c r="J163" s="24"/>
      <c r="K163" s="24"/>
      <c r="L163" s="24"/>
      <c r="M163" s="24"/>
      <c r="N163" s="24"/>
      <c r="O163" s="24"/>
      <c r="P163" s="6"/>
      <c r="Q163" s="5" t="s">
        <v>131</v>
      </c>
      <c r="R163" s="5"/>
      <c r="S163" s="5"/>
      <c r="T163" s="5"/>
      <c r="U163" s="5"/>
      <c r="V163" s="5"/>
      <c r="W163" s="5"/>
      <c r="X163" s="5"/>
      <c r="Y163" s="5"/>
    </row>
    <row r="164" spans="1:25" s="61" customFormat="1" ht="6" customHeight="1" outlineLevel="1" thickBot="1" x14ac:dyDescent="0.3">
      <c r="A164" s="710"/>
      <c r="B164" s="44"/>
      <c r="C164" s="153"/>
      <c r="D164" s="153"/>
      <c r="E164" s="153"/>
      <c r="F164" s="153"/>
      <c r="G164" s="153"/>
      <c r="H164" s="153"/>
      <c r="I164" s="153"/>
      <c r="J164" s="153"/>
      <c r="K164" s="153"/>
      <c r="L164" s="153"/>
      <c r="M164" s="153"/>
      <c r="N164" s="153"/>
      <c r="O164" s="153"/>
      <c r="P164" s="6"/>
      <c r="Q164" s="5" t="s">
        <v>132</v>
      </c>
      <c r="R164" s="5"/>
      <c r="S164" s="5"/>
      <c r="T164" s="5"/>
      <c r="U164" s="5"/>
      <c r="V164" s="5"/>
      <c r="W164" s="5"/>
      <c r="X164" s="5"/>
      <c r="Y164" s="5"/>
    </row>
    <row r="165" spans="1:25" s="61" customFormat="1" ht="12" outlineLevel="1" thickBot="1" x14ac:dyDescent="0.3">
      <c r="A165" s="676" t="str">
        <f>Notes!B34</f>
        <v>Note 16</v>
      </c>
      <c r="B165" s="699" t="s">
        <v>1939</v>
      </c>
      <c r="C165" s="700"/>
      <c r="D165" s="700"/>
      <c r="E165" s="700"/>
      <c r="F165" s="700"/>
      <c r="G165" s="700"/>
      <c r="H165" s="700"/>
      <c r="I165" s="700"/>
      <c r="J165" s="700"/>
      <c r="K165" s="700"/>
      <c r="L165" s="700"/>
      <c r="M165" s="700"/>
      <c r="N165" s="700"/>
      <c r="O165" s="701"/>
      <c r="P165" s="6"/>
      <c r="Q165" s="5"/>
      <c r="R165" s="5"/>
      <c r="S165" s="5"/>
      <c r="T165" s="5"/>
      <c r="U165" s="5"/>
      <c r="V165" s="5"/>
      <c r="W165" s="5"/>
      <c r="X165" s="5"/>
      <c r="Y165" s="5"/>
    </row>
    <row r="166" spans="1:25" s="61" customFormat="1" ht="6" customHeight="1" outlineLevel="1" x14ac:dyDescent="0.25">
      <c r="A166" s="677"/>
      <c r="B166" s="44"/>
      <c r="C166" s="153"/>
      <c r="D166" s="153"/>
      <c r="E166" s="153"/>
      <c r="F166" s="153"/>
      <c r="G166" s="153"/>
      <c r="H166" s="153"/>
      <c r="I166" s="153"/>
      <c r="J166" s="153"/>
      <c r="K166" s="153"/>
      <c r="L166" s="153"/>
      <c r="M166" s="153"/>
      <c r="N166" s="153"/>
      <c r="O166" s="153"/>
      <c r="P166" s="6"/>
      <c r="Q166" s="5" t="s">
        <v>134</v>
      </c>
      <c r="R166" s="5"/>
      <c r="S166" s="5"/>
      <c r="T166" s="5"/>
      <c r="U166" s="5"/>
      <c r="V166" s="5"/>
      <c r="W166" s="5"/>
      <c r="X166" s="5"/>
      <c r="Y166" s="5"/>
    </row>
    <row r="167" spans="1:25" s="61" customFormat="1" ht="15" customHeight="1" outlineLevel="1" x14ac:dyDescent="0.25">
      <c r="A167" s="677"/>
      <c r="B167" s="34" t="s">
        <v>33</v>
      </c>
      <c r="C167" s="687"/>
      <c r="D167" s="682"/>
      <c r="E167" s="682"/>
      <c r="F167" s="682"/>
      <c r="G167" s="682"/>
      <c r="H167" s="24"/>
      <c r="I167" s="153"/>
      <c r="J167" s="24"/>
      <c r="K167" s="24"/>
      <c r="L167" s="24"/>
      <c r="M167" s="24"/>
      <c r="N167" s="24"/>
      <c r="O167" s="24"/>
      <c r="P167" s="6"/>
      <c r="Q167" s="5"/>
      <c r="R167" s="5"/>
      <c r="S167" s="5"/>
      <c r="T167" s="5"/>
      <c r="U167" s="5"/>
      <c r="V167" s="5"/>
      <c r="W167" s="5"/>
      <c r="X167" s="5"/>
      <c r="Y167" s="5"/>
    </row>
    <row r="168" spans="1:25" s="61" customFormat="1" ht="6" customHeight="1" outlineLevel="1" x14ac:dyDescent="0.25">
      <c r="A168" s="677"/>
      <c r="B168" s="44"/>
      <c r="C168" s="153"/>
      <c r="D168" s="153"/>
      <c r="E168" s="153"/>
      <c r="F168" s="153"/>
      <c r="G168" s="153"/>
      <c r="H168" s="153"/>
      <c r="I168" s="153"/>
      <c r="J168" s="153"/>
      <c r="K168" s="153"/>
      <c r="L168" s="153"/>
      <c r="M168" s="153"/>
      <c r="N168" s="153"/>
      <c r="O168" s="153"/>
      <c r="P168" s="6"/>
      <c r="Q168" s="5"/>
      <c r="R168" s="5"/>
      <c r="S168" s="5"/>
      <c r="T168" s="5"/>
      <c r="U168" s="5"/>
      <c r="V168" s="5"/>
      <c r="W168" s="5"/>
      <c r="X168" s="5"/>
      <c r="Y168" s="5"/>
    </row>
    <row r="169" spans="1:25" s="61" customFormat="1" ht="15" customHeight="1" outlineLevel="1" x14ac:dyDescent="0.25">
      <c r="A169" s="677"/>
      <c r="B169" s="702" t="s">
        <v>34</v>
      </c>
      <c r="C169" s="705" t="s">
        <v>111</v>
      </c>
      <c r="D169" s="706"/>
      <c r="E169" s="154" t="s">
        <v>43</v>
      </c>
      <c r="F169" s="81" t="s">
        <v>112</v>
      </c>
      <c r="G169" s="154" t="s">
        <v>113</v>
      </c>
      <c r="H169" s="81" t="s">
        <v>114</v>
      </c>
      <c r="I169" s="154" t="s">
        <v>43</v>
      </c>
      <c r="J169" s="81" t="s">
        <v>115</v>
      </c>
      <c r="K169" s="154" t="s">
        <v>43</v>
      </c>
      <c r="L169" s="24"/>
      <c r="M169" s="24"/>
      <c r="N169" s="24"/>
      <c r="O169" s="24"/>
      <c r="P169" s="6"/>
      <c r="Q169" s="5" t="s">
        <v>43</v>
      </c>
      <c r="R169" s="5"/>
      <c r="S169" s="5"/>
      <c r="T169" s="5"/>
      <c r="U169" s="5"/>
      <c r="V169" s="5"/>
      <c r="W169" s="5"/>
      <c r="X169" s="5"/>
      <c r="Y169" s="5"/>
    </row>
    <row r="170" spans="1:25" s="61" customFormat="1" outlineLevel="1" x14ac:dyDescent="0.25">
      <c r="A170" s="677"/>
      <c r="B170" s="703"/>
      <c r="C170" s="697"/>
      <c r="D170" s="698"/>
      <c r="E170" s="698"/>
      <c r="F170" s="698"/>
      <c r="G170" s="698"/>
      <c r="H170" s="698"/>
      <c r="I170" s="698"/>
      <c r="J170" s="698"/>
      <c r="K170" s="698"/>
      <c r="L170" s="698"/>
      <c r="M170" s="698"/>
      <c r="N170" s="698"/>
      <c r="O170" s="698"/>
      <c r="P170" s="6"/>
      <c r="Q170" s="5" t="s">
        <v>113</v>
      </c>
      <c r="R170" s="5"/>
      <c r="S170" s="5"/>
      <c r="T170" s="5"/>
      <c r="U170" s="5"/>
      <c r="V170" s="5"/>
      <c r="W170" s="5"/>
      <c r="X170" s="5"/>
      <c r="Y170" s="5"/>
    </row>
    <row r="171" spans="1:25" s="61" customFormat="1" outlineLevel="1" x14ac:dyDescent="0.25">
      <c r="A171" s="677"/>
      <c r="B171" s="703"/>
      <c r="C171" s="697"/>
      <c r="D171" s="698"/>
      <c r="E171" s="698"/>
      <c r="F171" s="698"/>
      <c r="G171" s="698"/>
      <c r="H171" s="698"/>
      <c r="I171" s="698"/>
      <c r="J171" s="698"/>
      <c r="K171" s="698"/>
      <c r="L171" s="698"/>
      <c r="M171" s="698"/>
      <c r="N171" s="698"/>
      <c r="O171" s="698"/>
      <c r="P171" s="6"/>
      <c r="Q171" s="5"/>
      <c r="R171" s="5"/>
      <c r="S171" s="5"/>
      <c r="T171" s="5"/>
      <c r="U171" s="5"/>
      <c r="V171" s="5"/>
      <c r="W171" s="5"/>
      <c r="X171" s="5"/>
      <c r="Y171" s="5"/>
    </row>
    <row r="172" spans="1:25" s="61" customFormat="1" outlineLevel="1" x14ac:dyDescent="0.25">
      <c r="A172" s="677"/>
      <c r="B172" s="703"/>
      <c r="C172" s="697"/>
      <c r="D172" s="698"/>
      <c r="E172" s="698"/>
      <c r="F172" s="698"/>
      <c r="G172" s="698"/>
      <c r="H172" s="698"/>
      <c r="I172" s="698"/>
      <c r="J172" s="698"/>
      <c r="K172" s="698"/>
      <c r="L172" s="698"/>
      <c r="M172" s="698"/>
      <c r="N172" s="698"/>
      <c r="O172" s="698"/>
      <c r="P172" s="6"/>
      <c r="Q172" s="5"/>
      <c r="R172" s="5"/>
      <c r="S172" s="5"/>
      <c r="T172" s="5"/>
      <c r="U172" s="5"/>
      <c r="V172" s="5"/>
      <c r="W172" s="5"/>
      <c r="X172" s="5"/>
      <c r="Y172" s="5"/>
    </row>
    <row r="173" spans="1:25" s="61" customFormat="1" outlineLevel="1" x14ac:dyDescent="0.25">
      <c r="A173" s="677"/>
      <c r="B173" s="703"/>
      <c r="C173" s="697"/>
      <c r="D173" s="698"/>
      <c r="E173" s="698"/>
      <c r="F173" s="698"/>
      <c r="G173" s="698"/>
      <c r="H173" s="698"/>
      <c r="I173" s="698"/>
      <c r="J173" s="698"/>
      <c r="K173" s="698"/>
      <c r="L173" s="698"/>
      <c r="M173" s="698"/>
      <c r="N173" s="698"/>
      <c r="O173" s="698"/>
      <c r="P173" s="6"/>
      <c r="Q173" s="5"/>
      <c r="R173" s="5"/>
      <c r="S173" s="5"/>
      <c r="T173" s="5"/>
      <c r="U173" s="5"/>
      <c r="V173" s="5"/>
      <c r="W173" s="5"/>
      <c r="X173" s="5"/>
      <c r="Y173" s="5"/>
    </row>
    <row r="174" spans="1:25" s="61" customFormat="1" outlineLevel="1" x14ac:dyDescent="0.25">
      <c r="A174" s="677"/>
      <c r="B174" s="704"/>
      <c r="C174" s="697"/>
      <c r="D174" s="698"/>
      <c r="E174" s="698"/>
      <c r="F174" s="698"/>
      <c r="G174" s="698"/>
      <c r="H174" s="698"/>
      <c r="I174" s="698"/>
      <c r="J174" s="698"/>
      <c r="K174" s="698"/>
      <c r="L174" s="698"/>
      <c r="M174" s="698"/>
      <c r="N174" s="698"/>
      <c r="O174" s="698"/>
      <c r="P174" s="6"/>
      <c r="Q174" s="5"/>
      <c r="R174" s="5"/>
      <c r="S174" s="5"/>
      <c r="T174" s="5"/>
      <c r="U174" s="5"/>
      <c r="V174" s="5"/>
      <c r="W174" s="5"/>
      <c r="X174" s="5"/>
      <c r="Y174" s="5"/>
    </row>
    <row r="175" spans="1:25" s="61" customFormat="1" ht="6" customHeight="1" outlineLevel="1" x14ac:dyDescent="0.25">
      <c r="A175" s="677"/>
      <c r="B175" s="51"/>
      <c r="C175" s="153"/>
      <c r="D175" s="153"/>
      <c r="E175" s="153"/>
      <c r="F175" s="153"/>
      <c r="G175" s="153"/>
      <c r="H175" s="153"/>
      <c r="I175" s="153"/>
      <c r="J175" s="153"/>
      <c r="K175" s="153"/>
      <c r="L175" s="153"/>
      <c r="M175" s="153"/>
      <c r="N175" s="153"/>
      <c r="O175" s="153"/>
      <c r="P175" s="6"/>
      <c r="Q175" s="5"/>
      <c r="R175" s="5"/>
      <c r="S175" s="5"/>
      <c r="T175" s="5"/>
      <c r="U175" s="5"/>
      <c r="V175" s="5"/>
      <c r="W175" s="5"/>
      <c r="X175" s="5"/>
      <c r="Y175" s="5"/>
    </row>
    <row r="176" spans="1:25" s="61" customFormat="1" ht="15" customHeight="1" outlineLevel="1" x14ac:dyDescent="0.25">
      <c r="A176" s="677"/>
      <c r="B176" s="702" t="s">
        <v>27</v>
      </c>
      <c r="C176" s="697"/>
      <c r="D176" s="698"/>
      <c r="E176" s="698"/>
      <c r="F176" s="698"/>
      <c r="G176" s="698"/>
      <c r="H176" s="698"/>
      <c r="I176" s="698"/>
      <c r="J176" s="698"/>
      <c r="K176" s="698"/>
      <c r="L176" s="698"/>
      <c r="M176" s="698"/>
      <c r="N176" s="698"/>
      <c r="O176" s="698"/>
      <c r="P176" s="6"/>
      <c r="Q176" s="5"/>
      <c r="R176" s="5"/>
      <c r="S176" s="5"/>
      <c r="T176" s="5"/>
      <c r="U176" s="5"/>
      <c r="V176" s="5"/>
      <c r="W176" s="5"/>
      <c r="X176" s="5"/>
      <c r="Y176" s="5"/>
    </row>
    <row r="177" spans="1:25" s="61" customFormat="1" ht="15" customHeight="1" outlineLevel="1" x14ac:dyDescent="0.25">
      <c r="A177" s="677"/>
      <c r="B177" s="703"/>
      <c r="C177" s="697"/>
      <c r="D177" s="698"/>
      <c r="E177" s="698"/>
      <c r="F177" s="698"/>
      <c r="G177" s="698"/>
      <c r="H177" s="698"/>
      <c r="I177" s="698"/>
      <c r="J177" s="698"/>
      <c r="K177" s="698"/>
      <c r="L177" s="698"/>
      <c r="M177" s="698"/>
      <c r="N177" s="698"/>
      <c r="O177" s="698"/>
      <c r="P177" s="6"/>
      <c r="Q177" s="5"/>
      <c r="R177" s="5"/>
      <c r="S177" s="5"/>
      <c r="T177" s="5"/>
      <c r="U177" s="5"/>
      <c r="V177" s="5"/>
      <c r="W177" s="5"/>
      <c r="X177" s="5"/>
      <c r="Y177" s="5"/>
    </row>
    <row r="178" spans="1:25" s="61" customFormat="1" outlineLevel="1" x14ac:dyDescent="0.25">
      <c r="A178" s="677"/>
      <c r="B178" s="703"/>
      <c r="C178" s="697"/>
      <c r="D178" s="698"/>
      <c r="E178" s="698"/>
      <c r="F178" s="698"/>
      <c r="G178" s="698"/>
      <c r="H178" s="698"/>
      <c r="I178" s="698"/>
      <c r="J178" s="698"/>
      <c r="K178" s="698"/>
      <c r="L178" s="698"/>
      <c r="M178" s="698"/>
      <c r="N178" s="698"/>
      <c r="O178" s="698"/>
      <c r="P178" s="6"/>
      <c r="Q178" s="5"/>
      <c r="R178" s="5"/>
      <c r="S178" s="5"/>
      <c r="T178" s="5"/>
      <c r="U178" s="5"/>
      <c r="V178" s="5"/>
      <c r="W178" s="5"/>
      <c r="X178" s="5"/>
      <c r="Y178" s="5"/>
    </row>
    <row r="179" spans="1:25" s="61" customFormat="1" outlineLevel="1" x14ac:dyDescent="0.25">
      <c r="A179" s="677"/>
      <c r="B179" s="703"/>
      <c r="C179" s="697"/>
      <c r="D179" s="698"/>
      <c r="E179" s="698"/>
      <c r="F179" s="698"/>
      <c r="G179" s="698"/>
      <c r="H179" s="698"/>
      <c r="I179" s="698"/>
      <c r="J179" s="698"/>
      <c r="K179" s="698"/>
      <c r="L179" s="698"/>
      <c r="M179" s="698"/>
      <c r="N179" s="698"/>
      <c r="O179" s="698"/>
      <c r="P179" s="6"/>
      <c r="Q179" s="5"/>
      <c r="R179" s="5"/>
      <c r="S179" s="5"/>
      <c r="T179" s="5"/>
      <c r="U179" s="5"/>
      <c r="V179" s="5"/>
      <c r="W179" s="5"/>
      <c r="X179" s="5"/>
      <c r="Y179" s="5"/>
    </row>
    <row r="180" spans="1:25" s="61" customFormat="1" outlineLevel="1" x14ac:dyDescent="0.25">
      <c r="A180" s="677"/>
      <c r="B180" s="703"/>
      <c r="C180" s="697"/>
      <c r="D180" s="698"/>
      <c r="E180" s="698"/>
      <c r="F180" s="698"/>
      <c r="G180" s="698"/>
      <c r="H180" s="698"/>
      <c r="I180" s="698"/>
      <c r="J180" s="698"/>
      <c r="K180" s="698"/>
      <c r="L180" s="698"/>
      <c r="M180" s="698"/>
      <c r="N180" s="698"/>
      <c r="O180" s="698"/>
      <c r="P180" s="6"/>
      <c r="Q180" s="5"/>
      <c r="R180" s="5"/>
      <c r="S180" s="5"/>
      <c r="T180" s="5"/>
      <c r="U180" s="5"/>
      <c r="V180" s="5"/>
      <c r="W180" s="5"/>
      <c r="X180" s="5"/>
      <c r="Y180" s="5"/>
    </row>
    <row r="181" spans="1:25" s="61" customFormat="1" outlineLevel="1" x14ac:dyDescent="0.25">
      <c r="A181" s="677"/>
      <c r="B181" s="703"/>
      <c r="C181" s="697"/>
      <c r="D181" s="698"/>
      <c r="E181" s="698"/>
      <c r="F181" s="698"/>
      <c r="G181" s="698"/>
      <c r="H181" s="698"/>
      <c r="I181" s="698"/>
      <c r="J181" s="698"/>
      <c r="K181" s="698"/>
      <c r="L181" s="698"/>
      <c r="M181" s="698"/>
      <c r="N181" s="698"/>
      <c r="O181" s="698"/>
      <c r="P181" s="6"/>
      <c r="Q181" s="5"/>
      <c r="R181" s="5"/>
      <c r="S181" s="5"/>
      <c r="T181" s="5"/>
      <c r="U181" s="5"/>
      <c r="V181" s="5"/>
      <c r="W181" s="5"/>
      <c r="X181" s="5"/>
      <c r="Y181" s="5"/>
    </row>
    <row r="182" spans="1:25" s="61" customFormat="1" outlineLevel="1" x14ac:dyDescent="0.25">
      <c r="A182" s="677"/>
      <c r="B182" s="704"/>
      <c r="C182" s="697"/>
      <c r="D182" s="698"/>
      <c r="E182" s="698"/>
      <c r="F182" s="698"/>
      <c r="G182" s="698"/>
      <c r="H182" s="698"/>
      <c r="I182" s="698"/>
      <c r="J182" s="698"/>
      <c r="K182" s="698"/>
      <c r="L182" s="698"/>
      <c r="M182" s="698"/>
      <c r="N182" s="698"/>
      <c r="O182" s="698"/>
      <c r="P182" s="6"/>
      <c r="Q182" s="5"/>
      <c r="R182" s="5"/>
      <c r="S182" s="5"/>
      <c r="T182" s="5"/>
      <c r="U182" s="5"/>
      <c r="V182" s="5"/>
      <c r="W182" s="5"/>
      <c r="X182" s="5"/>
      <c r="Y182" s="5"/>
    </row>
    <row r="183" spans="1:25" s="61" customFormat="1" ht="6" customHeight="1" outlineLevel="1" x14ac:dyDescent="0.25">
      <c r="A183" s="677"/>
      <c r="B183" s="33"/>
      <c r="C183" s="153"/>
      <c r="D183" s="153"/>
      <c r="E183" s="153"/>
      <c r="F183" s="153"/>
      <c r="G183" s="153"/>
      <c r="H183" s="153"/>
      <c r="I183" s="153"/>
      <c r="J183" s="153"/>
      <c r="K183" s="153"/>
      <c r="L183" s="153"/>
      <c r="M183" s="153"/>
      <c r="N183" s="153"/>
      <c r="O183" s="153"/>
      <c r="P183" s="6"/>
      <c r="Q183" s="5"/>
      <c r="R183" s="5"/>
      <c r="S183" s="5"/>
      <c r="T183" s="5"/>
      <c r="U183" s="5"/>
      <c r="V183" s="5"/>
      <c r="W183" s="5"/>
      <c r="X183" s="5"/>
      <c r="Y183" s="5"/>
    </row>
    <row r="184" spans="1:25" s="61" customFormat="1" ht="15" customHeight="1" outlineLevel="1" x14ac:dyDescent="0.25">
      <c r="A184" s="677"/>
      <c r="B184" s="157" t="s">
        <v>118</v>
      </c>
      <c r="C184" s="693" t="s">
        <v>130</v>
      </c>
      <c r="D184" s="707"/>
      <c r="E184" s="707"/>
      <c r="F184" s="694"/>
      <c r="G184" s="24"/>
      <c r="H184" s="24"/>
      <c r="I184" s="24"/>
      <c r="J184" s="24"/>
      <c r="K184" s="24"/>
      <c r="L184" s="24"/>
      <c r="M184" s="24"/>
      <c r="N184" s="24"/>
      <c r="O184" s="24"/>
      <c r="P184" s="6"/>
      <c r="Q184" s="5"/>
      <c r="R184" s="5"/>
      <c r="S184" s="5"/>
      <c r="T184" s="5"/>
      <c r="U184" s="5"/>
      <c r="V184" s="5"/>
      <c r="W184" s="5"/>
      <c r="X184" s="5"/>
      <c r="Y184" s="5"/>
    </row>
    <row r="185" spans="1:25" s="61" customFormat="1" ht="4.5" customHeight="1" outlineLevel="1" x14ac:dyDescent="0.25">
      <c r="A185" s="677"/>
      <c r="B185" s="158"/>
      <c r="C185" s="24"/>
      <c r="D185" s="24"/>
      <c r="E185" s="24"/>
      <c r="F185" s="24"/>
      <c r="G185" s="24"/>
      <c r="H185" s="24"/>
      <c r="I185" s="24"/>
      <c r="J185" s="24"/>
      <c r="K185" s="24"/>
      <c r="L185" s="24"/>
      <c r="M185" s="24"/>
      <c r="N185" s="24"/>
      <c r="O185" s="24"/>
      <c r="P185" s="6"/>
      <c r="Q185" s="5"/>
      <c r="R185" s="5"/>
      <c r="S185" s="5"/>
      <c r="T185" s="5"/>
      <c r="U185" s="5"/>
      <c r="V185" s="5"/>
      <c r="W185" s="5"/>
      <c r="X185" s="5"/>
      <c r="Y185" s="5"/>
    </row>
    <row r="186" spans="1:25" s="61" customFormat="1" ht="15" customHeight="1" outlineLevel="1" x14ac:dyDescent="0.25">
      <c r="A186" s="677"/>
      <c r="B186" s="703"/>
      <c r="C186" s="693">
        <v>1</v>
      </c>
      <c r="D186" s="694"/>
      <c r="E186" s="84" t="s">
        <v>135</v>
      </c>
      <c r="F186" s="24"/>
      <c r="G186" s="24"/>
      <c r="H186" s="24"/>
      <c r="I186" s="24"/>
      <c r="J186" s="24"/>
      <c r="K186" s="24"/>
      <c r="L186" s="24"/>
      <c r="M186" s="24"/>
      <c r="N186" s="24"/>
      <c r="O186" s="24"/>
      <c r="P186" s="6"/>
      <c r="Q186" s="5" t="s">
        <v>122</v>
      </c>
      <c r="R186" s="5"/>
      <c r="S186" s="5"/>
      <c r="T186" s="5"/>
      <c r="U186" s="5"/>
      <c r="V186" s="5"/>
      <c r="W186" s="5"/>
      <c r="X186" s="5"/>
      <c r="Y186" s="5"/>
    </row>
    <row r="187" spans="1:25" s="61" customFormat="1" ht="13.5" customHeight="1" outlineLevel="1" x14ac:dyDescent="0.25">
      <c r="A187" s="677"/>
      <c r="B187" s="703"/>
      <c r="C187" s="695"/>
      <c r="D187" s="696"/>
      <c r="E187" s="696"/>
      <c r="F187" s="696"/>
      <c r="G187" s="696"/>
      <c r="H187" s="696"/>
      <c r="I187" s="696"/>
      <c r="J187" s="696"/>
      <c r="K187" s="696"/>
      <c r="L187" s="696"/>
      <c r="M187" s="696"/>
      <c r="N187" s="696"/>
      <c r="O187" s="696"/>
      <c r="P187" s="6"/>
      <c r="Q187" s="5" t="s">
        <v>123</v>
      </c>
      <c r="R187" s="5"/>
      <c r="S187" s="5"/>
      <c r="T187" s="5"/>
      <c r="U187" s="5"/>
      <c r="V187" s="5"/>
      <c r="W187" s="5"/>
      <c r="X187" s="5"/>
      <c r="Y187" s="5"/>
    </row>
    <row r="188" spans="1:25" s="61" customFormat="1" outlineLevel="1" x14ac:dyDescent="0.25">
      <c r="A188" s="677"/>
      <c r="B188" s="703"/>
      <c r="C188" s="695"/>
      <c r="D188" s="696"/>
      <c r="E188" s="696"/>
      <c r="F188" s="696"/>
      <c r="G188" s="696"/>
      <c r="H188" s="696"/>
      <c r="I188" s="696"/>
      <c r="J188" s="696"/>
      <c r="K188" s="696"/>
      <c r="L188" s="696"/>
      <c r="M188" s="696"/>
      <c r="N188" s="696"/>
      <c r="O188" s="696"/>
      <c r="P188" s="6"/>
      <c r="Q188" s="5" t="s">
        <v>124</v>
      </c>
      <c r="R188" s="5"/>
      <c r="S188" s="5"/>
      <c r="T188" s="5"/>
      <c r="U188" s="5"/>
      <c r="V188" s="5"/>
      <c r="W188" s="5"/>
      <c r="X188" s="5"/>
      <c r="Y188" s="5"/>
    </row>
    <row r="189" spans="1:25" s="61" customFormat="1" outlineLevel="1" x14ac:dyDescent="0.25">
      <c r="A189" s="677"/>
      <c r="B189" s="703"/>
      <c r="C189" s="695"/>
      <c r="D189" s="696"/>
      <c r="E189" s="696"/>
      <c r="F189" s="696"/>
      <c r="G189" s="696"/>
      <c r="H189" s="696"/>
      <c r="I189" s="696"/>
      <c r="J189" s="696"/>
      <c r="K189" s="696"/>
      <c r="L189" s="696"/>
      <c r="M189" s="696"/>
      <c r="N189" s="696"/>
      <c r="O189" s="696"/>
      <c r="P189" s="6"/>
      <c r="Q189" s="5" t="s">
        <v>125</v>
      </c>
      <c r="R189" s="5"/>
      <c r="S189" s="5"/>
      <c r="T189" s="5"/>
      <c r="U189" s="5"/>
      <c r="V189" s="5"/>
      <c r="W189" s="5"/>
      <c r="X189" s="5"/>
      <c r="Y189" s="5"/>
    </row>
    <row r="190" spans="1:25" s="61" customFormat="1" outlineLevel="1" x14ac:dyDescent="0.25">
      <c r="A190" s="677"/>
      <c r="B190" s="703"/>
      <c r="C190" s="695"/>
      <c r="D190" s="696"/>
      <c r="E190" s="696"/>
      <c r="F190" s="696"/>
      <c r="G190" s="696"/>
      <c r="H190" s="696"/>
      <c r="I190" s="696"/>
      <c r="J190" s="696"/>
      <c r="K190" s="696"/>
      <c r="L190" s="696"/>
      <c r="M190" s="696"/>
      <c r="N190" s="696"/>
      <c r="O190" s="696"/>
      <c r="P190" s="6"/>
      <c r="Q190" s="5" t="s">
        <v>126</v>
      </c>
      <c r="R190" s="5"/>
      <c r="S190" s="5"/>
      <c r="T190" s="5"/>
      <c r="U190" s="5"/>
      <c r="V190" s="5"/>
      <c r="W190" s="5"/>
      <c r="X190" s="5"/>
      <c r="Y190" s="5"/>
    </row>
    <row r="191" spans="1:25" s="61" customFormat="1" outlineLevel="1" x14ac:dyDescent="0.25">
      <c r="A191" s="677"/>
      <c r="B191" s="704"/>
      <c r="C191" s="695"/>
      <c r="D191" s="696"/>
      <c r="E191" s="696"/>
      <c r="F191" s="696"/>
      <c r="G191" s="696"/>
      <c r="H191" s="696"/>
      <c r="I191" s="696"/>
      <c r="J191" s="696"/>
      <c r="K191" s="696"/>
      <c r="L191" s="696"/>
      <c r="M191" s="696"/>
      <c r="N191" s="696"/>
      <c r="O191" s="696"/>
      <c r="P191" s="6"/>
      <c r="Q191" s="5" t="s">
        <v>119</v>
      </c>
      <c r="R191" s="5"/>
      <c r="S191" s="5"/>
      <c r="T191" s="5"/>
      <c r="U191" s="5"/>
      <c r="V191" s="5"/>
      <c r="W191" s="5"/>
      <c r="X191" s="5"/>
      <c r="Y191" s="5"/>
    </row>
    <row r="192" spans="1:25" s="61" customFormat="1" ht="6" customHeight="1" outlineLevel="1" x14ac:dyDescent="0.25">
      <c r="A192" s="677"/>
      <c r="B192" s="44"/>
      <c r="C192" s="153"/>
      <c r="D192" s="153"/>
      <c r="E192" s="153"/>
      <c r="F192" s="153"/>
      <c r="G192" s="153"/>
      <c r="H192" s="153"/>
      <c r="I192" s="153"/>
      <c r="J192" s="153"/>
      <c r="K192" s="153"/>
      <c r="L192" s="153"/>
      <c r="M192" s="153"/>
      <c r="N192" s="153"/>
      <c r="O192" s="153"/>
      <c r="P192" s="6"/>
      <c r="Q192" s="5" t="s">
        <v>130</v>
      </c>
      <c r="R192" s="5"/>
      <c r="S192" s="5"/>
      <c r="T192" s="5"/>
      <c r="U192" s="5"/>
      <c r="V192" s="5"/>
      <c r="W192" s="5"/>
      <c r="X192" s="5"/>
      <c r="Y192" s="5"/>
    </row>
    <row r="193" spans="1:25" s="61" customFormat="1" ht="24" customHeight="1" outlineLevel="1" x14ac:dyDescent="0.25">
      <c r="A193" s="677"/>
      <c r="B193" s="45" t="s">
        <v>136</v>
      </c>
      <c r="C193" s="687" t="s">
        <v>80</v>
      </c>
      <c r="D193" s="682"/>
      <c r="E193" s="153"/>
      <c r="F193" s="153"/>
      <c r="G193" s="153"/>
      <c r="H193" s="153"/>
      <c r="I193" s="153"/>
      <c r="J193" s="153"/>
      <c r="K193" s="153"/>
      <c r="L193" s="153"/>
      <c r="M193" s="153"/>
      <c r="N193" s="153"/>
      <c r="O193" s="153"/>
      <c r="P193" s="6"/>
      <c r="Q193" s="5"/>
      <c r="R193" s="5"/>
      <c r="S193" s="5"/>
      <c r="T193" s="5"/>
      <c r="U193" s="5"/>
      <c r="V193" s="5"/>
      <c r="W193" s="5"/>
      <c r="X193" s="5"/>
      <c r="Y193" s="5"/>
    </row>
    <row r="194" spans="1:25" s="61" customFormat="1" ht="6" customHeight="1" outlineLevel="1" x14ac:dyDescent="0.25">
      <c r="A194" s="677"/>
      <c r="B194" s="44"/>
      <c r="C194" s="153"/>
      <c r="D194" s="153"/>
      <c r="E194" s="153"/>
      <c r="F194" s="153"/>
      <c r="G194" s="153"/>
      <c r="H194" s="153"/>
      <c r="I194" s="153"/>
      <c r="J194" s="153"/>
      <c r="K194" s="153"/>
      <c r="L194" s="153"/>
      <c r="M194" s="153"/>
      <c r="N194" s="153"/>
      <c r="O194" s="153"/>
      <c r="P194" s="6"/>
      <c r="Q194" s="5"/>
      <c r="R194" s="5"/>
      <c r="S194" s="5"/>
      <c r="T194" s="5"/>
      <c r="U194" s="5"/>
      <c r="V194" s="5"/>
      <c r="W194" s="5"/>
      <c r="X194" s="5"/>
      <c r="Y194" s="5"/>
    </row>
    <row r="195" spans="1:25" s="61" customFormat="1" ht="36" customHeight="1" outlineLevel="1" x14ac:dyDescent="0.25">
      <c r="A195" s="677"/>
      <c r="B195" s="46" t="s">
        <v>128</v>
      </c>
      <c r="C195" s="697"/>
      <c r="D195" s="698"/>
      <c r="E195" s="698"/>
      <c r="F195" s="698"/>
      <c r="G195" s="698"/>
      <c r="H195" s="698"/>
      <c r="I195" s="698"/>
      <c r="J195" s="698"/>
      <c r="K195" s="698"/>
      <c r="L195" s="698"/>
      <c r="M195" s="698"/>
      <c r="N195" s="698"/>
      <c r="O195" s="698"/>
      <c r="P195" s="6"/>
      <c r="Q195" s="5"/>
      <c r="R195" s="5"/>
      <c r="S195" s="5"/>
      <c r="T195" s="5"/>
      <c r="U195" s="5"/>
      <c r="V195" s="5"/>
      <c r="W195" s="5"/>
      <c r="X195" s="5"/>
      <c r="Y195" s="5"/>
    </row>
    <row r="196" spans="1:25" s="61" customFormat="1" ht="6" customHeight="1" outlineLevel="1" x14ac:dyDescent="0.25">
      <c r="A196" s="677"/>
      <c r="B196" s="44"/>
      <c r="C196" s="153"/>
      <c r="D196" s="153"/>
      <c r="E196" s="153"/>
      <c r="F196" s="153"/>
      <c r="G196" s="153"/>
      <c r="H196" s="153"/>
      <c r="I196" s="153"/>
      <c r="J196" s="153"/>
      <c r="K196" s="153"/>
      <c r="L196" s="153"/>
      <c r="M196" s="153"/>
      <c r="N196" s="153"/>
      <c r="O196" s="153"/>
      <c r="P196" s="6"/>
      <c r="Q196" s="5"/>
      <c r="R196" s="5"/>
      <c r="S196" s="5"/>
      <c r="T196" s="5"/>
      <c r="U196" s="5"/>
      <c r="V196" s="5"/>
      <c r="W196" s="5"/>
      <c r="X196" s="5"/>
      <c r="Y196" s="5"/>
    </row>
    <row r="197" spans="1:25" s="61" customFormat="1" ht="15" customHeight="1" outlineLevel="1" x14ac:dyDescent="0.25">
      <c r="A197" s="677"/>
      <c r="B197" s="34" t="s">
        <v>129</v>
      </c>
      <c r="C197" s="687" t="s">
        <v>80</v>
      </c>
      <c r="D197" s="682"/>
      <c r="E197" s="24"/>
      <c r="F197" s="24"/>
      <c r="G197" s="24"/>
      <c r="H197" s="24"/>
      <c r="I197" s="24"/>
      <c r="J197" s="24"/>
      <c r="K197" s="24"/>
      <c r="L197" s="24"/>
      <c r="M197" s="24"/>
      <c r="N197" s="24"/>
      <c r="O197" s="24"/>
      <c r="P197" s="6"/>
      <c r="Q197" s="5"/>
      <c r="R197" s="5"/>
      <c r="S197" s="5"/>
      <c r="T197" s="5"/>
      <c r="U197" s="5"/>
      <c r="V197" s="5"/>
      <c r="W197" s="5"/>
      <c r="X197" s="5"/>
      <c r="Y197" s="5"/>
    </row>
    <row r="198" spans="1:25" s="61" customFormat="1" ht="6" customHeight="1" outlineLevel="1" x14ac:dyDescent="0.25">
      <c r="A198" s="677"/>
      <c r="B198" s="44"/>
      <c r="C198" s="153"/>
      <c r="D198" s="153"/>
      <c r="E198" s="153"/>
      <c r="F198" s="153"/>
      <c r="G198" s="153"/>
      <c r="H198" s="153"/>
      <c r="I198" s="153"/>
      <c r="J198" s="153"/>
      <c r="K198" s="153"/>
      <c r="L198" s="153"/>
      <c r="M198" s="153"/>
      <c r="N198" s="153"/>
      <c r="O198" s="153"/>
      <c r="P198" s="6"/>
      <c r="Q198" s="5" t="s">
        <v>130</v>
      </c>
      <c r="R198" s="5"/>
      <c r="S198" s="5"/>
      <c r="T198" s="5"/>
      <c r="U198" s="5"/>
      <c r="V198" s="5"/>
      <c r="W198" s="5"/>
      <c r="X198" s="5"/>
      <c r="Y198" s="5"/>
    </row>
    <row r="199" spans="1:25" s="61" customFormat="1" ht="15" customHeight="1" outlineLevel="1" x14ac:dyDescent="0.25">
      <c r="A199" s="677"/>
      <c r="B199" s="34" t="s">
        <v>31</v>
      </c>
      <c r="C199" s="687" t="s">
        <v>130</v>
      </c>
      <c r="D199" s="682"/>
      <c r="E199" s="682"/>
      <c r="F199" s="682"/>
      <c r="G199" s="24"/>
      <c r="H199" s="24"/>
      <c r="I199" s="153"/>
      <c r="J199" s="24"/>
      <c r="K199" s="24"/>
      <c r="L199" s="24"/>
      <c r="M199" s="24"/>
      <c r="N199" s="24"/>
      <c r="O199" s="24"/>
      <c r="P199" s="6"/>
      <c r="Q199" s="5" t="s">
        <v>131</v>
      </c>
      <c r="R199" s="5"/>
      <c r="S199" s="5"/>
      <c r="T199" s="5"/>
      <c r="U199" s="5"/>
      <c r="V199" s="5"/>
      <c r="W199" s="5"/>
      <c r="X199" s="5"/>
      <c r="Y199" s="5"/>
    </row>
    <row r="200" spans="1:25" s="61" customFormat="1" ht="6" customHeight="1" outlineLevel="1" thickBot="1" x14ac:dyDescent="0.3">
      <c r="A200" s="678"/>
      <c r="B200" s="8"/>
      <c r="C200" s="73"/>
      <c r="D200" s="73"/>
      <c r="E200" s="73"/>
      <c r="F200" s="73"/>
      <c r="G200" s="73"/>
      <c r="H200" s="73"/>
      <c r="I200" s="73"/>
      <c r="J200" s="73"/>
      <c r="K200" s="73"/>
      <c r="L200" s="73"/>
      <c r="M200" s="73"/>
      <c r="N200" s="73"/>
      <c r="O200" s="73"/>
      <c r="P200" s="9"/>
      <c r="Q200" s="5" t="s">
        <v>132</v>
      </c>
      <c r="R200" s="5"/>
      <c r="S200" s="5"/>
      <c r="T200" s="5"/>
      <c r="U200" s="5"/>
      <c r="V200" s="5"/>
      <c r="W200" s="5"/>
      <c r="X200" s="5"/>
      <c r="Y200" s="5"/>
    </row>
    <row r="201" spans="1:25" s="64" customFormat="1" ht="12" thickBot="1" x14ac:dyDescent="0.3">
      <c r="A201" s="20"/>
      <c r="B201" s="49"/>
      <c r="C201" s="80"/>
      <c r="D201" s="80"/>
      <c r="E201" s="80"/>
      <c r="F201" s="80"/>
      <c r="G201" s="80"/>
      <c r="H201" s="80"/>
      <c r="I201" s="80"/>
      <c r="J201" s="80"/>
      <c r="K201" s="80"/>
      <c r="L201" s="80"/>
      <c r="M201" s="80"/>
      <c r="N201" s="80"/>
      <c r="O201" s="80"/>
      <c r="P201" s="21"/>
      <c r="Q201" s="22"/>
      <c r="R201" s="22"/>
      <c r="S201" s="22"/>
      <c r="T201" s="22"/>
      <c r="U201" s="22"/>
      <c r="V201" s="22"/>
      <c r="W201" s="22"/>
      <c r="X201" s="22"/>
      <c r="Y201" s="22"/>
    </row>
    <row r="202" spans="1:25" ht="12" thickBot="1" x14ac:dyDescent="0.3">
      <c r="A202" s="2"/>
      <c r="B202" s="32" t="s">
        <v>137</v>
      </c>
      <c r="C202" s="85"/>
      <c r="D202" s="85"/>
      <c r="E202" s="85"/>
      <c r="F202" s="85"/>
      <c r="G202" s="85"/>
      <c r="H202" s="85"/>
      <c r="I202" s="85"/>
      <c r="J202" s="85"/>
      <c r="K202" s="85"/>
      <c r="L202" s="85"/>
      <c r="M202" s="85"/>
      <c r="N202" s="72"/>
      <c r="O202" s="72"/>
      <c r="P202" s="25"/>
      <c r="Q202" s="3"/>
      <c r="R202" s="3"/>
      <c r="S202" s="3"/>
      <c r="T202" s="3"/>
      <c r="U202" s="3"/>
      <c r="V202" s="3"/>
      <c r="W202" s="3"/>
      <c r="X202" s="3"/>
      <c r="Y202" s="3"/>
    </row>
    <row r="203" spans="1:25" ht="6" customHeight="1" outlineLevel="1" x14ac:dyDescent="0.25">
      <c r="A203" s="2"/>
      <c r="B203" s="52"/>
      <c r="C203" s="86"/>
      <c r="D203" s="86"/>
      <c r="E203" s="86"/>
      <c r="F203" s="86"/>
      <c r="G203" s="86"/>
      <c r="H203" s="86"/>
      <c r="I203" s="86"/>
      <c r="J203" s="86"/>
      <c r="K203" s="86"/>
      <c r="L203" s="86"/>
      <c r="M203" s="86"/>
      <c r="N203" s="86"/>
      <c r="O203" s="86"/>
      <c r="P203" s="26"/>
      <c r="Q203" s="3"/>
      <c r="R203" s="3"/>
      <c r="S203" s="3"/>
      <c r="T203" s="3"/>
      <c r="U203" s="3"/>
      <c r="V203" s="3"/>
      <c r="W203" s="3"/>
      <c r="X203" s="3"/>
      <c r="Y203" s="3"/>
    </row>
    <row r="204" spans="1:25" s="61" customFormat="1" ht="6" customHeight="1" outlineLevel="1" thickBot="1" x14ac:dyDescent="0.3">
      <c r="A204" s="2"/>
      <c r="B204" s="44"/>
      <c r="C204" s="153"/>
      <c r="D204" s="153"/>
      <c r="E204" s="153"/>
      <c r="F204" s="153"/>
      <c r="G204" s="153"/>
      <c r="H204" s="153"/>
      <c r="I204" s="153"/>
      <c r="J204" s="153"/>
      <c r="K204" s="153"/>
      <c r="L204" s="153"/>
      <c r="M204" s="153"/>
      <c r="N204" s="153"/>
      <c r="O204" s="153"/>
      <c r="P204" s="6"/>
      <c r="Q204" s="5"/>
      <c r="R204" s="5"/>
      <c r="S204" s="5"/>
      <c r="T204" s="5"/>
      <c r="U204" s="5"/>
      <c r="V204" s="5"/>
      <c r="W204" s="5"/>
      <c r="X204" s="5"/>
      <c r="Y204" s="5"/>
    </row>
    <row r="205" spans="1:25" ht="12" outlineLevel="1" thickBot="1" x14ac:dyDescent="0.3">
      <c r="A205" s="2"/>
      <c r="B205" s="53" t="s">
        <v>138</v>
      </c>
      <c r="C205" s="87"/>
      <c r="D205" s="87"/>
      <c r="E205" s="87"/>
      <c r="F205" s="87"/>
      <c r="G205" s="87"/>
      <c r="H205" s="87"/>
      <c r="I205" s="87"/>
      <c r="J205" s="87"/>
      <c r="K205" s="87"/>
      <c r="L205" s="87"/>
      <c r="M205" s="87"/>
      <c r="N205" s="87"/>
      <c r="O205" s="88"/>
      <c r="P205" s="26"/>
      <c r="Q205" s="3"/>
      <c r="R205" s="3"/>
      <c r="S205" s="3"/>
      <c r="T205" s="3"/>
      <c r="U205" s="3"/>
      <c r="V205" s="3"/>
      <c r="W205" s="3"/>
      <c r="X205" s="3"/>
      <c r="Y205" s="3"/>
    </row>
    <row r="206" spans="1:25" outlineLevel="1" x14ac:dyDescent="0.25">
      <c r="A206" s="2"/>
      <c r="B206" s="688" t="str">
        <f>Notes!B36</f>
        <v>Note 17</v>
      </c>
      <c r="C206" s="689"/>
      <c r="D206" s="689"/>
      <c r="E206" s="689"/>
      <c r="F206" s="689"/>
      <c r="G206" s="689"/>
      <c r="H206" s="689"/>
      <c r="I206" s="689"/>
      <c r="J206" s="689"/>
      <c r="K206" s="689"/>
      <c r="L206" s="689"/>
      <c r="M206" s="689"/>
      <c r="N206" s="690"/>
      <c r="O206" s="89" t="str">
        <f>Notes!B38</f>
        <v>Note 18</v>
      </c>
      <c r="P206" s="26"/>
      <c r="Q206" s="3"/>
      <c r="R206" s="3"/>
      <c r="S206" s="3"/>
      <c r="T206" s="3"/>
      <c r="U206" s="3"/>
      <c r="V206" s="3"/>
      <c r="W206" s="3"/>
      <c r="X206" s="3"/>
      <c r="Y206" s="3"/>
    </row>
    <row r="207" spans="1:25" ht="23" outlineLevel="1" x14ac:dyDescent="0.25">
      <c r="A207" s="2"/>
      <c r="B207" s="54" t="s">
        <v>163</v>
      </c>
      <c r="C207" s="691" t="s">
        <v>164</v>
      </c>
      <c r="D207" s="691"/>
      <c r="E207" s="170"/>
      <c r="F207" s="170"/>
      <c r="G207" s="170"/>
      <c r="H207" s="170"/>
      <c r="I207" s="170"/>
      <c r="J207" s="170"/>
      <c r="K207" s="170"/>
      <c r="L207" s="170"/>
      <c r="M207" s="170"/>
      <c r="N207" s="164"/>
      <c r="O207" s="170" t="s">
        <v>157</v>
      </c>
      <c r="P207" s="26"/>
      <c r="Q207" s="3"/>
      <c r="R207" s="3"/>
      <c r="S207" s="3"/>
      <c r="T207" s="3"/>
      <c r="U207" s="3"/>
      <c r="V207" s="3"/>
      <c r="W207" s="3"/>
      <c r="X207" s="3"/>
      <c r="Y207" s="3"/>
    </row>
    <row r="208" spans="1:25" outlineLevel="1" x14ac:dyDescent="0.25">
      <c r="A208" s="2"/>
      <c r="B208" s="54"/>
      <c r="C208" s="692"/>
      <c r="D208" s="692"/>
      <c r="E208" s="164"/>
      <c r="F208" s="164"/>
      <c r="G208" s="164"/>
      <c r="H208" s="164"/>
      <c r="I208" s="164"/>
      <c r="J208" s="164"/>
      <c r="K208" s="164"/>
      <c r="L208" s="164"/>
      <c r="M208" s="164"/>
      <c r="N208" s="164"/>
      <c r="O208" s="164"/>
      <c r="P208" s="26"/>
      <c r="Q208" s="3"/>
      <c r="R208" s="3"/>
      <c r="S208" s="3"/>
      <c r="T208" s="3"/>
      <c r="U208" s="3"/>
      <c r="V208" s="3"/>
      <c r="W208" s="3"/>
      <c r="X208" s="3"/>
      <c r="Y208" s="3"/>
    </row>
    <row r="209" spans="1:25" outlineLevel="1" x14ac:dyDescent="0.25">
      <c r="A209" s="2"/>
      <c r="B209" s="55"/>
      <c r="C209" s="674"/>
      <c r="D209" s="674"/>
      <c r="E209" s="164"/>
      <c r="F209" s="164"/>
      <c r="G209" s="164"/>
      <c r="H209" s="164"/>
      <c r="I209" s="164"/>
      <c r="J209" s="164"/>
      <c r="K209" s="164"/>
      <c r="L209" s="164"/>
      <c r="M209" s="164"/>
      <c r="N209" s="164"/>
      <c r="O209" s="164"/>
      <c r="P209" s="26"/>
      <c r="Q209" s="3"/>
      <c r="R209" s="3"/>
      <c r="S209" s="3"/>
      <c r="T209" s="3"/>
      <c r="U209" s="3"/>
      <c r="V209" s="3"/>
      <c r="W209" s="3"/>
      <c r="X209" s="3"/>
      <c r="Y209" s="3"/>
    </row>
    <row r="210" spans="1:25" outlineLevel="1" x14ac:dyDescent="0.25">
      <c r="A210" s="2"/>
      <c r="B210" s="55"/>
      <c r="C210" s="674"/>
      <c r="D210" s="674"/>
      <c r="E210" s="164"/>
      <c r="F210" s="164"/>
      <c r="G210" s="164"/>
      <c r="H210" s="164"/>
      <c r="I210" s="164"/>
      <c r="J210" s="164"/>
      <c r="K210" s="164"/>
      <c r="L210" s="164"/>
      <c r="M210" s="164"/>
      <c r="N210" s="164"/>
      <c r="O210" s="164"/>
      <c r="P210" s="26"/>
      <c r="Q210" s="3"/>
      <c r="R210" s="3"/>
      <c r="S210" s="3"/>
      <c r="T210" s="3"/>
      <c r="U210" s="3"/>
      <c r="V210" s="3"/>
      <c r="W210" s="3"/>
      <c r="X210" s="3"/>
      <c r="Y210" s="3"/>
    </row>
    <row r="211" spans="1:25" outlineLevel="1" x14ac:dyDescent="0.25">
      <c r="A211" s="2"/>
      <c r="B211" s="55"/>
      <c r="C211" s="674"/>
      <c r="D211" s="674"/>
      <c r="E211" s="164"/>
      <c r="F211" s="164"/>
      <c r="G211" s="164"/>
      <c r="H211" s="164"/>
      <c r="I211" s="164"/>
      <c r="J211" s="164"/>
      <c r="K211" s="164"/>
      <c r="L211" s="164"/>
      <c r="M211" s="164"/>
      <c r="N211" s="164"/>
      <c r="O211" s="164"/>
      <c r="P211" s="26"/>
      <c r="Q211" s="3"/>
      <c r="R211" s="3"/>
      <c r="S211" s="3"/>
      <c r="T211" s="3"/>
      <c r="U211" s="3"/>
      <c r="V211" s="3"/>
      <c r="W211" s="3"/>
      <c r="X211" s="3"/>
      <c r="Y211" s="3"/>
    </row>
    <row r="212" spans="1:25" outlineLevel="1" x14ac:dyDescent="0.25">
      <c r="A212" s="2"/>
      <c r="B212" s="55"/>
      <c r="C212" s="674"/>
      <c r="D212" s="674"/>
      <c r="E212" s="164"/>
      <c r="F212" s="164"/>
      <c r="G212" s="164"/>
      <c r="H212" s="164"/>
      <c r="I212" s="164"/>
      <c r="J212" s="164"/>
      <c r="K212" s="164"/>
      <c r="L212" s="164"/>
      <c r="M212" s="164"/>
      <c r="N212" s="164"/>
      <c r="O212" s="164"/>
      <c r="P212" s="26"/>
      <c r="Q212" s="3"/>
      <c r="R212" s="3"/>
      <c r="S212" s="3"/>
      <c r="T212" s="3"/>
      <c r="U212" s="3"/>
      <c r="V212" s="3"/>
      <c r="W212" s="3"/>
      <c r="X212" s="3"/>
      <c r="Y212" s="3"/>
    </row>
    <row r="213" spans="1:25" outlineLevel="1" x14ac:dyDescent="0.25">
      <c r="A213" s="2"/>
      <c r="B213" s="55"/>
      <c r="C213" s="674"/>
      <c r="D213" s="674"/>
      <c r="E213" s="164"/>
      <c r="F213" s="164"/>
      <c r="G213" s="164"/>
      <c r="H213" s="164"/>
      <c r="I213" s="164"/>
      <c r="J213" s="164"/>
      <c r="K213" s="164"/>
      <c r="L213" s="164"/>
      <c r="M213" s="164"/>
      <c r="N213" s="164"/>
      <c r="O213" s="164"/>
      <c r="P213" s="26"/>
      <c r="Q213" s="3"/>
      <c r="R213" s="3"/>
      <c r="S213" s="3"/>
      <c r="T213" s="3"/>
      <c r="U213" s="3"/>
      <c r="V213" s="3"/>
      <c r="W213" s="3"/>
      <c r="X213" s="3"/>
      <c r="Y213" s="3"/>
    </row>
    <row r="214" spans="1:25" outlineLevel="1" x14ac:dyDescent="0.25">
      <c r="A214" s="2"/>
      <c r="B214" s="55"/>
      <c r="C214" s="674"/>
      <c r="D214" s="674"/>
      <c r="E214" s="164"/>
      <c r="F214" s="164"/>
      <c r="G214" s="164"/>
      <c r="H214" s="164"/>
      <c r="I214" s="164"/>
      <c r="J214" s="164"/>
      <c r="K214" s="164"/>
      <c r="L214" s="164"/>
      <c r="M214" s="164"/>
      <c r="N214" s="164"/>
      <c r="O214" s="164"/>
      <c r="P214" s="26"/>
      <c r="Q214" s="3"/>
      <c r="R214" s="3"/>
      <c r="S214" s="3"/>
      <c r="T214" s="3"/>
      <c r="U214" s="3"/>
      <c r="V214" s="3"/>
      <c r="W214" s="3"/>
      <c r="X214" s="3"/>
      <c r="Y214" s="3"/>
    </row>
    <row r="215" spans="1:25" outlineLevel="1" x14ac:dyDescent="0.25">
      <c r="A215" s="2"/>
      <c r="B215" s="55"/>
      <c r="C215" s="674"/>
      <c r="D215" s="674"/>
      <c r="E215" s="164"/>
      <c r="F215" s="164"/>
      <c r="G215" s="164"/>
      <c r="H215" s="164"/>
      <c r="I215" s="164"/>
      <c r="J215" s="164"/>
      <c r="K215" s="164"/>
      <c r="L215" s="164"/>
      <c r="M215" s="164"/>
      <c r="N215" s="164"/>
      <c r="O215" s="164"/>
      <c r="P215" s="26"/>
      <c r="Q215" s="3"/>
      <c r="R215" s="3"/>
      <c r="S215" s="3"/>
      <c r="T215" s="3"/>
      <c r="U215" s="3"/>
      <c r="V215" s="3"/>
      <c r="W215" s="3"/>
      <c r="X215" s="3"/>
      <c r="Y215" s="3"/>
    </row>
    <row r="216" spans="1:25" outlineLevel="1" x14ac:dyDescent="0.25">
      <c r="A216" s="2"/>
      <c r="B216" s="55"/>
      <c r="C216" s="674"/>
      <c r="D216" s="674"/>
      <c r="E216" s="164"/>
      <c r="F216" s="164"/>
      <c r="G216" s="164"/>
      <c r="H216" s="164"/>
      <c r="I216" s="164"/>
      <c r="J216" s="164"/>
      <c r="K216" s="164"/>
      <c r="L216" s="164"/>
      <c r="M216" s="164"/>
      <c r="N216" s="164"/>
      <c r="O216" s="164"/>
      <c r="P216" s="26"/>
      <c r="Q216" s="3"/>
      <c r="R216" s="3"/>
      <c r="S216" s="3"/>
      <c r="T216" s="3"/>
      <c r="U216" s="3"/>
      <c r="V216" s="3"/>
      <c r="W216" s="3"/>
      <c r="X216" s="3"/>
      <c r="Y216" s="3"/>
    </row>
    <row r="217" spans="1:25" outlineLevel="1" x14ac:dyDescent="0.25">
      <c r="A217" s="2"/>
      <c r="B217" s="55"/>
      <c r="C217" s="674"/>
      <c r="D217" s="674"/>
      <c r="E217" s="164"/>
      <c r="F217" s="164"/>
      <c r="G217" s="164"/>
      <c r="H217" s="164"/>
      <c r="I217" s="164"/>
      <c r="J217" s="164"/>
      <c r="K217" s="164"/>
      <c r="L217" s="164"/>
      <c r="M217" s="164"/>
      <c r="N217" s="164"/>
      <c r="O217" s="164"/>
      <c r="P217" s="26"/>
      <c r="Q217" s="3"/>
      <c r="R217" s="3"/>
      <c r="S217" s="3"/>
      <c r="T217" s="3"/>
      <c r="U217" s="3"/>
      <c r="V217" s="3"/>
      <c r="W217" s="3"/>
      <c r="X217" s="3"/>
      <c r="Y217" s="3"/>
    </row>
    <row r="218" spans="1:25" outlineLevel="1" x14ac:dyDescent="0.25">
      <c r="A218" s="2"/>
      <c r="B218" s="55"/>
      <c r="C218" s="674"/>
      <c r="D218" s="674"/>
      <c r="E218" s="164"/>
      <c r="F218" s="164"/>
      <c r="G218" s="164"/>
      <c r="H218" s="164"/>
      <c r="I218" s="164"/>
      <c r="J218" s="164"/>
      <c r="K218" s="164"/>
      <c r="L218" s="164"/>
      <c r="M218" s="164"/>
      <c r="N218" s="164"/>
      <c r="O218" s="164"/>
      <c r="P218" s="26"/>
      <c r="Q218" s="3"/>
      <c r="R218" s="3"/>
      <c r="S218" s="3"/>
      <c r="T218" s="3"/>
      <c r="U218" s="3"/>
      <c r="V218" s="3"/>
      <c r="W218" s="3"/>
      <c r="X218" s="3"/>
      <c r="Y218" s="3"/>
    </row>
    <row r="219" spans="1:25" outlineLevel="1" x14ac:dyDescent="0.25">
      <c r="A219" s="2"/>
      <c r="B219" s="55"/>
      <c r="C219" s="674"/>
      <c r="D219" s="674"/>
      <c r="E219" s="164"/>
      <c r="F219" s="164"/>
      <c r="G219" s="164"/>
      <c r="H219" s="164"/>
      <c r="I219" s="164"/>
      <c r="J219" s="164"/>
      <c r="K219" s="164"/>
      <c r="L219" s="164"/>
      <c r="M219" s="164"/>
      <c r="N219" s="164"/>
      <c r="O219" s="164"/>
      <c r="P219" s="26"/>
      <c r="Q219" s="3"/>
      <c r="R219" s="3"/>
      <c r="S219" s="3"/>
      <c r="T219" s="3"/>
      <c r="U219" s="3"/>
      <c r="V219" s="3"/>
      <c r="W219" s="3"/>
      <c r="X219" s="3"/>
      <c r="Y219" s="3"/>
    </row>
    <row r="220" spans="1:25" outlineLevel="1" x14ac:dyDescent="0.25">
      <c r="A220" s="2"/>
      <c r="B220" s="55"/>
      <c r="C220" s="674"/>
      <c r="D220" s="674"/>
      <c r="E220" s="27"/>
      <c r="F220" s="27"/>
      <c r="G220" s="27"/>
      <c r="H220" s="27"/>
      <c r="I220" s="27"/>
      <c r="J220" s="27"/>
      <c r="K220" s="27"/>
      <c r="L220" s="27"/>
      <c r="M220" s="27"/>
      <c r="N220" s="27"/>
      <c r="O220" s="27"/>
      <c r="P220" s="26"/>
      <c r="Q220" s="3"/>
      <c r="R220" s="3"/>
      <c r="S220" s="3"/>
      <c r="T220" s="3"/>
      <c r="U220" s="3"/>
      <c r="V220" s="3"/>
      <c r="W220" s="3"/>
      <c r="X220" s="3"/>
      <c r="Y220" s="3"/>
    </row>
    <row r="221" spans="1:25" ht="12" outlineLevel="1" thickBot="1" x14ac:dyDescent="0.3">
      <c r="A221" s="2"/>
      <c r="B221" s="56"/>
      <c r="C221" s="675"/>
      <c r="D221" s="675"/>
      <c r="E221" s="28"/>
      <c r="F221" s="28"/>
      <c r="G221" s="28"/>
      <c r="H221" s="28"/>
      <c r="I221" s="28"/>
      <c r="J221" s="28"/>
      <c r="K221" s="28"/>
      <c r="L221" s="28"/>
      <c r="M221" s="28"/>
      <c r="N221" s="28"/>
      <c r="O221" s="28"/>
      <c r="P221" s="29"/>
      <c r="Q221" s="3"/>
      <c r="R221" s="3"/>
      <c r="S221" s="3"/>
      <c r="T221" s="3"/>
      <c r="U221" s="3"/>
      <c r="V221" s="3"/>
      <c r="W221" s="3"/>
      <c r="X221" s="3"/>
      <c r="Y221" s="3"/>
    </row>
    <row r="222" spans="1:25" s="64" customFormat="1" ht="12" thickBot="1" x14ac:dyDescent="0.3">
      <c r="A222" s="20"/>
      <c r="B222" s="49"/>
      <c r="C222" s="80"/>
      <c r="D222" s="80"/>
      <c r="E222" s="80"/>
      <c r="F222" s="80"/>
      <c r="G222" s="80"/>
      <c r="H222" s="80"/>
      <c r="I222" s="80"/>
      <c r="J222" s="80"/>
      <c r="K222" s="80"/>
      <c r="L222" s="80"/>
      <c r="M222" s="80"/>
      <c r="N222" s="80"/>
      <c r="O222" s="80"/>
      <c r="P222" s="21"/>
      <c r="Q222" s="22"/>
      <c r="R222" s="22"/>
      <c r="S222" s="22"/>
      <c r="T222" s="22"/>
      <c r="U222" s="22"/>
      <c r="V222" s="22"/>
      <c r="W222" s="22"/>
      <c r="X222" s="22"/>
      <c r="Y222" s="22"/>
    </row>
    <row r="223" spans="1:25" ht="12" thickBot="1" x14ac:dyDescent="0.3">
      <c r="A223" s="2"/>
      <c r="B223" s="32" t="s">
        <v>162</v>
      </c>
      <c r="C223" s="85"/>
      <c r="D223" s="85"/>
      <c r="E223" s="85"/>
      <c r="F223" s="85"/>
      <c r="G223" s="85"/>
      <c r="H223" s="85"/>
      <c r="I223" s="85"/>
      <c r="J223" s="85"/>
      <c r="K223" s="85"/>
      <c r="L223" s="85"/>
      <c r="M223" s="85"/>
      <c r="N223" s="72"/>
      <c r="O223" s="72"/>
      <c r="P223" s="25"/>
      <c r="Q223" s="3"/>
      <c r="R223" s="3"/>
      <c r="S223" s="3"/>
      <c r="T223" s="3"/>
      <c r="U223" s="3"/>
      <c r="V223" s="3"/>
      <c r="W223" s="3"/>
      <c r="X223" s="3"/>
      <c r="Y223" s="3"/>
    </row>
    <row r="224" spans="1:25" ht="6" customHeight="1" outlineLevel="1" x14ac:dyDescent="0.25">
      <c r="A224" s="2"/>
      <c r="B224" s="52"/>
      <c r="C224" s="86"/>
      <c r="D224" s="86"/>
      <c r="E224" s="86"/>
      <c r="F224" s="86"/>
      <c r="G224" s="86"/>
      <c r="H224" s="86"/>
      <c r="I224" s="86"/>
      <c r="J224" s="86"/>
      <c r="K224" s="86"/>
      <c r="L224" s="86"/>
      <c r="M224" s="86"/>
      <c r="N224" s="86"/>
      <c r="O224" s="86"/>
      <c r="P224" s="26"/>
      <c r="Q224" s="3"/>
      <c r="R224" s="3"/>
      <c r="S224" s="3"/>
      <c r="T224" s="3"/>
      <c r="U224" s="3"/>
      <c r="V224" s="3"/>
      <c r="W224" s="3"/>
      <c r="X224" s="3"/>
      <c r="Y224" s="3"/>
    </row>
    <row r="225" spans="1:25" s="61" customFormat="1" ht="6" customHeight="1" outlineLevel="1" thickBot="1" x14ac:dyDescent="0.3">
      <c r="A225" s="2"/>
      <c r="B225" s="44"/>
      <c r="C225" s="153"/>
      <c r="D225" s="153"/>
      <c r="E225" s="153"/>
      <c r="F225" s="153"/>
      <c r="G225" s="153"/>
      <c r="H225" s="153"/>
      <c r="I225" s="153"/>
      <c r="J225" s="153"/>
      <c r="K225" s="153"/>
      <c r="L225" s="153"/>
      <c r="M225" s="153"/>
      <c r="N225" s="153"/>
      <c r="O225" s="153"/>
      <c r="P225" s="6"/>
      <c r="Q225" s="5"/>
      <c r="R225" s="5"/>
      <c r="S225" s="5"/>
      <c r="T225" s="5"/>
      <c r="U225" s="5"/>
      <c r="V225" s="5"/>
      <c r="W225" s="5"/>
      <c r="X225" s="5"/>
      <c r="Y225" s="5"/>
    </row>
    <row r="226" spans="1:25" ht="12" outlineLevel="1" thickBot="1" x14ac:dyDescent="0.3">
      <c r="A226" s="2"/>
      <c r="B226" s="53" t="s">
        <v>138</v>
      </c>
      <c r="C226" s="87"/>
      <c r="D226" s="87"/>
      <c r="E226" s="87"/>
      <c r="F226" s="87"/>
      <c r="G226" s="87"/>
      <c r="H226" s="87"/>
      <c r="I226" s="87"/>
      <c r="J226" s="87"/>
      <c r="K226" s="87"/>
      <c r="L226" s="87"/>
      <c r="M226" s="87"/>
      <c r="N226" s="87"/>
      <c r="O226" s="88"/>
      <c r="P226" s="26"/>
      <c r="Q226" s="3"/>
      <c r="R226" s="30"/>
      <c r="S226" s="3"/>
      <c r="T226" s="3"/>
      <c r="U226" s="3"/>
      <c r="V226" s="3"/>
      <c r="W226" s="3"/>
      <c r="X226" s="3"/>
      <c r="Y226" s="3"/>
    </row>
    <row r="227" spans="1:25" outlineLevel="1" x14ac:dyDescent="0.25">
      <c r="A227" s="2"/>
      <c r="B227" s="688" t="str">
        <f>Notes!B36</f>
        <v>Note 17</v>
      </c>
      <c r="C227" s="689"/>
      <c r="D227" s="689"/>
      <c r="E227" s="689"/>
      <c r="F227" s="689"/>
      <c r="G227" s="689"/>
      <c r="H227" s="689"/>
      <c r="I227" s="689"/>
      <c r="J227" s="689"/>
      <c r="K227" s="689"/>
      <c r="L227" s="689"/>
      <c r="M227" s="689"/>
      <c r="N227" s="690"/>
      <c r="O227" s="89" t="str">
        <f>Notes!B38</f>
        <v>Note 18</v>
      </c>
      <c r="P227" s="26"/>
      <c r="Q227" s="3"/>
      <c r="R227" s="30"/>
      <c r="S227" s="3"/>
      <c r="T227" s="3"/>
      <c r="U227" s="3"/>
      <c r="V227" s="3"/>
      <c r="W227" s="3"/>
      <c r="X227" s="3"/>
      <c r="Y227" s="3"/>
    </row>
    <row r="228" spans="1:25" ht="23" outlineLevel="1" x14ac:dyDescent="0.25">
      <c r="A228" s="2"/>
      <c r="B228" s="54" t="s">
        <v>163</v>
      </c>
      <c r="C228" s="691" t="s">
        <v>164</v>
      </c>
      <c r="D228" s="691"/>
      <c r="E228" s="170"/>
      <c r="F228" s="170"/>
      <c r="G228" s="170"/>
      <c r="H228" s="170"/>
      <c r="I228" s="170"/>
      <c r="J228" s="170"/>
      <c r="K228" s="170"/>
      <c r="L228" s="170"/>
      <c r="M228" s="170"/>
      <c r="N228" s="164"/>
      <c r="O228" s="170" t="s">
        <v>157</v>
      </c>
      <c r="P228" s="26"/>
      <c r="Q228" s="3"/>
      <c r="R228" s="3"/>
      <c r="S228" s="3"/>
      <c r="T228" s="3"/>
      <c r="U228" s="3"/>
      <c r="V228" s="3"/>
      <c r="W228" s="3"/>
      <c r="X228" s="3"/>
      <c r="Y228" s="3"/>
    </row>
    <row r="229" spans="1:25" outlineLevel="1" x14ac:dyDescent="0.25">
      <c r="A229" s="2"/>
      <c r="B229" s="54"/>
      <c r="C229" s="674"/>
      <c r="D229" s="674"/>
      <c r="E229" s="164"/>
      <c r="F229" s="164"/>
      <c r="G229" s="164"/>
      <c r="H229" s="164"/>
      <c r="I229" s="164"/>
      <c r="J229" s="164"/>
      <c r="K229" s="164"/>
      <c r="L229" s="164"/>
      <c r="M229" s="164"/>
      <c r="N229" s="164"/>
      <c r="O229" s="164"/>
      <c r="P229" s="26"/>
      <c r="Q229" s="3"/>
      <c r="R229" s="3"/>
      <c r="S229" s="3"/>
      <c r="T229" s="3"/>
      <c r="U229" s="3"/>
      <c r="V229" s="3"/>
      <c r="W229" s="3"/>
      <c r="X229" s="3"/>
      <c r="Y229" s="3"/>
    </row>
    <row r="230" spans="1:25" outlineLevel="1" x14ac:dyDescent="0.25">
      <c r="A230" s="2"/>
      <c r="B230" s="55"/>
      <c r="C230" s="674"/>
      <c r="D230" s="674"/>
      <c r="E230" s="164"/>
      <c r="F230" s="164"/>
      <c r="G230" s="164"/>
      <c r="H230" s="164"/>
      <c r="I230" s="164"/>
      <c r="J230" s="164"/>
      <c r="K230" s="164"/>
      <c r="L230" s="164"/>
      <c r="M230" s="164"/>
      <c r="N230" s="164"/>
      <c r="O230" s="164"/>
      <c r="P230" s="26"/>
      <c r="Q230" s="3"/>
      <c r="R230" s="3"/>
      <c r="S230" s="3"/>
      <c r="T230" s="3"/>
      <c r="U230" s="3"/>
      <c r="V230" s="3"/>
      <c r="W230" s="3"/>
      <c r="X230" s="3"/>
      <c r="Y230" s="3"/>
    </row>
    <row r="231" spans="1:25" outlineLevel="1" x14ac:dyDescent="0.25">
      <c r="A231" s="2"/>
      <c r="B231" s="55"/>
      <c r="C231" s="674"/>
      <c r="D231" s="674"/>
      <c r="E231" s="164"/>
      <c r="F231" s="164"/>
      <c r="G231" s="164"/>
      <c r="H231" s="164"/>
      <c r="I231" s="164"/>
      <c r="J231" s="164"/>
      <c r="K231" s="164"/>
      <c r="L231" s="164"/>
      <c r="M231" s="164"/>
      <c r="N231" s="164"/>
      <c r="O231" s="164"/>
      <c r="P231" s="26"/>
      <c r="Q231" s="3"/>
      <c r="R231" s="3"/>
      <c r="S231" s="3"/>
      <c r="T231" s="3"/>
      <c r="U231" s="3"/>
      <c r="V231" s="3"/>
      <c r="W231" s="3"/>
      <c r="X231" s="3"/>
      <c r="Y231" s="3"/>
    </row>
    <row r="232" spans="1:25" outlineLevel="1" x14ac:dyDescent="0.25">
      <c r="A232" s="2"/>
      <c r="B232" s="55"/>
      <c r="C232" s="674"/>
      <c r="D232" s="674"/>
      <c r="E232" s="164"/>
      <c r="F232" s="164"/>
      <c r="G232" s="164"/>
      <c r="H232" s="164"/>
      <c r="I232" s="164"/>
      <c r="J232" s="164"/>
      <c r="K232" s="164"/>
      <c r="L232" s="164"/>
      <c r="M232" s="164"/>
      <c r="N232" s="164"/>
      <c r="O232" s="164"/>
      <c r="P232" s="26"/>
      <c r="Q232" s="3"/>
      <c r="R232" s="3"/>
      <c r="S232" s="3"/>
      <c r="T232" s="3"/>
      <c r="U232" s="3"/>
      <c r="V232" s="3"/>
      <c r="W232" s="3"/>
      <c r="X232" s="3"/>
      <c r="Y232" s="3"/>
    </row>
    <row r="233" spans="1:25" outlineLevel="1" x14ac:dyDescent="0.25">
      <c r="A233" s="2"/>
      <c r="B233" s="55"/>
      <c r="C233" s="674"/>
      <c r="D233" s="674"/>
      <c r="E233" s="164"/>
      <c r="F233" s="164"/>
      <c r="G233" s="164"/>
      <c r="H233" s="164"/>
      <c r="I233" s="164"/>
      <c r="J233" s="164"/>
      <c r="K233" s="164"/>
      <c r="L233" s="164"/>
      <c r="M233" s="164"/>
      <c r="N233" s="164"/>
      <c r="O233" s="164"/>
      <c r="P233" s="26"/>
      <c r="Q233" s="3"/>
      <c r="R233" s="3"/>
      <c r="S233" s="3"/>
      <c r="T233" s="3"/>
      <c r="U233" s="3"/>
      <c r="V233" s="3"/>
      <c r="W233" s="3"/>
      <c r="X233" s="3"/>
      <c r="Y233" s="3"/>
    </row>
    <row r="234" spans="1:25" outlineLevel="1" x14ac:dyDescent="0.25">
      <c r="A234" s="2"/>
      <c r="B234" s="55"/>
      <c r="C234" s="674"/>
      <c r="D234" s="674"/>
      <c r="E234" s="164"/>
      <c r="F234" s="164"/>
      <c r="G234" s="164"/>
      <c r="H234" s="164"/>
      <c r="I234" s="164"/>
      <c r="J234" s="164"/>
      <c r="K234" s="164"/>
      <c r="L234" s="164"/>
      <c r="M234" s="164"/>
      <c r="N234" s="164"/>
      <c r="O234" s="164"/>
      <c r="P234" s="26"/>
      <c r="Q234" s="3"/>
      <c r="R234" s="3"/>
      <c r="S234" s="3"/>
      <c r="T234" s="3"/>
      <c r="U234" s="3"/>
      <c r="V234" s="3"/>
      <c r="W234" s="3"/>
      <c r="X234" s="3"/>
      <c r="Y234" s="3"/>
    </row>
    <row r="235" spans="1:25" outlineLevel="1" x14ac:dyDescent="0.25">
      <c r="A235" s="2"/>
      <c r="B235" s="55"/>
      <c r="C235" s="674"/>
      <c r="D235" s="674"/>
      <c r="E235" s="164"/>
      <c r="F235" s="164"/>
      <c r="G235" s="164"/>
      <c r="H235" s="164"/>
      <c r="I235" s="164"/>
      <c r="J235" s="164"/>
      <c r="K235" s="164"/>
      <c r="L235" s="164"/>
      <c r="M235" s="164"/>
      <c r="N235" s="164"/>
      <c r="O235" s="164"/>
      <c r="P235" s="26"/>
      <c r="Q235" s="3"/>
      <c r="R235" s="3"/>
      <c r="S235" s="3"/>
      <c r="T235" s="3"/>
      <c r="U235" s="3"/>
      <c r="V235" s="3"/>
      <c r="W235" s="3"/>
      <c r="X235" s="3"/>
      <c r="Y235" s="3"/>
    </row>
    <row r="236" spans="1:25" outlineLevel="1" x14ac:dyDescent="0.25">
      <c r="A236" s="2"/>
      <c r="B236" s="55"/>
      <c r="C236" s="674"/>
      <c r="D236" s="674"/>
      <c r="E236" s="164"/>
      <c r="F236" s="164"/>
      <c r="G236" s="164"/>
      <c r="H236" s="164"/>
      <c r="I236" s="164"/>
      <c r="J236" s="164"/>
      <c r="K236" s="164"/>
      <c r="L236" s="164"/>
      <c r="M236" s="164"/>
      <c r="N236" s="164"/>
      <c r="O236" s="164"/>
      <c r="P236" s="26"/>
      <c r="Q236" s="3"/>
      <c r="R236" s="3"/>
      <c r="S236" s="3"/>
      <c r="T236" s="3"/>
      <c r="U236" s="3"/>
      <c r="V236" s="3"/>
      <c r="W236" s="3"/>
      <c r="X236" s="3"/>
      <c r="Y236" s="3"/>
    </row>
    <row r="237" spans="1:25" outlineLevel="1" x14ac:dyDescent="0.25">
      <c r="A237" s="2"/>
      <c r="B237" s="55"/>
      <c r="C237" s="674"/>
      <c r="D237" s="674"/>
      <c r="E237" s="164"/>
      <c r="F237" s="164"/>
      <c r="G237" s="164"/>
      <c r="H237" s="164"/>
      <c r="I237" s="164"/>
      <c r="J237" s="164"/>
      <c r="K237" s="164"/>
      <c r="L237" s="164"/>
      <c r="M237" s="164"/>
      <c r="N237" s="164"/>
      <c r="O237" s="164"/>
      <c r="P237" s="26"/>
      <c r="Q237" s="3"/>
      <c r="R237" s="3"/>
      <c r="S237" s="3"/>
      <c r="T237" s="3"/>
      <c r="U237" s="3"/>
      <c r="V237" s="3"/>
      <c r="W237" s="3"/>
      <c r="X237" s="3"/>
      <c r="Y237" s="3"/>
    </row>
    <row r="238" spans="1:25" outlineLevel="1" x14ac:dyDescent="0.25">
      <c r="A238" s="2"/>
      <c r="B238" s="55"/>
      <c r="C238" s="674"/>
      <c r="D238" s="674"/>
      <c r="E238" s="164"/>
      <c r="F238" s="164"/>
      <c r="G238" s="164"/>
      <c r="H238" s="164"/>
      <c r="I238" s="164"/>
      <c r="J238" s="164"/>
      <c r="K238" s="164"/>
      <c r="L238" s="164"/>
      <c r="M238" s="164"/>
      <c r="N238" s="164"/>
      <c r="O238" s="164"/>
      <c r="P238" s="26"/>
      <c r="Q238" s="3"/>
      <c r="R238" s="3"/>
      <c r="S238" s="3"/>
      <c r="T238" s="3"/>
      <c r="U238" s="3"/>
      <c r="V238" s="3"/>
      <c r="W238" s="3"/>
      <c r="X238" s="3"/>
      <c r="Y238" s="3"/>
    </row>
    <row r="239" spans="1:25" outlineLevel="1" x14ac:dyDescent="0.25">
      <c r="A239" s="2"/>
      <c r="B239" s="55"/>
      <c r="C239" s="674"/>
      <c r="D239" s="674"/>
      <c r="E239" s="164"/>
      <c r="F239" s="164"/>
      <c r="G239" s="164"/>
      <c r="H239" s="164"/>
      <c r="I239" s="164"/>
      <c r="J239" s="164"/>
      <c r="K239" s="164"/>
      <c r="L239" s="164"/>
      <c r="M239" s="164"/>
      <c r="N239" s="164"/>
      <c r="O239" s="164"/>
      <c r="P239" s="26"/>
      <c r="Q239" s="3"/>
      <c r="R239" s="3"/>
      <c r="S239" s="3"/>
      <c r="T239" s="3"/>
      <c r="U239" s="3"/>
      <c r="V239" s="3"/>
      <c r="W239" s="3"/>
      <c r="X239" s="3"/>
      <c r="Y239" s="3"/>
    </row>
    <row r="240" spans="1:25" outlineLevel="1" x14ac:dyDescent="0.25">
      <c r="A240" s="2"/>
      <c r="B240" s="55"/>
      <c r="C240" s="674"/>
      <c r="D240" s="674"/>
      <c r="E240" s="164"/>
      <c r="F240" s="164"/>
      <c r="G240" s="164"/>
      <c r="H240" s="164"/>
      <c r="I240" s="164"/>
      <c r="J240" s="164"/>
      <c r="K240" s="164"/>
      <c r="L240" s="164"/>
      <c r="M240" s="164"/>
      <c r="N240" s="164"/>
      <c r="O240" s="164"/>
      <c r="P240" s="26"/>
      <c r="Q240" s="3"/>
      <c r="R240" s="3"/>
      <c r="S240" s="3"/>
      <c r="T240" s="3"/>
      <c r="U240" s="3"/>
      <c r="V240" s="3"/>
      <c r="W240" s="3"/>
      <c r="X240" s="3"/>
      <c r="Y240" s="3"/>
    </row>
    <row r="241" spans="1:25" outlineLevel="1" x14ac:dyDescent="0.25">
      <c r="A241" s="2"/>
      <c r="B241" s="55"/>
      <c r="C241" s="674"/>
      <c r="D241" s="674"/>
      <c r="E241" s="27"/>
      <c r="F241" s="27"/>
      <c r="G241" s="27"/>
      <c r="H241" s="27"/>
      <c r="I241" s="27"/>
      <c r="J241" s="27"/>
      <c r="K241" s="27"/>
      <c r="L241" s="27"/>
      <c r="M241" s="27"/>
      <c r="N241" s="27"/>
      <c r="O241" s="27"/>
      <c r="P241" s="26"/>
      <c r="Q241" s="3"/>
      <c r="R241" s="3"/>
      <c r="S241" s="3"/>
      <c r="T241" s="3"/>
      <c r="U241" s="3"/>
      <c r="V241" s="3"/>
      <c r="W241" s="3"/>
      <c r="X241" s="3"/>
      <c r="Y241" s="3"/>
    </row>
    <row r="242" spans="1:25" ht="12" outlineLevel="1" thickBot="1" x14ac:dyDescent="0.3">
      <c r="A242" s="2"/>
      <c r="B242" s="56"/>
      <c r="C242" s="675"/>
      <c r="D242" s="675"/>
      <c r="E242" s="28"/>
      <c r="F242" s="28"/>
      <c r="G242" s="28"/>
      <c r="H242" s="28"/>
      <c r="I242" s="28"/>
      <c r="J242" s="28"/>
      <c r="K242" s="28"/>
      <c r="L242" s="28"/>
      <c r="M242" s="28"/>
      <c r="N242" s="28"/>
      <c r="O242" s="28"/>
      <c r="P242" s="29"/>
      <c r="Q242" s="3"/>
      <c r="R242" s="3"/>
      <c r="S242" s="3"/>
      <c r="T242" s="3"/>
      <c r="U242" s="3"/>
      <c r="V242" s="3"/>
      <c r="W242" s="3"/>
      <c r="X242" s="3"/>
      <c r="Y242" s="3"/>
    </row>
    <row r="243" spans="1:25" ht="12" thickBot="1" x14ac:dyDescent="0.3">
      <c r="A243" s="2"/>
      <c r="B243" s="31"/>
      <c r="C243" s="71"/>
      <c r="D243" s="71"/>
      <c r="E243" s="71"/>
      <c r="F243" s="71"/>
      <c r="G243" s="71"/>
      <c r="H243" s="71"/>
      <c r="I243" s="71"/>
      <c r="J243" s="71"/>
      <c r="K243" s="71"/>
      <c r="L243" s="71"/>
      <c r="M243" s="71"/>
      <c r="N243" s="71"/>
      <c r="O243" s="71"/>
      <c r="P243" s="3"/>
      <c r="Q243" s="3"/>
      <c r="R243" s="3"/>
      <c r="S243" s="3"/>
      <c r="T243" s="3"/>
      <c r="U243" s="3"/>
      <c r="V243" s="3"/>
      <c r="W243" s="3"/>
      <c r="X243" s="3"/>
      <c r="Y243" s="3"/>
    </row>
    <row r="244" spans="1:25" ht="12" thickBot="1" x14ac:dyDescent="0.3">
      <c r="A244" s="676"/>
      <c r="B244" s="32" t="s">
        <v>165</v>
      </c>
      <c r="C244" s="72"/>
      <c r="D244" s="72"/>
      <c r="E244" s="72"/>
      <c r="F244" s="72"/>
      <c r="G244" s="72"/>
      <c r="H244" s="72"/>
      <c r="I244" s="72"/>
      <c r="J244" s="72"/>
      <c r="K244" s="72"/>
      <c r="L244" s="72"/>
      <c r="M244" s="72"/>
      <c r="N244" s="72"/>
      <c r="O244" s="72"/>
      <c r="P244" s="4"/>
      <c r="Q244" s="3"/>
      <c r="R244" s="3"/>
      <c r="S244" s="3"/>
      <c r="T244" s="3"/>
      <c r="U244" s="3"/>
      <c r="V244" s="3"/>
      <c r="W244" s="3"/>
      <c r="X244" s="3"/>
      <c r="Y244" s="3"/>
    </row>
    <row r="245" spans="1:25" s="61" customFormat="1" ht="6" customHeight="1" outlineLevel="1" x14ac:dyDescent="0.25">
      <c r="A245" s="677"/>
      <c r="B245" s="44"/>
      <c r="C245" s="153"/>
      <c r="D245" s="153"/>
      <c r="E245" s="153"/>
      <c r="F245" s="153"/>
      <c r="G245" s="153"/>
      <c r="H245" s="153"/>
      <c r="I245" s="153"/>
      <c r="J245" s="153"/>
      <c r="K245" s="153"/>
      <c r="L245" s="153"/>
      <c r="M245" s="153"/>
      <c r="N245" s="153"/>
      <c r="O245" s="153"/>
      <c r="P245" s="6"/>
      <c r="Q245" s="5"/>
      <c r="R245" s="5"/>
      <c r="S245" s="5"/>
      <c r="T245" s="5"/>
      <c r="U245" s="5"/>
      <c r="V245" s="5"/>
      <c r="W245" s="5"/>
      <c r="X245" s="5"/>
      <c r="Y245" s="5"/>
    </row>
    <row r="246" spans="1:25" s="61" customFormat="1" outlineLevel="1" x14ac:dyDescent="0.25">
      <c r="A246" s="677"/>
      <c r="B246" s="679" t="s">
        <v>35</v>
      </c>
      <c r="C246" s="682" t="s">
        <v>101</v>
      </c>
      <c r="D246" s="682"/>
      <c r="E246" s="153"/>
      <c r="F246" s="683"/>
      <c r="G246" s="683"/>
      <c r="H246" s="683"/>
      <c r="I246" s="683"/>
      <c r="J246" s="683"/>
      <c r="K246" s="153"/>
      <c r="L246" s="153"/>
      <c r="M246" s="153"/>
      <c r="N246" s="153"/>
      <c r="O246" s="153"/>
      <c r="P246" s="6"/>
      <c r="Q246" s="3"/>
      <c r="R246" s="3"/>
      <c r="S246" s="5"/>
      <c r="T246" s="5"/>
      <c r="U246" s="5"/>
      <c r="V246" s="5"/>
      <c r="W246" s="5"/>
      <c r="X246" s="5"/>
      <c r="Y246" s="5"/>
    </row>
    <row r="247" spans="1:25" s="61" customFormat="1" ht="5.25" customHeight="1" outlineLevel="1" x14ac:dyDescent="0.25">
      <c r="A247" s="677"/>
      <c r="B247" s="680"/>
      <c r="C247" s="682"/>
      <c r="D247" s="682"/>
      <c r="E247" s="153"/>
      <c r="F247" s="90"/>
      <c r="G247" s="91"/>
      <c r="H247" s="91"/>
      <c r="I247" s="153"/>
      <c r="J247" s="153"/>
      <c r="K247" s="153"/>
      <c r="L247" s="153"/>
      <c r="M247" s="153"/>
      <c r="N247" s="153"/>
      <c r="O247" s="153"/>
      <c r="P247" s="6"/>
      <c r="Q247" s="3"/>
      <c r="R247" s="3"/>
      <c r="S247" s="5"/>
      <c r="T247" s="5"/>
      <c r="U247" s="5"/>
      <c r="V247" s="5"/>
      <c r="W247" s="5"/>
      <c r="X247" s="5"/>
      <c r="Y247" s="5"/>
    </row>
    <row r="248" spans="1:25" s="61" customFormat="1" outlineLevel="1" x14ac:dyDescent="0.25">
      <c r="A248" s="677"/>
      <c r="B248" s="681"/>
      <c r="C248" s="682"/>
      <c r="D248" s="682"/>
      <c r="E248" s="153"/>
      <c r="F248" s="683"/>
      <c r="G248" s="683"/>
      <c r="H248" s="683"/>
      <c r="I248" s="683"/>
      <c r="J248" s="683"/>
      <c r="K248" s="153"/>
      <c r="L248" s="153"/>
      <c r="M248" s="153"/>
      <c r="N248" s="153"/>
      <c r="O248" s="153"/>
      <c r="P248" s="6"/>
      <c r="Q248" s="5"/>
      <c r="R248" s="3"/>
      <c r="S248" s="5"/>
      <c r="T248" s="5"/>
      <c r="U248" s="5"/>
      <c r="V248" s="5"/>
      <c r="W248" s="5"/>
      <c r="X248" s="5"/>
      <c r="Y248" s="5"/>
    </row>
    <row r="249" spans="1:25" s="61" customFormat="1" ht="6.75" customHeight="1" outlineLevel="1" x14ac:dyDescent="0.25">
      <c r="A249" s="677"/>
      <c r="B249" s="57"/>
      <c r="C249" s="152"/>
      <c r="D249" s="152"/>
      <c r="E249" s="153"/>
      <c r="F249" s="90"/>
      <c r="G249" s="91"/>
      <c r="H249" s="91"/>
      <c r="I249" s="153"/>
      <c r="J249" s="153"/>
      <c r="K249" s="153"/>
      <c r="L249" s="153"/>
      <c r="M249" s="153"/>
      <c r="N249" s="153"/>
      <c r="O249" s="153"/>
      <c r="P249" s="6"/>
      <c r="Q249" s="3"/>
      <c r="R249" s="3"/>
      <c r="S249" s="5"/>
      <c r="T249" s="5"/>
      <c r="U249" s="5"/>
      <c r="V249" s="5"/>
      <c r="W249" s="5"/>
      <c r="X249" s="5"/>
      <c r="Y249" s="5"/>
    </row>
    <row r="250" spans="1:25" s="61" customFormat="1" outlineLevel="1" x14ac:dyDescent="0.25">
      <c r="A250" s="677"/>
      <c r="B250" s="684" t="s">
        <v>166</v>
      </c>
      <c r="C250" s="687"/>
      <c r="D250" s="682"/>
      <c r="E250" s="682"/>
      <c r="F250" s="682"/>
      <c r="G250" s="682"/>
      <c r="H250" s="682"/>
      <c r="I250" s="682"/>
      <c r="J250" s="682"/>
      <c r="K250" s="682"/>
      <c r="L250" s="682"/>
      <c r="M250" s="682"/>
      <c r="N250" s="682"/>
      <c r="O250" s="682"/>
      <c r="P250" s="6"/>
      <c r="Q250" s="3"/>
      <c r="R250" s="3"/>
      <c r="S250" s="5"/>
      <c r="T250" s="5"/>
      <c r="U250" s="5"/>
      <c r="V250" s="5"/>
      <c r="W250" s="5"/>
      <c r="X250" s="5"/>
      <c r="Y250" s="5"/>
    </row>
    <row r="251" spans="1:25" s="61" customFormat="1" outlineLevel="1" x14ac:dyDescent="0.25">
      <c r="A251" s="677"/>
      <c r="B251" s="685"/>
      <c r="C251" s="687"/>
      <c r="D251" s="682"/>
      <c r="E251" s="682"/>
      <c r="F251" s="682"/>
      <c r="G251" s="682"/>
      <c r="H251" s="682"/>
      <c r="I251" s="682"/>
      <c r="J251" s="682"/>
      <c r="K251" s="682"/>
      <c r="L251" s="682"/>
      <c r="M251" s="682"/>
      <c r="N251" s="682"/>
      <c r="O251" s="682"/>
      <c r="P251" s="6"/>
      <c r="Q251" s="3"/>
      <c r="R251" s="3"/>
      <c r="S251" s="5"/>
      <c r="T251" s="5"/>
      <c r="U251" s="5"/>
      <c r="V251" s="5"/>
      <c r="W251" s="5"/>
      <c r="X251" s="5"/>
      <c r="Y251" s="5"/>
    </row>
    <row r="252" spans="1:25" s="61" customFormat="1" outlineLevel="1" x14ac:dyDescent="0.25">
      <c r="A252" s="677"/>
      <c r="B252" s="685"/>
      <c r="C252" s="687"/>
      <c r="D252" s="682"/>
      <c r="E252" s="682"/>
      <c r="F252" s="682"/>
      <c r="G252" s="682"/>
      <c r="H252" s="682"/>
      <c r="I252" s="682"/>
      <c r="J252" s="682"/>
      <c r="K252" s="682"/>
      <c r="L252" s="682"/>
      <c r="M252" s="682"/>
      <c r="N252" s="682"/>
      <c r="O252" s="682"/>
      <c r="P252" s="6"/>
      <c r="Q252" s="3"/>
      <c r="R252" s="3"/>
      <c r="S252" s="5"/>
      <c r="T252" s="5"/>
      <c r="U252" s="5"/>
      <c r="V252" s="5"/>
      <c r="W252" s="5"/>
      <c r="X252" s="5"/>
      <c r="Y252" s="5"/>
    </row>
    <row r="253" spans="1:25" s="61" customFormat="1" outlineLevel="1" x14ac:dyDescent="0.25">
      <c r="A253" s="677"/>
      <c r="B253" s="685"/>
      <c r="C253" s="687"/>
      <c r="D253" s="682"/>
      <c r="E253" s="682"/>
      <c r="F253" s="682"/>
      <c r="G253" s="682"/>
      <c r="H253" s="682"/>
      <c r="I253" s="682"/>
      <c r="J253" s="682"/>
      <c r="K253" s="682"/>
      <c r="L253" s="682"/>
      <c r="M253" s="682"/>
      <c r="N253" s="682"/>
      <c r="O253" s="682"/>
      <c r="P253" s="6"/>
      <c r="Q253" s="3"/>
      <c r="R253" s="3"/>
      <c r="S253" s="5"/>
      <c r="T253" s="5"/>
      <c r="U253" s="5"/>
      <c r="V253" s="5"/>
      <c r="W253" s="5"/>
      <c r="X253" s="5"/>
      <c r="Y253" s="5"/>
    </row>
    <row r="254" spans="1:25" s="61" customFormat="1" outlineLevel="1" x14ac:dyDescent="0.25">
      <c r="A254" s="677"/>
      <c r="B254" s="686"/>
      <c r="C254" s="687"/>
      <c r="D254" s="682"/>
      <c r="E254" s="682"/>
      <c r="F254" s="682"/>
      <c r="G254" s="682"/>
      <c r="H254" s="682"/>
      <c r="I254" s="682"/>
      <c r="J254" s="682"/>
      <c r="K254" s="682"/>
      <c r="L254" s="682"/>
      <c r="M254" s="682"/>
      <c r="N254" s="682"/>
      <c r="O254" s="682"/>
      <c r="P254" s="6"/>
      <c r="Q254" s="3"/>
      <c r="R254" s="3"/>
      <c r="S254" s="5"/>
      <c r="T254" s="5"/>
      <c r="U254" s="5"/>
      <c r="V254" s="5"/>
      <c r="W254" s="5"/>
      <c r="X254" s="5"/>
      <c r="Y254" s="5"/>
    </row>
    <row r="255" spans="1:25" s="61" customFormat="1" ht="6" customHeight="1" outlineLevel="1" thickBot="1" x14ac:dyDescent="0.3">
      <c r="A255" s="678"/>
      <c r="B255" s="48"/>
      <c r="C255" s="73"/>
      <c r="D255" s="73"/>
      <c r="E255" s="73"/>
      <c r="F255" s="73"/>
      <c r="G255" s="73"/>
      <c r="H255" s="73"/>
      <c r="I255" s="73"/>
      <c r="J255" s="73"/>
      <c r="K255" s="73"/>
      <c r="L255" s="73"/>
      <c r="M255" s="73"/>
      <c r="N255" s="73"/>
      <c r="O255" s="73"/>
      <c r="P255" s="9"/>
      <c r="Q255" s="5"/>
      <c r="R255" s="3"/>
      <c r="S255" s="5"/>
      <c r="T255" s="5"/>
      <c r="U255" s="5"/>
      <c r="V255" s="5"/>
      <c r="W255" s="5"/>
      <c r="X255" s="5"/>
      <c r="Y255" s="5"/>
    </row>
    <row r="256" spans="1:25" s="64" customFormat="1" x14ac:dyDescent="0.25">
      <c r="A256" s="20"/>
      <c r="B256" s="49"/>
      <c r="C256" s="80"/>
      <c r="D256" s="80"/>
      <c r="E256" s="80"/>
      <c r="F256" s="80"/>
      <c r="G256" s="80"/>
      <c r="H256" s="80"/>
      <c r="I256" s="80"/>
      <c r="J256" s="80"/>
      <c r="K256" s="80"/>
      <c r="L256" s="80"/>
      <c r="M256" s="80"/>
      <c r="N256" s="80"/>
      <c r="O256" s="80"/>
      <c r="P256" s="21"/>
      <c r="Q256" s="22"/>
      <c r="R256" s="22"/>
      <c r="S256" s="22"/>
      <c r="T256" s="22"/>
      <c r="U256" s="22"/>
      <c r="V256" s="22"/>
      <c r="W256" s="22"/>
      <c r="X256" s="22"/>
      <c r="Y256" s="22"/>
    </row>
    <row r="257" spans="1:25" x14ac:dyDescent="0.25">
      <c r="A257" s="2"/>
      <c r="B257" s="31"/>
      <c r="C257" s="71"/>
      <c r="D257" s="71"/>
      <c r="E257" s="71"/>
      <c r="F257" s="71"/>
      <c r="G257" s="71"/>
      <c r="H257" s="71"/>
      <c r="I257" s="71"/>
      <c r="J257" s="71"/>
      <c r="K257" s="71"/>
      <c r="L257" s="71"/>
      <c r="M257" s="71"/>
      <c r="N257" s="71"/>
      <c r="O257" s="71"/>
      <c r="P257" s="3"/>
      <c r="Q257" s="3"/>
      <c r="R257" s="3"/>
      <c r="S257" s="3"/>
      <c r="T257" s="3"/>
      <c r="U257" s="3"/>
      <c r="V257" s="3"/>
      <c r="W257" s="3"/>
      <c r="X257" s="3"/>
      <c r="Y257" s="3"/>
    </row>
    <row r="258" spans="1:25" x14ac:dyDescent="0.25">
      <c r="A258" s="2"/>
      <c r="B258" s="31"/>
      <c r="C258" s="71"/>
      <c r="D258" s="71"/>
      <c r="E258" s="71"/>
      <c r="F258" s="71"/>
      <c r="G258" s="71"/>
      <c r="H258" s="71"/>
      <c r="I258" s="71"/>
      <c r="J258" s="71"/>
      <c r="K258" s="71"/>
      <c r="L258" s="71"/>
      <c r="M258" s="71"/>
      <c r="N258" s="71"/>
      <c r="O258" s="71"/>
      <c r="P258" s="3"/>
      <c r="Q258" s="3"/>
      <c r="R258" s="3"/>
      <c r="S258" s="3"/>
      <c r="T258" s="3"/>
      <c r="U258" s="3"/>
      <c r="V258" s="3"/>
      <c r="W258" s="3"/>
      <c r="X258" s="3"/>
      <c r="Y258" s="3"/>
    </row>
    <row r="259" spans="1:25" x14ac:dyDescent="0.25">
      <c r="A259" s="2"/>
      <c r="B259" s="31"/>
      <c r="C259" s="71"/>
      <c r="D259" s="71"/>
      <c r="E259" s="71"/>
      <c r="F259" s="71"/>
      <c r="G259" s="71"/>
      <c r="H259" s="71"/>
      <c r="I259" s="71"/>
      <c r="J259" s="71"/>
      <c r="K259" s="71"/>
      <c r="L259" s="71"/>
      <c r="M259" s="71"/>
      <c r="N259" s="71"/>
      <c r="O259" s="71"/>
      <c r="P259" s="3"/>
      <c r="Q259" s="3"/>
      <c r="R259" s="3"/>
      <c r="S259" s="3"/>
      <c r="T259" s="3"/>
      <c r="U259" s="3"/>
      <c r="V259" s="3"/>
      <c r="W259" s="3"/>
      <c r="X259" s="3"/>
      <c r="Y259" s="3"/>
    </row>
    <row r="260" spans="1:25" x14ac:dyDescent="0.25">
      <c r="A260" s="2"/>
      <c r="B260" s="31"/>
      <c r="C260" s="71"/>
      <c r="D260" s="71"/>
      <c r="E260" s="71"/>
      <c r="F260" s="71"/>
      <c r="G260" s="71"/>
      <c r="H260" s="71"/>
      <c r="I260" s="71"/>
      <c r="J260" s="71"/>
      <c r="K260" s="71"/>
      <c r="L260" s="71"/>
      <c r="M260" s="71"/>
      <c r="N260" s="71"/>
      <c r="O260" s="71"/>
      <c r="P260" s="3"/>
      <c r="Q260" s="3"/>
      <c r="R260" s="3"/>
      <c r="S260" s="3"/>
      <c r="T260" s="3"/>
      <c r="U260" s="3"/>
      <c r="V260" s="3"/>
      <c r="W260" s="3"/>
      <c r="X260" s="3"/>
      <c r="Y260" s="3"/>
    </row>
    <row r="261" spans="1:25" x14ac:dyDescent="0.25">
      <c r="A261" s="2"/>
      <c r="B261" s="31"/>
      <c r="C261" s="71"/>
      <c r="D261" s="71"/>
      <c r="E261" s="71"/>
      <c r="F261" s="71"/>
      <c r="G261" s="71"/>
      <c r="H261" s="71"/>
      <c r="I261" s="71"/>
      <c r="J261" s="71"/>
      <c r="K261" s="71"/>
      <c r="L261" s="71"/>
      <c r="M261" s="71"/>
      <c r="N261" s="71"/>
      <c r="O261" s="71"/>
      <c r="P261" s="3"/>
      <c r="Q261" s="3"/>
      <c r="R261" s="3"/>
      <c r="S261" s="3"/>
      <c r="T261" s="3"/>
      <c r="U261" s="3"/>
      <c r="V261" s="3"/>
      <c r="W261" s="3"/>
      <c r="X261" s="3"/>
      <c r="Y261" s="3"/>
    </row>
    <row r="262" spans="1:25" x14ac:dyDescent="0.25">
      <c r="A262" s="2"/>
      <c r="B262" s="31"/>
      <c r="C262" s="71"/>
      <c r="D262" s="71"/>
      <c r="E262" s="71"/>
      <c r="F262" s="71"/>
      <c r="G262" s="71"/>
      <c r="H262" s="71"/>
      <c r="I262" s="71"/>
      <c r="J262" s="71"/>
      <c r="K262" s="71"/>
      <c r="L262" s="71"/>
      <c r="M262" s="71"/>
      <c r="N262" s="71"/>
      <c r="O262" s="71"/>
      <c r="P262" s="3"/>
      <c r="Q262" s="3"/>
      <c r="R262" s="3"/>
      <c r="S262" s="3"/>
      <c r="T262" s="3"/>
      <c r="U262" s="3"/>
      <c r="V262" s="3"/>
      <c r="W262" s="3"/>
      <c r="X262" s="3"/>
      <c r="Y262" s="3"/>
    </row>
    <row r="263" spans="1:25" x14ac:dyDescent="0.25">
      <c r="A263" s="2"/>
      <c r="B263" s="31"/>
      <c r="C263" s="71"/>
      <c r="D263" s="71"/>
      <c r="E263" s="71"/>
      <c r="F263" s="71"/>
      <c r="G263" s="71"/>
      <c r="H263" s="71"/>
      <c r="I263" s="71"/>
      <c r="J263" s="71"/>
      <c r="K263" s="71"/>
      <c r="L263" s="71"/>
      <c r="M263" s="71"/>
      <c r="N263" s="71"/>
      <c r="O263" s="71"/>
      <c r="P263" s="3"/>
      <c r="Q263" s="3"/>
      <c r="R263" s="3"/>
      <c r="S263" s="3"/>
      <c r="T263" s="3"/>
      <c r="U263" s="3"/>
      <c r="V263" s="3"/>
      <c r="W263" s="3"/>
      <c r="X263" s="3"/>
      <c r="Y263" s="3"/>
    </row>
    <row r="264" spans="1:25" x14ac:dyDescent="0.25">
      <c r="A264" s="2"/>
      <c r="B264" s="31"/>
      <c r="C264" s="71"/>
      <c r="D264" s="71"/>
      <c r="E264" s="71"/>
      <c r="F264" s="71"/>
      <c r="G264" s="71"/>
      <c r="H264" s="71"/>
      <c r="I264" s="71"/>
      <c r="J264" s="71"/>
      <c r="K264" s="71"/>
      <c r="L264" s="71"/>
      <c r="M264" s="71"/>
      <c r="N264" s="71"/>
      <c r="O264" s="71"/>
      <c r="P264" s="3"/>
      <c r="Q264" s="3"/>
      <c r="R264" s="3"/>
      <c r="S264" s="3"/>
      <c r="T264" s="3"/>
      <c r="U264" s="3"/>
      <c r="V264" s="3"/>
      <c r="W264" s="3"/>
      <c r="X264" s="3"/>
      <c r="Y264" s="3"/>
    </row>
    <row r="265" spans="1:25" x14ac:dyDescent="0.25">
      <c r="A265" s="2"/>
      <c r="B265" s="31"/>
      <c r="C265" s="71"/>
      <c r="D265" s="71"/>
      <c r="E265" s="71"/>
      <c r="F265" s="71"/>
      <c r="G265" s="71"/>
      <c r="H265" s="71"/>
      <c r="I265" s="71"/>
      <c r="J265" s="71"/>
      <c r="K265" s="71"/>
      <c r="L265" s="71"/>
      <c r="M265" s="71"/>
      <c r="N265" s="71"/>
      <c r="O265" s="71"/>
      <c r="P265" s="3"/>
      <c r="Q265" s="3"/>
      <c r="R265" s="3"/>
      <c r="S265" s="3"/>
      <c r="T265" s="3"/>
      <c r="U265" s="3"/>
      <c r="V265" s="3"/>
      <c r="W265" s="3"/>
      <c r="X265" s="3"/>
      <c r="Y265" s="3"/>
    </row>
    <row r="266" spans="1:25" x14ac:dyDescent="0.25">
      <c r="A266" s="2"/>
      <c r="B266" s="31"/>
      <c r="C266" s="71"/>
      <c r="D266" s="71"/>
      <c r="E266" s="71"/>
      <c r="F266" s="71"/>
      <c r="G266" s="71"/>
      <c r="H266" s="71"/>
      <c r="I266" s="71"/>
      <c r="J266" s="71"/>
      <c r="K266" s="71"/>
      <c r="L266" s="71"/>
      <c r="M266" s="71"/>
      <c r="N266" s="71"/>
      <c r="O266" s="71"/>
      <c r="P266" s="3"/>
      <c r="Q266" s="3"/>
      <c r="R266" s="3"/>
      <c r="S266" s="3"/>
      <c r="T266" s="3"/>
      <c r="U266" s="3"/>
      <c r="V266" s="3"/>
      <c r="W266" s="3"/>
      <c r="X266" s="3"/>
      <c r="Y266" s="3"/>
    </row>
    <row r="267" spans="1:25" x14ac:dyDescent="0.25">
      <c r="A267" s="2"/>
      <c r="B267" s="31"/>
      <c r="C267" s="71"/>
      <c r="D267" s="71"/>
      <c r="E267" s="71"/>
      <c r="F267" s="71"/>
      <c r="G267" s="71"/>
      <c r="H267" s="71"/>
      <c r="I267" s="71"/>
      <c r="J267" s="71"/>
      <c r="K267" s="71"/>
      <c r="L267" s="71"/>
      <c r="M267" s="71"/>
      <c r="N267" s="71"/>
      <c r="O267" s="71"/>
      <c r="P267" s="3"/>
      <c r="Q267" s="3"/>
      <c r="R267" s="3"/>
      <c r="S267" s="3"/>
      <c r="T267" s="3"/>
      <c r="U267" s="3"/>
      <c r="V267" s="3"/>
      <c r="W267" s="3"/>
      <c r="X267" s="3"/>
      <c r="Y267" s="3"/>
    </row>
    <row r="268" spans="1:25" x14ac:dyDescent="0.25">
      <c r="A268" s="2"/>
      <c r="B268" s="31"/>
      <c r="C268" s="71"/>
      <c r="D268" s="71"/>
      <c r="E268" s="71"/>
      <c r="F268" s="71"/>
      <c r="G268" s="71"/>
      <c r="H268" s="71"/>
      <c r="I268" s="71"/>
      <c r="J268" s="71"/>
      <c r="K268" s="71"/>
      <c r="L268" s="71"/>
      <c r="M268" s="71"/>
      <c r="N268" s="71"/>
      <c r="O268" s="71"/>
      <c r="P268" s="3"/>
      <c r="Q268" s="3"/>
      <c r="R268" s="3"/>
      <c r="S268" s="3"/>
      <c r="T268" s="3"/>
      <c r="U268" s="3"/>
      <c r="V268" s="3"/>
      <c r="W268" s="3"/>
      <c r="X268" s="3"/>
      <c r="Y268" s="3"/>
    </row>
    <row r="269" spans="1:25" x14ac:dyDescent="0.25">
      <c r="A269" s="2"/>
      <c r="B269" s="31"/>
      <c r="C269" s="71"/>
      <c r="D269" s="71"/>
      <c r="E269" s="71"/>
      <c r="F269" s="71"/>
      <c r="G269" s="71"/>
      <c r="H269" s="71"/>
      <c r="I269" s="71"/>
      <c r="J269" s="71"/>
      <c r="K269" s="71"/>
      <c r="L269" s="71"/>
      <c r="M269" s="71"/>
      <c r="N269" s="71"/>
      <c r="O269" s="71"/>
      <c r="P269" s="3"/>
      <c r="Q269" s="3"/>
      <c r="R269" s="3"/>
      <c r="S269" s="3"/>
      <c r="T269" s="3"/>
      <c r="U269" s="3"/>
      <c r="V269" s="3"/>
      <c r="W269" s="3"/>
      <c r="X269" s="3"/>
      <c r="Y269" s="3"/>
    </row>
    <row r="270" spans="1:25" x14ac:dyDescent="0.25">
      <c r="A270" s="2"/>
      <c r="B270" s="31"/>
      <c r="C270" s="71"/>
      <c r="D270" s="71"/>
      <c r="E270" s="71"/>
      <c r="F270" s="71"/>
      <c r="G270" s="71"/>
      <c r="H270" s="71"/>
      <c r="I270" s="71"/>
      <c r="J270" s="71"/>
      <c r="K270" s="71"/>
      <c r="L270" s="71"/>
      <c r="M270" s="71"/>
      <c r="N270" s="71"/>
      <c r="O270" s="71"/>
      <c r="P270" s="3"/>
      <c r="Q270" s="3"/>
      <c r="R270" s="3"/>
      <c r="S270" s="3"/>
      <c r="T270" s="3"/>
      <c r="U270" s="3"/>
      <c r="V270" s="3"/>
      <c r="W270" s="3"/>
      <c r="X270" s="3"/>
      <c r="Y270" s="3"/>
    </row>
    <row r="271" spans="1:25" x14ac:dyDescent="0.25">
      <c r="A271" s="2"/>
      <c r="B271" s="31"/>
      <c r="C271" s="71"/>
      <c r="D271" s="71"/>
      <c r="E271" s="71"/>
      <c r="F271" s="71"/>
      <c r="G271" s="71"/>
      <c r="H271" s="71"/>
      <c r="I271" s="71"/>
      <c r="J271" s="71"/>
      <c r="K271" s="71"/>
      <c r="L271" s="71"/>
      <c r="M271" s="71"/>
      <c r="N271" s="71"/>
      <c r="O271" s="71"/>
      <c r="P271" s="3"/>
      <c r="Q271" s="3"/>
      <c r="R271" s="3"/>
      <c r="S271" s="3"/>
      <c r="T271" s="3"/>
      <c r="U271" s="3"/>
      <c r="V271" s="3"/>
      <c r="W271" s="3"/>
      <c r="X271" s="3"/>
      <c r="Y271" s="3"/>
    </row>
    <row r="272" spans="1:25" x14ac:dyDescent="0.25">
      <c r="A272" s="2"/>
      <c r="B272" s="31"/>
      <c r="C272" s="71"/>
      <c r="D272" s="71"/>
      <c r="E272" s="71"/>
      <c r="F272" s="71"/>
      <c r="G272" s="71"/>
      <c r="H272" s="71"/>
      <c r="I272" s="71"/>
      <c r="J272" s="71"/>
      <c r="K272" s="71"/>
      <c r="L272" s="71"/>
      <c r="M272" s="71"/>
      <c r="N272" s="71"/>
      <c r="O272" s="71"/>
      <c r="P272" s="3"/>
      <c r="Q272" s="3"/>
      <c r="R272" s="3"/>
      <c r="S272" s="3"/>
      <c r="T272" s="3"/>
      <c r="U272" s="3"/>
      <c r="V272" s="3"/>
      <c r="W272" s="3"/>
      <c r="X272" s="3"/>
      <c r="Y272" s="3"/>
    </row>
    <row r="273" spans="1:25" x14ac:dyDescent="0.25">
      <c r="A273" s="2"/>
      <c r="B273" s="31"/>
      <c r="C273" s="71"/>
      <c r="D273" s="71"/>
      <c r="E273" s="71"/>
      <c r="F273" s="71"/>
      <c r="G273" s="71"/>
      <c r="H273" s="71"/>
      <c r="I273" s="71"/>
      <c r="J273" s="71"/>
      <c r="K273" s="71"/>
      <c r="L273" s="71"/>
      <c r="M273" s="71"/>
      <c r="N273" s="71"/>
      <c r="O273" s="71"/>
      <c r="P273" s="3"/>
      <c r="Q273" s="3"/>
      <c r="R273" s="3"/>
      <c r="S273" s="3"/>
      <c r="T273" s="3"/>
      <c r="U273" s="3"/>
      <c r="V273" s="3"/>
      <c r="W273" s="3"/>
      <c r="X273" s="3"/>
      <c r="Y273" s="3"/>
    </row>
    <row r="274" spans="1:25" x14ac:dyDescent="0.25">
      <c r="A274" s="2"/>
      <c r="B274" s="31"/>
      <c r="C274" s="71"/>
      <c r="D274" s="71"/>
      <c r="E274" s="71"/>
      <c r="F274" s="71"/>
      <c r="G274" s="71"/>
      <c r="H274" s="71"/>
      <c r="I274" s="71"/>
      <c r="J274" s="71"/>
      <c r="K274" s="71"/>
      <c r="L274" s="71"/>
      <c r="M274" s="71"/>
      <c r="N274" s="71"/>
      <c r="O274" s="71"/>
      <c r="P274" s="3"/>
      <c r="Q274" s="3"/>
      <c r="R274" s="3"/>
      <c r="S274" s="3"/>
      <c r="T274" s="3"/>
      <c r="U274" s="3"/>
      <c r="V274" s="3"/>
      <c r="W274" s="3"/>
      <c r="X274" s="3"/>
      <c r="Y274" s="3"/>
    </row>
    <row r="275" spans="1:25" x14ac:dyDescent="0.25">
      <c r="A275" s="2"/>
      <c r="B275" s="31"/>
      <c r="C275" s="71"/>
      <c r="D275" s="71"/>
      <c r="E275" s="71"/>
      <c r="F275" s="71"/>
      <c r="G275" s="71"/>
      <c r="H275" s="71"/>
      <c r="I275" s="71"/>
      <c r="J275" s="71"/>
      <c r="K275" s="71"/>
      <c r="L275" s="71"/>
      <c r="M275" s="71"/>
      <c r="N275" s="71"/>
      <c r="O275" s="71"/>
      <c r="P275" s="3"/>
      <c r="Q275" s="3"/>
      <c r="R275" s="3"/>
      <c r="S275" s="3"/>
      <c r="T275" s="3"/>
      <c r="U275" s="3"/>
      <c r="V275" s="3"/>
      <c r="W275" s="3"/>
      <c r="X275" s="3"/>
      <c r="Y275" s="3"/>
    </row>
    <row r="276" spans="1:25" x14ac:dyDescent="0.25">
      <c r="A276" s="2"/>
      <c r="B276" s="31"/>
      <c r="C276" s="71"/>
      <c r="D276" s="71"/>
      <c r="E276" s="71"/>
      <c r="F276" s="71"/>
      <c r="G276" s="71"/>
      <c r="H276" s="71"/>
      <c r="I276" s="71"/>
      <c r="J276" s="71"/>
      <c r="K276" s="71"/>
      <c r="L276" s="71"/>
      <c r="M276" s="71"/>
      <c r="N276" s="71"/>
      <c r="O276" s="71"/>
      <c r="P276" s="3"/>
      <c r="Q276" s="3"/>
      <c r="R276" s="3"/>
      <c r="S276" s="3"/>
      <c r="T276" s="3"/>
      <c r="U276" s="3"/>
      <c r="V276" s="3"/>
      <c r="W276" s="3"/>
      <c r="X276" s="3"/>
      <c r="Y276" s="3"/>
    </row>
    <row r="277" spans="1:25" x14ac:dyDescent="0.25">
      <c r="A277" s="2"/>
      <c r="B277" s="31"/>
      <c r="C277" s="71"/>
      <c r="D277" s="71"/>
      <c r="E277" s="71"/>
      <c r="F277" s="71"/>
      <c r="G277" s="71"/>
      <c r="H277" s="71"/>
      <c r="I277" s="71"/>
      <c r="J277" s="71"/>
      <c r="K277" s="71"/>
      <c r="L277" s="71"/>
      <c r="M277" s="71"/>
      <c r="N277" s="71"/>
      <c r="O277" s="71"/>
      <c r="P277" s="3"/>
      <c r="Q277" s="3"/>
      <c r="R277" s="3"/>
      <c r="S277" s="3"/>
      <c r="T277" s="3"/>
      <c r="U277" s="3"/>
      <c r="V277" s="3"/>
      <c r="W277" s="3"/>
      <c r="X277" s="3"/>
      <c r="Y277" s="3"/>
    </row>
    <row r="278" spans="1:25" x14ac:dyDescent="0.25">
      <c r="A278" s="2"/>
      <c r="B278" s="31"/>
      <c r="C278" s="71"/>
      <c r="D278" s="71"/>
      <c r="E278" s="71"/>
      <c r="F278" s="71"/>
      <c r="G278" s="71"/>
      <c r="H278" s="71"/>
      <c r="I278" s="71"/>
      <c r="J278" s="71"/>
      <c r="K278" s="71"/>
      <c r="L278" s="71"/>
      <c r="M278" s="71"/>
      <c r="N278" s="71"/>
      <c r="O278" s="71"/>
      <c r="P278" s="3"/>
      <c r="Q278" s="3"/>
      <c r="R278" s="3"/>
      <c r="S278" s="3"/>
      <c r="T278" s="3"/>
      <c r="U278" s="3"/>
      <c r="V278" s="3"/>
      <c r="W278" s="3"/>
      <c r="X278" s="3"/>
      <c r="Y278" s="3"/>
    </row>
    <row r="279" spans="1:25" x14ac:dyDescent="0.25">
      <c r="A279" s="2"/>
      <c r="B279" s="31"/>
      <c r="C279" s="71"/>
      <c r="D279" s="71"/>
      <c r="E279" s="71"/>
      <c r="F279" s="71"/>
      <c r="G279" s="71"/>
      <c r="H279" s="71"/>
      <c r="I279" s="71"/>
      <c r="J279" s="71"/>
      <c r="K279" s="71"/>
      <c r="L279" s="71"/>
      <c r="M279" s="71"/>
      <c r="N279" s="71"/>
      <c r="O279" s="71"/>
      <c r="P279" s="3"/>
      <c r="Q279" s="3"/>
      <c r="R279" s="3"/>
      <c r="S279" s="3"/>
      <c r="T279" s="3"/>
      <c r="U279" s="3"/>
      <c r="V279" s="3"/>
      <c r="W279" s="3"/>
      <c r="X279" s="3"/>
      <c r="Y279" s="3"/>
    </row>
    <row r="280" spans="1:25" x14ac:dyDescent="0.25">
      <c r="A280" s="2"/>
      <c r="B280" s="31"/>
      <c r="C280" s="71"/>
      <c r="D280" s="71"/>
      <c r="E280" s="71"/>
      <c r="F280" s="71"/>
      <c r="G280" s="71"/>
      <c r="H280" s="71"/>
      <c r="I280" s="71"/>
      <c r="J280" s="71"/>
      <c r="K280" s="71"/>
      <c r="L280" s="71"/>
      <c r="M280" s="71"/>
      <c r="N280" s="71"/>
      <c r="O280" s="71"/>
      <c r="P280" s="3"/>
      <c r="Q280" s="3"/>
      <c r="R280" s="3"/>
      <c r="S280" s="3"/>
      <c r="T280" s="3"/>
      <c r="U280" s="3"/>
      <c r="V280" s="3"/>
      <c r="W280" s="3"/>
      <c r="X280" s="3"/>
      <c r="Y280" s="3"/>
    </row>
    <row r="281" spans="1:25" x14ac:dyDescent="0.25">
      <c r="A281" s="2"/>
      <c r="B281" s="31"/>
      <c r="C281" s="71"/>
      <c r="D281" s="71"/>
      <c r="E281" s="71"/>
      <c r="F281" s="71"/>
      <c r="G281" s="71"/>
      <c r="H281" s="71"/>
      <c r="I281" s="71"/>
      <c r="J281" s="71"/>
      <c r="K281" s="71"/>
      <c r="L281" s="71"/>
      <c r="M281" s="71"/>
      <c r="N281" s="71"/>
      <c r="O281" s="71"/>
      <c r="P281" s="3"/>
      <c r="Q281" s="3"/>
      <c r="R281" s="3"/>
      <c r="S281" s="3"/>
      <c r="T281" s="3"/>
      <c r="U281" s="3"/>
      <c r="V281" s="3"/>
      <c r="W281" s="3"/>
      <c r="X281" s="3"/>
      <c r="Y281" s="3"/>
    </row>
    <row r="282" spans="1:25" x14ac:dyDescent="0.25">
      <c r="A282" s="2"/>
      <c r="B282" s="31"/>
      <c r="C282" s="71"/>
      <c r="D282" s="71"/>
      <c r="E282" s="71"/>
      <c r="F282" s="71"/>
      <c r="G282" s="71"/>
      <c r="H282" s="71"/>
      <c r="I282" s="71"/>
      <c r="J282" s="71"/>
      <c r="K282" s="71"/>
      <c r="L282" s="71"/>
      <c r="M282" s="71"/>
      <c r="N282" s="71"/>
      <c r="O282" s="71"/>
      <c r="P282" s="3"/>
      <c r="Q282" s="3"/>
      <c r="R282" s="3"/>
      <c r="S282" s="3"/>
      <c r="T282" s="3"/>
      <c r="U282" s="3"/>
      <c r="V282" s="3"/>
      <c r="W282" s="3"/>
      <c r="X282" s="3"/>
      <c r="Y282" s="3"/>
    </row>
    <row r="283" spans="1:25" x14ac:dyDescent="0.25">
      <c r="A283" s="2"/>
      <c r="B283" s="31"/>
      <c r="C283" s="71"/>
      <c r="D283" s="71"/>
      <c r="E283" s="71"/>
      <c r="F283" s="71"/>
      <c r="G283" s="71"/>
      <c r="H283" s="71"/>
      <c r="I283" s="71"/>
      <c r="J283" s="71"/>
      <c r="K283" s="71"/>
      <c r="L283" s="71"/>
      <c r="M283" s="71"/>
      <c r="N283" s="71"/>
      <c r="O283" s="71"/>
      <c r="P283" s="3"/>
      <c r="Q283" s="3"/>
      <c r="R283" s="3"/>
      <c r="S283" s="3"/>
      <c r="T283" s="3"/>
      <c r="U283" s="3"/>
      <c r="V283" s="3"/>
      <c r="W283" s="3"/>
      <c r="X283" s="3"/>
      <c r="Y283" s="3"/>
    </row>
    <row r="284" spans="1:25" x14ac:dyDescent="0.25">
      <c r="A284" s="2"/>
      <c r="B284" s="31"/>
      <c r="C284" s="71"/>
      <c r="D284" s="71"/>
      <c r="E284" s="71"/>
      <c r="F284" s="71"/>
      <c r="G284" s="71"/>
      <c r="H284" s="71"/>
      <c r="I284" s="71"/>
      <c r="J284" s="71"/>
      <c r="K284" s="71"/>
      <c r="L284" s="71"/>
      <c r="M284" s="71"/>
      <c r="N284" s="71"/>
      <c r="O284" s="71"/>
      <c r="P284" s="3"/>
      <c r="Q284" s="3"/>
      <c r="R284" s="3"/>
      <c r="S284" s="3"/>
      <c r="T284" s="3"/>
      <c r="U284" s="3"/>
      <c r="V284" s="3"/>
      <c r="W284" s="3"/>
      <c r="X284" s="3"/>
      <c r="Y284" s="3"/>
    </row>
    <row r="285" spans="1:25" x14ac:dyDescent="0.25">
      <c r="A285" s="2"/>
      <c r="B285" s="31"/>
      <c r="C285" s="71"/>
      <c r="D285" s="71"/>
      <c r="E285" s="71"/>
      <c r="F285" s="71"/>
      <c r="G285" s="71"/>
      <c r="H285" s="71"/>
      <c r="I285" s="71"/>
      <c r="J285" s="71"/>
      <c r="K285" s="71"/>
      <c r="L285" s="71"/>
      <c r="M285" s="71"/>
      <c r="N285" s="71"/>
      <c r="O285" s="71"/>
      <c r="P285" s="3"/>
      <c r="Q285" s="3"/>
      <c r="R285" s="3"/>
      <c r="S285" s="3"/>
      <c r="T285" s="3"/>
      <c r="U285" s="3"/>
      <c r="V285" s="3"/>
      <c r="W285" s="3"/>
      <c r="X285" s="3"/>
      <c r="Y285" s="3"/>
    </row>
    <row r="286" spans="1:25" x14ac:dyDescent="0.25">
      <c r="A286" s="2"/>
      <c r="B286" s="31"/>
      <c r="C286" s="71"/>
      <c r="D286" s="71"/>
      <c r="E286" s="71"/>
      <c r="F286" s="71"/>
      <c r="G286" s="71"/>
      <c r="H286" s="71"/>
      <c r="I286" s="71"/>
      <c r="J286" s="71"/>
      <c r="K286" s="71"/>
      <c r="L286" s="71"/>
      <c r="M286" s="71"/>
      <c r="N286" s="71"/>
      <c r="O286" s="71"/>
      <c r="P286" s="3"/>
      <c r="Q286" s="3"/>
      <c r="R286" s="3"/>
      <c r="S286" s="3"/>
      <c r="T286" s="3"/>
      <c r="U286" s="3"/>
      <c r="V286" s="3"/>
      <c r="W286" s="3"/>
      <c r="X286" s="3"/>
      <c r="Y286" s="3"/>
    </row>
    <row r="287" spans="1:25" x14ac:dyDescent="0.25">
      <c r="A287" s="2"/>
      <c r="B287" s="31"/>
      <c r="C287" s="71"/>
      <c r="D287" s="71"/>
      <c r="E287" s="71"/>
      <c r="F287" s="71"/>
      <c r="G287" s="71"/>
      <c r="H287" s="71"/>
      <c r="I287" s="71"/>
      <c r="J287" s="71"/>
      <c r="K287" s="71"/>
      <c r="L287" s="71"/>
      <c r="M287" s="71"/>
      <c r="N287" s="71"/>
      <c r="O287" s="71"/>
      <c r="P287" s="3"/>
      <c r="Q287" s="3"/>
      <c r="R287" s="3"/>
      <c r="S287" s="3"/>
      <c r="T287" s="3"/>
      <c r="U287" s="3"/>
      <c r="V287" s="3"/>
      <c r="W287" s="3"/>
      <c r="X287" s="3"/>
      <c r="Y287" s="3"/>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4" priority="4" operator="equal">
      <formula>"ineffective"</formula>
    </cfRule>
    <cfRule type="cellIs" dxfId="3" priority="5" operator="equal">
      <formula>"effective"</formula>
    </cfRule>
  </conditionalFormatting>
  <conditionalFormatting sqref="H167 G199:H199 G163:H163">
    <cfRule type="expression" dxfId="2" priority="3">
      <formula>$C$161="No"</formula>
    </cfRule>
  </conditionalFormatting>
  <conditionalFormatting sqref="E248:F248">
    <cfRule type="expression" dxfId="1" priority="2">
      <formula>$C$139="Apportion"</formula>
    </cfRule>
  </conditionalFormatting>
  <conditionalFormatting sqref="C163">
    <cfRule type="expression" dxfId="0" priority="1">
      <formula>$C$161="No"</formula>
    </cfRule>
  </conditionalFormatting>
  <dataValidations count="18">
    <dataValidation type="list" allowBlank="1" showInputMessage="1" showErrorMessage="1" sqref="H28" xr:uid="{00000000-0002-0000-0F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F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F00-000002000000}">
      <formula1>0</formula1>
    </dataValidation>
    <dataValidation type="list" allowBlank="1" showInputMessage="1" showErrorMessage="1" sqref="C184:F184" xr:uid="{00000000-0002-0000-0F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F00-000004000000}">
      <formula1>$Q$150:$Q$155</formula1>
    </dataValidation>
    <dataValidation type="list" allowBlank="1" showInputMessage="1" showErrorMessage="1" sqref="C199" xr:uid="{00000000-0002-0000-0F00-000005000000}">
      <formula1>$Q$198:$Q$200</formula1>
    </dataValidation>
    <dataValidation type="list" allowBlank="1" showInputMessage="1" showErrorMessage="1" sqref="C163" xr:uid="{00000000-0002-0000-0F00-000006000000}">
      <formula1>$Q$162:$Q$164</formula1>
    </dataValidation>
    <dataValidation type="list" allowBlank="1" showInputMessage="1" showErrorMessage="1" sqref="E169 K169 I169 G169" xr:uid="{00000000-0002-0000-0F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F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F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F00-00000A000000}">
      <formula1>0</formula1>
    </dataValidation>
    <dataValidation type="list" allowBlank="1" showInputMessage="1" showErrorMessage="1" sqref="C197:D197" xr:uid="{00000000-0002-0000-0F00-00000B000000}">
      <formula1>"Yes,No,N/A"</formula1>
    </dataValidation>
    <dataValidation type="list" allowBlank="1" showInputMessage="1" showErrorMessage="1" sqref="C249 C246" xr:uid="{00000000-0002-0000-0F00-00000C000000}">
      <formula1>"N/A for approach, Effective, Ineffective"</formula1>
    </dataValidation>
    <dataValidation type="list" allowBlank="1" showInputMessage="1" showErrorMessage="1" sqref="C161:D161 C157:D157 C193:D193 G97:H97 G99:H99 G105:H105 C86:D86 H90:I90" xr:uid="{00000000-0002-0000-0F00-00000D000000}">
      <formula1>"Yes,No"</formula1>
    </dataValidation>
    <dataValidation type="list" allowBlank="1" showInputMessage="1" showErrorMessage="1" sqref="H118" xr:uid="{00000000-0002-0000-0F00-00000E000000}">
      <formula1>"Not Higher, Higher"</formula1>
    </dataValidation>
    <dataValidation type="list" allowBlank="1" showInputMessage="1" showErrorMessage="1" sqref="K118:M118 E118 G118 I118" xr:uid="{00000000-0002-0000-0F00-00000F000000}">
      <formula1>"low risk, normal risk, high risk"</formula1>
    </dataValidation>
    <dataValidation type="list" allowBlank="1" showInputMessage="1" showErrorMessage="1" sqref="O244 O35 O202 O223" xr:uid="{00000000-0002-0000-0F00-000010000000}">
      <formula1>"Open, Ready for Review, Reviewed, Final"</formula1>
    </dataValidation>
    <dataValidation type="list" allowBlank="1" showInputMessage="1" showErrorMessage="1" sqref="C112" xr:uid="{00000000-0002-0000-0F00-000011000000}">
      <formula1>"Effective, Ineffective"</formula1>
    </dataValidation>
  </dataValidations>
  <pageMargins left="0.75" right="0.75" top="1" bottom="1" header="0.5" footer="0.5"/>
  <pageSetup scale="49"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AC637-2AFA-4CD3-9403-D4F010F09581}">
  <dimension ref="A1:L8686"/>
  <sheetViews>
    <sheetView topLeftCell="A4" zoomScale="68" zoomScaleNormal="68" zoomScaleSheetLayoutView="90" workbookViewId="0">
      <selection activeCell="A16" sqref="A16:D22"/>
    </sheetView>
  </sheetViews>
  <sheetFormatPr defaultColWidth="8.78515625" defaultRowHeight="14.5" x14ac:dyDescent="0.35"/>
  <cols>
    <col min="1" max="1" width="22.92578125" style="114" customWidth="1"/>
    <col min="2" max="2" width="24.78515625" style="114" customWidth="1"/>
    <col min="3" max="3" width="25.92578125" style="114" customWidth="1"/>
    <col min="4" max="4" width="22.0703125" style="114" bestFit="1" customWidth="1"/>
    <col min="5" max="5" width="1.92578125" style="98" customWidth="1"/>
    <col min="6" max="6" width="22.42578125" style="98" bestFit="1" customWidth="1"/>
    <col min="7" max="7" width="11.42578125" style="98" bestFit="1" customWidth="1"/>
    <col min="8" max="8" width="9.92578125" style="98" bestFit="1" customWidth="1"/>
    <col min="9" max="9" width="13.2109375" style="98" customWidth="1"/>
    <col min="10" max="10" width="8.78515625" style="114"/>
    <col min="11" max="12" width="9.0703125" style="114" customWidth="1"/>
    <col min="13" max="16384" width="8.78515625" style="114"/>
  </cols>
  <sheetData>
    <row r="1" spans="1:12" ht="14.5" customHeight="1" x14ac:dyDescent="0.35">
      <c r="A1" s="750" t="s">
        <v>167</v>
      </c>
      <c r="B1" s="750"/>
      <c r="C1" s="750"/>
      <c r="D1" s="750"/>
      <c r="E1" s="119"/>
      <c r="F1" s="119"/>
      <c r="G1" s="119"/>
      <c r="H1" s="119"/>
      <c r="I1" s="119"/>
    </row>
    <row r="2" spans="1:12" ht="14.5" customHeight="1" x14ac:dyDescent="0.35">
      <c r="A2" s="640" t="s">
        <v>168</v>
      </c>
      <c r="B2" s="640"/>
      <c r="C2" s="640"/>
      <c r="D2" s="640"/>
      <c r="E2" s="147"/>
      <c r="F2" s="147"/>
      <c r="G2" s="147"/>
      <c r="H2" s="147"/>
      <c r="I2" s="147"/>
    </row>
    <row r="3" spans="1:12" ht="14.5" customHeight="1" x14ac:dyDescent="0.35">
      <c r="A3" s="98"/>
      <c r="B3" s="98"/>
      <c r="C3" s="98"/>
      <c r="D3" s="115"/>
      <c r="E3" s="114"/>
      <c r="F3" s="114"/>
      <c r="G3" s="114"/>
      <c r="H3" s="114"/>
      <c r="I3" s="114"/>
    </row>
    <row r="4" spans="1:12" ht="39" customHeight="1" x14ac:dyDescent="0.35">
      <c r="A4" s="114" t="s">
        <v>2040</v>
      </c>
      <c r="B4" s="98"/>
      <c r="C4" s="116" t="s">
        <v>265</v>
      </c>
      <c r="D4" s="117" t="s">
        <v>266</v>
      </c>
      <c r="E4" s="114"/>
      <c r="F4" s="117"/>
      <c r="G4" s="114"/>
    </row>
    <row r="5" spans="1:12" x14ac:dyDescent="0.35">
      <c r="A5" s="114" t="s">
        <v>172</v>
      </c>
      <c r="B5" s="98"/>
      <c r="C5" s="98"/>
      <c r="D5" s="98"/>
      <c r="E5" s="114"/>
      <c r="F5" s="114"/>
      <c r="G5" s="114"/>
    </row>
    <row r="6" spans="1:12" x14ac:dyDescent="0.35">
      <c r="A6" s="114" t="s">
        <v>2041</v>
      </c>
      <c r="B6" s="98"/>
      <c r="C6" s="116" t="s">
        <v>174</v>
      </c>
      <c r="D6" s="118">
        <v>44396</v>
      </c>
      <c r="E6" s="116"/>
      <c r="F6" s="118"/>
      <c r="G6" s="114"/>
    </row>
    <row r="7" spans="1:12" x14ac:dyDescent="0.35">
      <c r="A7" s="119" t="s">
        <v>2042</v>
      </c>
      <c r="B7" s="98"/>
      <c r="C7" s="116" t="s">
        <v>174</v>
      </c>
      <c r="D7" s="118">
        <v>44397</v>
      </c>
      <c r="E7" s="116"/>
      <c r="F7" s="119"/>
      <c r="G7" s="114"/>
    </row>
    <row r="8" spans="1:12" x14ac:dyDescent="0.35">
      <c r="A8" s="119" t="s">
        <v>267</v>
      </c>
      <c r="B8" s="98"/>
      <c r="C8" s="116" t="s">
        <v>174</v>
      </c>
      <c r="D8" s="118">
        <v>44402</v>
      </c>
      <c r="E8" s="116"/>
      <c r="F8" s="114"/>
      <c r="G8" s="114"/>
    </row>
    <row r="9" spans="1:12" x14ac:dyDescent="0.35">
      <c r="A9" s="119" t="s">
        <v>268</v>
      </c>
      <c r="B9" s="98"/>
      <c r="C9" s="116" t="s">
        <v>174</v>
      </c>
      <c r="D9" s="118">
        <v>44404</v>
      </c>
      <c r="E9" s="116"/>
      <c r="F9" s="114"/>
      <c r="G9" s="114"/>
    </row>
    <row r="10" spans="1:12" ht="14.5" customHeight="1" x14ac:dyDescent="0.35">
      <c r="A10" s="98"/>
      <c r="B10" s="98"/>
      <c r="C10" s="115"/>
      <c r="D10" s="98"/>
      <c r="E10" s="114"/>
      <c r="F10" s="114"/>
      <c r="G10" s="114"/>
      <c r="H10" s="114"/>
      <c r="I10" s="114"/>
    </row>
    <row r="11" spans="1:12" x14ac:dyDescent="0.35">
      <c r="A11" s="114" t="s">
        <v>269</v>
      </c>
      <c r="B11" s="98"/>
      <c r="C11" s="98"/>
      <c r="D11" s="98"/>
      <c r="E11" s="114"/>
      <c r="F11" s="114"/>
      <c r="G11" s="114"/>
      <c r="H11" s="114"/>
      <c r="I11" s="114"/>
    </row>
    <row r="12" spans="1:12" ht="14.5" customHeight="1" x14ac:dyDescent="0.35">
      <c r="E12" s="114"/>
      <c r="F12" s="114"/>
      <c r="G12" s="114"/>
      <c r="H12" s="114"/>
      <c r="I12" s="114"/>
    </row>
    <row r="13" spans="1:12" ht="14.5" customHeight="1" x14ac:dyDescent="0.35">
      <c r="A13" s="149" t="s">
        <v>270</v>
      </c>
      <c r="B13" s="149" t="s">
        <v>271</v>
      </c>
      <c r="C13" s="148" t="s">
        <v>272</v>
      </c>
      <c r="D13" s="149" t="s">
        <v>273</v>
      </c>
      <c r="E13" s="114"/>
      <c r="F13" s="114"/>
      <c r="G13" s="114"/>
      <c r="H13" s="114"/>
      <c r="I13" s="114"/>
    </row>
    <row r="14" spans="1:12" ht="14.5" customHeight="1" x14ac:dyDescent="0.35">
      <c r="A14" s="127" t="s">
        <v>274</v>
      </c>
      <c r="B14" s="127">
        <f>D3318</f>
        <v>3293</v>
      </c>
      <c r="C14" s="127">
        <v>365</v>
      </c>
      <c r="D14" s="128">
        <f>B14/C14</f>
        <v>9.0219178082191789</v>
      </c>
      <c r="E14" s="114"/>
      <c r="F14" s="114"/>
      <c r="G14" s="114"/>
      <c r="H14" s="114"/>
      <c r="I14" s="114"/>
    </row>
    <row r="15" spans="1:12" x14ac:dyDescent="0.35">
      <c r="A15" s="149"/>
      <c r="B15" s="149"/>
      <c r="C15" s="148"/>
      <c r="D15" s="149"/>
      <c r="E15" s="114"/>
      <c r="F15" s="114"/>
      <c r="G15" s="114"/>
      <c r="H15" s="114"/>
      <c r="I15" s="114"/>
    </row>
    <row r="16" spans="1:12" ht="14.5" customHeight="1" x14ac:dyDescent="0.35">
      <c r="A16" s="751" t="s">
        <v>275</v>
      </c>
      <c r="B16" s="751"/>
      <c r="C16" s="751"/>
      <c r="D16" s="751"/>
      <c r="E16" s="114"/>
      <c r="F16" s="114"/>
      <c r="G16" s="114"/>
      <c r="H16" s="114"/>
      <c r="I16" s="114"/>
      <c r="K16" s="129"/>
      <c r="L16" s="129"/>
    </row>
    <row r="17" spans="1:12" ht="14.5" customHeight="1" x14ac:dyDescent="0.35">
      <c r="A17" s="751"/>
      <c r="B17" s="751"/>
      <c r="C17" s="751"/>
      <c r="D17" s="751"/>
      <c r="E17" s="114"/>
      <c r="F17" s="114"/>
      <c r="G17" s="114"/>
      <c r="H17" s="114"/>
      <c r="I17" s="114"/>
    </row>
    <row r="18" spans="1:12" ht="14.5" customHeight="1" x14ac:dyDescent="0.35">
      <c r="A18" s="751"/>
      <c r="B18" s="751"/>
      <c r="C18" s="751"/>
      <c r="D18" s="751"/>
    </row>
    <row r="19" spans="1:12" x14ac:dyDescent="0.35">
      <c r="A19" s="751"/>
      <c r="B19" s="751"/>
      <c r="C19" s="751"/>
      <c r="D19" s="751"/>
    </row>
    <row r="20" spans="1:12" ht="14.5" customHeight="1" x14ac:dyDescent="0.35">
      <c r="A20" s="751"/>
      <c r="B20" s="751"/>
      <c r="C20" s="751"/>
      <c r="D20" s="751"/>
    </row>
    <row r="21" spans="1:12" ht="14.5" customHeight="1" x14ac:dyDescent="0.35">
      <c r="A21" s="751"/>
      <c r="B21" s="751"/>
      <c r="C21" s="751"/>
      <c r="D21" s="751"/>
    </row>
    <row r="22" spans="1:12" ht="14.5" customHeight="1" x14ac:dyDescent="0.35">
      <c r="A22" s="751"/>
      <c r="B22" s="751"/>
      <c r="C22" s="751"/>
      <c r="D22" s="751"/>
    </row>
    <row r="23" spans="1:12" ht="14.5" customHeight="1" x14ac:dyDescent="0.35">
      <c r="A23" s="130" t="s">
        <v>276</v>
      </c>
      <c r="B23" s="131"/>
      <c r="C23" s="131"/>
      <c r="D23" s="131"/>
    </row>
    <row r="24" spans="1:12" ht="13.5" customHeight="1" x14ac:dyDescent="0.35">
      <c r="A24" s="150" t="s">
        <v>277</v>
      </c>
      <c r="B24" s="151" t="s">
        <v>278</v>
      </c>
      <c r="C24" s="151" t="s">
        <v>279</v>
      </c>
      <c r="D24" s="151" t="s">
        <v>280</v>
      </c>
    </row>
    <row r="25" spans="1:12" ht="14.5" customHeight="1" x14ac:dyDescent="0.35">
      <c r="A25" s="454">
        <v>44016</v>
      </c>
      <c r="B25" s="455">
        <v>2018000003</v>
      </c>
      <c r="C25" s="456">
        <v>-356400.32</v>
      </c>
      <c r="D25" s="127">
        <v>1</v>
      </c>
    </row>
    <row r="26" spans="1:12" ht="14.5" customHeight="1" x14ac:dyDescent="0.35">
      <c r="A26" s="454">
        <v>44042</v>
      </c>
      <c r="B26" s="455">
        <v>2018000126</v>
      </c>
      <c r="C26" s="456">
        <v>-324151.96000000002</v>
      </c>
      <c r="D26" s="127">
        <v>1</v>
      </c>
    </row>
    <row r="27" spans="1:12" s="98" customFormat="1" ht="14.5" customHeight="1" x14ac:dyDescent="0.35">
      <c r="A27" s="454">
        <v>44031</v>
      </c>
      <c r="B27" s="455">
        <v>2018000057</v>
      </c>
      <c r="C27" s="456">
        <v>-322013.68</v>
      </c>
      <c r="D27" s="127">
        <v>1</v>
      </c>
      <c r="J27" s="114"/>
      <c r="K27" s="114"/>
      <c r="L27" s="114"/>
    </row>
    <row r="28" spans="1:12" s="98" customFormat="1" ht="14.5" customHeight="1" x14ac:dyDescent="0.35">
      <c r="A28" s="454">
        <v>44031</v>
      </c>
      <c r="B28" s="455">
        <v>2018000056</v>
      </c>
      <c r="C28" s="456">
        <v>-320684.23</v>
      </c>
      <c r="D28" s="127">
        <v>1</v>
      </c>
      <c r="J28" s="114"/>
      <c r="K28" s="114"/>
      <c r="L28" s="114"/>
    </row>
    <row r="29" spans="1:12" s="98" customFormat="1" ht="14.5" customHeight="1" x14ac:dyDescent="0.35">
      <c r="A29" s="454">
        <v>44153</v>
      </c>
      <c r="B29" s="455">
        <v>2018000526</v>
      </c>
      <c r="C29" s="456">
        <v>-294806.7</v>
      </c>
      <c r="D29" s="127">
        <v>1</v>
      </c>
      <c r="J29" s="114"/>
      <c r="K29" s="114"/>
      <c r="L29" s="114"/>
    </row>
    <row r="30" spans="1:12" s="98" customFormat="1" ht="14.5" customHeight="1" x14ac:dyDescent="0.35">
      <c r="A30" s="454">
        <v>44180</v>
      </c>
      <c r="B30" s="455">
        <v>2018000652</v>
      </c>
      <c r="C30" s="456">
        <v>-253328.52</v>
      </c>
      <c r="D30" s="127">
        <v>1</v>
      </c>
      <c r="J30" s="114"/>
      <c r="K30" s="114"/>
      <c r="L30" s="114"/>
    </row>
    <row r="31" spans="1:12" s="98" customFormat="1" ht="14.5" customHeight="1" x14ac:dyDescent="0.35">
      <c r="A31" s="454">
        <v>44262</v>
      </c>
      <c r="B31" s="455">
        <v>2018001047</v>
      </c>
      <c r="C31" s="456">
        <v>-252070.96</v>
      </c>
      <c r="D31" s="127">
        <v>1</v>
      </c>
      <c r="J31" s="114"/>
      <c r="K31" s="114"/>
      <c r="L31" s="114"/>
    </row>
    <row r="32" spans="1:12" s="98" customFormat="1" ht="14.5" customHeight="1" x14ac:dyDescent="0.35">
      <c r="A32" s="454">
        <v>44151</v>
      </c>
      <c r="B32" s="455">
        <v>2018000512</v>
      </c>
      <c r="C32" s="456">
        <v>-244933.05</v>
      </c>
      <c r="D32" s="127">
        <v>1</v>
      </c>
      <c r="J32" s="114"/>
      <c r="K32" s="114"/>
      <c r="L32" s="114"/>
    </row>
    <row r="33" spans="1:12" s="98" customFormat="1" ht="14.5" customHeight="1" x14ac:dyDescent="0.35">
      <c r="A33" s="454">
        <v>44123</v>
      </c>
      <c r="B33" s="455">
        <v>2018000345</v>
      </c>
      <c r="C33" s="456">
        <v>-221762.05</v>
      </c>
      <c r="D33" s="127">
        <v>1</v>
      </c>
      <c r="J33" s="114"/>
      <c r="K33" s="114"/>
      <c r="L33" s="114"/>
    </row>
    <row r="34" spans="1:12" s="98" customFormat="1" ht="14.5" customHeight="1" x14ac:dyDescent="0.35">
      <c r="A34" s="454">
        <v>44041</v>
      </c>
      <c r="B34" s="455">
        <v>2018000112</v>
      </c>
      <c r="C34" s="456">
        <v>-219665.11</v>
      </c>
      <c r="D34" s="127">
        <v>1</v>
      </c>
      <c r="J34" s="114"/>
      <c r="K34" s="114"/>
      <c r="L34" s="114"/>
    </row>
    <row r="35" spans="1:12" s="98" customFormat="1" ht="14.5" customHeight="1" x14ac:dyDescent="0.35">
      <c r="A35" s="454">
        <v>44189</v>
      </c>
      <c r="B35" s="455">
        <v>2018000703</v>
      </c>
      <c r="C35" s="456">
        <v>-219185.1</v>
      </c>
      <c r="D35" s="127">
        <v>1</v>
      </c>
      <c r="J35" s="114"/>
      <c r="K35" s="114"/>
      <c r="L35" s="114"/>
    </row>
    <row r="36" spans="1:12" s="98" customFormat="1" ht="14.5" customHeight="1" x14ac:dyDescent="0.35">
      <c r="A36" s="454">
        <v>44367</v>
      </c>
      <c r="B36" s="455">
        <v>2008000348</v>
      </c>
      <c r="C36" s="456">
        <v>-216303.7</v>
      </c>
      <c r="D36" s="127">
        <v>1</v>
      </c>
      <c r="J36" s="114"/>
      <c r="K36" s="114"/>
      <c r="L36" s="114"/>
    </row>
    <row r="37" spans="1:12" s="98" customFormat="1" ht="14.5" customHeight="1" x14ac:dyDescent="0.35">
      <c r="A37" s="454">
        <v>44024</v>
      </c>
      <c r="B37" s="455">
        <v>2018000021</v>
      </c>
      <c r="C37" s="456">
        <v>-215134.85</v>
      </c>
      <c r="D37" s="127">
        <v>1</v>
      </c>
      <c r="J37" s="114"/>
      <c r="K37" s="114"/>
      <c r="L37" s="114"/>
    </row>
    <row r="38" spans="1:12" s="98" customFormat="1" ht="14.5" customHeight="1" x14ac:dyDescent="0.35">
      <c r="A38" s="454">
        <v>44041</v>
      </c>
      <c r="B38" s="455">
        <v>2018000107</v>
      </c>
      <c r="C38" s="456">
        <v>-214789.47</v>
      </c>
      <c r="D38" s="127">
        <v>1</v>
      </c>
      <c r="J38" s="114"/>
      <c r="K38" s="114"/>
      <c r="L38" s="114"/>
    </row>
    <row r="39" spans="1:12" s="98" customFormat="1" ht="14.5" customHeight="1" x14ac:dyDescent="0.35">
      <c r="A39" s="454">
        <v>44114</v>
      </c>
      <c r="B39" s="455">
        <v>2018000320</v>
      </c>
      <c r="C39" s="456">
        <v>-210041.09</v>
      </c>
      <c r="D39" s="127">
        <v>1</v>
      </c>
      <c r="J39" s="114"/>
      <c r="K39" s="114"/>
      <c r="L39" s="114"/>
    </row>
    <row r="40" spans="1:12" s="98" customFormat="1" ht="14.5" customHeight="1" x14ac:dyDescent="0.35">
      <c r="A40" s="454">
        <v>44126</v>
      </c>
      <c r="B40" s="455">
        <v>2018000355</v>
      </c>
      <c r="C40" s="456">
        <v>-199993.89</v>
      </c>
      <c r="D40" s="127">
        <v>1</v>
      </c>
      <c r="J40" s="114"/>
      <c r="K40" s="114"/>
      <c r="L40" s="114"/>
    </row>
    <row r="41" spans="1:12" s="98" customFormat="1" ht="14.5" customHeight="1" x14ac:dyDescent="0.35">
      <c r="A41" s="454">
        <v>44160</v>
      </c>
      <c r="B41" s="455">
        <v>2018000563</v>
      </c>
      <c r="C41" s="456">
        <v>-198156.32</v>
      </c>
      <c r="D41" s="127">
        <v>1</v>
      </c>
      <c r="J41" s="114"/>
      <c r="K41" s="114"/>
      <c r="L41" s="114"/>
    </row>
    <row r="42" spans="1:12" s="98" customFormat="1" ht="14.5" customHeight="1" x14ac:dyDescent="0.35">
      <c r="A42" s="454">
        <v>44320</v>
      </c>
      <c r="B42" s="455">
        <v>2018001318</v>
      </c>
      <c r="C42" s="456">
        <v>-197669.24</v>
      </c>
      <c r="D42" s="127">
        <v>1</v>
      </c>
      <c r="J42" s="114"/>
      <c r="K42" s="114"/>
      <c r="L42" s="114"/>
    </row>
    <row r="43" spans="1:12" s="98" customFormat="1" ht="14.5" customHeight="1" x14ac:dyDescent="0.35">
      <c r="A43" s="454">
        <v>44253</v>
      </c>
      <c r="B43" s="455">
        <v>2018001018</v>
      </c>
      <c r="C43" s="456">
        <v>-193159.64</v>
      </c>
      <c r="D43" s="127">
        <v>1</v>
      </c>
      <c r="J43" s="114"/>
      <c r="K43" s="114"/>
      <c r="L43" s="114"/>
    </row>
    <row r="44" spans="1:12" s="98" customFormat="1" ht="14.5" customHeight="1" x14ac:dyDescent="0.35">
      <c r="A44" s="454">
        <v>44339</v>
      </c>
      <c r="B44" s="455">
        <v>2018001420</v>
      </c>
      <c r="C44" s="456">
        <v>-190719.49</v>
      </c>
      <c r="D44" s="127">
        <v>1</v>
      </c>
      <c r="J44" s="114"/>
      <c r="K44" s="114"/>
      <c r="L44" s="114"/>
    </row>
    <row r="45" spans="1:12" s="98" customFormat="1" ht="14.5" customHeight="1" x14ac:dyDescent="0.35">
      <c r="A45" s="454">
        <v>44140</v>
      </c>
      <c r="B45" s="455">
        <v>2018000430</v>
      </c>
      <c r="C45" s="456">
        <v>-189641.28</v>
      </c>
      <c r="D45" s="127">
        <v>1</v>
      </c>
      <c r="J45" s="114"/>
      <c r="K45" s="114"/>
      <c r="L45" s="114"/>
    </row>
    <row r="46" spans="1:12" s="98" customFormat="1" ht="14.5" customHeight="1" x14ac:dyDescent="0.35">
      <c r="A46" s="454">
        <v>44181</v>
      </c>
      <c r="B46" s="455">
        <v>2018000658</v>
      </c>
      <c r="C46" s="456">
        <v>-183932.1</v>
      </c>
      <c r="D46" s="127">
        <v>1</v>
      </c>
      <c r="J46" s="114"/>
      <c r="K46" s="114"/>
      <c r="L46" s="114"/>
    </row>
    <row r="47" spans="1:12" s="98" customFormat="1" ht="14.5" customHeight="1" x14ac:dyDescent="0.35">
      <c r="A47" s="454">
        <v>44016</v>
      </c>
      <c r="B47" s="455">
        <v>2018000002</v>
      </c>
      <c r="C47" s="456">
        <v>-179700.44</v>
      </c>
      <c r="D47" s="127">
        <v>1</v>
      </c>
      <c r="J47" s="114"/>
      <c r="K47" s="114"/>
      <c r="L47" s="114"/>
    </row>
    <row r="48" spans="1:12" s="98" customFormat="1" ht="14.5" customHeight="1" x14ac:dyDescent="0.35">
      <c r="A48" s="454">
        <v>44330</v>
      </c>
      <c r="B48" s="455">
        <v>2018001372</v>
      </c>
      <c r="C48" s="456">
        <v>-178415.01</v>
      </c>
      <c r="D48" s="127">
        <v>1</v>
      </c>
      <c r="J48" s="114"/>
      <c r="K48" s="114"/>
      <c r="L48" s="114"/>
    </row>
    <row r="49" spans="1:12" s="98" customFormat="1" ht="14.5" customHeight="1" x14ac:dyDescent="0.35">
      <c r="A49" s="454">
        <v>44330</v>
      </c>
      <c r="B49" s="455">
        <v>2018001368</v>
      </c>
      <c r="C49" s="456">
        <v>-178377.19</v>
      </c>
      <c r="D49" s="127">
        <v>1</v>
      </c>
      <c r="J49" s="114"/>
      <c r="K49" s="114"/>
      <c r="L49" s="114"/>
    </row>
    <row r="50" spans="1:12" s="98" customFormat="1" ht="14.5" customHeight="1" x14ac:dyDescent="0.35">
      <c r="A50" s="454">
        <v>44317</v>
      </c>
      <c r="B50" s="455">
        <v>2018001281</v>
      </c>
      <c r="C50" s="456">
        <v>-177047.84</v>
      </c>
      <c r="D50" s="127">
        <v>1</v>
      </c>
      <c r="J50" s="114"/>
      <c r="K50" s="114"/>
      <c r="L50" s="114"/>
    </row>
    <row r="51" spans="1:12" s="98" customFormat="1" ht="14.5" customHeight="1" x14ac:dyDescent="0.35">
      <c r="A51" s="454">
        <v>44167</v>
      </c>
      <c r="B51" s="455">
        <v>2018000618</v>
      </c>
      <c r="C51" s="456">
        <v>-173558.53</v>
      </c>
      <c r="D51" s="127">
        <v>1</v>
      </c>
      <c r="J51" s="114"/>
      <c r="K51" s="114"/>
      <c r="L51" s="114"/>
    </row>
    <row r="52" spans="1:12" s="98" customFormat="1" ht="14.5" customHeight="1" x14ac:dyDescent="0.35">
      <c r="A52" s="454">
        <v>44135</v>
      </c>
      <c r="B52" s="455">
        <v>2008000061</v>
      </c>
      <c r="C52" s="456">
        <v>-168798.72</v>
      </c>
      <c r="D52" s="127">
        <v>1</v>
      </c>
      <c r="J52" s="114"/>
      <c r="K52" s="114"/>
      <c r="L52" s="114"/>
    </row>
    <row r="53" spans="1:12" s="98" customFormat="1" ht="14.5" customHeight="1" x14ac:dyDescent="0.35">
      <c r="A53" s="454">
        <v>44053</v>
      </c>
      <c r="B53" s="455">
        <v>2018000142</v>
      </c>
      <c r="C53" s="456">
        <v>-166244</v>
      </c>
      <c r="D53" s="127">
        <v>1</v>
      </c>
      <c r="J53" s="114"/>
      <c r="K53" s="114"/>
      <c r="L53" s="114"/>
    </row>
    <row r="54" spans="1:12" s="98" customFormat="1" ht="14.5" customHeight="1" x14ac:dyDescent="0.35">
      <c r="A54" s="454">
        <v>44111</v>
      </c>
      <c r="B54" s="455">
        <v>2018000308</v>
      </c>
      <c r="C54" s="456">
        <v>-164027.48000000001</v>
      </c>
      <c r="D54" s="127">
        <v>1</v>
      </c>
      <c r="J54" s="114"/>
      <c r="K54" s="114"/>
      <c r="L54" s="114"/>
    </row>
    <row r="55" spans="1:12" s="98" customFormat="1" ht="14.5" customHeight="1" x14ac:dyDescent="0.35">
      <c r="A55" s="454">
        <v>44180</v>
      </c>
      <c r="B55" s="455">
        <v>2018000652</v>
      </c>
      <c r="C55" s="456">
        <v>-154978.94</v>
      </c>
      <c r="D55" s="127">
        <v>1</v>
      </c>
      <c r="J55" s="114"/>
      <c r="K55" s="114"/>
      <c r="L55" s="114"/>
    </row>
    <row r="56" spans="1:12" s="98" customFormat="1" ht="14.5" customHeight="1" x14ac:dyDescent="0.35">
      <c r="A56" s="454">
        <v>44111</v>
      </c>
      <c r="B56" s="455">
        <v>2008000051</v>
      </c>
      <c r="C56" s="456">
        <v>-154780.79999999999</v>
      </c>
      <c r="D56" s="127">
        <v>1</v>
      </c>
      <c r="J56" s="114"/>
      <c r="K56" s="114"/>
      <c r="L56" s="114"/>
    </row>
    <row r="57" spans="1:12" s="98" customFormat="1" ht="14.5" customHeight="1" x14ac:dyDescent="0.35">
      <c r="A57" s="454">
        <v>44172</v>
      </c>
      <c r="B57" s="455">
        <v>2018000621</v>
      </c>
      <c r="C57" s="456">
        <v>-154667.64000000001</v>
      </c>
      <c r="D57" s="127">
        <v>1</v>
      </c>
      <c r="J57" s="114"/>
      <c r="K57" s="114"/>
      <c r="L57" s="114"/>
    </row>
    <row r="58" spans="1:12" s="98" customFormat="1" ht="14.5" customHeight="1" x14ac:dyDescent="0.35">
      <c r="A58" s="454">
        <v>44165</v>
      </c>
      <c r="B58" s="455">
        <v>2018000593</v>
      </c>
      <c r="C58" s="456">
        <v>-151863.72</v>
      </c>
      <c r="D58" s="127">
        <v>1</v>
      </c>
      <c r="J58" s="114"/>
      <c r="K58" s="114"/>
      <c r="L58" s="114"/>
    </row>
    <row r="59" spans="1:12" s="98" customFormat="1" x14ac:dyDescent="0.35">
      <c r="A59" s="454">
        <v>44024</v>
      </c>
      <c r="B59" s="455">
        <v>2018000019</v>
      </c>
      <c r="C59" s="456">
        <v>-151536.14000000001</v>
      </c>
      <c r="D59" s="127">
        <v>1</v>
      </c>
      <c r="J59" s="114"/>
      <c r="K59" s="114"/>
      <c r="L59" s="114"/>
    </row>
    <row r="60" spans="1:12" s="98" customFormat="1" x14ac:dyDescent="0.35">
      <c r="A60" s="454">
        <v>44346</v>
      </c>
      <c r="B60" s="455">
        <v>2018001438</v>
      </c>
      <c r="C60" s="456">
        <v>-150190.35</v>
      </c>
      <c r="D60" s="127">
        <v>1</v>
      </c>
      <c r="J60" s="114"/>
      <c r="K60" s="114"/>
      <c r="L60" s="114"/>
    </row>
    <row r="61" spans="1:12" s="98" customFormat="1" x14ac:dyDescent="0.35">
      <c r="A61" s="454">
        <v>44332</v>
      </c>
      <c r="B61" s="455">
        <v>2018001353</v>
      </c>
      <c r="C61" s="456">
        <v>-148299.66</v>
      </c>
      <c r="D61" s="127">
        <v>1</v>
      </c>
      <c r="J61" s="114"/>
      <c r="K61" s="114"/>
      <c r="L61" s="114"/>
    </row>
    <row r="62" spans="1:12" s="98" customFormat="1" x14ac:dyDescent="0.35">
      <c r="A62" s="454">
        <v>44041</v>
      </c>
      <c r="B62" s="455">
        <v>2018000105</v>
      </c>
      <c r="C62" s="456">
        <v>-145862.81</v>
      </c>
      <c r="D62" s="127">
        <v>1</v>
      </c>
      <c r="J62" s="114"/>
      <c r="K62" s="114"/>
      <c r="L62" s="114"/>
    </row>
    <row r="63" spans="1:12" s="98" customFormat="1" x14ac:dyDescent="0.35">
      <c r="A63" s="454">
        <v>44245</v>
      </c>
      <c r="B63" s="455">
        <v>2018001001</v>
      </c>
      <c r="C63" s="456">
        <v>-144909.21</v>
      </c>
      <c r="D63" s="127">
        <v>1</v>
      </c>
      <c r="J63" s="114"/>
      <c r="K63" s="114"/>
      <c r="L63" s="114"/>
    </row>
    <row r="64" spans="1:12" s="98" customFormat="1" x14ac:dyDescent="0.35">
      <c r="A64" s="454">
        <v>44122</v>
      </c>
      <c r="B64" s="455">
        <v>2018000344</v>
      </c>
      <c r="C64" s="456">
        <v>-144642.15</v>
      </c>
      <c r="D64" s="127">
        <v>1</v>
      </c>
      <c r="J64" s="114"/>
      <c r="K64" s="114"/>
      <c r="L64" s="114"/>
    </row>
    <row r="65" spans="1:12" s="98" customFormat="1" x14ac:dyDescent="0.35">
      <c r="A65" s="454">
        <v>44343</v>
      </c>
      <c r="B65" s="455">
        <v>2018001425</v>
      </c>
      <c r="C65" s="456">
        <v>-143861.01999999999</v>
      </c>
      <c r="D65" s="127">
        <v>1</v>
      </c>
      <c r="J65" s="114"/>
      <c r="K65" s="114"/>
      <c r="L65" s="114"/>
    </row>
    <row r="66" spans="1:12" s="98" customFormat="1" x14ac:dyDescent="0.35">
      <c r="A66" s="454">
        <v>44111</v>
      </c>
      <c r="B66" s="455">
        <v>2018000308</v>
      </c>
      <c r="C66" s="456">
        <v>-140117.68</v>
      </c>
      <c r="D66" s="127">
        <v>1</v>
      </c>
      <c r="J66" s="114"/>
      <c r="K66" s="114"/>
      <c r="L66" s="114"/>
    </row>
    <row r="67" spans="1:12" s="98" customFormat="1" x14ac:dyDescent="0.35">
      <c r="A67" s="454">
        <v>44123</v>
      </c>
      <c r="B67" s="455">
        <v>2018000393</v>
      </c>
      <c r="C67" s="456">
        <v>-139565.9</v>
      </c>
      <c r="D67" s="127">
        <v>1</v>
      </c>
      <c r="J67" s="114"/>
      <c r="K67" s="114"/>
      <c r="L67" s="114"/>
    </row>
    <row r="68" spans="1:12" s="98" customFormat="1" x14ac:dyDescent="0.35">
      <c r="A68" s="454">
        <v>44064</v>
      </c>
      <c r="B68" s="455">
        <v>2018000177</v>
      </c>
      <c r="C68" s="456">
        <v>-136501.21</v>
      </c>
      <c r="D68" s="127">
        <v>1</v>
      </c>
      <c r="J68" s="114"/>
      <c r="K68" s="114"/>
      <c r="L68" s="114"/>
    </row>
    <row r="69" spans="1:12" s="98" customFormat="1" x14ac:dyDescent="0.35">
      <c r="A69" s="454">
        <v>44167</v>
      </c>
      <c r="B69" s="455">
        <v>2018000611</v>
      </c>
      <c r="C69" s="456">
        <v>-135751.45000000001</v>
      </c>
      <c r="D69" s="127">
        <v>1</v>
      </c>
      <c r="J69" s="114"/>
      <c r="K69" s="114"/>
      <c r="L69" s="114"/>
    </row>
    <row r="70" spans="1:12" s="98" customFormat="1" x14ac:dyDescent="0.35">
      <c r="A70" s="454">
        <v>44158</v>
      </c>
      <c r="B70" s="455">
        <v>2018000538</v>
      </c>
      <c r="C70" s="456">
        <v>-135380.54</v>
      </c>
      <c r="D70" s="127">
        <v>1</v>
      </c>
      <c r="J70" s="114"/>
      <c r="K70" s="114"/>
      <c r="L70" s="114"/>
    </row>
    <row r="71" spans="1:12" s="98" customFormat="1" x14ac:dyDescent="0.35">
      <c r="A71" s="454">
        <v>44216</v>
      </c>
      <c r="B71" s="455">
        <v>2018000846</v>
      </c>
      <c r="C71" s="456">
        <v>-133952.26999999999</v>
      </c>
      <c r="D71" s="127">
        <v>1</v>
      </c>
      <c r="J71" s="114"/>
      <c r="K71" s="114"/>
      <c r="L71" s="114"/>
    </row>
    <row r="72" spans="1:12" s="98" customFormat="1" x14ac:dyDescent="0.35">
      <c r="A72" s="454">
        <v>44103</v>
      </c>
      <c r="B72" s="455">
        <v>2018000285</v>
      </c>
      <c r="C72" s="456">
        <v>-132518.95000000001</v>
      </c>
      <c r="D72" s="127">
        <v>1</v>
      </c>
      <c r="J72" s="114"/>
      <c r="K72" s="114"/>
      <c r="L72" s="114"/>
    </row>
    <row r="73" spans="1:12" s="98" customFormat="1" x14ac:dyDescent="0.35">
      <c r="A73" s="454">
        <v>44029</v>
      </c>
      <c r="B73" s="455">
        <v>2018000048</v>
      </c>
      <c r="C73" s="456">
        <v>-132066.91</v>
      </c>
      <c r="D73" s="127">
        <v>1</v>
      </c>
      <c r="J73" s="114"/>
      <c r="K73" s="114"/>
      <c r="L73" s="114"/>
    </row>
    <row r="74" spans="1:12" s="98" customFormat="1" x14ac:dyDescent="0.35">
      <c r="A74" s="454">
        <v>44030</v>
      </c>
      <c r="B74" s="455">
        <v>2018000058</v>
      </c>
      <c r="C74" s="456">
        <v>-131533.23000000001</v>
      </c>
      <c r="D74" s="127">
        <v>1</v>
      </c>
      <c r="J74" s="114"/>
      <c r="K74" s="114"/>
      <c r="L74" s="114"/>
    </row>
    <row r="75" spans="1:12" s="98" customFormat="1" x14ac:dyDescent="0.35">
      <c r="A75" s="454">
        <v>44374</v>
      </c>
      <c r="B75" s="455">
        <v>2018001598</v>
      </c>
      <c r="C75" s="456">
        <v>-129549.59</v>
      </c>
      <c r="D75" s="127">
        <v>1</v>
      </c>
      <c r="J75" s="114"/>
      <c r="K75" s="114"/>
      <c r="L75" s="114"/>
    </row>
    <row r="76" spans="1:12" s="98" customFormat="1" x14ac:dyDescent="0.35">
      <c r="A76" s="454">
        <v>44082</v>
      </c>
      <c r="B76" s="455">
        <v>2018000209</v>
      </c>
      <c r="C76" s="456">
        <v>-128690.85</v>
      </c>
      <c r="D76" s="127">
        <v>1</v>
      </c>
      <c r="J76" s="114"/>
      <c r="K76" s="114"/>
      <c r="L76" s="114"/>
    </row>
    <row r="77" spans="1:12" s="98" customFormat="1" x14ac:dyDescent="0.35">
      <c r="A77" s="454">
        <v>44038</v>
      </c>
      <c r="B77" s="455">
        <v>2018000084</v>
      </c>
      <c r="C77" s="456">
        <v>-121938.28</v>
      </c>
      <c r="D77" s="127">
        <v>1</v>
      </c>
      <c r="J77" s="114"/>
      <c r="K77" s="114"/>
      <c r="L77" s="114"/>
    </row>
    <row r="78" spans="1:12" s="98" customFormat="1" x14ac:dyDescent="0.35">
      <c r="A78" s="454">
        <v>44082</v>
      </c>
      <c r="B78" s="455">
        <v>2018000213</v>
      </c>
      <c r="C78" s="456">
        <v>-121796.91</v>
      </c>
      <c r="D78" s="127">
        <v>1</v>
      </c>
      <c r="J78" s="114"/>
      <c r="K78" s="114"/>
      <c r="L78" s="114"/>
    </row>
    <row r="79" spans="1:12" s="98" customFormat="1" x14ac:dyDescent="0.35">
      <c r="A79" s="454">
        <v>44210</v>
      </c>
      <c r="B79" s="455">
        <v>2018000811</v>
      </c>
      <c r="C79" s="456">
        <v>-121415.34</v>
      </c>
      <c r="D79" s="127">
        <v>1</v>
      </c>
      <c r="J79" s="114"/>
      <c r="K79" s="114"/>
      <c r="L79" s="114"/>
    </row>
    <row r="80" spans="1:12" s="98" customFormat="1" x14ac:dyDescent="0.35">
      <c r="A80" s="454">
        <v>44126</v>
      </c>
      <c r="B80" s="455">
        <v>2018000375</v>
      </c>
      <c r="C80" s="456">
        <v>-120728.36</v>
      </c>
      <c r="D80" s="127">
        <v>1</v>
      </c>
      <c r="J80" s="114"/>
      <c r="K80" s="114"/>
      <c r="L80" s="114"/>
    </row>
    <row r="81" spans="1:12" s="98" customFormat="1" x14ac:dyDescent="0.35">
      <c r="A81" s="454">
        <v>44064</v>
      </c>
      <c r="B81" s="455">
        <v>2018000177</v>
      </c>
      <c r="C81" s="456">
        <v>-120130.79</v>
      </c>
      <c r="D81" s="127">
        <v>1</v>
      </c>
      <c r="J81" s="114"/>
      <c r="K81" s="114"/>
      <c r="L81" s="114"/>
    </row>
    <row r="82" spans="1:12" s="98" customFormat="1" x14ac:dyDescent="0.35">
      <c r="A82" s="454">
        <v>44333</v>
      </c>
      <c r="B82" s="455">
        <v>2018001378</v>
      </c>
      <c r="C82" s="456">
        <v>-119740.85</v>
      </c>
      <c r="D82" s="127">
        <v>1</v>
      </c>
      <c r="J82" s="114"/>
      <c r="K82" s="114"/>
      <c r="L82" s="114"/>
    </row>
    <row r="83" spans="1:12" s="98" customFormat="1" x14ac:dyDescent="0.35">
      <c r="A83" s="454">
        <v>44224</v>
      </c>
      <c r="B83" s="455">
        <v>2018000881</v>
      </c>
      <c r="C83" s="456">
        <v>-118831.19</v>
      </c>
      <c r="D83" s="127">
        <v>1</v>
      </c>
      <c r="J83" s="114"/>
      <c r="K83" s="114"/>
      <c r="L83" s="114"/>
    </row>
    <row r="84" spans="1:12" s="98" customFormat="1" x14ac:dyDescent="0.35">
      <c r="A84" s="454">
        <v>44160</v>
      </c>
      <c r="B84" s="455">
        <v>2018000565</v>
      </c>
      <c r="C84" s="456">
        <v>-117577.08</v>
      </c>
      <c r="D84" s="127">
        <v>1</v>
      </c>
      <c r="J84" s="114"/>
      <c r="K84" s="114"/>
      <c r="L84" s="114"/>
    </row>
    <row r="85" spans="1:12" s="98" customFormat="1" x14ac:dyDescent="0.35">
      <c r="A85" s="454">
        <v>44083</v>
      </c>
      <c r="B85" s="455">
        <v>2018000224</v>
      </c>
      <c r="C85" s="456">
        <v>-117558</v>
      </c>
      <c r="D85" s="127">
        <v>1</v>
      </c>
      <c r="J85" s="114"/>
      <c r="K85" s="114"/>
      <c r="L85" s="114"/>
    </row>
    <row r="86" spans="1:12" s="98" customFormat="1" x14ac:dyDescent="0.35">
      <c r="A86" s="454">
        <v>44234</v>
      </c>
      <c r="B86" s="455">
        <v>2018000944</v>
      </c>
      <c r="C86" s="456">
        <v>-116429.42</v>
      </c>
      <c r="D86" s="127">
        <v>1</v>
      </c>
      <c r="J86" s="114"/>
      <c r="K86" s="114"/>
      <c r="L86" s="114"/>
    </row>
    <row r="87" spans="1:12" s="98" customFormat="1" x14ac:dyDescent="0.35">
      <c r="A87" s="454">
        <v>44332</v>
      </c>
      <c r="B87" s="455">
        <v>2018001354</v>
      </c>
      <c r="C87" s="456">
        <v>-114735.06</v>
      </c>
      <c r="D87" s="127">
        <v>1</v>
      </c>
      <c r="J87" s="114"/>
      <c r="K87" s="114"/>
      <c r="L87" s="114"/>
    </row>
    <row r="88" spans="1:12" s="98" customFormat="1" x14ac:dyDescent="0.35">
      <c r="A88" s="454">
        <v>44320</v>
      </c>
      <c r="B88" s="455">
        <v>2018001314</v>
      </c>
      <c r="C88" s="456">
        <v>-113859.21</v>
      </c>
      <c r="D88" s="127">
        <v>1</v>
      </c>
      <c r="J88" s="114"/>
      <c r="K88" s="114"/>
      <c r="L88" s="114"/>
    </row>
    <row r="89" spans="1:12" s="98" customFormat="1" x14ac:dyDescent="0.35">
      <c r="A89" s="454">
        <v>44028</v>
      </c>
      <c r="B89" s="455">
        <v>2018000045</v>
      </c>
      <c r="C89" s="456">
        <v>-113515.95</v>
      </c>
      <c r="D89" s="127">
        <v>1</v>
      </c>
      <c r="J89" s="114"/>
      <c r="K89" s="114"/>
      <c r="L89" s="114"/>
    </row>
    <row r="90" spans="1:12" s="98" customFormat="1" x14ac:dyDescent="0.35">
      <c r="A90" s="454">
        <v>44306</v>
      </c>
      <c r="B90" s="455">
        <v>2018001248</v>
      </c>
      <c r="C90" s="456">
        <v>-112453.54</v>
      </c>
      <c r="D90" s="127">
        <v>1</v>
      </c>
      <c r="J90" s="114"/>
      <c r="K90" s="114"/>
      <c r="L90" s="114"/>
    </row>
    <row r="91" spans="1:12" s="98" customFormat="1" x14ac:dyDescent="0.35">
      <c r="A91" s="454">
        <v>44310</v>
      </c>
      <c r="B91" s="455">
        <v>2018001263</v>
      </c>
      <c r="C91" s="456">
        <v>-111631.95</v>
      </c>
      <c r="D91" s="127">
        <v>1</v>
      </c>
      <c r="J91" s="114"/>
      <c r="K91" s="114"/>
      <c r="L91" s="114"/>
    </row>
    <row r="92" spans="1:12" s="98" customFormat="1" x14ac:dyDescent="0.35">
      <c r="A92" s="454">
        <v>44171</v>
      </c>
      <c r="B92" s="455">
        <v>2018000613</v>
      </c>
      <c r="C92" s="456">
        <v>-110598.15</v>
      </c>
      <c r="D92" s="127">
        <v>1</v>
      </c>
      <c r="J92" s="114"/>
      <c r="K92" s="114"/>
      <c r="L92" s="114"/>
    </row>
    <row r="93" spans="1:12" s="98" customFormat="1" x14ac:dyDescent="0.35">
      <c r="A93" s="454">
        <v>44324</v>
      </c>
      <c r="B93" s="455">
        <v>2018001347</v>
      </c>
      <c r="C93" s="456">
        <v>-108705.2</v>
      </c>
      <c r="D93" s="127">
        <v>1</v>
      </c>
      <c r="J93" s="114"/>
      <c r="K93" s="114"/>
      <c r="L93" s="114"/>
    </row>
    <row r="94" spans="1:12" s="98" customFormat="1" x14ac:dyDescent="0.35">
      <c r="A94" s="454">
        <v>44165</v>
      </c>
      <c r="B94" s="455">
        <v>2018000592</v>
      </c>
      <c r="C94" s="456">
        <v>-107472.71</v>
      </c>
      <c r="D94" s="127">
        <v>1</v>
      </c>
      <c r="J94" s="114"/>
      <c r="K94" s="114"/>
      <c r="L94" s="114"/>
    </row>
    <row r="95" spans="1:12" s="98" customFormat="1" x14ac:dyDescent="0.35">
      <c r="A95" s="454">
        <v>44206</v>
      </c>
      <c r="B95" s="455">
        <v>2018000832</v>
      </c>
      <c r="C95" s="456">
        <v>-105596.03</v>
      </c>
      <c r="D95" s="127">
        <v>1</v>
      </c>
      <c r="J95" s="114"/>
      <c r="K95" s="114"/>
      <c r="L95" s="114"/>
    </row>
    <row r="96" spans="1:12" s="98" customFormat="1" x14ac:dyDescent="0.35">
      <c r="A96" s="454">
        <v>44034</v>
      </c>
      <c r="B96" s="455">
        <v>2018000065</v>
      </c>
      <c r="C96" s="456">
        <v>-104082.31</v>
      </c>
      <c r="D96" s="127">
        <v>1</v>
      </c>
      <c r="J96" s="114"/>
      <c r="K96" s="114"/>
      <c r="L96" s="114"/>
    </row>
    <row r="97" spans="1:12" s="98" customFormat="1" x14ac:dyDescent="0.35">
      <c r="A97" s="454">
        <v>44160</v>
      </c>
      <c r="B97" s="455">
        <v>2018000562</v>
      </c>
      <c r="C97" s="456">
        <v>-103946.29</v>
      </c>
      <c r="D97" s="127">
        <v>1</v>
      </c>
      <c r="J97" s="114"/>
      <c r="K97" s="114"/>
      <c r="L97" s="114"/>
    </row>
    <row r="98" spans="1:12" s="98" customFormat="1" x14ac:dyDescent="0.35">
      <c r="A98" s="454">
        <v>44144</v>
      </c>
      <c r="B98" s="455">
        <v>2018000463</v>
      </c>
      <c r="C98" s="456">
        <v>-103495.84</v>
      </c>
      <c r="D98" s="127">
        <v>1</v>
      </c>
      <c r="J98" s="114"/>
      <c r="K98" s="114"/>
      <c r="L98" s="114"/>
    </row>
    <row r="99" spans="1:12" s="98" customFormat="1" x14ac:dyDescent="0.35">
      <c r="A99" s="454">
        <v>44224</v>
      </c>
      <c r="B99" s="455">
        <v>2018000889</v>
      </c>
      <c r="C99" s="456">
        <v>-103283.81</v>
      </c>
      <c r="D99" s="127">
        <v>1</v>
      </c>
      <c r="J99" s="114"/>
      <c r="K99" s="114"/>
      <c r="L99" s="114"/>
    </row>
    <row r="100" spans="1:12" s="98" customFormat="1" x14ac:dyDescent="0.35">
      <c r="A100" s="454">
        <v>44062</v>
      </c>
      <c r="B100" s="455">
        <v>2018000187</v>
      </c>
      <c r="C100" s="456">
        <v>-103178.6</v>
      </c>
      <c r="D100" s="127">
        <v>1</v>
      </c>
      <c r="J100" s="114"/>
      <c r="K100" s="114"/>
      <c r="L100" s="114"/>
    </row>
    <row r="101" spans="1:12" s="98" customFormat="1" x14ac:dyDescent="0.35">
      <c r="A101" s="454">
        <v>44324</v>
      </c>
      <c r="B101" s="455">
        <v>2018001348</v>
      </c>
      <c r="C101" s="456">
        <v>-102741.27</v>
      </c>
      <c r="D101" s="127">
        <v>1</v>
      </c>
      <c r="J101" s="114"/>
      <c r="K101" s="114"/>
      <c r="L101" s="114"/>
    </row>
    <row r="102" spans="1:12" s="98" customFormat="1" x14ac:dyDescent="0.35">
      <c r="A102" s="454">
        <v>44329</v>
      </c>
      <c r="B102" s="455">
        <v>2018001370</v>
      </c>
      <c r="C102" s="456">
        <v>-102253.42</v>
      </c>
      <c r="D102" s="127">
        <v>1</v>
      </c>
      <c r="J102" s="114"/>
      <c r="K102" s="114"/>
      <c r="L102" s="114"/>
    </row>
    <row r="103" spans="1:12" s="98" customFormat="1" x14ac:dyDescent="0.35">
      <c r="A103" s="454">
        <v>44273</v>
      </c>
      <c r="B103" s="455">
        <v>2018001101</v>
      </c>
      <c r="C103" s="456">
        <v>-102212.98</v>
      </c>
      <c r="D103" s="127">
        <v>1</v>
      </c>
      <c r="J103" s="114"/>
      <c r="K103" s="114"/>
      <c r="L103" s="114"/>
    </row>
    <row r="104" spans="1:12" s="98" customFormat="1" x14ac:dyDescent="0.35">
      <c r="A104" s="454">
        <v>44224</v>
      </c>
      <c r="B104" s="455">
        <v>2018000889</v>
      </c>
      <c r="C104" s="456">
        <v>-101996.08</v>
      </c>
      <c r="D104" s="127">
        <v>1</v>
      </c>
      <c r="J104" s="114"/>
      <c r="K104" s="114"/>
      <c r="L104" s="114"/>
    </row>
    <row r="105" spans="1:12" s="98" customFormat="1" x14ac:dyDescent="0.35">
      <c r="A105" s="454">
        <v>44116</v>
      </c>
      <c r="B105" s="455">
        <v>2018000330</v>
      </c>
      <c r="C105" s="456">
        <v>-100743.45</v>
      </c>
      <c r="D105" s="127">
        <v>1</v>
      </c>
      <c r="J105" s="114"/>
      <c r="K105" s="114"/>
      <c r="L105" s="114"/>
    </row>
    <row r="106" spans="1:12" s="98" customFormat="1" x14ac:dyDescent="0.35">
      <c r="A106" s="454">
        <v>44324</v>
      </c>
      <c r="B106" s="455">
        <v>2018001349</v>
      </c>
      <c r="C106" s="456">
        <v>-100456.78</v>
      </c>
      <c r="D106" s="127">
        <v>1</v>
      </c>
      <c r="J106" s="114"/>
      <c r="K106" s="114"/>
      <c r="L106" s="114"/>
    </row>
    <row r="107" spans="1:12" s="98" customFormat="1" x14ac:dyDescent="0.35">
      <c r="A107" s="454">
        <v>44060</v>
      </c>
      <c r="B107" s="455">
        <v>2018000149</v>
      </c>
      <c r="C107" s="456">
        <v>-100287.73</v>
      </c>
      <c r="D107" s="127">
        <v>1</v>
      </c>
      <c r="J107" s="114"/>
      <c r="K107" s="114"/>
      <c r="L107" s="114"/>
    </row>
    <row r="108" spans="1:12" s="98" customFormat="1" x14ac:dyDescent="0.35">
      <c r="A108" s="454">
        <v>44068</v>
      </c>
      <c r="B108" s="455">
        <v>2018000188</v>
      </c>
      <c r="C108" s="456">
        <v>-100132.31</v>
      </c>
      <c r="D108" s="127">
        <v>1</v>
      </c>
      <c r="J108" s="114"/>
      <c r="K108" s="114"/>
      <c r="L108" s="114"/>
    </row>
    <row r="109" spans="1:12" s="98" customFormat="1" x14ac:dyDescent="0.35">
      <c r="A109" s="454">
        <v>44372</v>
      </c>
      <c r="B109" s="455">
        <v>2018001591</v>
      </c>
      <c r="C109" s="456">
        <v>-100043.1</v>
      </c>
      <c r="D109" s="127">
        <v>1</v>
      </c>
      <c r="J109" s="114"/>
      <c r="K109" s="114"/>
      <c r="L109" s="114"/>
    </row>
    <row r="110" spans="1:12" s="98" customFormat="1" x14ac:dyDescent="0.35">
      <c r="A110" s="454">
        <v>44214</v>
      </c>
      <c r="B110" s="455">
        <v>2018000827</v>
      </c>
      <c r="C110" s="456">
        <v>-100011.91</v>
      </c>
      <c r="D110" s="127">
        <v>1</v>
      </c>
      <c r="J110" s="114"/>
      <c r="K110" s="114"/>
      <c r="L110" s="114"/>
    </row>
    <row r="111" spans="1:12" s="98" customFormat="1" x14ac:dyDescent="0.35">
      <c r="A111" s="454">
        <v>44098</v>
      </c>
      <c r="B111" s="455">
        <v>2018000267</v>
      </c>
      <c r="C111" s="456">
        <v>-99815.58</v>
      </c>
      <c r="D111" s="127">
        <v>1</v>
      </c>
      <c r="J111" s="114"/>
      <c r="K111" s="114"/>
      <c r="L111" s="114"/>
    </row>
    <row r="112" spans="1:12" s="98" customFormat="1" x14ac:dyDescent="0.35">
      <c r="A112" s="454">
        <v>44224</v>
      </c>
      <c r="B112" s="455">
        <v>2018000878</v>
      </c>
      <c r="C112" s="456">
        <v>-99646.71</v>
      </c>
      <c r="D112" s="127">
        <v>1</v>
      </c>
      <c r="J112" s="114"/>
      <c r="K112" s="114"/>
      <c r="L112" s="114"/>
    </row>
    <row r="113" spans="1:12" s="98" customFormat="1" x14ac:dyDescent="0.35">
      <c r="A113" s="454">
        <v>44165</v>
      </c>
      <c r="B113" s="455">
        <v>2018000592</v>
      </c>
      <c r="C113" s="456">
        <v>-98994.82</v>
      </c>
      <c r="D113" s="127">
        <v>1</v>
      </c>
      <c r="J113" s="114"/>
      <c r="K113" s="114"/>
      <c r="L113" s="114"/>
    </row>
    <row r="114" spans="1:12" s="98" customFormat="1" x14ac:dyDescent="0.35">
      <c r="A114" s="454">
        <v>44317</v>
      </c>
      <c r="B114" s="455">
        <v>2018001282</v>
      </c>
      <c r="C114" s="456">
        <v>-98891.59</v>
      </c>
      <c r="D114" s="127">
        <v>1</v>
      </c>
      <c r="J114" s="114"/>
      <c r="K114" s="114"/>
      <c r="L114" s="114"/>
    </row>
    <row r="115" spans="1:12" s="98" customFormat="1" x14ac:dyDescent="0.35">
      <c r="A115" s="454">
        <v>44224</v>
      </c>
      <c r="B115" s="455">
        <v>2018000884</v>
      </c>
      <c r="C115" s="456">
        <v>-98346.82</v>
      </c>
      <c r="D115" s="127">
        <v>1</v>
      </c>
      <c r="J115" s="114"/>
      <c r="K115" s="114"/>
      <c r="L115" s="114"/>
    </row>
    <row r="116" spans="1:12" s="98" customFormat="1" x14ac:dyDescent="0.35">
      <c r="A116" s="454">
        <v>44224</v>
      </c>
      <c r="B116" s="455">
        <v>2018000884</v>
      </c>
      <c r="C116" s="456">
        <v>-98247.49</v>
      </c>
      <c r="D116" s="127">
        <v>1</v>
      </c>
      <c r="J116" s="114"/>
      <c r="K116" s="114"/>
      <c r="L116" s="114"/>
    </row>
    <row r="117" spans="1:12" s="98" customFormat="1" x14ac:dyDescent="0.35">
      <c r="A117" s="454">
        <v>44224</v>
      </c>
      <c r="B117" s="455">
        <v>2018000878</v>
      </c>
      <c r="C117" s="456">
        <v>-98034.59</v>
      </c>
      <c r="D117" s="127">
        <v>1</v>
      </c>
      <c r="J117" s="114"/>
      <c r="K117" s="114"/>
      <c r="L117" s="114"/>
    </row>
    <row r="118" spans="1:12" s="98" customFormat="1" x14ac:dyDescent="0.35">
      <c r="A118" s="454">
        <v>44328</v>
      </c>
      <c r="B118" s="455">
        <v>2018001377</v>
      </c>
      <c r="C118" s="456">
        <v>-97866.21</v>
      </c>
      <c r="D118" s="127">
        <v>1</v>
      </c>
      <c r="J118" s="114"/>
      <c r="K118" s="114"/>
      <c r="L118" s="114"/>
    </row>
    <row r="119" spans="1:12" s="98" customFormat="1" x14ac:dyDescent="0.35">
      <c r="A119" s="454">
        <v>44146</v>
      </c>
      <c r="B119" s="455">
        <v>2018000499</v>
      </c>
      <c r="C119" s="456">
        <v>-96346.15</v>
      </c>
      <c r="D119" s="127">
        <v>1</v>
      </c>
      <c r="J119" s="114"/>
      <c r="K119" s="114"/>
      <c r="L119" s="114"/>
    </row>
    <row r="120" spans="1:12" s="98" customFormat="1" x14ac:dyDescent="0.35">
      <c r="A120" s="454">
        <v>44224</v>
      </c>
      <c r="B120" s="455">
        <v>2018000888</v>
      </c>
      <c r="C120" s="456">
        <v>-95818.39</v>
      </c>
      <c r="D120" s="127">
        <v>1</v>
      </c>
      <c r="J120" s="114"/>
      <c r="K120" s="114"/>
      <c r="L120" s="114"/>
    </row>
    <row r="121" spans="1:12" s="98" customFormat="1" x14ac:dyDescent="0.35">
      <c r="A121" s="454">
        <v>44239</v>
      </c>
      <c r="B121" s="455">
        <v>2018000959</v>
      </c>
      <c r="C121" s="456">
        <v>-95253.59</v>
      </c>
      <c r="D121" s="127">
        <v>1</v>
      </c>
      <c r="J121" s="114"/>
      <c r="K121" s="114"/>
      <c r="L121" s="114"/>
    </row>
    <row r="122" spans="1:12" s="98" customFormat="1" x14ac:dyDescent="0.35">
      <c r="A122" s="454">
        <v>44224</v>
      </c>
      <c r="B122" s="455">
        <v>2018000888</v>
      </c>
      <c r="C122" s="456">
        <v>-95114.04</v>
      </c>
      <c r="D122" s="127">
        <v>1</v>
      </c>
      <c r="J122" s="114"/>
      <c r="K122" s="114"/>
      <c r="L122" s="114"/>
    </row>
    <row r="123" spans="1:12" s="98" customFormat="1" x14ac:dyDescent="0.35">
      <c r="A123" s="454">
        <v>44131</v>
      </c>
      <c r="B123" s="455">
        <v>2018000382</v>
      </c>
      <c r="C123" s="456">
        <v>-94871.88</v>
      </c>
      <c r="D123" s="127">
        <v>1</v>
      </c>
      <c r="J123" s="114"/>
      <c r="K123" s="114"/>
      <c r="L123" s="114"/>
    </row>
    <row r="124" spans="1:12" s="98" customFormat="1" x14ac:dyDescent="0.35">
      <c r="A124" s="454">
        <v>44135</v>
      </c>
      <c r="B124" s="455">
        <v>2008000065</v>
      </c>
      <c r="C124" s="456">
        <v>-94740.41</v>
      </c>
      <c r="D124" s="127">
        <v>1</v>
      </c>
      <c r="J124" s="114"/>
      <c r="K124" s="114"/>
      <c r="L124" s="114"/>
    </row>
    <row r="125" spans="1:12" s="98" customFormat="1" x14ac:dyDescent="0.35">
      <c r="A125" s="454">
        <v>44362</v>
      </c>
      <c r="B125" s="455">
        <v>2018001538</v>
      </c>
      <c r="C125" s="456">
        <v>-94676.160000000003</v>
      </c>
      <c r="D125" s="127">
        <v>1</v>
      </c>
      <c r="J125" s="114"/>
      <c r="K125" s="114"/>
      <c r="L125" s="114"/>
    </row>
    <row r="126" spans="1:12" s="98" customFormat="1" x14ac:dyDescent="0.35">
      <c r="A126" s="454">
        <v>44194</v>
      </c>
      <c r="B126" s="455">
        <v>2018000749</v>
      </c>
      <c r="C126" s="456">
        <v>-94458.66</v>
      </c>
      <c r="D126" s="127">
        <v>1</v>
      </c>
      <c r="J126" s="114"/>
      <c r="K126" s="114"/>
      <c r="L126" s="114"/>
    </row>
    <row r="127" spans="1:12" s="98" customFormat="1" x14ac:dyDescent="0.35">
      <c r="A127" s="454">
        <v>44192</v>
      </c>
      <c r="B127" s="455">
        <v>2018000726</v>
      </c>
      <c r="C127" s="456">
        <v>-94143.25</v>
      </c>
      <c r="D127" s="127">
        <v>1</v>
      </c>
      <c r="J127" s="114"/>
      <c r="K127" s="114"/>
      <c r="L127" s="114"/>
    </row>
    <row r="128" spans="1:12" s="98" customFormat="1" x14ac:dyDescent="0.35">
      <c r="A128" s="454">
        <v>44314</v>
      </c>
      <c r="B128" s="455">
        <v>2018001271</v>
      </c>
      <c r="C128" s="456">
        <v>-94039.48</v>
      </c>
      <c r="D128" s="127">
        <v>1</v>
      </c>
      <c r="J128" s="114"/>
      <c r="K128" s="114"/>
      <c r="L128" s="114"/>
    </row>
    <row r="129" spans="1:12" s="98" customFormat="1" x14ac:dyDescent="0.35">
      <c r="A129" s="454">
        <v>44243</v>
      </c>
      <c r="B129" s="455">
        <v>2018000977</v>
      </c>
      <c r="C129" s="456">
        <v>-93785.54</v>
      </c>
      <c r="D129" s="127">
        <v>1</v>
      </c>
      <c r="J129" s="114"/>
      <c r="K129" s="114"/>
      <c r="L129" s="114"/>
    </row>
    <row r="130" spans="1:12" s="98" customFormat="1" x14ac:dyDescent="0.35">
      <c r="A130" s="454">
        <v>44140</v>
      </c>
      <c r="B130" s="455">
        <v>2018000429</v>
      </c>
      <c r="C130" s="456">
        <v>-93705.43</v>
      </c>
      <c r="D130" s="127">
        <v>1</v>
      </c>
      <c r="J130" s="114"/>
      <c r="K130" s="114"/>
      <c r="L130" s="114"/>
    </row>
    <row r="131" spans="1:12" s="98" customFormat="1" x14ac:dyDescent="0.35">
      <c r="A131" s="454">
        <v>44235</v>
      </c>
      <c r="B131" s="455">
        <v>2018000926</v>
      </c>
      <c r="C131" s="456">
        <v>-92394.43</v>
      </c>
      <c r="D131" s="127">
        <v>1</v>
      </c>
      <c r="J131" s="114"/>
      <c r="K131" s="114"/>
      <c r="L131" s="114"/>
    </row>
    <row r="132" spans="1:12" s="98" customFormat="1" x14ac:dyDescent="0.35">
      <c r="A132" s="454">
        <v>44208</v>
      </c>
      <c r="B132" s="455">
        <v>2018000803</v>
      </c>
      <c r="C132" s="456">
        <v>-91930.559999999998</v>
      </c>
      <c r="D132" s="127">
        <v>1</v>
      </c>
      <c r="J132" s="114"/>
      <c r="K132" s="114"/>
      <c r="L132" s="114"/>
    </row>
    <row r="133" spans="1:12" s="98" customFormat="1" x14ac:dyDescent="0.35">
      <c r="A133" s="454">
        <v>44364</v>
      </c>
      <c r="B133" s="455">
        <v>2018001550</v>
      </c>
      <c r="C133" s="456">
        <v>-91086.19</v>
      </c>
      <c r="D133" s="127">
        <v>1</v>
      </c>
      <c r="J133" s="114"/>
      <c r="K133" s="114"/>
      <c r="L133" s="114"/>
    </row>
    <row r="134" spans="1:12" s="98" customFormat="1" x14ac:dyDescent="0.35">
      <c r="A134" s="454">
        <v>44154</v>
      </c>
      <c r="B134" s="455">
        <v>2018000596</v>
      </c>
      <c r="C134" s="456">
        <v>-90840.92</v>
      </c>
      <c r="D134" s="127">
        <v>1</v>
      </c>
      <c r="J134" s="114"/>
      <c r="K134" s="114"/>
      <c r="L134" s="114"/>
    </row>
    <row r="135" spans="1:12" s="98" customFormat="1" x14ac:dyDescent="0.35">
      <c r="A135" s="454">
        <v>44080</v>
      </c>
      <c r="B135" s="455">
        <v>2018000251</v>
      </c>
      <c r="C135" s="456">
        <v>-90507.14</v>
      </c>
      <c r="D135" s="127">
        <v>1</v>
      </c>
      <c r="J135" s="114"/>
      <c r="K135" s="114"/>
      <c r="L135" s="114"/>
    </row>
    <row r="136" spans="1:12" s="98" customFormat="1" x14ac:dyDescent="0.35">
      <c r="A136" s="454">
        <v>44062</v>
      </c>
      <c r="B136" s="455">
        <v>2018000185</v>
      </c>
      <c r="C136" s="456">
        <v>-90359.73</v>
      </c>
      <c r="D136" s="127">
        <v>1</v>
      </c>
      <c r="J136" s="114"/>
      <c r="K136" s="114"/>
      <c r="L136" s="114"/>
    </row>
    <row r="137" spans="1:12" s="98" customFormat="1" x14ac:dyDescent="0.35">
      <c r="A137" s="454">
        <v>44189</v>
      </c>
      <c r="B137" s="455">
        <v>2018000703</v>
      </c>
      <c r="C137" s="456">
        <v>-89060.1</v>
      </c>
      <c r="D137" s="127">
        <v>1</v>
      </c>
      <c r="J137" s="114"/>
      <c r="K137" s="114"/>
      <c r="L137" s="114"/>
    </row>
    <row r="138" spans="1:12" s="98" customFormat="1" x14ac:dyDescent="0.35">
      <c r="A138" s="454">
        <v>44108</v>
      </c>
      <c r="B138" s="455">
        <v>2018000358</v>
      </c>
      <c r="C138" s="456">
        <v>-88830.03</v>
      </c>
      <c r="D138" s="127">
        <v>1</v>
      </c>
      <c r="J138" s="114"/>
      <c r="K138" s="114"/>
      <c r="L138" s="114"/>
    </row>
    <row r="139" spans="1:12" s="98" customFormat="1" x14ac:dyDescent="0.35">
      <c r="A139" s="454">
        <v>44103</v>
      </c>
      <c r="B139" s="455">
        <v>2018000287</v>
      </c>
      <c r="C139" s="456">
        <v>-88743.49</v>
      </c>
      <c r="D139" s="127">
        <v>1</v>
      </c>
      <c r="J139" s="114"/>
      <c r="K139" s="114"/>
      <c r="L139" s="114"/>
    </row>
    <row r="140" spans="1:12" s="98" customFormat="1" x14ac:dyDescent="0.35">
      <c r="A140" s="454">
        <v>44103</v>
      </c>
      <c r="B140" s="455">
        <v>2018000288</v>
      </c>
      <c r="C140" s="456">
        <v>-88570.41</v>
      </c>
      <c r="D140" s="127">
        <v>1</v>
      </c>
      <c r="J140" s="114"/>
      <c r="K140" s="114"/>
      <c r="L140" s="114"/>
    </row>
    <row r="141" spans="1:12" s="98" customFormat="1" x14ac:dyDescent="0.35">
      <c r="A141" s="454">
        <v>44183</v>
      </c>
      <c r="B141" s="455">
        <v>2018000669</v>
      </c>
      <c r="C141" s="456">
        <v>-88379.36</v>
      </c>
      <c r="D141" s="127">
        <v>1</v>
      </c>
      <c r="J141" s="114"/>
      <c r="K141" s="114"/>
      <c r="L141" s="114"/>
    </row>
    <row r="142" spans="1:12" s="98" customFormat="1" x14ac:dyDescent="0.35">
      <c r="A142" s="454">
        <v>44273</v>
      </c>
      <c r="B142" s="455">
        <v>2018001089</v>
      </c>
      <c r="C142" s="456">
        <v>-88335.86</v>
      </c>
      <c r="D142" s="127">
        <v>1</v>
      </c>
      <c r="J142" s="114"/>
      <c r="K142" s="114"/>
      <c r="L142" s="114"/>
    </row>
    <row r="143" spans="1:12" s="98" customFormat="1" x14ac:dyDescent="0.35">
      <c r="A143" s="454">
        <v>44144</v>
      </c>
      <c r="B143" s="455">
        <v>2018000469</v>
      </c>
      <c r="C143" s="456">
        <v>-88245.43</v>
      </c>
      <c r="D143" s="127">
        <v>1</v>
      </c>
      <c r="J143" s="114"/>
      <c r="K143" s="114"/>
      <c r="L143" s="114"/>
    </row>
    <row r="144" spans="1:12" s="98" customFormat="1" x14ac:dyDescent="0.35">
      <c r="A144" s="454">
        <v>44304</v>
      </c>
      <c r="B144" s="455">
        <v>2018001242</v>
      </c>
      <c r="C144" s="456">
        <v>-87151.49</v>
      </c>
      <c r="D144" s="127">
        <v>1</v>
      </c>
      <c r="J144" s="114"/>
      <c r="K144" s="114"/>
      <c r="L144" s="114"/>
    </row>
    <row r="145" spans="1:12" s="98" customFormat="1" x14ac:dyDescent="0.35">
      <c r="A145" s="454">
        <v>44090</v>
      </c>
      <c r="B145" s="455">
        <v>2018000241</v>
      </c>
      <c r="C145" s="456">
        <v>-86222.63</v>
      </c>
      <c r="D145" s="127">
        <v>1</v>
      </c>
      <c r="J145" s="114"/>
      <c r="K145" s="114"/>
      <c r="L145" s="114"/>
    </row>
    <row r="146" spans="1:12" s="98" customFormat="1" x14ac:dyDescent="0.35">
      <c r="A146" s="454">
        <v>44329</v>
      </c>
      <c r="B146" s="455">
        <v>2018001383</v>
      </c>
      <c r="C146" s="456">
        <v>-86137.33</v>
      </c>
      <c r="D146" s="127">
        <v>1</v>
      </c>
      <c r="J146" s="114"/>
      <c r="K146" s="114"/>
      <c r="L146" s="114"/>
    </row>
    <row r="147" spans="1:12" s="98" customFormat="1" x14ac:dyDescent="0.35">
      <c r="A147" s="454">
        <v>44140</v>
      </c>
      <c r="B147" s="455">
        <v>2018000439</v>
      </c>
      <c r="C147" s="456">
        <v>-85475.61</v>
      </c>
      <c r="D147" s="127">
        <v>1</v>
      </c>
      <c r="J147" s="114"/>
      <c r="K147" s="114"/>
      <c r="L147" s="114"/>
    </row>
    <row r="148" spans="1:12" s="98" customFormat="1" x14ac:dyDescent="0.35">
      <c r="A148" s="454">
        <v>44374</v>
      </c>
      <c r="B148" s="455">
        <v>2018001597</v>
      </c>
      <c r="C148" s="456">
        <v>-84702.68</v>
      </c>
      <c r="D148" s="127">
        <v>1</v>
      </c>
      <c r="J148" s="114"/>
      <c r="K148" s="114"/>
      <c r="L148" s="114"/>
    </row>
    <row r="149" spans="1:12" s="98" customFormat="1" x14ac:dyDescent="0.35">
      <c r="A149" s="454">
        <v>44096</v>
      </c>
      <c r="B149" s="455">
        <v>2018000293</v>
      </c>
      <c r="C149" s="456">
        <v>-84578.95</v>
      </c>
      <c r="D149" s="127">
        <v>1</v>
      </c>
      <c r="J149" s="114"/>
      <c r="K149" s="114"/>
      <c r="L149" s="114"/>
    </row>
    <row r="150" spans="1:12" s="98" customFormat="1" x14ac:dyDescent="0.35">
      <c r="A150" s="454">
        <v>44210</v>
      </c>
      <c r="B150" s="455">
        <v>2018000816</v>
      </c>
      <c r="C150" s="456">
        <v>-84576.12</v>
      </c>
      <c r="D150" s="127">
        <v>1</v>
      </c>
      <c r="J150" s="114"/>
      <c r="K150" s="114"/>
      <c r="L150" s="114"/>
    </row>
    <row r="151" spans="1:12" s="98" customFormat="1" x14ac:dyDescent="0.35">
      <c r="A151" s="454">
        <v>44285</v>
      </c>
      <c r="B151" s="455">
        <v>2018001186</v>
      </c>
      <c r="C151" s="456">
        <v>-84542.04</v>
      </c>
      <c r="D151" s="127">
        <v>1</v>
      </c>
      <c r="J151" s="114"/>
      <c r="K151" s="114"/>
      <c r="L151" s="114"/>
    </row>
    <row r="152" spans="1:12" s="98" customFormat="1" x14ac:dyDescent="0.35">
      <c r="A152" s="454">
        <v>44329</v>
      </c>
      <c r="B152" s="455">
        <v>2018001382</v>
      </c>
      <c r="C152" s="456">
        <v>-84460.05</v>
      </c>
      <c r="D152" s="127">
        <v>1</v>
      </c>
      <c r="J152" s="114"/>
      <c r="K152" s="114"/>
      <c r="L152" s="114"/>
    </row>
    <row r="153" spans="1:12" s="98" customFormat="1" x14ac:dyDescent="0.35">
      <c r="A153" s="454">
        <v>44048</v>
      </c>
      <c r="B153" s="455">
        <v>2018000175</v>
      </c>
      <c r="C153" s="456">
        <v>-83840.44</v>
      </c>
      <c r="D153" s="127">
        <v>1</v>
      </c>
      <c r="J153" s="114"/>
      <c r="K153" s="114"/>
      <c r="L153" s="114"/>
    </row>
    <row r="154" spans="1:12" s="98" customFormat="1" x14ac:dyDescent="0.35">
      <c r="A154" s="454">
        <v>44221</v>
      </c>
      <c r="B154" s="455">
        <v>2018000868</v>
      </c>
      <c r="C154" s="456">
        <v>-82431.73</v>
      </c>
      <c r="D154" s="127">
        <v>1</v>
      </c>
      <c r="J154" s="114"/>
      <c r="K154" s="114"/>
      <c r="L154" s="114"/>
    </row>
    <row r="155" spans="1:12" s="98" customFormat="1" x14ac:dyDescent="0.35">
      <c r="A155" s="454">
        <v>44361</v>
      </c>
      <c r="B155" s="455">
        <v>2018001521</v>
      </c>
      <c r="C155" s="456">
        <v>-81853.2</v>
      </c>
      <c r="D155" s="127">
        <v>1</v>
      </c>
      <c r="J155" s="114"/>
      <c r="K155" s="114"/>
      <c r="L155" s="114"/>
    </row>
    <row r="156" spans="1:12" s="98" customFormat="1" x14ac:dyDescent="0.35">
      <c r="A156" s="454">
        <v>44212</v>
      </c>
      <c r="B156" s="455">
        <v>2018000845</v>
      </c>
      <c r="C156" s="456">
        <v>-81765.34</v>
      </c>
      <c r="D156" s="127">
        <v>1</v>
      </c>
      <c r="J156" s="114"/>
      <c r="K156" s="114"/>
      <c r="L156" s="114"/>
    </row>
    <row r="157" spans="1:12" s="98" customFormat="1" x14ac:dyDescent="0.35">
      <c r="A157" s="454">
        <v>44358</v>
      </c>
      <c r="B157" s="455">
        <v>2018001515</v>
      </c>
      <c r="C157" s="456">
        <v>-81712.259999999995</v>
      </c>
      <c r="D157" s="127">
        <v>1</v>
      </c>
      <c r="J157" s="114"/>
      <c r="K157" s="114"/>
      <c r="L157" s="114"/>
    </row>
    <row r="158" spans="1:12" s="98" customFormat="1" x14ac:dyDescent="0.35">
      <c r="A158" s="454">
        <v>44276</v>
      </c>
      <c r="B158" s="455">
        <v>2018001136</v>
      </c>
      <c r="C158" s="456">
        <v>-81561.929999999993</v>
      </c>
      <c r="D158" s="127">
        <v>1</v>
      </c>
      <c r="J158" s="114"/>
      <c r="K158" s="114"/>
      <c r="L158" s="114"/>
    </row>
    <row r="159" spans="1:12" s="98" customFormat="1" x14ac:dyDescent="0.35">
      <c r="A159" s="454">
        <v>44276</v>
      </c>
      <c r="B159" s="455">
        <v>2018001130</v>
      </c>
      <c r="C159" s="456">
        <v>-81323.91</v>
      </c>
      <c r="D159" s="127">
        <v>1</v>
      </c>
      <c r="J159" s="114"/>
      <c r="K159" s="114"/>
      <c r="L159" s="114"/>
    </row>
    <row r="160" spans="1:12" s="98" customFormat="1" x14ac:dyDescent="0.35">
      <c r="A160" s="454">
        <v>44147</v>
      </c>
      <c r="B160" s="455">
        <v>2018000557</v>
      </c>
      <c r="C160" s="456">
        <v>-80983.45</v>
      </c>
      <c r="D160" s="127">
        <v>1</v>
      </c>
      <c r="J160" s="114"/>
      <c r="K160" s="114"/>
      <c r="L160" s="114"/>
    </row>
    <row r="161" spans="1:12" s="98" customFormat="1" x14ac:dyDescent="0.35">
      <c r="A161" s="454">
        <v>44145</v>
      </c>
      <c r="B161" s="455">
        <v>2018000483</v>
      </c>
      <c r="C161" s="456">
        <v>-80969.81</v>
      </c>
      <c r="D161" s="127">
        <v>1</v>
      </c>
      <c r="J161" s="114"/>
      <c r="K161" s="114"/>
      <c r="L161" s="114"/>
    </row>
    <row r="162" spans="1:12" s="98" customFormat="1" x14ac:dyDescent="0.35">
      <c r="A162" s="454">
        <v>44157</v>
      </c>
      <c r="B162" s="455">
        <v>2018000537</v>
      </c>
      <c r="C162" s="456">
        <v>-80451.61</v>
      </c>
      <c r="D162" s="127">
        <v>1</v>
      </c>
      <c r="J162" s="114"/>
      <c r="K162" s="114"/>
      <c r="L162" s="114"/>
    </row>
    <row r="163" spans="1:12" s="98" customFormat="1" x14ac:dyDescent="0.35">
      <c r="A163" s="454">
        <v>44042</v>
      </c>
      <c r="B163" s="455">
        <v>2018000111</v>
      </c>
      <c r="C163" s="456">
        <v>-80445.63</v>
      </c>
      <c r="D163" s="127">
        <v>1</v>
      </c>
      <c r="J163" s="114"/>
      <c r="K163" s="114"/>
      <c r="L163" s="114"/>
    </row>
    <row r="164" spans="1:12" s="98" customFormat="1" x14ac:dyDescent="0.35">
      <c r="A164" s="454">
        <v>44358</v>
      </c>
      <c r="B164" s="455">
        <v>2018001509</v>
      </c>
      <c r="C164" s="456">
        <v>-80235.100000000006</v>
      </c>
      <c r="D164" s="127">
        <v>1</v>
      </c>
      <c r="J164" s="114"/>
      <c r="K164" s="114"/>
      <c r="L164" s="114"/>
    </row>
    <row r="165" spans="1:12" s="98" customFormat="1" x14ac:dyDescent="0.35">
      <c r="A165" s="454">
        <v>44329</v>
      </c>
      <c r="B165" s="455">
        <v>2018001382</v>
      </c>
      <c r="C165" s="456">
        <v>-79932.62</v>
      </c>
      <c r="D165" s="127">
        <v>1</v>
      </c>
      <c r="J165" s="114"/>
      <c r="K165" s="114"/>
      <c r="L165" s="114"/>
    </row>
    <row r="166" spans="1:12" s="98" customFormat="1" x14ac:dyDescent="0.35">
      <c r="A166" s="454">
        <v>44235</v>
      </c>
      <c r="B166" s="455">
        <v>2018000926</v>
      </c>
      <c r="C166" s="456">
        <v>-79680.33</v>
      </c>
      <c r="D166" s="127">
        <v>1</v>
      </c>
      <c r="J166" s="114"/>
      <c r="K166" s="114"/>
      <c r="L166" s="114"/>
    </row>
    <row r="167" spans="1:12" s="98" customFormat="1" x14ac:dyDescent="0.35">
      <c r="A167" s="454">
        <v>44376</v>
      </c>
      <c r="B167" s="455">
        <v>2018001615</v>
      </c>
      <c r="C167" s="456">
        <v>-79462.61</v>
      </c>
      <c r="D167" s="127">
        <v>1</v>
      </c>
      <c r="J167" s="114"/>
      <c r="K167" s="114"/>
      <c r="L167" s="114"/>
    </row>
    <row r="168" spans="1:12" s="98" customFormat="1" x14ac:dyDescent="0.35">
      <c r="A168" s="454">
        <v>44372</v>
      </c>
      <c r="B168" s="455">
        <v>2018001591</v>
      </c>
      <c r="C168" s="456">
        <v>-79322.399999999994</v>
      </c>
      <c r="D168" s="127">
        <v>1</v>
      </c>
      <c r="J168" s="114"/>
      <c r="K168" s="114"/>
      <c r="L168" s="114"/>
    </row>
    <row r="169" spans="1:12" s="98" customFormat="1" x14ac:dyDescent="0.35">
      <c r="A169" s="454">
        <v>44358</v>
      </c>
      <c r="B169" s="455">
        <v>2018001510</v>
      </c>
      <c r="C169" s="456">
        <v>-78925.16</v>
      </c>
      <c r="D169" s="127">
        <v>1</v>
      </c>
      <c r="J169" s="114"/>
      <c r="K169" s="114"/>
      <c r="L169" s="114"/>
    </row>
    <row r="170" spans="1:12" s="98" customFormat="1" x14ac:dyDescent="0.35">
      <c r="A170" s="454">
        <v>44160</v>
      </c>
      <c r="B170" s="455">
        <v>2018000561</v>
      </c>
      <c r="C170" s="456">
        <v>-78724.710000000006</v>
      </c>
      <c r="D170" s="127">
        <v>1</v>
      </c>
      <c r="J170" s="114"/>
      <c r="K170" s="114"/>
      <c r="L170" s="114"/>
    </row>
    <row r="171" spans="1:12" s="98" customFormat="1" x14ac:dyDescent="0.35">
      <c r="A171" s="454">
        <v>44028</v>
      </c>
      <c r="B171" s="455">
        <v>2018000046</v>
      </c>
      <c r="C171" s="456">
        <v>-78642.240000000005</v>
      </c>
      <c r="D171" s="127">
        <v>1</v>
      </c>
      <c r="J171" s="114"/>
      <c r="K171" s="114"/>
      <c r="L171" s="114"/>
    </row>
    <row r="172" spans="1:12" s="98" customFormat="1" x14ac:dyDescent="0.35">
      <c r="A172" s="454">
        <v>44323</v>
      </c>
      <c r="B172" s="455">
        <v>2018001328</v>
      </c>
      <c r="C172" s="456">
        <v>-78384.12</v>
      </c>
      <c r="D172" s="127">
        <v>1</v>
      </c>
      <c r="J172" s="114"/>
      <c r="K172" s="114"/>
      <c r="L172" s="114"/>
    </row>
    <row r="173" spans="1:12" s="98" customFormat="1" x14ac:dyDescent="0.35">
      <c r="A173" s="454">
        <v>44130</v>
      </c>
      <c r="B173" s="455">
        <v>2008000058</v>
      </c>
      <c r="C173" s="456">
        <v>-78339.7</v>
      </c>
      <c r="D173" s="127">
        <v>1</v>
      </c>
      <c r="J173" s="114"/>
      <c r="K173" s="114"/>
      <c r="L173" s="114"/>
    </row>
    <row r="174" spans="1:12" s="98" customFormat="1" x14ac:dyDescent="0.35">
      <c r="A174" s="454">
        <v>44167</v>
      </c>
      <c r="B174" s="455">
        <v>2018000610</v>
      </c>
      <c r="C174" s="456">
        <v>-77148.36</v>
      </c>
      <c r="D174" s="127">
        <v>1</v>
      </c>
      <c r="J174" s="114"/>
      <c r="K174" s="114"/>
      <c r="L174" s="114"/>
    </row>
    <row r="175" spans="1:12" s="98" customFormat="1" x14ac:dyDescent="0.35">
      <c r="A175" s="454">
        <v>44268</v>
      </c>
      <c r="B175" s="455">
        <v>2018001073</v>
      </c>
      <c r="C175" s="456">
        <v>-76981.039999999994</v>
      </c>
      <c r="D175" s="127">
        <v>1</v>
      </c>
      <c r="J175" s="114"/>
      <c r="K175" s="114"/>
      <c r="L175" s="114"/>
    </row>
    <row r="176" spans="1:12" s="98" customFormat="1" x14ac:dyDescent="0.35">
      <c r="A176" s="454">
        <v>44146</v>
      </c>
      <c r="B176" s="455">
        <v>2018000479</v>
      </c>
      <c r="C176" s="456">
        <v>-76937.58</v>
      </c>
      <c r="D176" s="127">
        <v>1</v>
      </c>
      <c r="J176" s="114"/>
      <c r="K176" s="114"/>
      <c r="L176" s="114"/>
    </row>
    <row r="177" spans="1:12" s="98" customFormat="1" x14ac:dyDescent="0.35">
      <c r="A177" s="454">
        <v>44330</v>
      </c>
      <c r="B177" s="455">
        <v>2018001369</v>
      </c>
      <c r="C177" s="456">
        <v>-76563.92</v>
      </c>
      <c r="D177" s="127">
        <v>1</v>
      </c>
      <c r="J177" s="114"/>
      <c r="K177" s="114"/>
      <c r="L177" s="114"/>
    </row>
    <row r="178" spans="1:12" s="98" customFormat="1" x14ac:dyDescent="0.35">
      <c r="A178" s="454">
        <v>44113</v>
      </c>
      <c r="B178" s="455">
        <v>2018000361</v>
      </c>
      <c r="C178" s="456">
        <v>-76427.83</v>
      </c>
      <c r="D178" s="127">
        <v>1</v>
      </c>
      <c r="J178" s="114"/>
      <c r="K178" s="114"/>
      <c r="L178" s="114"/>
    </row>
    <row r="179" spans="1:12" s="98" customFormat="1" x14ac:dyDescent="0.35">
      <c r="A179" s="454">
        <v>44324</v>
      </c>
      <c r="B179" s="455">
        <v>2018001332</v>
      </c>
      <c r="C179" s="456">
        <v>-74810.880000000005</v>
      </c>
      <c r="D179" s="127">
        <v>1</v>
      </c>
      <c r="J179" s="114"/>
      <c r="K179" s="114"/>
      <c r="L179" s="114"/>
    </row>
    <row r="180" spans="1:12" s="98" customFormat="1" x14ac:dyDescent="0.35">
      <c r="A180" s="454">
        <v>44343</v>
      </c>
      <c r="B180" s="455">
        <v>2018001425</v>
      </c>
      <c r="C180" s="456">
        <v>-74804.75</v>
      </c>
      <c r="D180" s="127">
        <v>1</v>
      </c>
      <c r="J180" s="114"/>
      <c r="K180" s="114"/>
      <c r="L180" s="114"/>
    </row>
    <row r="181" spans="1:12" s="98" customFormat="1" x14ac:dyDescent="0.35">
      <c r="A181" s="454">
        <v>44125</v>
      </c>
      <c r="B181" s="455">
        <v>2018000422</v>
      </c>
      <c r="C181" s="456">
        <v>-73943.28</v>
      </c>
      <c r="D181" s="127">
        <v>1</v>
      </c>
      <c r="J181" s="114"/>
      <c r="K181" s="114"/>
      <c r="L181" s="114"/>
    </row>
    <row r="182" spans="1:12" s="98" customFormat="1" x14ac:dyDescent="0.35">
      <c r="A182" s="454">
        <v>44165</v>
      </c>
      <c r="B182" s="455">
        <v>2018000592</v>
      </c>
      <c r="C182" s="456">
        <v>-73624.759999999995</v>
      </c>
      <c r="D182" s="127">
        <v>1</v>
      </c>
      <c r="J182" s="114"/>
      <c r="K182" s="114"/>
      <c r="L182" s="114"/>
    </row>
    <row r="183" spans="1:12" s="98" customFormat="1" x14ac:dyDescent="0.35">
      <c r="A183" s="454">
        <v>44330</v>
      </c>
      <c r="B183" s="455">
        <v>2018001368</v>
      </c>
      <c r="C183" s="456">
        <v>-73408.179999999993</v>
      </c>
      <c r="D183" s="127">
        <v>1</v>
      </c>
      <c r="J183" s="114"/>
      <c r="K183" s="114"/>
      <c r="L183" s="114"/>
    </row>
    <row r="184" spans="1:12" s="98" customFormat="1" x14ac:dyDescent="0.35">
      <c r="A184" s="454">
        <v>44372</v>
      </c>
      <c r="B184" s="455">
        <v>2018001591</v>
      </c>
      <c r="C184" s="456">
        <v>-73215.899999999994</v>
      </c>
      <c r="D184" s="127">
        <v>1</v>
      </c>
      <c r="J184" s="114"/>
      <c r="K184" s="114"/>
      <c r="L184" s="114"/>
    </row>
    <row r="185" spans="1:12" s="98" customFormat="1" x14ac:dyDescent="0.35">
      <c r="A185" s="454">
        <v>44238</v>
      </c>
      <c r="B185" s="455">
        <v>2018000953</v>
      </c>
      <c r="C185" s="456">
        <v>-72494.09</v>
      </c>
      <c r="D185" s="127">
        <v>1</v>
      </c>
      <c r="J185" s="114"/>
      <c r="K185" s="114"/>
      <c r="L185" s="114"/>
    </row>
    <row r="186" spans="1:12" s="98" customFormat="1" x14ac:dyDescent="0.35">
      <c r="A186" s="454">
        <v>44031</v>
      </c>
      <c r="B186" s="455">
        <v>2018000060</v>
      </c>
      <c r="C186" s="456">
        <v>-72412.62</v>
      </c>
      <c r="D186" s="127">
        <v>1</v>
      </c>
      <c r="J186" s="114"/>
      <c r="K186" s="114"/>
      <c r="L186" s="114"/>
    </row>
    <row r="187" spans="1:12" s="98" customFormat="1" x14ac:dyDescent="0.35">
      <c r="A187" s="454">
        <v>44050</v>
      </c>
      <c r="B187" s="455">
        <v>2018000125</v>
      </c>
      <c r="C187" s="456">
        <v>-72395.08</v>
      </c>
      <c r="D187" s="127">
        <v>1</v>
      </c>
      <c r="J187" s="114"/>
      <c r="K187" s="114"/>
      <c r="L187" s="114"/>
    </row>
    <row r="188" spans="1:12" s="98" customFormat="1" x14ac:dyDescent="0.35">
      <c r="A188" s="454">
        <v>44126</v>
      </c>
      <c r="B188" s="455">
        <v>2018000374</v>
      </c>
      <c r="C188" s="456">
        <v>-72252.479999999996</v>
      </c>
      <c r="D188" s="127">
        <v>1</v>
      </c>
      <c r="J188" s="114"/>
      <c r="K188" s="114"/>
      <c r="L188" s="114"/>
    </row>
    <row r="189" spans="1:12" s="98" customFormat="1" x14ac:dyDescent="0.35">
      <c r="A189" s="454">
        <v>44031</v>
      </c>
      <c r="B189" s="455">
        <v>2018000059</v>
      </c>
      <c r="C189" s="456">
        <v>-72008.08</v>
      </c>
      <c r="D189" s="127">
        <v>1</v>
      </c>
      <c r="J189" s="114"/>
      <c r="K189" s="114"/>
      <c r="L189" s="114"/>
    </row>
    <row r="190" spans="1:12" s="98" customFormat="1" x14ac:dyDescent="0.35">
      <c r="A190" s="454">
        <v>44283</v>
      </c>
      <c r="B190" s="455">
        <v>2018001178</v>
      </c>
      <c r="C190" s="456">
        <v>-71995.75</v>
      </c>
      <c r="D190" s="127">
        <v>1</v>
      </c>
      <c r="J190" s="114"/>
      <c r="K190" s="114"/>
      <c r="L190" s="114"/>
    </row>
    <row r="191" spans="1:12" s="98" customFormat="1" x14ac:dyDescent="0.35">
      <c r="A191" s="454">
        <v>44123</v>
      </c>
      <c r="B191" s="455">
        <v>2018000348</v>
      </c>
      <c r="C191" s="456">
        <v>-71236.42</v>
      </c>
      <c r="D191" s="127">
        <v>1</v>
      </c>
      <c r="J191" s="114"/>
      <c r="K191" s="114"/>
      <c r="L191" s="114"/>
    </row>
    <row r="192" spans="1:12" s="98" customFormat="1" x14ac:dyDescent="0.35">
      <c r="A192" s="454">
        <v>44270</v>
      </c>
      <c r="B192" s="455">
        <v>2018001077</v>
      </c>
      <c r="C192" s="456">
        <v>-71081.78</v>
      </c>
      <c r="D192" s="127">
        <v>1</v>
      </c>
      <c r="J192" s="114"/>
      <c r="K192" s="114"/>
      <c r="L192" s="114"/>
    </row>
    <row r="193" spans="1:12" s="98" customFormat="1" x14ac:dyDescent="0.35">
      <c r="A193" s="454">
        <v>44181</v>
      </c>
      <c r="B193" s="455">
        <v>2018000657</v>
      </c>
      <c r="C193" s="456">
        <v>-70977.27</v>
      </c>
      <c r="D193" s="127">
        <v>1</v>
      </c>
      <c r="J193" s="114"/>
      <c r="K193" s="114"/>
      <c r="L193" s="114"/>
    </row>
    <row r="194" spans="1:12" s="98" customFormat="1" x14ac:dyDescent="0.35">
      <c r="A194" s="454">
        <v>44135</v>
      </c>
      <c r="B194" s="455">
        <v>2018000414</v>
      </c>
      <c r="C194" s="456">
        <v>-70921.31</v>
      </c>
      <c r="D194" s="127">
        <v>1</v>
      </c>
      <c r="J194" s="114"/>
      <c r="K194" s="114"/>
      <c r="L194" s="114"/>
    </row>
    <row r="195" spans="1:12" s="98" customFormat="1" x14ac:dyDescent="0.35">
      <c r="A195" s="454">
        <v>44165</v>
      </c>
      <c r="B195" s="455">
        <v>2018000588</v>
      </c>
      <c r="C195" s="456">
        <v>-70921.31</v>
      </c>
      <c r="D195" s="127">
        <v>1</v>
      </c>
      <c r="J195" s="114"/>
      <c r="K195" s="114"/>
      <c r="L195" s="114"/>
    </row>
    <row r="196" spans="1:12" s="98" customFormat="1" x14ac:dyDescent="0.35">
      <c r="A196" s="454">
        <v>44365</v>
      </c>
      <c r="B196" s="455">
        <v>2018001546</v>
      </c>
      <c r="C196" s="456">
        <v>-70582.52</v>
      </c>
      <c r="D196" s="127">
        <v>1</v>
      </c>
      <c r="J196" s="114"/>
      <c r="K196" s="114"/>
      <c r="L196" s="114"/>
    </row>
    <row r="197" spans="1:12" s="98" customFormat="1" x14ac:dyDescent="0.35">
      <c r="A197" s="454">
        <v>44154</v>
      </c>
      <c r="B197" s="455">
        <v>2018000517</v>
      </c>
      <c r="C197" s="456">
        <v>-70500.009999999995</v>
      </c>
      <c r="D197" s="127">
        <v>1</v>
      </c>
      <c r="J197" s="114"/>
      <c r="K197" s="114"/>
      <c r="L197" s="114"/>
    </row>
    <row r="198" spans="1:12" s="98" customFormat="1" x14ac:dyDescent="0.35">
      <c r="A198" s="454">
        <v>44372</v>
      </c>
      <c r="B198" s="455">
        <v>2018001591</v>
      </c>
      <c r="C198" s="456">
        <v>-70278</v>
      </c>
      <c r="D198" s="127">
        <v>1</v>
      </c>
      <c r="J198" s="114"/>
      <c r="K198" s="114"/>
      <c r="L198" s="114"/>
    </row>
    <row r="199" spans="1:12" s="98" customFormat="1" x14ac:dyDescent="0.35">
      <c r="A199" s="454">
        <v>44370</v>
      </c>
      <c r="B199" s="455">
        <v>2018001609</v>
      </c>
      <c r="C199" s="456">
        <v>-70064.820000000007</v>
      </c>
      <c r="D199" s="127">
        <v>1</v>
      </c>
      <c r="J199" s="114"/>
      <c r="K199" s="114"/>
      <c r="L199" s="114"/>
    </row>
    <row r="200" spans="1:12" s="98" customFormat="1" x14ac:dyDescent="0.35">
      <c r="A200" s="454">
        <v>44183</v>
      </c>
      <c r="B200" s="455">
        <v>2018000666</v>
      </c>
      <c r="C200" s="456">
        <v>-68695.759999999995</v>
      </c>
      <c r="D200" s="127">
        <v>1</v>
      </c>
      <c r="J200" s="114"/>
      <c r="K200" s="114"/>
      <c r="L200" s="114"/>
    </row>
    <row r="201" spans="1:12" s="98" customFormat="1" x14ac:dyDescent="0.35">
      <c r="A201" s="454">
        <v>44025</v>
      </c>
      <c r="B201" s="455">
        <v>2018000035</v>
      </c>
      <c r="C201" s="456">
        <v>-68613.22</v>
      </c>
      <c r="D201" s="127">
        <v>1</v>
      </c>
      <c r="J201" s="114"/>
      <c r="K201" s="114"/>
      <c r="L201" s="114"/>
    </row>
    <row r="202" spans="1:12" s="98" customFormat="1" x14ac:dyDescent="0.35">
      <c r="A202" s="454">
        <v>44283</v>
      </c>
      <c r="B202" s="455">
        <v>2018001177</v>
      </c>
      <c r="C202" s="456">
        <v>-68488.990000000005</v>
      </c>
      <c r="D202" s="127">
        <v>1</v>
      </c>
      <c r="J202" s="114"/>
      <c r="K202" s="114"/>
      <c r="L202" s="114"/>
    </row>
    <row r="203" spans="1:12" s="98" customFormat="1" x14ac:dyDescent="0.35">
      <c r="A203" s="454">
        <v>44265</v>
      </c>
      <c r="B203" s="455">
        <v>2018001062</v>
      </c>
      <c r="C203" s="456">
        <v>-68298.33</v>
      </c>
      <c r="D203" s="127">
        <v>1</v>
      </c>
      <c r="J203" s="114"/>
      <c r="K203" s="114"/>
      <c r="L203" s="114"/>
    </row>
    <row r="204" spans="1:12" s="98" customFormat="1" x14ac:dyDescent="0.35">
      <c r="A204" s="454">
        <v>44299</v>
      </c>
      <c r="B204" s="455">
        <v>2018001220</v>
      </c>
      <c r="C204" s="456">
        <v>-67924.44</v>
      </c>
      <c r="D204" s="127">
        <v>1</v>
      </c>
      <c r="J204" s="114"/>
      <c r="K204" s="114"/>
      <c r="L204" s="114"/>
    </row>
    <row r="205" spans="1:12" s="98" customFormat="1" x14ac:dyDescent="0.35">
      <c r="A205" s="454">
        <v>44297</v>
      </c>
      <c r="B205" s="455">
        <v>2018001209</v>
      </c>
      <c r="C205" s="456">
        <v>-67901.149999999994</v>
      </c>
      <c r="D205" s="127">
        <v>1</v>
      </c>
      <c r="J205" s="114"/>
      <c r="K205" s="114"/>
      <c r="L205" s="114"/>
    </row>
    <row r="206" spans="1:12" s="98" customFormat="1" x14ac:dyDescent="0.35">
      <c r="A206" s="454">
        <v>44079</v>
      </c>
      <c r="B206" s="455">
        <v>2018000202</v>
      </c>
      <c r="C206" s="456">
        <v>-67573.66</v>
      </c>
      <c r="D206" s="127">
        <v>1</v>
      </c>
      <c r="J206" s="114"/>
      <c r="K206" s="114"/>
      <c r="L206" s="114"/>
    </row>
    <row r="207" spans="1:12" s="98" customFormat="1" x14ac:dyDescent="0.35">
      <c r="A207" s="454">
        <v>44143</v>
      </c>
      <c r="B207" s="455">
        <v>2018000448</v>
      </c>
      <c r="C207" s="456">
        <v>-67524.039999999994</v>
      </c>
      <c r="D207" s="127">
        <v>1</v>
      </c>
      <c r="J207" s="114"/>
      <c r="K207" s="114"/>
      <c r="L207" s="114"/>
    </row>
    <row r="208" spans="1:12" s="98" customFormat="1" x14ac:dyDescent="0.35">
      <c r="A208" s="454">
        <v>44143</v>
      </c>
      <c r="B208" s="455">
        <v>2018000472</v>
      </c>
      <c r="C208" s="456">
        <v>-67515.289999999994</v>
      </c>
      <c r="D208" s="127">
        <v>1</v>
      </c>
      <c r="J208" s="114"/>
      <c r="K208" s="114"/>
      <c r="L208" s="114"/>
    </row>
    <row r="209" spans="1:12" s="98" customFormat="1" x14ac:dyDescent="0.35">
      <c r="A209" s="454">
        <v>44239</v>
      </c>
      <c r="B209" s="455">
        <v>2018000958</v>
      </c>
      <c r="C209" s="456">
        <v>-67066.3</v>
      </c>
      <c r="D209" s="127">
        <v>1</v>
      </c>
      <c r="J209" s="114"/>
      <c r="K209" s="114"/>
      <c r="L209" s="114"/>
    </row>
    <row r="210" spans="1:12" s="98" customFormat="1" x14ac:dyDescent="0.35">
      <c r="A210" s="454">
        <v>44266</v>
      </c>
      <c r="B210" s="455">
        <v>2018001068</v>
      </c>
      <c r="C210" s="456">
        <v>-66729.31</v>
      </c>
      <c r="D210" s="127">
        <v>1</v>
      </c>
      <c r="J210" s="114"/>
      <c r="K210" s="114"/>
      <c r="L210" s="114"/>
    </row>
    <row r="211" spans="1:12" s="98" customFormat="1" x14ac:dyDescent="0.35">
      <c r="A211" s="454">
        <v>44140</v>
      </c>
      <c r="B211" s="455">
        <v>2018000435</v>
      </c>
      <c r="C211" s="456">
        <v>-66656.39</v>
      </c>
      <c r="D211" s="127">
        <v>1</v>
      </c>
      <c r="J211" s="114"/>
      <c r="K211" s="114"/>
      <c r="L211" s="114"/>
    </row>
    <row r="212" spans="1:12" s="98" customFormat="1" x14ac:dyDescent="0.35">
      <c r="A212" s="454">
        <v>44062</v>
      </c>
      <c r="B212" s="455">
        <v>2018000186</v>
      </c>
      <c r="C212" s="456">
        <v>-66596.34</v>
      </c>
      <c r="D212" s="127">
        <v>1</v>
      </c>
      <c r="J212" s="114"/>
      <c r="K212" s="114"/>
      <c r="L212" s="114"/>
    </row>
    <row r="213" spans="1:12" s="98" customFormat="1" x14ac:dyDescent="0.35">
      <c r="A213" s="454">
        <v>44165</v>
      </c>
      <c r="B213" s="455">
        <v>2008000089</v>
      </c>
      <c r="C213" s="456">
        <v>-66516.09</v>
      </c>
      <c r="D213" s="127">
        <v>1</v>
      </c>
      <c r="J213" s="114"/>
      <c r="K213" s="114"/>
      <c r="L213" s="114"/>
    </row>
    <row r="214" spans="1:12" s="98" customFormat="1" x14ac:dyDescent="0.35">
      <c r="A214" s="454">
        <v>44314</v>
      </c>
      <c r="B214" s="455">
        <v>2018001288</v>
      </c>
      <c r="C214" s="456">
        <v>-66390.84</v>
      </c>
      <c r="D214" s="127">
        <v>1</v>
      </c>
      <c r="J214" s="114"/>
      <c r="K214" s="114"/>
      <c r="L214" s="114"/>
    </row>
    <row r="215" spans="1:12" s="98" customFormat="1" x14ac:dyDescent="0.35">
      <c r="A215" s="454">
        <v>44083</v>
      </c>
      <c r="B215" s="455">
        <v>2018000211</v>
      </c>
      <c r="C215" s="456">
        <v>-66298.58</v>
      </c>
      <c r="D215" s="127">
        <v>1</v>
      </c>
      <c r="J215" s="114"/>
      <c r="K215" s="114"/>
      <c r="L215" s="114"/>
    </row>
    <row r="216" spans="1:12" s="98" customFormat="1" x14ac:dyDescent="0.35">
      <c r="A216" s="454">
        <v>44253</v>
      </c>
      <c r="B216" s="455">
        <v>2018001016</v>
      </c>
      <c r="C216" s="456">
        <v>-66097.56</v>
      </c>
      <c r="D216" s="127">
        <v>1</v>
      </c>
      <c r="J216" s="114"/>
      <c r="K216" s="114"/>
      <c r="L216" s="114"/>
    </row>
    <row r="217" spans="1:12" s="98" customFormat="1" x14ac:dyDescent="0.35">
      <c r="A217" s="454">
        <v>44279</v>
      </c>
      <c r="B217" s="455">
        <v>2018001157</v>
      </c>
      <c r="C217" s="456">
        <v>-65842.820000000007</v>
      </c>
      <c r="D217" s="127">
        <v>1</v>
      </c>
      <c r="J217" s="114"/>
      <c r="K217" s="114"/>
      <c r="L217" s="114"/>
    </row>
    <row r="218" spans="1:12" s="98" customFormat="1" x14ac:dyDescent="0.35">
      <c r="A218" s="454">
        <v>44014</v>
      </c>
      <c r="B218" s="455">
        <v>2018000001</v>
      </c>
      <c r="C218" s="456">
        <v>-65171.93</v>
      </c>
      <c r="D218" s="127">
        <v>1</v>
      </c>
      <c r="J218" s="114"/>
      <c r="K218" s="114"/>
      <c r="L218" s="114"/>
    </row>
    <row r="219" spans="1:12" s="98" customFormat="1" x14ac:dyDescent="0.35">
      <c r="A219" s="454">
        <v>44079</v>
      </c>
      <c r="B219" s="455">
        <v>2018000202</v>
      </c>
      <c r="C219" s="456">
        <v>-65160.61</v>
      </c>
      <c r="D219" s="127">
        <v>1</v>
      </c>
      <c r="J219" s="114"/>
      <c r="K219" s="114"/>
      <c r="L219" s="114"/>
    </row>
    <row r="220" spans="1:12" s="98" customFormat="1" x14ac:dyDescent="0.35">
      <c r="A220" s="454">
        <v>44131</v>
      </c>
      <c r="B220" s="455">
        <v>2018000386</v>
      </c>
      <c r="C220" s="456">
        <v>-64672.83</v>
      </c>
      <c r="D220" s="127">
        <v>1</v>
      </c>
      <c r="J220" s="114"/>
      <c r="K220" s="114"/>
      <c r="L220" s="114"/>
    </row>
    <row r="221" spans="1:12" s="98" customFormat="1" x14ac:dyDescent="0.35">
      <c r="A221" s="454">
        <v>44320</v>
      </c>
      <c r="B221" s="455">
        <v>2018001317</v>
      </c>
      <c r="C221" s="456">
        <v>-64484.58</v>
      </c>
      <c r="D221" s="127">
        <v>1</v>
      </c>
      <c r="J221" s="114"/>
      <c r="K221" s="114"/>
      <c r="L221" s="114"/>
    </row>
    <row r="222" spans="1:12" s="98" customFormat="1" x14ac:dyDescent="0.35">
      <c r="A222" s="454">
        <v>44341</v>
      </c>
      <c r="B222" s="455">
        <v>2018001418</v>
      </c>
      <c r="C222" s="456">
        <v>-64007.71</v>
      </c>
      <c r="D222" s="127">
        <v>1</v>
      </c>
      <c r="J222" s="114"/>
      <c r="K222" s="114"/>
      <c r="L222" s="114"/>
    </row>
    <row r="223" spans="1:12" s="98" customFormat="1" x14ac:dyDescent="0.35">
      <c r="A223" s="454">
        <v>44150</v>
      </c>
      <c r="B223" s="455">
        <v>2018000506</v>
      </c>
      <c r="C223" s="456">
        <v>-63398.99</v>
      </c>
      <c r="D223" s="127">
        <v>1</v>
      </c>
      <c r="J223" s="114"/>
      <c r="K223" s="114"/>
      <c r="L223" s="114"/>
    </row>
    <row r="224" spans="1:12" s="98" customFormat="1" x14ac:dyDescent="0.35">
      <c r="A224" s="454">
        <v>44042</v>
      </c>
      <c r="B224" s="455">
        <v>2008000006</v>
      </c>
      <c r="C224" s="456">
        <v>-63352.67</v>
      </c>
      <c r="D224" s="127">
        <v>1</v>
      </c>
      <c r="J224" s="114"/>
      <c r="K224" s="114"/>
      <c r="L224" s="114"/>
    </row>
    <row r="225" spans="1:12" s="98" customFormat="1" x14ac:dyDescent="0.35">
      <c r="A225" s="454">
        <v>44260</v>
      </c>
      <c r="B225" s="455">
        <v>2018001037</v>
      </c>
      <c r="C225" s="456">
        <v>-63175.68</v>
      </c>
      <c r="D225" s="127">
        <v>1</v>
      </c>
      <c r="J225" s="114"/>
      <c r="K225" s="114"/>
      <c r="L225" s="114"/>
    </row>
    <row r="226" spans="1:12" s="98" customFormat="1" x14ac:dyDescent="0.35">
      <c r="A226" s="454">
        <v>44023</v>
      </c>
      <c r="B226" s="455">
        <v>2018000052</v>
      </c>
      <c r="C226" s="456">
        <v>-62980.79</v>
      </c>
      <c r="D226" s="127">
        <v>1</v>
      </c>
      <c r="J226" s="114"/>
      <c r="K226" s="114"/>
      <c r="L226" s="114"/>
    </row>
    <row r="227" spans="1:12" s="98" customFormat="1" x14ac:dyDescent="0.35">
      <c r="A227" s="454">
        <v>44329</v>
      </c>
      <c r="B227" s="455">
        <v>2018001384</v>
      </c>
      <c r="C227" s="456">
        <v>-62716.05</v>
      </c>
      <c r="D227" s="127">
        <v>1</v>
      </c>
      <c r="J227" s="114"/>
      <c r="K227" s="114"/>
      <c r="L227" s="114"/>
    </row>
    <row r="228" spans="1:12" s="98" customFormat="1" x14ac:dyDescent="0.35">
      <c r="A228" s="454">
        <v>44282</v>
      </c>
      <c r="B228" s="455">
        <v>2018001173</v>
      </c>
      <c r="C228" s="456">
        <v>-62504.54</v>
      </c>
      <c r="D228" s="127">
        <v>1</v>
      </c>
      <c r="J228" s="114"/>
      <c r="K228" s="114"/>
      <c r="L228" s="114"/>
    </row>
    <row r="229" spans="1:12" s="98" customFormat="1" x14ac:dyDescent="0.35">
      <c r="A229" s="454">
        <v>44376</v>
      </c>
      <c r="B229" s="455">
        <v>2018001623</v>
      </c>
      <c r="C229" s="456">
        <v>-62438.03</v>
      </c>
      <c r="D229" s="127">
        <v>1</v>
      </c>
      <c r="J229" s="114"/>
      <c r="K229" s="114"/>
      <c r="L229" s="114"/>
    </row>
    <row r="230" spans="1:12" s="98" customFormat="1" x14ac:dyDescent="0.35">
      <c r="A230" s="454">
        <v>44340</v>
      </c>
      <c r="B230" s="455">
        <v>2018001419</v>
      </c>
      <c r="C230" s="456">
        <v>-62431.199999999997</v>
      </c>
      <c r="D230" s="127">
        <v>1</v>
      </c>
      <c r="J230" s="114"/>
      <c r="K230" s="114"/>
      <c r="L230" s="114"/>
    </row>
    <row r="231" spans="1:12" s="98" customFormat="1" x14ac:dyDescent="0.35">
      <c r="A231" s="454">
        <v>44069</v>
      </c>
      <c r="B231" s="455">
        <v>2018000172</v>
      </c>
      <c r="C231" s="456">
        <v>-62299.37</v>
      </c>
      <c r="D231" s="127">
        <v>1</v>
      </c>
      <c r="J231" s="114"/>
      <c r="K231" s="114"/>
      <c r="L231" s="114"/>
    </row>
    <row r="232" spans="1:12" s="98" customFormat="1" x14ac:dyDescent="0.35">
      <c r="A232" s="454">
        <v>44329</v>
      </c>
      <c r="B232" s="455">
        <v>2018001370</v>
      </c>
      <c r="C232" s="456">
        <v>-61993.62</v>
      </c>
      <c r="D232" s="127">
        <v>1</v>
      </c>
      <c r="J232" s="114"/>
      <c r="K232" s="114"/>
      <c r="L232" s="114"/>
    </row>
    <row r="233" spans="1:12" s="98" customFormat="1" x14ac:dyDescent="0.35">
      <c r="A233" s="454">
        <v>44085</v>
      </c>
      <c r="B233" s="455">
        <v>2018000253</v>
      </c>
      <c r="C233" s="456">
        <v>-61423.99</v>
      </c>
      <c r="D233" s="127">
        <v>1</v>
      </c>
      <c r="J233" s="114"/>
      <c r="K233" s="114"/>
      <c r="L233" s="114"/>
    </row>
    <row r="234" spans="1:12" s="98" customFormat="1" x14ac:dyDescent="0.35">
      <c r="A234" s="454">
        <v>44034</v>
      </c>
      <c r="B234" s="455">
        <v>2018000067</v>
      </c>
      <c r="C234" s="456">
        <v>-61220.86</v>
      </c>
      <c r="D234" s="127">
        <v>1</v>
      </c>
      <c r="J234" s="114"/>
      <c r="K234" s="114"/>
      <c r="L234" s="114"/>
    </row>
    <row r="235" spans="1:12" s="98" customFormat="1" x14ac:dyDescent="0.35">
      <c r="A235" s="454">
        <v>44085</v>
      </c>
      <c r="B235" s="455">
        <v>2018000228</v>
      </c>
      <c r="C235" s="456">
        <v>-60914.67</v>
      </c>
      <c r="D235" s="127">
        <v>1</v>
      </c>
      <c r="J235" s="114"/>
      <c r="K235" s="114"/>
      <c r="L235" s="114"/>
    </row>
    <row r="236" spans="1:12" s="98" customFormat="1" x14ac:dyDescent="0.35">
      <c r="A236" s="454">
        <v>44181</v>
      </c>
      <c r="B236" s="455">
        <v>2018000658</v>
      </c>
      <c r="C236" s="456">
        <v>-60773.120000000003</v>
      </c>
      <c r="D236" s="127">
        <v>1</v>
      </c>
      <c r="J236" s="114"/>
      <c r="K236" s="114"/>
      <c r="L236" s="114"/>
    </row>
    <row r="237" spans="1:12" s="98" customFormat="1" x14ac:dyDescent="0.35">
      <c r="A237" s="454">
        <v>44299</v>
      </c>
      <c r="B237" s="455">
        <v>2018001221</v>
      </c>
      <c r="C237" s="456">
        <v>-60748.480000000003</v>
      </c>
      <c r="D237" s="127">
        <v>1</v>
      </c>
      <c r="J237" s="114"/>
      <c r="K237" s="114"/>
      <c r="L237" s="114"/>
    </row>
    <row r="238" spans="1:12" s="98" customFormat="1" x14ac:dyDescent="0.35">
      <c r="A238" s="454">
        <v>44224</v>
      </c>
      <c r="B238" s="455">
        <v>2018000882</v>
      </c>
      <c r="C238" s="456">
        <v>-60642.49</v>
      </c>
      <c r="D238" s="127">
        <v>1</v>
      </c>
      <c r="J238" s="114"/>
      <c r="K238" s="114"/>
      <c r="L238" s="114"/>
    </row>
    <row r="239" spans="1:12" s="98" customFormat="1" x14ac:dyDescent="0.35">
      <c r="A239" s="454">
        <v>44259</v>
      </c>
      <c r="B239" s="455">
        <v>2018001035</v>
      </c>
      <c r="C239" s="456">
        <v>-60634.44</v>
      </c>
      <c r="D239" s="127">
        <v>1</v>
      </c>
      <c r="J239" s="114"/>
      <c r="K239" s="114"/>
      <c r="L239" s="114"/>
    </row>
    <row r="240" spans="1:12" s="98" customFormat="1" x14ac:dyDescent="0.35">
      <c r="A240" s="454">
        <v>44314</v>
      </c>
      <c r="B240" s="455">
        <v>2018001292</v>
      </c>
      <c r="C240" s="456">
        <v>-60497.04</v>
      </c>
      <c r="D240" s="127">
        <v>1</v>
      </c>
      <c r="J240" s="114"/>
      <c r="K240" s="114"/>
      <c r="L240" s="114"/>
    </row>
    <row r="241" spans="1:12" s="98" customFormat="1" x14ac:dyDescent="0.35">
      <c r="A241" s="454">
        <v>44066</v>
      </c>
      <c r="B241" s="455">
        <v>2018000158</v>
      </c>
      <c r="C241" s="456">
        <v>-60425.27</v>
      </c>
      <c r="D241" s="127">
        <v>1</v>
      </c>
      <c r="J241" s="114"/>
      <c r="K241" s="114"/>
      <c r="L241" s="114"/>
    </row>
    <row r="242" spans="1:12" s="98" customFormat="1" x14ac:dyDescent="0.35">
      <c r="A242" s="454">
        <v>44210</v>
      </c>
      <c r="B242" s="455">
        <v>2018000810</v>
      </c>
      <c r="C242" s="456">
        <v>-60412.79</v>
      </c>
      <c r="D242" s="127">
        <v>1</v>
      </c>
      <c r="J242" s="114"/>
      <c r="K242" s="114"/>
      <c r="L242" s="114"/>
    </row>
    <row r="243" spans="1:12" s="98" customFormat="1" x14ac:dyDescent="0.35">
      <c r="A243" s="454">
        <v>44108</v>
      </c>
      <c r="B243" s="455">
        <v>2018000357</v>
      </c>
      <c r="C243" s="456">
        <v>-60308.94</v>
      </c>
      <c r="D243" s="127">
        <v>1</v>
      </c>
      <c r="J243" s="114"/>
      <c r="K243" s="114"/>
      <c r="L243" s="114"/>
    </row>
    <row r="244" spans="1:12" s="98" customFormat="1" x14ac:dyDescent="0.35">
      <c r="A244" s="454">
        <v>44073</v>
      </c>
      <c r="B244" s="455">
        <v>2018000196</v>
      </c>
      <c r="C244" s="456">
        <v>-60157.08</v>
      </c>
      <c r="D244" s="127">
        <v>1</v>
      </c>
      <c r="J244" s="114"/>
      <c r="K244" s="114"/>
      <c r="L244" s="114"/>
    </row>
    <row r="245" spans="1:12" s="98" customFormat="1" x14ac:dyDescent="0.35">
      <c r="A245" s="454">
        <v>44303</v>
      </c>
      <c r="B245" s="455">
        <v>2018001236</v>
      </c>
      <c r="C245" s="456">
        <v>-60129.66</v>
      </c>
      <c r="D245" s="127">
        <v>1</v>
      </c>
      <c r="J245" s="114"/>
      <c r="K245" s="114"/>
      <c r="L245" s="114"/>
    </row>
    <row r="246" spans="1:12" s="98" customFormat="1" x14ac:dyDescent="0.35">
      <c r="A246" s="454">
        <v>44304</v>
      </c>
      <c r="B246" s="455">
        <v>2018001241</v>
      </c>
      <c r="C246" s="456">
        <v>-60119.39</v>
      </c>
      <c r="D246" s="127">
        <v>1</v>
      </c>
      <c r="J246" s="114"/>
      <c r="K246" s="114"/>
      <c r="L246" s="114"/>
    </row>
    <row r="247" spans="1:12" s="98" customFormat="1" x14ac:dyDescent="0.35">
      <c r="A247" s="454">
        <v>44209</v>
      </c>
      <c r="B247" s="455">
        <v>2018000830</v>
      </c>
      <c r="C247" s="456">
        <v>-60097.7</v>
      </c>
      <c r="D247" s="127">
        <v>1</v>
      </c>
      <c r="J247" s="114"/>
      <c r="K247" s="114"/>
      <c r="L247" s="114"/>
    </row>
    <row r="248" spans="1:12" s="98" customFormat="1" x14ac:dyDescent="0.35">
      <c r="A248" s="454">
        <v>44090</v>
      </c>
      <c r="B248" s="455">
        <v>2018000254</v>
      </c>
      <c r="C248" s="456">
        <v>-59730.5</v>
      </c>
      <c r="D248" s="127">
        <v>1</v>
      </c>
      <c r="J248" s="114"/>
      <c r="K248" s="114"/>
      <c r="L248" s="114"/>
    </row>
    <row r="249" spans="1:12" s="98" customFormat="1" x14ac:dyDescent="0.35">
      <c r="A249" s="454">
        <v>44135</v>
      </c>
      <c r="B249" s="455">
        <v>2018000406</v>
      </c>
      <c r="C249" s="456">
        <v>-59499.05</v>
      </c>
      <c r="D249" s="127">
        <v>1</v>
      </c>
      <c r="J249" s="114"/>
      <c r="K249" s="114"/>
      <c r="L249" s="114"/>
    </row>
    <row r="250" spans="1:12" s="98" customFormat="1" x14ac:dyDescent="0.35">
      <c r="A250" s="454">
        <v>44351</v>
      </c>
      <c r="B250" s="455">
        <v>2018001465</v>
      </c>
      <c r="C250" s="456">
        <v>-59463.68</v>
      </c>
      <c r="D250" s="127">
        <v>1</v>
      </c>
      <c r="J250" s="114"/>
      <c r="K250" s="114"/>
      <c r="L250" s="114"/>
    </row>
    <row r="251" spans="1:12" s="98" customFormat="1" x14ac:dyDescent="0.35">
      <c r="A251" s="454">
        <v>44018</v>
      </c>
      <c r="B251" s="455">
        <v>2018000010</v>
      </c>
      <c r="C251" s="456">
        <v>-59293.98</v>
      </c>
      <c r="D251" s="127">
        <v>1</v>
      </c>
      <c r="J251" s="114"/>
      <c r="K251" s="114"/>
      <c r="L251" s="114"/>
    </row>
    <row r="252" spans="1:12" s="98" customFormat="1" x14ac:dyDescent="0.35">
      <c r="A252" s="454">
        <v>44066</v>
      </c>
      <c r="B252" s="455">
        <v>2018000157</v>
      </c>
      <c r="C252" s="456">
        <v>-59082.51</v>
      </c>
      <c r="D252" s="127">
        <v>1</v>
      </c>
      <c r="J252" s="114"/>
      <c r="K252" s="114"/>
      <c r="L252" s="114"/>
    </row>
    <row r="253" spans="1:12" s="98" customFormat="1" x14ac:dyDescent="0.35">
      <c r="A253" s="454">
        <v>44073</v>
      </c>
      <c r="B253" s="455">
        <v>2018000197</v>
      </c>
      <c r="C253" s="456">
        <v>-59072.26</v>
      </c>
      <c r="D253" s="127">
        <v>1</v>
      </c>
      <c r="J253" s="114"/>
      <c r="K253" s="114"/>
      <c r="L253" s="114"/>
    </row>
    <row r="254" spans="1:12" s="98" customFormat="1" x14ac:dyDescent="0.35">
      <c r="A254" s="454">
        <v>44240</v>
      </c>
      <c r="B254" s="455">
        <v>2018000981</v>
      </c>
      <c r="C254" s="456">
        <v>-59007.65</v>
      </c>
      <c r="D254" s="127">
        <v>1</v>
      </c>
      <c r="J254" s="114"/>
      <c r="K254" s="114"/>
      <c r="L254" s="114"/>
    </row>
    <row r="255" spans="1:12" s="98" customFormat="1" x14ac:dyDescent="0.35">
      <c r="A255" s="454">
        <v>44151</v>
      </c>
      <c r="B255" s="455">
        <v>2018000510</v>
      </c>
      <c r="C255" s="456">
        <v>-58876.23</v>
      </c>
      <c r="D255" s="127">
        <v>1</v>
      </c>
      <c r="J255" s="114"/>
      <c r="K255" s="114"/>
      <c r="L255" s="114"/>
    </row>
    <row r="256" spans="1:12" s="98" customFormat="1" x14ac:dyDescent="0.35">
      <c r="A256" s="454">
        <v>44063</v>
      </c>
      <c r="B256" s="455">
        <v>2018000159</v>
      </c>
      <c r="C256" s="456">
        <v>-58788.49</v>
      </c>
      <c r="D256" s="127">
        <v>1</v>
      </c>
      <c r="J256" s="114"/>
      <c r="K256" s="114"/>
      <c r="L256" s="114"/>
    </row>
    <row r="257" spans="1:12" s="98" customFormat="1" x14ac:dyDescent="0.35">
      <c r="A257" s="454">
        <v>44140</v>
      </c>
      <c r="B257" s="455">
        <v>2018000431</v>
      </c>
      <c r="C257" s="456">
        <v>-58711.69</v>
      </c>
      <c r="D257" s="127">
        <v>1</v>
      </c>
      <c r="J257" s="114"/>
      <c r="K257" s="114"/>
      <c r="L257" s="114"/>
    </row>
    <row r="258" spans="1:12" s="98" customFormat="1" x14ac:dyDescent="0.35">
      <c r="A258" s="454">
        <v>44065</v>
      </c>
      <c r="B258" s="455">
        <v>2018000152</v>
      </c>
      <c r="C258" s="456">
        <v>-58577.91</v>
      </c>
      <c r="D258" s="127">
        <v>1</v>
      </c>
      <c r="J258" s="114"/>
      <c r="K258" s="114"/>
      <c r="L258" s="114"/>
    </row>
    <row r="259" spans="1:12" s="98" customFormat="1" x14ac:dyDescent="0.35">
      <c r="A259" s="454">
        <v>44370</v>
      </c>
      <c r="B259" s="455">
        <v>2018001609</v>
      </c>
      <c r="C259" s="456">
        <v>-58204</v>
      </c>
      <c r="D259" s="127">
        <v>1</v>
      </c>
      <c r="J259" s="114"/>
      <c r="K259" s="114"/>
      <c r="L259" s="114"/>
    </row>
    <row r="260" spans="1:12" s="98" customFormat="1" x14ac:dyDescent="0.35">
      <c r="A260" s="454">
        <v>44358</v>
      </c>
      <c r="B260" s="455">
        <v>2018001509</v>
      </c>
      <c r="C260" s="456">
        <v>-58202.89</v>
      </c>
      <c r="D260" s="127">
        <v>1</v>
      </c>
      <c r="J260" s="114"/>
      <c r="K260" s="114"/>
      <c r="L260" s="114"/>
    </row>
    <row r="261" spans="1:12" s="98" customFormat="1" x14ac:dyDescent="0.35">
      <c r="A261" s="454">
        <v>44064</v>
      </c>
      <c r="B261" s="455">
        <v>2018000164</v>
      </c>
      <c r="C261" s="456">
        <v>-57846.33</v>
      </c>
      <c r="D261" s="127">
        <v>1</v>
      </c>
      <c r="J261" s="114"/>
      <c r="K261" s="114"/>
      <c r="L261" s="114"/>
    </row>
    <row r="262" spans="1:12" s="98" customFormat="1" x14ac:dyDescent="0.35">
      <c r="A262" s="454">
        <v>44064</v>
      </c>
      <c r="B262" s="455">
        <v>2018000165</v>
      </c>
      <c r="C262" s="456">
        <v>-57683.26</v>
      </c>
      <c r="D262" s="127">
        <v>1</v>
      </c>
      <c r="J262" s="114"/>
      <c r="K262" s="114"/>
      <c r="L262" s="114"/>
    </row>
    <row r="263" spans="1:12" s="98" customFormat="1" x14ac:dyDescent="0.35">
      <c r="A263" s="454">
        <v>44237</v>
      </c>
      <c r="B263" s="455">
        <v>2018000950</v>
      </c>
      <c r="C263" s="456">
        <v>-57647.81</v>
      </c>
      <c r="D263" s="127">
        <v>1</v>
      </c>
      <c r="J263" s="114"/>
      <c r="K263" s="114"/>
      <c r="L263" s="114"/>
    </row>
    <row r="264" spans="1:12" s="98" customFormat="1" x14ac:dyDescent="0.35">
      <c r="A264" s="454">
        <v>44095</v>
      </c>
      <c r="B264" s="455">
        <v>2018000260</v>
      </c>
      <c r="C264" s="456">
        <v>-57582.31</v>
      </c>
      <c r="D264" s="127">
        <v>1</v>
      </c>
      <c r="J264" s="114"/>
      <c r="K264" s="114"/>
      <c r="L264" s="114"/>
    </row>
    <row r="265" spans="1:12" s="98" customFormat="1" x14ac:dyDescent="0.35">
      <c r="A265" s="454">
        <v>44196</v>
      </c>
      <c r="B265" s="455">
        <v>2018000753</v>
      </c>
      <c r="C265" s="456">
        <v>-57509.05</v>
      </c>
      <c r="D265" s="127">
        <v>1</v>
      </c>
      <c r="J265" s="114"/>
      <c r="K265" s="114"/>
      <c r="L265" s="114"/>
    </row>
    <row r="266" spans="1:12" s="98" customFormat="1" x14ac:dyDescent="0.35">
      <c r="A266" s="454">
        <v>44053</v>
      </c>
      <c r="B266" s="455">
        <v>2018000142</v>
      </c>
      <c r="C266" s="456">
        <v>-57470.55</v>
      </c>
      <c r="D266" s="127">
        <v>1</v>
      </c>
      <c r="J266" s="114"/>
      <c r="K266" s="114"/>
      <c r="L266" s="114"/>
    </row>
    <row r="267" spans="1:12" s="98" customFormat="1" x14ac:dyDescent="0.35">
      <c r="A267" s="454">
        <v>44253</v>
      </c>
      <c r="B267" s="455">
        <v>2018001025</v>
      </c>
      <c r="C267" s="456">
        <v>-57126.36</v>
      </c>
      <c r="D267" s="127">
        <v>1</v>
      </c>
      <c r="J267" s="114"/>
      <c r="K267" s="114"/>
      <c r="L267" s="114"/>
    </row>
    <row r="268" spans="1:12" s="98" customFormat="1" x14ac:dyDescent="0.35">
      <c r="A268" s="454">
        <v>44015</v>
      </c>
      <c r="B268" s="455">
        <v>2018000024</v>
      </c>
      <c r="C268" s="456">
        <v>-57125.14</v>
      </c>
      <c r="D268" s="127">
        <v>1</v>
      </c>
      <c r="J268" s="114"/>
      <c r="K268" s="114"/>
      <c r="L268" s="114"/>
    </row>
    <row r="269" spans="1:12" s="98" customFormat="1" x14ac:dyDescent="0.35">
      <c r="A269" s="454">
        <v>44372</v>
      </c>
      <c r="B269" s="455">
        <v>2018001604</v>
      </c>
      <c r="C269" s="456">
        <v>-57113.22</v>
      </c>
      <c r="D269" s="127">
        <v>1</v>
      </c>
      <c r="J269" s="114"/>
      <c r="K269" s="114"/>
      <c r="L269" s="114"/>
    </row>
    <row r="270" spans="1:12" s="98" customFormat="1" x14ac:dyDescent="0.35">
      <c r="A270" s="454">
        <v>44063</v>
      </c>
      <c r="B270" s="455">
        <v>2018000161</v>
      </c>
      <c r="C270" s="456">
        <v>-57064.93</v>
      </c>
      <c r="D270" s="127">
        <v>1</v>
      </c>
      <c r="J270" s="114"/>
      <c r="K270" s="114"/>
      <c r="L270" s="114"/>
    </row>
    <row r="271" spans="1:12" s="98" customFormat="1" x14ac:dyDescent="0.35">
      <c r="A271" s="454">
        <v>44320</v>
      </c>
      <c r="B271" s="455">
        <v>2018001319</v>
      </c>
      <c r="C271" s="456">
        <v>-56926.400000000001</v>
      </c>
      <c r="D271" s="127">
        <v>1</v>
      </c>
      <c r="J271" s="114"/>
      <c r="K271" s="114"/>
      <c r="L271" s="114"/>
    </row>
    <row r="272" spans="1:12" s="98" customFormat="1" x14ac:dyDescent="0.35">
      <c r="A272" s="454">
        <v>44372</v>
      </c>
      <c r="B272" s="455">
        <v>2018001592</v>
      </c>
      <c r="C272" s="456">
        <v>-56784</v>
      </c>
      <c r="D272" s="127">
        <v>1</v>
      </c>
      <c r="J272" s="114"/>
      <c r="K272" s="114"/>
      <c r="L272" s="114"/>
    </row>
    <row r="273" spans="1:12" s="98" customFormat="1" x14ac:dyDescent="0.35">
      <c r="A273" s="454">
        <v>44131</v>
      </c>
      <c r="B273" s="455">
        <v>2018000397</v>
      </c>
      <c r="C273" s="456">
        <v>-56607.26</v>
      </c>
      <c r="D273" s="127">
        <v>1</v>
      </c>
      <c r="J273" s="114"/>
      <c r="K273" s="114"/>
      <c r="L273" s="114"/>
    </row>
    <row r="274" spans="1:12" s="98" customFormat="1" x14ac:dyDescent="0.35">
      <c r="A274" s="454">
        <v>44140</v>
      </c>
      <c r="B274" s="455">
        <v>2018000465</v>
      </c>
      <c r="C274" s="456">
        <v>-56524.99</v>
      </c>
      <c r="D274" s="127">
        <v>1</v>
      </c>
      <c r="J274" s="114"/>
      <c r="K274" s="114"/>
      <c r="L274" s="114"/>
    </row>
    <row r="275" spans="1:12" s="98" customFormat="1" x14ac:dyDescent="0.35">
      <c r="A275" s="454">
        <v>44285</v>
      </c>
      <c r="B275" s="455">
        <v>2018001185</v>
      </c>
      <c r="C275" s="456">
        <v>-56198.65</v>
      </c>
      <c r="D275" s="127">
        <v>1</v>
      </c>
      <c r="J275" s="114"/>
      <c r="K275" s="114"/>
      <c r="L275" s="114"/>
    </row>
    <row r="276" spans="1:12" s="98" customFormat="1" x14ac:dyDescent="0.35">
      <c r="A276" s="454">
        <v>44024</v>
      </c>
      <c r="B276" s="455">
        <v>2018000020</v>
      </c>
      <c r="C276" s="456">
        <v>-56057.66</v>
      </c>
      <c r="D276" s="127">
        <v>1</v>
      </c>
      <c r="J276" s="114"/>
      <c r="K276" s="114"/>
      <c r="L276" s="114"/>
    </row>
    <row r="277" spans="1:12" s="98" customFormat="1" x14ac:dyDescent="0.35">
      <c r="A277" s="454">
        <v>44015</v>
      </c>
      <c r="B277" s="455">
        <v>2018000004</v>
      </c>
      <c r="C277" s="456">
        <v>-55977.5</v>
      </c>
      <c r="D277" s="127">
        <v>1</v>
      </c>
      <c r="J277" s="114"/>
      <c r="K277" s="114"/>
      <c r="L277" s="114"/>
    </row>
    <row r="278" spans="1:12" s="98" customFormat="1" x14ac:dyDescent="0.35">
      <c r="A278" s="454">
        <v>44330</v>
      </c>
      <c r="B278" s="455">
        <v>2018001376</v>
      </c>
      <c r="C278" s="456">
        <v>-55253.61</v>
      </c>
      <c r="D278" s="127">
        <v>1</v>
      </c>
      <c r="J278" s="114"/>
      <c r="K278" s="114"/>
      <c r="L278" s="114"/>
    </row>
    <row r="279" spans="1:12" s="98" customFormat="1" x14ac:dyDescent="0.35">
      <c r="A279" s="454">
        <v>44090</v>
      </c>
      <c r="B279" s="455">
        <v>2018000238</v>
      </c>
      <c r="C279" s="456">
        <v>-54739.3</v>
      </c>
      <c r="D279" s="127">
        <v>1</v>
      </c>
      <c r="J279" s="114"/>
      <c r="K279" s="114"/>
      <c r="L279" s="114"/>
    </row>
    <row r="280" spans="1:12" s="98" customFormat="1" x14ac:dyDescent="0.35">
      <c r="A280" s="454">
        <v>44210</v>
      </c>
      <c r="B280" s="455">
        <v>2018000812</v>
      </c>
      <c r="C280" s="456">
        <v>-54591.41</v>
      </c>
      <c r="D280" s="127">
        <v>1</v>
      </c>
      <c r="J280" s="114"/>
      <c r="K280" s="114"/>
      <c r="L280" s="114"/>
    </row>
    <row r="281" spans="1:12" s="98" customFormat="1" x14ac:dyDescent="0.35">
      <c r="A281" s="454">
        <v>44140</v>
      </c>
      <c r="B281" s="455">
        <v>2018000446</v>
      </c>
      <c r="C281" s="456">
        <v>-54467.09</v>
      </c>
      <c r="D281" s="127">
        <v>1</v>
      </c>
      <c r="J281" s="114"/>
      <c r="K281" s="114"/>
      <c r="L281" s="114"/>
    </row>
    <row r="282" spans="1:12" s="98" customFormat="1" x14ac:dyDescent="0.35">
      <c r="A282" s="454">
        <v>44310</v>
      </c>
      <c r="B282" s="455">
        <v>2018001261</v>
      </c>
      <c r="C282" s="456">
        <v>-54414.03</v>
      </c>
      <c r="D282" s="127">
        <v>1</v>
      </c>
      <c r="J282" s="114"/>
      <c r="K282" s="114"/>
      <c r="L282" s="114"/>
    </row>
    <row r="283" spans="1:12" s="98" customFormat="1" x14ac:dyDescent="0.35">
      <c r="A283" s="454">
        <v>44374</v>
      </c>
      <c r="B283" s="455">
        <v>2018001598</v>
      </c>
      <c r="C283" s="456">
        <v>-54345.96</v>
      </c>
      <c r="D283" s="127">
        <v>1</v>
      </c>
      <c r="J283" s="114"/>
      <c r="K283" s="114"/>
      <c r="L283" s="114"/>
    </row>
    <row r="284" spans="1:12" s="98" customFormat="1" x14ac:dyDescent="0.35">
      <c r="A284" s="454">
        <v>44021</v>
      </c>
      <c r="B284" s="455">
        <v>2018000041</v>
      </c>
      <c r="C284" s="456">
        <v>-54318.78</v>
      </c>
      <c r="D284" s="127">
        <v>1</v>
      </c>
      <c r="J284" s="114"/>
      <c r="K284" s="114"/>
      <c r="L284" s="114"/>
    </row>
    <row r="285" spans="1:12" s="98" customFormat="1" x14ac:dyDescent="0.35">
      <c r="A285" s="454">
        <v>44201</v>
      </c>
      <c r="B285" s="455">
        <v>2018000794</v>
      </c>
      <c r="C285" s="456">
        <v>-54200.72</v>
      </c>
      <c r="D285" s="127">
        <v>1</v>
      </c>
      <c r="J285" s="114"/>
      <c r="K285" s="114"/>
      <c r="L285" s="114"/>
    </row>
    <row r="286" spans="1:12" s="98" customFormat="1" x14ac:dyDescent="0.35">
      <c r="A286" s="454">
        <v>44329</v>
      </c>
      <c r="B286" s="455">
        <v>2018001382</v>
      </c>
      <c r="C286" s="456">
        <v>-54121.46</v>
      </c>
      <c r="D286" s="127">
        <v>1</v>
      </c>
      <c r="J286" s="114"/>
      <c r="K286" s="114"/>
      <c r="L286" s="114"/>
    </row>
    <row r="287" spans="1:12" s="98" customFormat="1" x14ac:dyDescent="0.35">
      <c r="A287" s="454">
        <v>44372</v>
      </c>
      <c r="B287" s="455">
        <v>2018001593</v>
      </c>
      <c r="C287" s="456">
        <v>-54121</v>
      </c>
      <c r="D287" s="127">
        <v>1</v>
      </c>
      <c r="J287" s="114"/>
      <c r="K287" s="114"/>
      <c r="L287" s="114"/>
    </row>
    <row r="288" spans="1:12" s="98" customFormat="1" x14ac:dyDescent="0.35">
      <c r="A288" s="454">
        <v>44314</v>
      </c>
      <c r="B288" s="455">
        <v>2018001284</v>
      </c>
      <c r="C288" s="456">
        <v>-54064.2</v>
      </c>
      <c r="D288" s="127">
        <v>1</v>
      </c>
      <c r="J288" s="114"/>
      <c r="K288" s="114"/>
      <c r="L288" s="114"/>
    </row>
    <row r="289" spans="1:12" s="98" customFormat="1" x14ac:dyDescent="0.35">
      <c r="A289" s="454">
        <v>44150</v>
      </c>
      <c r="B289" s="455">
        <v>2018000505</v>
      </c>
      <c r="C289" s="456">
        <v>-54036.09</v>
      </c>
      <c r="D289" s="127">
        <v>1</v>
      </c>
      <c r="J289" s="114"/>
      <c r="K289" s="114"/>
      <c r="L289" s="114"/>
    </row>
    <row r="290" spans="1:12" s="98" customFormat="1" x14ac:dyDescent="0.35">
      <c r="A290" s="454">
        <v>44285</v>
      </c>
      <c r="B290" s="455">
        <v>2018001185</v>
      </c>
      <c r="C290" s="456">
        <v>-53778.71</v>
      </c>
      <c r="D290" s="127">
        <v>1</v>
      </c>
      <c r="J290" s="114"/>
      <c r="K290" s="114"/>
      <c r="L290" s="114"/>
    </row>
    <row r="291" spans="1:12" s="98" customFormat="1" x14ac:dyDescent="0.35">
      <c r="A291" s="454">
        <v>44329</v>
      </c>
      <c r="B291" s="455">
        <v>2018001382</v>
      </c>
      <c r="C291" s="456">
        <v>-53763.35</v>
      </c>
      <c r="D291" s="127">
        <v>1</v>
      </c>
      <c r="J291" s="114"/>
      <c r="K291" s="114"/>
      <c r="L291" s="114"/>
    </row>
    <row r="292" spans="1:12" s="98" customFormat="1" x14ac:dyDescent="0.35">
      <c r="A292" s="454">
        <v>44060</v>
      </c>
      <c r="B292" s="455">
        <v>2018000148</v>
      </c>
      <c r="C292" s="456">
        <v>-53697.37</v>
      </c>
      <c r="D292" s="127">
        <v>1</v>
      </c>
      <c r="J292" s="114"/>
      <c r="K292" s="114"/>
      <c r="L292" s="114"/>
    </row>
    <row r="293" spans="1:12" s="98" customFormat="1" x14ac:dyDescent="0.35">
      <c r="A293" s="454">
        <v>44272</v>
      </c>
      <c r="B293" s="455">
        <v>2018001084</v>
      </c>
      <c r="C293" s="456">
        <v>-53570.76</v>
      </c>
      <c r="D293" s="127">
        <v>1</v>
      </c>
      <c r="J293" s="114"/>
      <c r="K293" s="114"/>
      <c r="L293" s="114"/>
    </row>
    <row r="294" spans="1:12" s="98" customFormat="1" x14ac:dyDescent="0.35">
      <c r="A294" s="454">
        <v>44310</v>
      </c>
      <c r="B294" s="455">
        <v>2018001262</v>
      </c>
      <c r="C294" s="456">
        <v>-53495.5</v>
      </c>
      <c r="D294" s="127">
        <v>1</v>
      </c>
      <c r="J294" s="114"/>
      <c r="K294" s="114"/>
      <c r="L294" s="114"/>
    </row>
    <row r="295" spans="1:12" s="98" customFormat="1" x14ac:dyDescent="0.35">
      <c r="A295" s="454">
        <v>44376</v>
      </c>
      <c r="B295" s="455">
        <v>2018001617</v>
      </c>
      <c r="C295" s="456">
        <v>-53466.720000000001</v>
      </c>
      <c r="D295" s="127">
        <v>1</v>
      </c>
      <c r="J295" s="114"/>
      <c r="K295" s="114"/>
      <c r="L295" s="114"/>
    </row>
    <row r="296" spans="1:12" s="98" customFormat="1" x14ac:dyDescent="0.35">
      <c r="A296" s="454">
        <v>44039</v>
      </c>
      <c r="B296" s="455">
        <v>2018000090</v>
      </c>
      <c r="C296" s="456">
        <v>-53452.86</v>
      </c>
      <c r="D296" s="127">
        <v>1</v>
      </c>
      <c r="J296" s="114"/>
      <c r="K296" s="114"/>
      <c r="L296" s="114"/>
    </row>
    <row r="297" spans="1:12" s="98" customFormat="1" x14ac:dyDescent="0.35">
      <c r="A297" s="454">
        <v>44269</v>
      </c>
      <c r="B297" s="455">
        <v>2018001075</v>
      </c>
      <c r="C297" s="456">
        <v>-53259.41</v>
      </c>
      <c r="D297" s="127">
        <v>1</v>
      </c>
      <c r="J297" s="114"/>
      <c r="K297" s="114"/>
      <c r="L297" s="114"/>
    </row>
    <row r="298" spans="1:12" s="98" customFormat="1" x14ac:dyDescent="0.35">
      <c r="A298" s="454">
        <v>44266</v>
      </c>
      <c r="B298" s="455">
        <v>2018001063</v>
      </c>
      <c r="C298" s="456">
        <v>-53146.54</v>
      </c>
      <c r="D298" s="127">
        <v>1</v>
      </c>
      <c r="J298" s="114"/>
      <c r="K298" s="114"/>
      <c r="L298" s="114"/>
    </row>
    <row r="299" spans="1:12" s="98" customFormat="1" x14ac:dyDescent="0.35">
      <c r="A299" s="454">
        <v>44140</v>
      </c>
      <c r="B299" s="455">
        <v>2018000482</v>
      </c>
      <c r="C299" s="456">
        <v>-53122.080000000002</v>
      </c>
      <c r="D299" s="127">
        <v>1</v>
      </c>
      <c r="J299" s="114"/>
      <c r="K299" s="114"/>
      <c r="L299" s="114"/>
    </row>
    <row r="300" spans="1:12" s="98" customFormat="1" x14ac:dyDescent="0.35">
      <c r="A300" s="454">
        <v>44280</v>
      </c>
      <c r="B300" s="455">
        <v>2018001140</v>
      </c>
      <c r="C300" s="456">
        <v>-52845.5</v>
      </c>
      <c r="D300" s="127">
        <v>1</v>
      </c>
      <c r="J300" s="114"/>
      <c r="K300" s="114"/>
      <c r="L300" s="114"/>
    </row>
    <row r="301" spans="1:12" s="98" customFormat="1" x14ac:dyDescent="0.35">
      <c r="A301" s="454">
        <v>44280</v>
      </c>
      <c r="B301" s="455">
        <v>2018001138</v>
      </c>
      <c r="C301" s="456">
        <v>-52528.11</v>
      </c>
      <c r="D301" s="127">
        <v>1</v>
      </c>
      <c r="J301" s="114"/>
      <c r="K301" s="114"/>
      <c r="L301" s="114"/>
    </row>
    <row r="302" spans="1:12" s="98" customFormat="1" x14ac:dyDescent="0.35">
      <c r="A302" s="454">
        <v>44266</v>
      </c>
      <c r="B302" s="455">
        <v>2018001069</v>
      </c>
      <c r="C302" s="456">
        <v>-52470.07</v>
      </c>
      <c r="D302" s="127">
        <v>1</v>
      </c>
      <c r="J302" s="114"/>
      <c r="K302" s="114"/>
      <c r="L302" s="114"/>
    </row>
    <row r="303" spans="1:12" s="98" customFormat="1" x14ac:dyDescent="0.35">
      <c r="A303" s="454">
        <v>44041</v>
      </c>
      <c r="B303" s="455">
        <v>2018000106</v>
      </c>
      <c r="C303" s="456">
        <v>-52454.3</v>
      </c>
      <c r="D303" s="127">
        <v>1</v>
      </c>
      <c r="J303" s="114"/>
      <c r="K303" s="114"/>
      <c r="L303" s="114"/>
    </row>
    <row r="304" spans="1:12" s="98" customFormat="1" x14ac:dyDescent="0.35">
      <c r="A304" s="454">
        <v>44062</v>
      </c>
      <c r="B304" s="455">
        <v>2018000151</v>
      </c>
      <c r="C304" s="456">
        <v>-52340.77</v>
      </c>
      <c r="D304" s="127">
        <v>1</v>
      </c>
      <c r="J304" s="114"/>
      <c r="K304" s="114"/>
      <c r="L304" s="114"/>
    </row>
    <row r="305" spans="1:12" s="98" customFormat="1" x14ac:dyDescent="0.35">
      <c r="A305" s="454">
        <v>44216</v>
      </c>
      <c r="B305" s="455">
        <v>2018000846</v>
      </c>
      <c r="C305" s="456">
        <v>-52064.03</v>
      </c>
      <c r="D305" s="127">
        <v>1</v>
      </c>
      <c r="J305" s="114"/>
      <c r="K305" s="114"/>
      <c r="L305" s="114"/>
    </row>
    <row r="306" spans="1:12" s="98" customFormat="1" x14ac:dyDescent="0.35">
      <c r="A306" s="454">
        <v>44149</v>
      </c>
      <c r="B306" s="455">
        <v>2018000480</v>
      </c>
      <c r="C306" s="456">
        <v>-51999.17</v>
      </c>
      <c r="D306" s="127">
        <v>1</v>
      </c>
      <c r="J306" s="114"/>
      <c r="K306" s="114"/>
      <c r="L306" s="114"/>
    </row>
    <row r="307" spans="1:12" s="98" customFormat="1" x14ac:dyDescent="0.35">
      <c r="A307" s="454">
        <v>44324</v>
      </c>
      <c r="B307" s="455">
        <v>2018001400</v>
      </c>
      <c r="C307" s="456">
        <v>-51992.76</v>
      </c>
      <c r="D307" s="127">
        <v>1</v>
      </c>
      <c r="J307" s="114"/>
      <c r="K307" s="114"/>
      <c r="L307" s="114"/>
    </row>
    <row r="308" spans="1:12" s="98" customFormat="1" x14ac:dyDescent="0.35">
      <c r="A308" s="454">
        <v>44210</v>
      </c>
      <c r="B308" s="455">
        <v>2018000813</v>
      </c>
      <c r="C308" s="456">
        <v>-51962.93</v>
      </c>
      <c r="D308" s="127">
        <v>1</v>
      </c>
      <c r="J308" s="114"/>
      <c r="K308" s="114"/>
      <c r="L308" s="114"/>
    </row>
    <row r="309" spans="1:12" s="98" customFormat="1" x14ac:dyDescent="0.35">
      <c r="A309" s="454">
        <v>44034</v>
      </c>
      <c r="B309" s="455">
        <v>2018000068</v>
      </c>
      <c r="C309" s="456">
        <v>-51732.15</v>
      </c>
      <c r="D309" s="127">
        <v>1</v>
      </c>
      <c r="J309" s="114"/>
      <c r="K309" s="114"/>
      <c r="L309" s="114"/>
    </row>
    <row r="310" spans="1:12" s="98" customFormat="1" x14ac:dyDescent="0.35">
      <c r="A310" s="454">
        <v>44340</v>
      </c>
      <c r="B310" s="455">
        <v>2018001424</v>
      </c>
      <c r="C310" s="456">
        <v>-51617.52</v>
      </c>
      <c r="D310" s="127">
        <v>1</v>
      </c>
      <c r="J310" s="114"/>
      <c r="K310" s="114"/>
      <c r="L310" s="114"/>
    </row>
    <row r="311" spans="1:12" s="98" customFormat="1" x14ac:dyDescent="0.35">
      <c r="A311" s="454">
        <v>44153</v>
      </c>
      <c r="B311" s="455">
        <v>2018000526</v>
      </c>
      <c r="C311" s="456">
        <v>-51573.04</v>
      </c>
      <c r="D311" s="127">
        <v>1</v>
      </c>
      <c r="J311" s="114"/>
      <c r="K311" s="114"/>
      <c r="L311" s="114"/>
    </row>
    <row r="312" spans="1:12" s="98" customFormat="1" x14ac:dyDescent="0.35">
      <c r="A312" s="454">
        <v>44123</v>
      </c>
      <c r="B312" s="455">
        <v>2018000348</v>
      </c>
      <c r="C312" s="456">
        <v>-51465.65</v>
      </c>
      <c r="D312" s="127">
        <v>1</v>
      </c>
      <c r="J312" s="114"/>
      <c r="K312" s="114"/>
      <c r="L312" s="114"/>
    </row>
    <row r="313" spans="1:12" s="98" customFormat="1" x14ac:dyDescent="0.35">
      <c r="A313" s="454">
        <v>44227</v>
      </c>
      <c r="B313" s="455">
        <v>2018000899</v>
      </c>
      <c r="C313" s="456">
        <v>-51227.47</v>
      </c>
      <c r="D313" s="127">
        <v>1</v>
      </c>
      <c r="J313" s="114"/>
      <c r="K313" s="114"/>
      <c r="L313" s="114"/>
    </row>
    <row r="314" spans="1:12" s="98" customFormat="1" x14ac:dyDescent="0.35">
      <c r="A314" s="454">
        <v>44259</v>
      </c>
      <c r="B314" s="455">
        <v>2018001035</v>
      </c>
      <c r="C314" s="456">
        <v>-51207.43</v>
      </c>
      <c r="D314" s="127">
        <v>1</v>
      </c>
      <c r="J314" s="114"/>
      <c r="K314" s="114"/>
      <c r="L314" s="114"/>
    </row>
    <row r="315" spans="1:12" s="98" customFormat="1" x14ac:dyDescent="0.35">
      <c r="A315" s="454">
        <v>44135</v>
      </c>
      <c r="B315" s="455">
        <v>2018000414</v>
      </c>
      <c r="C315" s="456">
        <v>-51130.92</v>
      </c>
      <c r="D315" s="127">
        <v>1</v>
      </c>
      <c r="J315" s="114"/>
      <c r="K315" s="114"/>
      <c r="L315" s="114"/>
    </row>
    <row r="316" spans="1:12" s="98" customFormat="1" x14ac:dyDescent="0.35">
      <c r="A316" s="454">
        <v>44149</v>
      </c>
      <c r="B316" s="455">
        <v>2018000495</v>
      </c>
      <c r="C316" s="456">
        <v>-50999.18</v>
      </c>
      <c r="D316" s="127">
        <v>1</v>
      </c>
      <c r="J316" s="114"/>
      <c r="K316" s="114"/>
      <c r="L316" s="114"/>
    </row>
    <row r="317" spans="1:12" s="98" customFormat="1" x14ac:dyDescent="0.35">
      <c r="A317" s="454">
        <v>44259</v>
      </c>
      <c r="B317" s="455">
        <v>2018001035</v>
      </c>
      <c r="C317" s="456">
        <v>-50963.63</v>
      </c>
      <c r="D317" s="127">
        <v>1</v>
      </c>
      <c r="J317" s="114"/>
      <c r="K317" s="114"/>
      <c r="L317" s="114"/>
    </row>
    <row r="318" spans="1:12" s="98" customFormat="1" x14ac:dyDescent="0.35">
      <c r="A318" s="454">
        <v>44287</v>
      </c>
      <c r="B318" s="455">
        <v>2018001193</v>
      </c>
      <c r="C318" s="456">
        <v>-50520.98</v>
      </c>
      <c r="D318" s="127">
        <v>1</v>
      </c>
      <c r="J318" s="114"/>
      <c r="K318" s="114"/>
      <c r="L318" s="114"/>
    </row>
    <row r="319" spans="1:12" s="98" customFormat="1" x14ac:dyDescent="0.35">
      <c r="A319" s="454">
        <v>44299</v>
      </c>
      <c r="B319" s="455">
        <v>2018001222</v>
      </c>
      <c r="C319" s="456">
        <v>-50475.96</v>
      </c>
      <c r="D319" s="127">
        <v>1</v>
      </c>
      <c r="J319" s="114"/>
      <c r="K319" s="114"/>
      <c r="L319" s="114"/>
    </row>
    <row r="320" spans="1:12" s="98" customFormat="1" x14ac:dyDescent="0.35">
      <c r="A320" s="454">
        <v>44034</v>
      </c>
      <c r="B320" s="455">
        <v>2018000070</v>
      </c>
      <c r="C320" s="456">
        <v>-49955.94</v>
      </c>
      <c r="D320" s="127">
        <v>1</v>
      </c>
      <c r="J320" s="114"/>
      <c r="K320" s="114"/>
      <c r="L320" s="114"/>
    </row>
    <row r="321" spans="1:12" s="98" customFormat="1" x14ac:dyDescent="0.35">
      <c r="A321" s="454">
        <v>44261</v>
      </c>
      <c r="B321" s="455">
        <v>2018001044</v>
      </c>
      <c r="C321" s="456">
        <v>-49894.34</v>
      </c>
      <c r="D321" s="127">
        <v>1</v>
      </c>
      <c r="J321" s="114"/>
      <c r="K321" s="114"/>
      <c r="L321" s="114"/>
    </row>
    <row r="322" spans="1:12" s="98" customFormat="1" x14ac:dyDescent="0.35">
      <c r="A322" s="454">
        <v>44137</v>
      </c>
      <c r="B322" s="455">
        <v>2018000423</v>
      </c>
      <c r="C322" s="456">
        <v>-49825.62</v>
      </c>
      <c r="D322" s="127">
        <v>1</v>
      </c>
      <c r="J322" s="114"/>
      <c r="K322" s="114"/>
      <c r="L322" s="114"/>
    </row>
    <row r="323" spans="1:12" s="98" customFormat="1" x14ac:dyDescent="0.35">
      <c r="A323" s="454">
        <v>44130</v>
      </c>
      <c r="B323" s="455">
        <v>2018000401</v>
      </c>
      <c r="C323" s="456">
        <v>-49814.06</v>
      </c>
      <c r="D323" s="127">
        <v>1</v>
      </c>
      <c r="J323" s="114"/>
      <c r="K323" s="114"/>
      <c r="L323" s="114"/>
    </row>
    <row r="324" spans="1:12" s="98" customFormat="1" x14ac:dyDescent="0.35">
      <c r="A324" s="454">
        <v>44273</v>
      </c>
      <c r="B324" s="455">
        <v>2018001087</v>
      </c>
      <c r="C324" s="456">
        <v>-49796.05</v>
      </c>
      <c r="D324" s="127">
        <v>1</v>
      </c>
      <c r="J324" s="114"/>
      <c r="K324" s="114"/>
      <c r="L324" s="114"/>
    </row>
    <row r="325" spans="1:12" s="98" customFormat="1" x14ac:dyDescent="0.35">
      <c r="A325" s="454">
        <v>44043</v>
      </c>
      <c r="B325" s="455">
        <v>2018000130</v>
      </c>
      <c r="C325" s="456">
        <v>-49773.04</v>
      </c>
      <c r="D325" s="127">
        <v>1</v>
      </c>
      <c r="J325" s="114"/>
      <c r="K325" s="114"/>
      <c r="L325" s="114"/>
    </row>
    <row r="326" spans="1:12" s="98" customFormat="1" x14ac:dyDescent="0.35">
      <c r="A326" s="454">
        <v>44165</v>
      </c>
      <c r="B326" s="455">
        <v>2018000593</v>
      </c>
      <c r="C326" s="456">
        <v>-49672.26</v>
      </c>
      <c r="D326" s="127">
        <v>1</v>
      </c>
      <c r="J326" s="114"/>
      <c r="K326" s="114"/>
      <c r="L326" s="114"/>
    </row>
    <row r="327" spans="1:12" s="98" customFormat="1" x14ac:dyDescent="0.35">
      <c r="A327" s="454">
        <v>44211</v>
      </c>
      <c r="B327" s="455">
        <v>2018000820</v>
      </c>
      <c r="C327" s="456">
        <v>-49630.45</v>
      </c>
      <c r="D327" s="127">
        <v>1</v>
      </c>
      <c r="J327" s="114"/>
      <c r="K327" s="114"/>
      <c r="L327" s="114"/>
    </row>
    <row r="328" spans="1:12" s="98" customFormat="1" x14ac:dyDescent="0.35">
      <c r="A328" s="454">
        <v>44324</v>
      </c>
      <c r="B328" s="455">
        <v>2018001332</v>
      </c>
      <c r="C328" s="456">
        <v>-49562.21</v>
      </c>
      <c r="D328" s="127">
        <v>1</v>
      </c>
      <c r="J328" s="114"/>
      <c r="K328" s="114"/>
      <c r="L328" s="114"/>
    </row>
    <row r="329" spans="1:12" s="98" customFormat="1" x14ac:dyDescent="0.35">
      <c r="A329" s="454">
        <v>44031</v>
      </c>
      <c r="B329" s="455">
        <v>2018000056</v>
      </c>
      <c r="C329" s="456">
        <v>-49533.61</v>
      </c>
      <c r="D329" s="127">
        <v>1</v>
      </c>
      <c r="J329" s="114"/>
      <c r="K329" s="114"/>
      <c r="L329" s="114"/>
    </row>
    <row r="330" spans="1:12" s="98" customFormat="1" x14ac:dyDescent="0.35">
      <c r="A330" s="454">
        <v>44157</v>
      </c>
      <c r="B330" s="455">
        <v>2018000536</v>
      </c>
      <c r="C330" s="456">
        <v>-49469.14</v>
      </c>
      <c r="D330" s="127">
        <v>1</v>
      </c>
      <c r="J330" s="114"/>
      <c r="K330" s="114"/>
      <c r="L330" s="114"/>
    </row>
    <row r="331" spans="1:12" s="98" customFormat="1" x14ac:dyDescent="0.35">
      <c r="A331" s="454">
        <v>44358</v>
      </c>
      <c r="B331" s="455">
        <v>2018001490</v>
      </c>
      <c r="C331" s="456">
        <v>-49018.27</v>
      </c>
      <c r="D331" s="127">
        <v>1</v>
      </c>
      <c r="J331" s="114"/>
      <c r="K331" s="114"/>
      <c r="L331" s="114"/>
    </row>
    <row r="332" spans="1:12" s="98" customFormat="1" x14ac:dyDescent="0.35">
      <c r="A332" s="454">
        <v>44082</v>
      </c>
      <c r="B332" s="455">
        <v>2018000208</v>
      </c>
      <c r="C332" s="456">
        <v>-49009.21</v>
      </c>
      <c r="D332" s="127">
        <v>1</v>
      </c>
      <c r="J332" s="114"/>
      <c r="K332" s="114"/>
      <c r="L332" s="114"/>
    </row>
    <row r="333" spans="1:12" s="98" customFormat="1" x14ac:dyDescent="0.35">
      <c r="A333" s="454">
        <v>44238</v>
      </c>
      <c r="B333" s="455">
        <v>2018000954</v>
      </c>
      <c r="C333" s="456">
        <v>-48961.15</v>
      </c>
      <c r="D333" s="127">
        <v>1</v>
      </c>
      <c r="J333" s="114"/>
      <c r="K333" s="114"/>
      <c r="L333" s="114"/>
    </row>
    <row r="334" spans="1:12" s="98" customFormat="1" x14ac:dyDescent="0.35">
      <c r="A334" s="454">
        <v>44303</v>
      </c>
      <c r="B334" s="455">
        <v>2018001236</v>
      </c>
      <c r="C334" s="456">
        <v>-48902.9</v>
      </c>
      <c r="D334" s="127">
        <v>1</v>
      </c>
      <c r="J334" s="114"/>
      <c r="K334" s="114"/>
      <c r="L334" s="114"/>
    </row>
    <row r="335" spans="1:12" s="98" customFormat="1" x14ac:dyDescent="0.35">
      <c r="A335" s="454">
        <v>44103</v>
      </c>
      <c r="B335" s="455">
        <v>2018000285</v>
      </c>
      <c r="C335" s="456">
        <v>-48830.6</v>
      </c>
      <c r="D335" s="127">
        <v>1</v>
      </c>
      <c r="J335" s="114"/>
      <c r="K335" s="114"/>
      <c r="L335" s="114"/>
    </row>
    <row r="336" spans="1:12" s="98" customFormat="1" x14ac:dyDescent="0.35">
      <c r="A336" s="454">
        <v>44287</v>
      </c>
      <c r="B336" s="455">
        <v>2018001192</v>
      </c>
      <c r="C336" s="456">
        <v>-48789.08</v>
      </c>
      <c r="D336" s="127">
        <v>1</v>
      </c>
      <c r="J336" s="114"/>
      <c r="K336" s="114"/>
      <c r="L336" s="114"/>
    </row>
    <row r="337" spans="1:12" s="98" customFormat="1" x14ac:dyDescent="0.35">
      <c r="A337" s="454">
        <v>44110</v>
      </c>
      <c r="B337" s="455">
        <v>2018000316</v>
      </c>
      <c r="C337" s="456">
        <v>-48702</v>
      </c>
      <c r="D337" s="127">
        <v>1</v>
      </c>
      <c r="J337" s="114"/>
      <c r="K337" s="114"/>
      <c r="L337" s="114"/>
    </row>
    <row r="338" spans="1:12" s="98" customFormat="1" x14ac:dyDescent="0.35">
      <c r="A338" s="454">
        <v>44330</v>
      </c>
      <c r="B338" s="455">
        <v>2018001387</v>
      </c>
      <c r="C338" s="456">
        <v>-48690.15</v>
      </c>
      <c r="D338" s="127">
        <v>1</v>
      </c>
      <c r="J338" s="114"/>
      <c r="K338" s="114"/>
      <c r="L338" s="114"/>
    </row>
    <row r="339" spans="1:12" s="98" customFormat="1" x14ac:dyDescent="0.35">
      <c r="A339" s="454">
        <v>44348</v>
      </c>
      <c r="B339" s="455">
        <v>2018001443</v>
      </c>
      <c r="C339" s="456">
        <v>-48672</v>
      </c>
      <c r="D339" s="127">
        <v>1</v>
      </c>
      <c r="J339" s="114"/>
      <c r="K339" s="114"/>
      <c r="L339" s="114"/>
    </row>
    <row r="340" spans="1:12" s="98" customFormat="1" x14ac:dyDescent="0.35">
      <c r="A340" s="454">
        <v>44314</v>
      </c>
      <c r="B340" s="455">
        <v>2018001287</v>
      </c>
      <c r="C340" s="456">
        <v>-48657.78</v>
      </c>
      <c r="D340" s="127">
        <v>1</v>
      </c>
      <c r="J340" s="114"/>
      <c r="K340" s="114"/>
      <c r="L340" s="114"/>
    </row>
    <row r="341" spans="1:12" s="98" customFormat="1" x14ac:dyDescent="0.35">
      <c r="A341" s="454">
        <v>44372</v>
      </c>
      <c r="B341" s="455">
        <v>2018001592</v>
      </c>
      <c r="C341" s="456">
        <v>-48438</v>
      </c>
      <c r="D341" s="127">
        <v>1</v>
      </c>
      <c r="J341" s="114"/>
      <c r="K341" s="114"/>
      <c r="L341" s="114"/>
    </row>
    <row r="342" spans="1:12" s="98" customFormat="1" x14ac:dyDescent="0.35">
      <c r="A342" s="454">
        <v>44196</v>
      </c>
      <c r="B342" s="455">
        <v>2008000124</v>
      </c>
      <c r="C342" s="456">
        <v>-48401.82</v>
      </c>
      <c r="D342" s="127">
        <v>1</v>
      </c>
      <c r="J342" s="114"/>
      <c r="K342" s="114"/>
      <c r="L342" s="114"/>
    </row>
    <row r="343" spans="1:12" s="98" customFormat="1" x14ac:dyDescent="0.35">
      <c r="A343" s="454">
        <v>44097</v>
      </c>
      <c r="B343" s="455">
        <v>2018000303</v>
      </c>
      <c r="C343" s="456">
        <v>-48151.35</v>
      </c>
      <c r="D343" s="127">
        <v>1</v>
      </c>
      <c r="J343" s="114"/>
      <c r="K343" s="114"/>
      <c r="L343" s="114"/>
    </row>
    <row r="344" spans="1:12" s="98" customFormat="1" x14ac:dyDescent="0.35">
      <c r="A344" s="454">
        <v>44095</v>
      </c>
      <c r="B344" s="455">
        <v>2018000260</v>
      </c>
      <c r="C344" s="456">
        <v>-47916.54</v>
      </c>
      <c r="D344" s="127">
        <v>1</v>
      </c>
      <c r="J344" s="114"/>
      <c r="K344" s="114"/>
      <c r="L344" s="114"/>
    </row>
    <row r="345" spans="1:12" s="98" customFormat="1" x14ac:dyDescent="0.35">
      <c r="A345" s="454">
        <v>44314</v>
      </c>
      <c r="B345" s="455">
        <v>2018001293</v>
      </c>
      <c r="C345" s="456">
        <v>-47850.77</v>
      </c>
      <c r="D345" s="127">
        <v>1</v>
      </c>
      <c r="J345" s="114"/>
      <c r="K345" s="114"/>
      <c r="L345" s="114"/>
    </row>
    <row r="346" spans="1:12" s="98" customFormat="1" x14ac:dyDescent="0.35">
      <c r="A346" s="454">
        <v>44068</v>
      </c>
      <c r="B346" s="455">
        <v>2018000190</v>
      </c>
      <c r="C346" s="456">
        <v>-47774.22</v>
      </c>
      <c r="D346" s="127">
        <v>1</v>
      </c>
      <c r="J346" s="114"/>
      <c r="K346" s="114"/>
      <c r="L346" s="114"/>
    </row>
    <row r="347" spans="1:12" s="98" customFormat="1" x14ac:dyDescent="0.35">
      <c r="A347" s="454">
        <v>44082</v>
      </c>
      <c r="B347" s="455">
        <v>2018000212</v>
      </c>
      <c r="C347" s="456">
        <v>-47376</v>
      </c>
      <c r="D347" s="127">
        <v>1</v>
      </c>
      <c r="J347" s="114"/>
      <c r="K347" s="114"/>
      <c r="L347" s="114"/>
    </row>
    <row r="348" spans="1:12" s="98" customFormat="1" x14ac:dyDescent="0.35">
      <c r="A348" s="454">
        <v>44253</v>
      </c>
      <c r="B348" s="455">
        <v>2018001015</v>
      </c>
      <c r="C348" s="456">
        <v>-47319.519999999997</v>
      </c>
      <c r="D348" s="127">
        <v>1</v>
      </c>
      <c r="J348" s="114"/>
      <c r="K348" s="114"/>
      <c r="L348" s="114"/>
    </row>
    <row r="349" spans="1:12" s="98" customFormat="1" x14ac:dyDescent="0.35">
      <c r="A349" s="454">
        <v>44364</v>
      </c>
      <c r="B349" s="455">
        <v>2018001569</v>
      </c>
      <c r="C349" s="456">
        <v>-47316.69</v>
      </c>
      <c r="D349" s="127">
        <v>1</v>
      </c>
      <c r="J349" s="114"/>
      <c r="K349" s="114"/>
      <c r="L349" s="114"/>
    </row>
    <row r="350" spans="1:12" s="98" customFormat="1" x14ac:dyDescent="0.35">
      <c r="A350" s="454">
        <v>44079</v>
      </c>
      <c r="B350" s="455">
        <v>2018000249</v>
      </c>
      <c r="C350" s="456">
        <v>-47227.42</v>
      </c>
      <c r="D350" s="127">
        <v>1</v>
      </c>
      <c r="J350" s="114"/>
      <c r="K350" s="114"/>
      <c r="L350" s="114"/>
    </row>
    <row r="351" spans="1:12" s="98" customFormat="1" x14ac:dyDescent="0.35">
      <c r="A351" s="454">
        <v>44108</v>
      </c>
      <c r="B351" s="455">
        <v>2018000298</v>
      </c>
      <c r="C351" s="456">
        <v>-47088.73</v>
      </c>
      <c r="D351" s="127">
        <v>1</v>
      </c>
      <c r="J351" s="114"/>
      <c r="K351" s="114"/>
      <c r="L351" s="114"/>
    </row>
    <row r="352" spans="1:12" s="98" customFormat="1" x14ac:dyDescent="0.35">
      <c r="A352" s="454">
        <v>44354</v>
      </c>
      <c r="B352" s="455">
        <v>2018001467</v>
      </c>
      <c r="C352" s="456">
        <v>-47073</v>
      </c>
      <c r="D352" s="127">
        <v>1</v>
      </c>
      <c r="J352" s="114"/>
      <c r="K352" s="114"/>
      <c r="L352" s="114"/>
    </row>
    <row r="353" spans="1:12" s="98" customFormat="1" x14ac:dyDescent="0.35">
      <c r="A353" s="454">
        <v>44160</v>
      </c>
      <c r="B353" s="455">
        <v>2018000570</v>
      </c>
      <c r="C353" s="456">
        <v>-46989.15</v>
      </c>
      <c r="D353" s="127">
        <v>1</v>
      </c>
      <c r="J353" s="114"/>
      <c r="K353" s="114"/>
      <c r="L353" s="114"/>
    </row>
    <row r="354" spans="1:12" s="98" customFormat="1" x14ac:dyDescent="0.35">
      <c r="A354" s="454">
        <v>44153</v>
      </c>
      <c r="B354" s="455">
        <v>2018000526</v>
      </c>
      <c r="C354" s="456">
        <v>-46986.13</v>
      </c>
      <c r="D354" s="127">
        <v>1</v>
      </c>
      <c r="J354" s="114"/>
      <c r="K354" s="114"/>
      <c r="L354" s="114"/>
    </row>
    <row r="355" spans="1:12" s="98" customFormat="1" x14ac:dyDescent="0.35">
      <c r="A355" s="454">
        <v>44083</v>
      </c>
      <c r="B355" s="455">
        <v>2018000220</v>
      </c>
      <c r="C355" s="456">
        <v>-46791.82</v>
      </c>
      <c r="D355" s="127">
        <v>1</v>
      </c>
      <c r="J355" s="114"/>
      <c r="K355" s="114"/>
      <c r="L355" s="114"/>
    </row>
    <row r="356" spans="1:12" s="98" customFormat="1" x14ac:dyDescent="0.35">
      <c r="A356" s="454">
        <v>44320</v>
      </c>
      <c r="B356" s="455">
        <v>2018001323</v>
      </c>
      <c r="C356" s="456">
        <v>-46756.800000000003</v>
      </c>
      <c r="D356" s="127">
        <v>1</v>
      </c>
      <c r="J356" s="114"/>
      <c r="K356" s="114"/>
      <c r="L356" s="114"/>
    </row>
    <row r="357" spans="1:12" s="98" customFormat="1" x14ac:dyDescent="0.35">
      <c r="A357" s="454">
        <v>44287</v>
      </c>
      <c r="B357" s="455">
        <v>2018001193</v>
      </c>
      <c r="C357" s="456">
        <v>-46696.54</v>
      </c>
      <c r="D357" s="127">
        <v>1</v>
      </c>
      <c r="J357" s="114"/>
      <c r="K357" s="114"/>
      <c r="L357" s="114"/>
    </row>
    <row r="358" spans="1:12" s="98" customFormat="1" x14ac:dyDescent="0.35">
      <c r="A358" s="454">
        <v>44374</v>
      </c>
      <c r="B358" s="455">
        <v>2018001599</v>
      </c>
      <c r="C358" s="456">
        <v>-46428.51</v>
      </c>
      <c r="D358" s="127">
        <v>1</v>
      </c>
      <c r="J358" s="114"/>
      <c r="K358" s="114"/>
      <c r="L358" s="114"/>
    </row>
    <row r="359" spans="1:12" s="98" customFormat="1" x14ac:dyDescent="0.35">
      <c r="A359" s="454">
        <v>44028</v>
      </c>
      <c r="B359" s="455">
        <v>2018000047</v>
      </c>
      <c r="C359" s="456">
        <v>-46403.519999999997</v>
      </c>
      <c r="D359" s="127">
        <v>1</v>
      </c>
      <c r="J359" s="114"/>
      <c r="K359" s="114"/>
      <c r="L359" s="114"/>
    </row>
    <row r="360" spans="1:12" s="98" customFormat="1" x14ac:dyDescent="0.35">
      <c r="A360" s="454">
        <v>44227</v>
      </c>
      <c r="B360" s="455">
        <v>2018000894</v>
      </c>
      <c r="C360" s="456">
        <v>-46392.75</v>
      </c>
      <c r="D360" s="127">
        <v>1</v>
      </c>
      <c r="J360" s="114"/>
      <c r="K360" s="114"/>
      <c r="L360" s="114"/>
    </row>
    <row r="361" spans="1:12" s="98" customFormat="1" x14ac:dyDescent="0.35">
      <c r="A361" s="454">
        <v>44031</v>
      </c>
      <c r="B361" s="455">
        <v>2018000057</v>
      </c>
      <c r="C361" s="456">
        <v>-46231.37</v>
      </c>
      <c r="D361" s="127">
        <v>1</v>
      </c>
      <c r="J361" s="114"/>
      <c r="K361" s="114"/>
      <c r="L361" s="114"/>
    </row>
    <row r="362" spans="1:12" s="98" customFormat="1" x14ac:dyDescent="0.35">
      <c r="A362" s="454">
        <v>44209</v>
      </c>
      <c r="B362" s="455">
        <v>2018000831</v>
      </c>
      <c r="C362" s="456">
        <v>-46143.02</v>
      </c>
      <c r="D362" s="127">
        <v>1</v>
      </c>
      <c r="J362" s="114"/>
      <c r="K362" s="114"/>
      <c r="L362" s="114"/>
    </row>
    <row r="363" spans="1:12" s="98" customFormat="1" x14ac:dyDescent="0.35">
      <c r="A363" s="454">
        <v>44358</v>
      </c>
      <c r="B363" s="455">
        <v>2018001527</v>
      </c>
      <c r="C363" s="456">
        <v>-45930.35</v>
      </c>
      <c r="D363" s="127">
        <v>1</v>
      </c>
      <c r="J363" s="114"/>
      <c r="K363" s="114"/>
      <c r="L363" s="114"/>
    </row>
    <row r="364" spans="1:12" s="98" customFormat="1" x14ac:dyDescent="0.35">
      <c r="A364" s="454">
        <v>44370</v>
      </c>
      <c r="B364" s="455">
        <v>2018001609</v>
      </c>
      <c r="C364" s="456">
        <v>-45834.39</v>
      </c>
      <c r="D364" s="127">
        <v>1</v>
      </c>
      <c r="J364" s="114"/>
      <c r="K364" s="114"/>
      <c r="L364" s="114"/>
    </row>
    <row r="365" spans="1:12" s="98" customFormat="1" x14ac:dyDescent="0.35">
      <c r="A365" s="454">
        <v>44314</v>
      </c>
      <c r="B365" s="455">
        <v>2018001286</v>
      </c>
      <c r="C365" s="456">
        <v>-45738.31</v>
      </c>
      <c r="D365" s="127">
        <v>1</v>
      </c>
      <c r="J365" s="114"/>
      <c r="K365" s="114"/>
      <c r="L365" s="114"/>
    </row>
    <row r="366" spans="1:12" s="98" customFormat="1" x14ac:dyDescent="0.35">
      <c r="A366" s="454">
        <v>44354</v>
      </c>
      <c r="B366" s="455">
        <v>2018001479</v>
      </c>
      <c r="C366" s="456">
        <v>-45704.77</v>
      </c>
      <c r="D366" s="127">
        <v>1</v>
      </c>
      <c r="J366" s="114"/>
      <c r="K366" s="114"/>
      <c r="L366" s="114"/>
    </row>
    <row r="367" spans="1:12" s="98" customFormat="1" x14ac:dyDescent="0.35">
      <c r="A367" s="454">
        <v>44183</v>
      </c>
      <c r="B367" s="455">
        <v>2018000667</v>
      </c>
      <c r="C367" s="456">
        <v>-45665.95</v>
      </c>
      <c r="D367" s="127">
        <v>1</v>
      </c>
      <c r="J367" s="114"/>
      <c r="K367" s="114"/>
      <c r="L367" s="114"/>
    </row>
    <row r="368" spans="1:12" s="98" customFormat="1" x14ac:dyDescent="0.35">
      <c r="A368" s="454">
        <v>44306</v>
      </c>
      <c r="B368" s="455">
        <v>2018001247</v>
      </c>
      <c r="C368" s="456">
        <v>-45522.06</v>
      </c>
      <c r="D368" s="127">
        <v>1</v>
      </c>
      <c r="J368" s="114"/>
      <c r="K368" s="114"/>
      <c r="L368" s="114"/>
    </row>
    <row r="369" spans="1:12" s="98" customFormat="1" x14ac:dyDescent="0.35">
      <c r="A369" s="454">
        <v>44163</v>
      </c>
      <c r="B369" s="455">
        <v>2018000587</v>
      </c>
      <c r="C369" s="456">
        <v>-45459.14</v>
      </c>
      <c r="D369" s="127">
        <v>1</v>
      </c>
      <c r="J369" s="114"/>
      <c r="K369" s="114"/>
      <c r="L369" s="114"/>
    </row>
    <row r="370" spans="1:12" s="98" customFormat="1" x14ac:dyDescent="0.35">
      <c r="A370" s="454">
        <v>44107</v>
      </c>
      <c r="B370" s="455">
        <v>2018000333</v>
      </c>
      <c r="C370" s="456">
        <v>-45341.01</v>
      </c>
      <c r="D370" s="127">
        <v>1</v>
      </c>
      <c r="J370" s="114"/>
      <c r="K370" s="114"/>
      <c r="L370" s="114"/>
    </row>
    <row r="371" spans="1:12" s="98" customFormat="1" x14ac:dyDescent="0.35">
      <c r="A371" s="454">
        <v>44182</v>
      </c>
      <c r="B371" s="455">
        <v>2018000680</v>
      </c>
      <c r="C371" s="456">
        <v>-45074.93</v>
      </c>
      <c r="D371" s="127">
        <v>1</v>
      </c>
      <c r="J371" s="114"/>
      <c r="K371" s="114"/>
      <c r="L371" s="114"/>
    </row>
    <row r="372" spans="1:12" s="98" customFormat="1" x14ac:dyDescent="0.35">
      <c r="A372" s="454">
        <v>44354</v>
      </c>
      <c r="B372" s="455">
        <v>2018001476</v>
      </c>
      <c r="C372" s="456">
        <v>-44981.41</v>
      </c>
      <c r="D372" s="127">
        <v>1</v>
      </c>
      <c r="J372" s="114"/>
      <c r="K372" s="114"/>
      <c r="L372" s="114"/>
    </row>
    <row r="373" spans="1:12" s="98" customFormat="1" x14ac:dyDescent="0.35">
      <c r="A373" s="454">
        <v>44355</v>
      </c>
      <c r="B373" s="455">
        <v>2018001484</v>
      </c>
      <c r="C373" s="456">
        <v>-44969.31</v>
      </c>
      <c r="D373" s="127">
        <v>1</v>
      </c>
      <c r="J373" s="114"/>
      <c r="K373" s="114"/>
      <c r="L373" s="114"/>
    </row>
    <row r="374" spans="1:12" s="98" customFormat="1" x14ac:dyDescent="0.35">
      <c r="A374" s="454">
        <v>44335</v>
      </c>
      <c r="B374" s="455">
        <v>2018001411</v>
      </c>
      <c r="C374" s="456">
        <v>-44897.760000000002</v>
      </c>
      <c r="D374" s="127">
        <v>1</v>
      </c>
      <c r="J374" s="114"/>
      <c r="K374" s="114"/>
      <c r="L374" s="114"/>
    </row>
    <row r="375" spans="1:12" s="98" customFormat="1" x14ac:dyDescent="0.35">
      <c r="A375" s="454">
        <v>44140</v>
      </c>
      <c r="B375" s="455">
        <v>2018000443</v>
      </c>
      <c r="C375" s="456">
        <v>-44747.56</v>
      </c>
      <c r="D375" s="127">
        <v>1</v>
      </c>
      <c r="J375" s="114"/>
      <c r="K375" s="114"/>
      <c r="L375" s="114"/>
    </row>
    <row r="376" spans="1:12" s="98" customFormat="1" x14ac:dyDescent="0.35">
      <c r="A376" s="454">
        <v>44255</v>
      </c>
      <c r="B376" s="455">
        <v>2008000189</v>
      </c>
      <c r="C376" s="456">
        <v>-44655.26</v>
      </c>
      <c r="D376" s="127">
        <v>1</v>
      </c>
      <c r="J376" s="114"/>
      <c r="K376" s="114"/>
      <c r="L376" s="114"/>
    </row>
    <row r="377" spans="1:12" s="98" customFormat="1" x14ac:dyDescent="0.35">
      <c r="A377" s="454">
        <v>44355</v>
      </c>
      <c r="B377" s="455">
        <v>2018001484</v>
      </c>
      <c r="C377" s="456">
        <v>-44567.51</v>
      </c>
      <c r="D377" s="127">
        <v>1</v>
      </c>
      <c r="J377" s="114"/>
      <c r="K377" s="114"/>
      <c r="L377" s="114"/>
    </row>
    <row r="378" spans="1:12" s="98" customFormat="1" x14ac:dyDescent="0.35">
      <c r="A378" s="454">
        <v>44340</v>
      </c>
      <c r="B378" s="455">
        <v>2018001421</v>
      </c>
      <c r="C378" s="456">
        <v>-44304</v>
      </c>
      <c r="D378" s="127">
        <v>1</v>
      </c>
      <c r="J378" s="114"/>
      <c r="K378" s="114"/>
      <c r="L378" s="114"/>
    </row>
    <row r="379" spans="1:12" s="98" customFormat="1" x14ac:dyDescent="0.35">
      <c r="A379" s="454">
        <v>44098</v>
      </c>
      <c r="B379" s="455">
        <v>2018000304</v>
      </c>
      <c r="C379" s="456">
        <v>-44299.24</v>
      </c>
      <c r="D379" s="127">
        <v>1</v>
      </c>
      <c r="J379" s="114"/>
      <c r="K379" s="114"/>
      <c r="L379" s="114"/>
    </row>
    <row r="380" spans="1:12" s="98" customFormat="1" x14ac:dyDescent="0.35">
      <c r="A380" s="454">
        <v>44243</v>
      </c>
      <c r="B380" s="455">
        <v>2018000994</v>
      </c>
      <c r="C380" s="456">
        <v>-44291.15</v>
      </c>
      <c r="D380" s="127">
        <v>1</v>
      </c>
      <c r="J380" s="114"/>
      <c r="K380" s="114"/>
      <c r="L380" s="114"/>
    </row>
    <row r="381" spans="1:12" s="98" customFormat="1" x14ac:dyDescent="0.35">
      <c r="A381" s="454">
        <v>44210</v>
      </c>
      <c r="B381" s="455">
        <v>2018000808</v>
      </c>
      <c r="C381" s="456">
        <v>-44290.99</v>
      </c>
      <c r="D381" s="127">
        <v>1</v>
      </c>
      <c r="J381" s="114"/>
      <c r="K381" s="114"/>
      <c r="L381" s="114"/>
    </row>
    <row r="382" spans="1:12" s="98" customFormat="1" x14ac:dyDescent="0.35">
      <c r="A382" s="454">
        <v>44094</v>
      </c>
      <c r="B382" s="455">
        <v>2018000244</v>
      </c>
      <c r="C382" s="456">
        <v>-44234.9</v>
      </c>
      <c r="D382" s="127">
        <v>1</v>
      </c>
      <c r="J382" s="114"/>
      <c r="K382" s="114"/>
      <c r="L382" s="114"/>
    </row>
    <row r="383" spans="1:12" s="98" customFormat="1" x14ac:dyDescent="0.35">
      <c r="A383" s="454">
        <v>44034</v>
      </c>
      <c r="B383" s="455">
        <v>2018000093</v>
      </c>
      <c r="C383" s="456">
        <v>-43657.14</v>
      </c>
      <c r="D383" s="127">
        <v>1</v>
      </c>
      <c r="J383" s="114"/>
      <c r="K383" s="114"/>
      <c r="L383" s="114"/>
    </row>
    <row r="384" spans="1:12" s="98" customFormat="1" x14ac:dyDescent="0.35">
      <c r="A384" s="454">
        <v>44297</v>
      </c>
      <c r="B384" s="455">
        <v>2018001215</v>
      </c>
      <c r="C384" s="456">
        <v>-43636.5</v>
      </c>
      <c r="D384" s="127">
        <v>1</v>
      </c>
      <c r="J384" s="114"/>
      <c r="K384" s="114"/>
      <c r="L384" s="114"/>
    </row>
    <row r="385" spans="1:12" s="98" customFormat="1" x14ac:dyDescent="0.35">
      <c r="A385" s="454">
        <v>44137</v>
      </c>
      <c r="B385" s="455">
        <v>2018000408</v>
      </c>
      <c r="C385" s="456">
        <v>-43581.279999999999</v>
      </c>
      <c r="D385" s="127">
        <v>1</v>
      </c>
      <c r="J385" s="114"/>
      <c r="K385" s="114"/>
      <c r="L385" s="114"/>
    </row>
    <row r="386" spans="1:12" s="98" customFormat="1" x14ac:dyDescent="0.35">
      <c r="A386" s="454">
        <v>44324</v>
      </c>
      <c r="B386" s="455">
        <v>2018001350</v>
      </c>
      <c r="C386" s="456">
        <v>-43526.55</v>
      </c>
      <c r="D386" s="127">
        <v>1</v>
      </c>
      <c r="J386" s="114"/>
      <c r="K386" s="114"/>
      <c r="L386" s="114"/>
    </row>
    <row r="387" spans="1:12" s="98" customFormat="1" x14ac:dyDescent="0.35">
      <c r="A387" s="454">
        <v>44234</v>
      </c>
      <c r="B387" s="455">
        <v>2018000942</v>
      </c>
      <c r="C387" s="456">
        <v>-43283.69</v>
      </c>
      <c r="D387" s="127">
        <v>1</v>
      </c>
      <c r="J387" s="114"/>
      <c r="K387" s="114"/>
      <c r="L387" s="114"/>
    </row>
    <row r="388" spans="1:12" s="98" customFormat="1" x14ac:dyDescent="0.35">
      <c r="A388" s="454">
        <v>44362</v>
      </c>
      <c r="B388" s="455">
        <v>2018001539</v>
      </c>
      <c r="C388" s="456">
        <v>-43251.360000000001</v>
      </c>
      <c r="D388" s="127">
        <v>1</v>
      </c>
      <c r="J388" s="114"/>
      <c r="K388" s="114"/>
      <c r="L388" s="114"/>
    </row>
    <row r="389" spans="1:12" s="98" customFormat="1" x14ac:dyDescent="0.35">
      <c r="A389" s="454">
        <v>44149</v>
      </c>
      <c r="B389" s="455">
        <v>2018000496</v>
      </c>
      <c r="C389" s="456">
        <v>-43199.31</v>
      </c>
      <c r="D389" s="127">
        <v>1</v>
      </c>
      <c r="J389" s="114"/>
      <c r="K389" s="114"/>
      <c r="L389" s="114"/>
    </row>
    <row r="390" spans="1:12" s="98" customFormat="1" x14ac:dyDescent="0.35">
      <c r="A390" s="454">
        <v>44320</v>
      </c>
      <c r="B390" s="455">
        <v>2018001316</v>
      </c>
      <c r="C390" s="456">
        <v>-43035.1</v>
      </c>
      <c r="D390" s="127">
        <v>1</v>
      </c>
      <c r="J390" s="114"/>
      <c r="K390" s="114"/>
      <c r="L390" s="114"/>
    </row>
    <row r="391" spans="1:12" s="98" customFormat="1" x14ac:dyDescent="0.35">
      <c r="A391" s="454">
        <v>44143</v>
      </c>
      <c r="B391" s="455">
        <v>2018000470</v>
      </c>
      <c r="C391" s="456">
        <v>-43008.37</v>
      </c>
      <c r="D391" s="127">
        <v>1</v>
      </c>
      <c r="J391" s="114"/>
      <c r="K391" s="114"/>
      <c r="L391" s="114"/>
    </row>
    <row r="392" spans="1:12" s="98" customFormat="1" x14ac:dyDescent="0.35">
      <c r="A392" s="454">
        <v>44227</v>
      </c>
      <c r="B392" s="455">
        <v>2018000896</v>
      </c>
      <c r="C392" s="456">
        <v>-42998.16</v>
      </c>
      <c r="D392" s="127">
        <v>1</v>
      </c>
      <c r="J392" s="114"/>
      <c r="K392" s="114"/>
      <c r="L392" s="114"/>
    </row>
    <row r="393" spans="1:12" s="98" customFormat="1" x14ac:dyDescent="0.35">
      <c r="A393" s="454">
        <v>44216</v>
      </c>
      <c r="B393" s="455">
        <v>2018000842</v>
      </c>
      <c r="C393" s="456">
        <v>-42689.74</v>
      </c>
      <c r="D393" s="127">
        <v>1</v>
      </c>
      <c r="J393" s="114"/>
      <c r="K393" s="114"/>
      <c r="L393" s="114"/>
    </row>
    <row r="394" spans="1:12" s="98" customFormat="1" x14ac:dyDescent="0.35">
      <c r="A394" s="454">
        <v>44043</v>
      </c>
      <c r="B394" s="455">
        <v>2018000128</v>
      </c>
      <c r="C394" s="456">
        <v>-42551.07</v>
      </c>
      <c r="D394" s="127">
        <v>1</v>
      </c>
      <c r="J394" s="114"/>
      <c r="K394" s="114"/>
      <c r="L394" s="114"/>
    </row>
    <row r="395" spans="1:12" s="98" customFormat="1" x14ac:dyDescent="0.35">
      <c r="A395" s="454">
        <v>44335</v>
      </c>
      <c r="B395" s="455">
        <v>2018001407</v>
      </c>
      <c r="C395" s="456">
        <v>-42548.69</v>
      </c>
      <c r="D395" s="127">
        <v>1</v>
      </c>
      <c r="J395" s="114"/>
      <c r="K395" s="114"/>
      <c r="L395" s="114"/>
    </row>
    <row r="396" spans="1:12" s="98" customFormat="1" x14ac:dyDescent="0.35">
      <c r="A396" s="454">
        <v>44364</v>
      </c>
      <c r="B396" s="455">
        <v>2018001543</v>
      </c>
      <c r="C396" s="456">
        <v>-42388.13</v>
      </c>
      <c r="D396" s="127">
        <v>1</v>
      </c>
      <c r="J396" s="114"/>
      <c r="K396" s="114"/>
      <c r="L396" s="114"/>
    </row>
    <row r="397" spans="1:12" s="98" customFormat="1" x14ac:dyDescent="0.35">
      <c r="A397" s="454">
        <v>44243</v>
      </c>
      <c r="B397" s="455">
        <v>2018000989</v>
      </c>
      <c r="C397" s="456">
        <v>-42265.68</v>
      </c>
      <c r="D397" s="127">
        <v>1</v>
      </c>
      <c r="J397" s="114"/>
      <c r="K397" s="114"/>
      <c r="L397" s="114"/>
    </row>
    <row r="398" spans="1:12" s="98" customFormat="1" x14ac:dyDescent="0.35">
      <c r="A398" s="454">
        <v>44105</v>
      </c>
      <c r="B398" s="455">
        <v>2018000350</v>
      </c>
      <c r="C398" s="456">
        <v>-42236.04</v>
      </c>
      <c r="D398" s="127">
        <v>1</v>
      </c>
      <c r="J398" s="114"/>
      <c r="K398" s="114"/>
      <c r="L398" s="114"/>
    </row>
    <row r="399" spans="1:12" s="98" customFormat="1" x14ac:dyDescent="0.35">
      <c r="A399" s="454">
        <v>44114</v>
      </c>
      <c r="B399" s="455">
        <v>2018000371</v>
      </c>
      <c r="C399" s="456">
        <v>-42208.61</v>
      </c>
      <c r="D399" s="127">
        <v>1</v>
      </c>
      <c r="J399" s="114"/>
      <c r="K399" s="114"/>
      <c r="L399" s="114"/>
    </row>
    <row r="400" spans="1:12" s="98" customFormat="1" x14ac:dyDescent="0.35">
      <c r="A400" s="454">
        <v>44080</v>
      </c>
      <c r="B400" s="455">
        <v>2018000227</v>
      </c>
      <c r="C400" s="456">
        <v>-42102.27</v>
      </c>
      <c r="D400" s="127">
        <v>1</v>
      </c>
      <c r="J400" s="114"/>
      <c r="K400" s="114"/>
      <c r="L400" s="114"/>
    </row>
    <row r="401" spans="1:12" s="98" customFormat="1" x14ac:dyDescent="0.35">
      <c r="A401" s="454">
        <v>44273</v>
      </c>
      <c r="B401" s="455">
        <v>2018001087</v>
      </c>
      <c r="C401" s="456">
        <v>-41840.720000000001</v>
      </c>
      <c r="D401" s="127">
        <v>1</v>
      </c>
      <c r="J401" s="114"/>
      <c r="K401" s="114"/>
      <c r="L401" s="114"/>
    </row>
    <row r="402" spans="1:12" s="98" customFormat="1" x14ac:dyDescent="0.35">
      <c r="A402" s="454">
        <v>44122</v>
      </c>
      <c r="B402" s="455">
        <v>2018000343</v>
      </c>
      <c r="C402" s="456">
        <v>-41800.870000000003</v>
      </c>
      <c r="D402" s="127">
        <v>1</v>
      </c>
      <c r="J402" s="114"/>
      <c r="K402" s="114"/>
      <c r="L402" s="114"/>
    </row>
    <row r="403" spans="1:12" s="98" customFormat="1" x14ac:dyDescent="0.35">
      <c r="A403" s="454">
        <v>44154</v>
      </c>
      <c r="B403" s="455">
        <v>2018000589</v>
      </c>
      <c r="C403" s="456">
        <v>-41742.370000000003</v>
      </c>
      <c r="D403" s="127">
        <v>1</v>
      </c>
      <c r="J403" s="114"/>
      <c r="K403" s="114"/>
      <c r="L403" s="114"/>
    </row>
    <row r="404" spans="1:12" s="98" customFormat="1" x14ac:dyDescent="0.35">
      <c r="A404" s="454">
        <v>44189</v>
      </c>
      <c r="B404" s="455">
        <v>2018000702</v>
      </c>
      <c r="C404" s="456">
        <v>-41735.480000000003</v>
      </c>
      <c r="D404" s="127">
        <v>1</v>
      </c>
      <c r="J404" s="114"/>
      <c r="K404" s="114"/>
      <c r="L404" s="114"/>
    </row>
    <row r="405" spans="1:12" s="98" customFormat="1" x14ac:dyDescent="0.35">
      <c r="A405" s="454">
        <v>44100</v>
      </c>
      <c r="B405" s="455">
        <v>2018000275</v>
      </c>
      <c r="C405" s="456">
        <v>-41668.94</v>
      </c>
      <c r="D405" s="127">
        <v>1</v>
      </c>
      <c r="J405" s="114"/>
      <c r="K405" s="114"/>
      <c r="L405" s="114"/>
    </row>
    <row r="406" spans="1:12" s="98" customFormat="1" x14ac:dyDescent="0.35">
      <c r="A406" s="454">
        <v>44189</v>
      </c>
      <c r="B406" s="455">
        <v>2018000703</v>
      </c>
      <c r="C406" s="456">
        <v>-41630.81</v>
      </c>
      <c r="D406" s="127">
        <v>1</v>
      </c>
      <c r="J406" s="114"/>
      <c r="K406" s="114"/>
      <c r="L406" s="114"/>
    </row>
    <row r="407" spans="1:12" s="98" customFormat="1" x14ac:dyDescent="0.35">
      <c r="A407" s="454">
        <v>44018</v>
      </c>
      <c r="B407" s="455">
        <v>2018000009</v>
      </c>
      <c r="C407" s="456">
        <v>-41609.81</v>
      </c>
      <c r="D407" s="127">
        <v>1</v>
      </c>
      <c r="J407" s="114"/>
      <c r="K407" s="114"/>
      <c r="L407" s="114"/>
    </row>
    <row r="408" spans="1:12" s="98" customFormat="1" x14ac:dyDescent="0.35">
      <c r="A408" s="454">
        <v>44090</v>
      </c>
      <c r="B408" s="455">
        <v>2018000239</v>
      </c>
      <c r="C408" s="456">
        <v>-41595.69</v>
      </c>
      <c r="D408" s="127">
        <v>1</v>
      </c>
      <c r="J408" s="114"/>
      <c r="K408" s="114"/>
      <c r="L408" s="114"/>
    </row>
    <row r="409" spans="1:12" s="98" customFormat="1" x14ac:dyDescent="0.35">
      <c r="A409" s="454">
        <v>44131</v>
      </c>
      <c r="B409" s="455">
        <v>2018000384</v>
      </c>
      <c r="C409" s="456">
        <v>-41590.050000000003</v>
      </c>
      <c r="D409" s="127">
        <v>1</v>
      </c>
      <c r="J409" s="114"/>
      <c r="K409" s="114"/>
      <c r="L409" s="114"/>
    </row>
    <row r="410" spans="1:12" s="98" customFormat="1" x14ac:dyDescent="0.35">
      <c r="A410" s="454">
        <v>44324</v>
      </c>
      <c r="B410" s="455">
        <v>2018001351</v>
      </c>
      <c r="C410" s="456">
        <v>-41520.67</v>
      </c>
      <c r="D410" s="127">
        <v>1</v>
      </c>
      <c r="J410" s="114"/>
      <c r="K410" s="114"/>
      <c r="L410" s="114"/>
    </row>
    <row r="411" spans="1:12" s="98" customFormat="1" x14ac:dyDescent="0.35">
      <c r="A411" s="454">
        <v>44331</v>
      </c>
      <c r="B411" s="455">
        <v>2018001358</v>
      </c>
      <c r="C411" s="456">
        <v>-41491.160000000003</v>
      </c>
      <c r="D411" s="127">
        <v>1</v>
      </c>
      <c r="J411" s="114"/>
      <c r="K411" s="114"/>
      <c r="L411" s="114"/>
    </row>
    <row r="412" spans="1:12" s="98" customFormat="1" x14ac:dyDescent="0.35">
      <c r="A412" s="454">
        <v>44324</v>
      </c>
      <c r="B412" s="455">
        <v>2018001360</v>
      </c>
      <c r="C412" s="456">
        <v>-41470.67</v>
      </c>
      <c r="D412" s="127">
        <v>1</v>
      </c>
      <c r="J412" s="114"/>
      <c r="K412" s="114"/>
      <c r="L412" s="114"/>
    </row>
    <row r="413" spans="1:12" s="98" customFormat="1" x14ac:dyDescent="0.35">
      <c r="A413" s="454">
        <v>44210</v>
      </c>
      <c r="B413" s="455">
        <v>2018000811</v>
      </c>
      <c r="C413" s="456">
        <v>-41459.269999999997</v>
      </c>
      <c r="D413" s="127">
        <v>1</v>
      </c>
      <c r="J413" s="114"/>
      <c r="K413" s="114"/>
      <c r="L413" s="114"/>
    </row>
    <row r="414" spans="1:12" s="98" customFormat="1" x14ac:dyDescent="0.35">
      <c r="A414" s="454">
        <v>44243</v>
      </c>
      <c r="B414" s="455">
        <v>2018000977</v>
      </c>
      <c r="C414" s="456">
        <v>-41459.040000000001</v>
      </c>
      <c r="D414" s="127">
        <v>1</v>
      </c>
      <c r="J414" s="114"/>
      <c r="K414" s="114"/>
      <c r="L414" s="114"/>
    </row>
    <row r="415" spans="1:12" s="98" customFormat="1" x14ac:dyDescent="0.35">
      <c r="A415" s="454">
        <v>44358</v>
      </c>
      <c r="B415" s="455">
        <v>2018001527</v>
      </c>
      <c r="C415" s="456">
        <v>-41078.269999999997</v>
      </c>
      <c r="D415" s="127">
        <v>1</v>
      </c>
      <c r="J415" s="114"/>
      <c r="K415" s="114"/>
      <c r="L415" s="114"/>
    </row>
    <row r="416" spans="1:12" s="98" customFormat="1" x14ac:dyDescent="0.35">
      <c r="A416" s="454">
        <v>44373</v>
      </c>
      <c r="B416" s="455">
        <v>2018001596</v>
      </c>
      <c r="C416" s="456">
        <v>-40842.83</v>
      </c>
      <c r="D416" s="127">
        <v>1</v>
      </c>
      <c r="J416" s="114"/>
      <c r="K416" s="114"/>
      <c r="L416" s="114"/>
    </row>
    <row r="417" spans="1:12" s="98" customFormat="1" x14ac:dyDescent="0.35">
      <c r="A417" s="454">
        <v>44276</v>
      </c>
      <c r="B417" s="455">
        <v>2018001131</v>
      </c>
      <c r="C417" s="456">
        <v>-40721.46</v>
      </c>
      <c r="D417" s="127">
        <v>1</v>
      </c>
      <c r="J417" s="114"/>
      <c r="K417" s="114"/>
      <c r="L417" s="114"/>
    </row>
    <row r="418" spans="1:12" s="98" customFormat="1" x14ac:dyDescent="0.35">
      <c r="A418" s="454">
        <v>44159</v>
      </c>
      <c r="B418" s="455">
        <v>2018000553</v>
      </c>
      <c r="C418" s="456">
        <v>-40580.06</v>
      </c>
      <c r="D418" s="127">
        <v>1</v>
      </c>
      <c r="J418" s="114"/>
      <c r="K418" s="114"/>
      <c r="L418" s="114"/>
    </row>
    <row r="419" spans="1:12" s="98" customFormat="1" x14ac:dyDescent="0.35">
      <c r="A419" s="454">
        <v>44095</v>
      </c>
      <c r="B419" s="455">
        <v>2018000246</v>
      </c>
      <c r="C419" s="456">
        <v>-40450.68</v>
      </c>
      <c r="D419" s="127">
        <v>1</v>
      </c>
      <c r="J419" s="114"/>
      <c r="K419" s="114"/>
      <c r="L419" s="114"/>
    </row>
    <row r="420" spans="1:12" s="98" customFormat="1" x14ac:dyDescent="0.35">
      <c r="A420" s="454">
        <v>44358</v>
      </c>
      <c r="B420" s="455">
        <v>2018001489</v>
      </c>
      <c r="C420" s="456">
        <v>-40331.360000000001</v>
      </c>
      <c r="D420" s="127">
        <v>1</v>
      </c>
      <c r="J420" s="114"/>
      <c r="K420" s="114"/>
      <c r="L420" s="114"/>
    </row>
    <row r="421" spans="1:12" s="98" customFormat="1" x14ac:dyDescent="0.35">
      <c r="A421" s="454">
        <v>44276</v>
      </c>
      <c r="B421" s="455">
        <v>2018001137</v>
      </c>
      <c r="C421" s="456">
        <v>-40192.519999999997</v>
      </c>
      <c r="D421" s="127">
        <v>1</v>
      </c>
      <c r="J421" s="114"/>
      <c r="K421" s="114"/>
      <c r="L421" s="114"/>
    </row>
    <row r="422" spans="1:12" s="98" customFormat="1" x14ac:dyDescent="0.35">
      <c r="A422" s="454">
        <v>44211</v>
      </c>
      <c r="B422" s="455">
        <v>2018000821</v>
      </c>
      <c r="C422" s="456">
        <v>-40074.28</v>
      </c>
      <c r="D422" s="127">
        <v>1</v>
      </c>
      <c r="J422" s="114"/>
      <c r="K422" s="114"/>
      <c r="L422" s="114"/>
    </row>
    <row r="423" spans="1:12" s="98" customFormat="1" x14ac:dyDescent="0.35">
      <c r="A423" s="454">
        <v>44066</v>
      </c>
      <c r="B423" s="455">
        <v>2018000169</v>
      </c>
      <c r="C423" s="456">
        <v>-40048.43</v>
      </c>
      <c r="D423" s="127">
        <v>1</v>
      </c>
      <c r="J423" s="114"/>
      <c r="K423" s="114"/>
      <c r="L423" s="114"/>
    </row>
    <row r="424" spans="1:12" s="98" customFormat="1" x14ac:dyDescent="0.35">
      <c r="A424" s="454">
        <v>44198</v>
      </c>
      <c r="B424" s="455">
        <v>2018000766</v>
      </c>
      <c r="C424" s="456">
        <v>-40018.25</v>
      </c>
      <c r="D424" s="127">
        <v>1</v>
      </c>
      <c r="J424" s="114"/>
      <c r="K424" s="114"/>
      <c r="L424" s="114"/>
    </row>
    <row r="425" spans="1:12" s="98" customFormat="1" x14ac:dyDescent="0.35">
      <c r="A425" s="454">
        <v>44364</v>
      </c>
      <c r="B425" s="455">
        <v>2018001551</v>
      </c>
      <c r="C425" s="456">
        <v>-39915.75</v>
      </c>
      <c r="D425" s="127">
        <v>1</v>
      </c>
      <c r="J425" s="114"/>
      <c r="K425" s="114"/>
      <c r="L425" s="114"/>
    </row>
    <row r="426" spans="1:12" s="98" customFormat="1" x14ac:dyDescent="0.35">
      <c r="A426" s="454">
        <v>44243</v>
      </c>
      <c r="B426" s="455">
        <v>2018000977</v>
      </c>
      <c r="C426" s="456">
        <v>-39563.769999999997</v>
      </c>
      <c r="D426" s="127">
        <v>1</v>
      </c>
      <c r="J426" s="114"/>
      <c r="K426" s="114"/>
      <c r="L426" s="114"/>
    </row>
    <row r="427" spans="1:12" s="98" customFormat="1" x14ac:dyDescent="0.35">
      <c r="A427" s="454">
        <v>44364</v>
      </c>
      <c r="B427" s="455">
        <v>2018001543</v>
      </c>
      <c r="C427" s="456">
        <v>-39536.870000000003</v>
      </c>
      <c r="D427" s="127">
        <v>1</v>
      </c>
      <c r="J427" s="114"/>
      <c r="K427" s="114"/>
      <c r="L427" s="114"/>
    </row>
    <row r="428" spans="1:12" s="98" customFormat="1" x14ac:dyDescent="0.35">
      <c r="A428" s="454">
        <v>44243</v>
      </c>
      <c r="B428" s="455">
        <v>2018000973</v>
      </c>
      <c r="C428" s="456">
        <v>-39480.910000000003</v>
      </c>
      <c r="D428" s="127">
        <v>1</v>
      </c>
      <c r="J428" s="114"/>
      <c r="K428" s="114"/>
      <c r="L428" s="114"/>
    </row>
    <row r="429" spans="1:12" s="98" customFormat="1" x14ac:dyDescent="0.35">
      <c r="A429" s="454">
        <v>44209</v>
      </c>
      <c r="B429" s="455">
        <v>2018000875</v>
      </c>
      <c r="C429" s="456">
        <v>-39477.120000000003</v>
      </c>
      <c r="D429" s="127">
        <v>1</v>
      </c>
      <c r="J429" s="114"/>
      <c r="K429" s="114"/>
      <c r="L429" s="114"/>
    </row>
    <row r="430" spans="1:12" s="98" customFormat="1" x14ac:dyDescent="0.35">
      <c r="A430" s="454">
        <v>44101</v>
      </c>
      <c r="B430" s="455">
        <v>2018000286</v>
      </c>
      <c r="C430" s="456">
        <v>-39254.17</v>
      </c>
      <c r="D430" s="127">
        <v>1</v>
      </c>
      <c r="J430" s="114"/>
      <c r="K430" s="114"/>
      <c r="L430" s="114"/>
    </row>
    <row r="431" spans="1:12" s="98" customFormat="1" x14ac:dyDescent="0.35">
      <c r="A431" s="454">
        <v>44101</v>
      </c>
      <c r="B431" s="455">
        <v>2018000286</v>
      </c>
      <c r="C431" s="456">
        <v>-39233.25</v>
      </c>
      <c r="D431" s="127">
        <v>1</v>
      </c>
      <c r="J431" s="114"/>
      <c r="K431" s="114"/>
      <c r="L431" s="114"/>
    </row>
    <row r="432" spans="1:12" s="98" customFormat="1" x14ac:dyDescent="0.35">
      <c r="A432" s="454">
        <v>44101</v>
      </c>
      <c r="B432" s="455">
        <v>2018000286</v>
      </c>
      <c r="C432" s="456">
        <v>-39233.25</v>
      </c>
      <c r="D432" s="127">
        <v>1</v>
      </c>
      <c r="J432" s="114"/>
      <c r="K432" s="114"/>
      <c r="L432" s="114"/>
    </row>
    <row r="433" spans="1:12" s="98" customFormat="1" x14ac:dyDescent="0.35">
      <c r="A433" s="454">
        <v>44025</v>
      </c>
      <c r="B433" s="455">
        <v>2018000036</v>
      </c>
      <c r="C433" s="456">
        <v>-39066.99</v>
      </c>
      <c r="D433" s="127">
        <v>1</v>
      </c>
      <c r="J433" s="114"/>
      <c r="K433" s="114"/>
      <c r="L433" s="114"/>
    </row>
    <row r="434" spans="1:12" s="98" customFormat="1" x14ac:dyDescent="0.35">
      <c r="A434" s="454">
        <v>44340</v>
      </c>
      <c r="B434" s="455">
        <v>2018001423</v>
      </c>
      <c r="C434" s="456">
        <v>-39000</v>
      </c>
      <c r="D434" s="127">
        <v>1</v>
      </c>
      <c r="J434" s="114"/>
      <c r="K434" s="114"/>
      <c r="L434" s="114"/>
    </row>
    <row r="435" spans="1:12" s="98" customFormat="1" x14ac:dyDescent="0.35">
      <c r="A435" s="454">
        <v>44210</v>
      </c>
      <c r="B435" s="455">
        <v>2018000819</v>
      </c>
      <c r="C435" s="456">
        <v>-38943.96</v>
      </c>
      <c r="D435" s="127">
        <v>1</v>
      </c>
      <c r="J435" s="114"/>
      <c r="K435" s="114"/>
      <c r="L435" s="114"/>
    </row>
    <row r="436" spans="1:12" s="98" customFormat="1" x14ac:dyDescent="0.35">
      <c r="A436" s="454">
        <v>44264</v>
      </c>
      <c r="B436" s="455">
        <v>2018001052</v>
      </c>
      <c r="C436" s="456">
        <v>-38809.65</v>
      </c>
      <c r="D436" s="127">
        <v>1</v>
      </c>
      <c r="J436" s="114"/>
      <c r="K436" s="114"/>
      <c r="L436" s="114"/>
    </row>
    <row r="437" spans="1:12" s="98" customFormat="1" x14ac:dyDescent="0.35">
      <c r="A437" s="454">
        <v>44376</v>
      </c>
      <c r="B437" s="455">
        <v>2018001623</v>
      </c>
      <c r="C437" s="456">
        <v>-38778.43</v>
      </c>
      <c r="D437" s="127">
        <v>1</v>
      </c>
      <c r="J437" s="114"/>
      <c r="K437" s="114"/>
      <c r="L437" s="114"/>
    </row>
    <row r="438" spans="1:12" s="98" customFormat="1" x14ac:dyDescent="0.35">
      <c r="A438" s="454">
        <v>44159</v>
      </c>
      <c r="B438" s="455">
        <v>2018000553</v>
      </c>
      <c r="C438" s="456">
        <v>-38701.96</v>
      </c>
      <c r="D438" s="127">
        <v>1</v>
      </c>
      <c r="J438" s="114"/>
      <c r="K438" s="114"/>
      <c r="L438" s="114"/>
    </row>
    <row r="439" spans="1:12" s="98" customFormat="1" x14ac:dyDescent="0.35">
      <c r="A439" s="454">
        <v>44210</v>
      </c>
      <c r="B439" s="455">
        <v>2018000807</v>
      </c>
      <c r="C439" s="456">
        <v>-38685.93</v>
      </c>
      <c r="D439" s="127">
        <v>1</v>
      </c>
      <c r="J439" s="114"/>
      <c r="K439" s="114"/>
      <c r="L439" s="114"/>
    </row>
    <row r="440" spans="1:12" s="98" customFormat="1" x14ac:dyDescent="0.35">
      <c r="A440" s="454">
        <v>44260</v>
      </c>
      <c r="B440" s="455">
        <v>2018001039</v>
      </c>
      <c r="C440" s="456">
        <v>-38676.82</v>
      </c>
      <c r="D440" s="127">
        <v>1</v>
      </c>
      <c r="J440" s="114"/>
      <c r="K440" s="114"/>
      <c r="L440" s="114"/>
    </row>
    <row r="441" spans="1:12" s="98" customFormat="1" x14ac:dyDescent="0.35">
      <c r="A441" s="454">
        <v>44283</v>
      </c>
      <c r="B441" s="455">
        <v>2018001176</v>
      </c>
      <c r="C441" s="456">
        <v>-38602.879999999997</v>
      </c>
      <c r="D441" s="127">
        <v>1</v>
      </c>
      <c r="J441" s="114"/>
      <c r="K441" s="114"/>
      <c r="L441" s="114"/>
    </row>
    <row r="442" spans="1:12" s="98" customFormat="1" x14ac:dyDescent="0.35">
      <c r="A442" s="454">
        <v>44210</v>
      </c>
      <c r="B442" s="455">
        <v>2018000812</v>
      </c>
      <c r="C442" s="456">
        <v>-38517.269999999997</v>
      </c>
      <c r="D442" s="127">
        <v>1</v>
      </c>
      <c r="J442" s="114"/>
      <c r="K442" s="114"/>
      <c r="L442" s="114"/>
    </row>
    <row r="443" spans="1:12" s="98" customFormat="1" x14ac:dyDescent="0.35">
      <c r="A443" s="454">
        <v>44147</v>
      </c>
      <c r="B443" s="455">
        <v>2018000497</v>
      </c>
      <c r="C443" s="456">
        <v>-38485.5</v>
      </c>
      <c r="D443" s="127">
        <v>1</v>
      </c>
      <c r="J443" s="114"/>
      <c r="K443" s="114"/>
      <c r="L443" s="114"/>
    </row>
    <row r="444" spans="1:12" s="98" customFormat="1" x14ac:dyDescent="0.35">
      <c r="A444" s="454">
        <v>44095</v>
      </c>
      <c r="B444" s="455">
        <v>2018000260</v>
      </c>
      <c r="C444" s="456">
        <v>-38430.89</v>
      </c>
      <c r="D444" s="127">
        <v>1</v>
      </c>
      <c r="J444" s="114"/>
      <c r="K444" s="114"/>
      <c r="L444" s="114"/>
    </row>
    <row r="445" spans="1:12" s="98" customFormat="1" x14ac:dyDescent="0.35">
      <c r="A445" s="454">
        <v>44354</v>
      </c>
      <c r="B445" s="455">
        <v>2018001477</v>
      </c>
      <c r="C445" s="456">
        <v>-38385.58</v>
      </c>
      <c r="D445" s="127">
        <v>1</v>
      </c>
      <c r="J445" s="114"/>
      <c r="K445" s="114"/>
      <c r="L445" s="114"/>
    </row>
    <row r="446" spans="1:12" s="98" customFormat="1" x14ac:dyDescent="0.35">
      <c r="A446" s="454">
        <v>44091</v>
      </c>
      <c r="B446" s="455">
        <v>2018000302</v>
      </c>
      <c r="C446" s="456">
        <v>-38372.92</v>
      </c>
      <c r="D446" s="127">
        <v>1</v>
      </c>
      <c r="J446" s="114"/>
      <c r="K446" s="114"/>
      <c r="L446" s="114"/>
    </row>
    <row r="447" spans="1:12" s="98" customFormat="1" x14ac:dyDescent="0.35">
      <c r="A447" s="454">
        <v>44084</v>
      </c>
      <c r="B447" s="455">
        <v>2018000252</v>
      </c>
      <c r="C447" s="456">
        <v>-38371.89</v>
      </c>
      <c r="D447" s="127">
        <v>1</v>
      </c>
      <c r="J447" s="114"/>
      <c r="K447" s="114"/>
      <c r="L447" s="114"/>
    </row>
    <row r="448" spans="1:12" s="98" customFormat="1" x14ac:dyDescent="0.35">
      <c r="A448" s="454">
        <v>44123</v>
      </c>
      <c r="B448" s="455">
        <v>2018000348</v>
      </c>
      <c r="C448" s="456">
        <v>-38335.019999999997</v>
      </c>
      <c r="D448" s="127">
        <v>1</v>
      </c>
      <c r="J448" s="114"/>
      <c r="K448" s="114"/>
      <c r="L448" s="114"/>
    </row>
    <row r="449" spans="1:12" s="98" customFormat="1" x14ac:dyDescent="0.35">
      <c r="A449" s="454">
        <v>44270</v>
      </c>
      <c r="B449" s="455">
        <v>2018001074</v>
      </c>
      <c r="C449" s="456">
        <v>-38283.760000000002</v>
      </c>
      <c r="D449" s="127">
        <v>1</v>
      </c>
      <c r="J449" s="114"/>
      <c r="K449" s="114"/>
      <c r="L449" s="114"/>
    </row>
    <row r="450" spans="1:12" s="98" customFormat="1" x14ac:dyDescent="0.35">
      <c r="A450" s="454">
        <v>44324</v>
      </c>
      <c r="B450" s="455">
        <v>2018001351</v>
      </c>
      <c r="C450" s="456">
        <v>-38265.08</v>
      </c>
      <c r="D450" s="127">
        <v>1</v>
      </c>
      <c r="J450" s="114"/>
      <c r="K450" s="114"/>
      <c r="L450" s="114"/>
    </row>
    <row r="451" spans="1:12" s="98" customFormat="1" x14ac:dyDescent="0.35">
      <c r="A451" s="454">
        <v>44303</v>
      </c>
      <c r="B451" s="455">
        <v>2018001235</v>
      </c>
      <c r="C451" s="456">
        <v>-38184.080000000002</v>
      </c>
      <c r="D451" s="127">
        <v>1</v>
      </c>
      <c r="J451" s="114"/>
      <c r="K451" s="114"/>
      <c r="L451" s="114"/>
    </row>
    <row r="452" spans="1:12" s="98" customFormat="1" x14ac:dyDescent="0.35">
      <c r="A452" s="454">
        <v>44224</v>
      </c>
      <c r="B452" s="455">
        <v>2018000890</v>
      </c>
      <c r="C452" s="456">
        <v>-38078.589999999997</v>
      </c>
      <c r="D452" s="127">
        <v>1</v>
      </c>
      <c r="J452" s="114"/>
      <c r="K452" s="114"/>
      <c r="L452" s="114"/>
    </row>
    <row r="453" spans="1:12" s="98" customFormat="1" x14ac:dyDescent="0.35">
      <c r="A453" s="454">
        <v>44131</v>
      </c>
      <c r="B453" s="455">
        <v>2018000402</v>
      </c>
      <c r="C453" s="456">
        <v>-37971.480000000003</v>
      </c>
      <c r="D453" s="127">
        <v>1</v>
      </c>
      <c r="J453" s="114"/>
      <c r="K453" s="114"/>
      <c r="L453" s="114"/>
    </row>
    <row r="454" spans="1:12" s="98" customFormat="1" x14ac:dyDescent="0.35">
      <c r="A454" s="454">
        <v>44358</v>
      </c>
      <c r="B454" s="455">
        <v>2018001527</v>
      </c>
      <c r="C454" s="456">
        <v>-37810.339999999997</v>
      </c>
      <c r="D454" s="127">
        <v>1</v>
      </c>
      <c r="J454" s="114"/>
      <c r="K454" s="114"/>
      <c r="L454" s="114"/>
    </row>
    <row r="455" spans="1:12" s="98" customFormat="1" x14ac:dyDescent="0.35">
      <c r="A455" s="454">
        <v>44145</v>
      </c>
      <c r="B455" s="455">
        <v>2018000500</v>
      </c>
      <c r="C455" s="456">
        <v>-37799.4</v>
      </c>
      <c r="D455" s="127">
        <v>1</v>
      </c>
      <c r="J455" s="114"/>
      <c r="K455" s="114"/>
      <c r="L455" s="114"/>
    </row>
    <row r="456" spans="1:12" s="98" customFormat="1" x14ac:dyDescent="0.35">
      <c r="A456" s="454">
        <v>44371</v>
      </c>
      <c r="B456" s="455">
        <v>2018001601</v>
      </c>
      <c r="C456" s="456">
        <v>-37790.42</v>
      </c>
      <c r="D456" s="127">
        <v>1</v>
      </c>
      <c r="J456" s="114"/>
      <c r="K456" s="114"/>
      <c r="L456" s="114"/>
    </row>
    <row r="457" spans="1:12" s="98" customFormat="1" x14ac:dyDescent="0.35">
      <c r="A457" s="454">
        <v>44358</v>
      </c>
      <c r="B457" s="455">
        <v>2018001513</v>
      </c>
      <c r="C457" s="456">
        <v>-37608.589999999997</v>
      </c>
      <c r="D457" s="127">
        <v>1</v>
      </c>
      <c r="J457" s="114"/>
      <c r="K457" s="114"/>
      <c r="L457" s="114"/>
    </row>
    <row r="458" spans="1:12" s="98" customFormat="1" x14ac:dyDescent="0.35">
      <c r="A458" s="454">
        <v>44323</v>
      </c>
      <c r="B458" s="455">
        <v>2018001306</v>
      </c>
      <c r="C458" s="456">
        <v>-37593.72</v>
      </c>
      <c r="D458" s="127">
        <v>1</v>
      </c>
      <c r="J458" s="114"/>
      <c r="K458" s="114"/>
      <c r="L458" s="114"/>
    </row>
    <row r="459" spans="1:12" s="98" customFormat="1" x14ac:dyDescent="0.35">
      <c r="A459" s="454">
        <v>44256</v>
      </c>
      <c r="B459" s="455">
        <v>2018001040</v>
      </c>
      <c r="C459" s="456">
        <v>-37490.15</v>
      </c>
      <c r="D459" s="127">
        <v>1</v>
      </c>
      <c r="J459" s="114"/>
      <c r="K459" s="114"/>
      <c r="L459" s="114"/>
    </row>
    <row r="460" spans="1:12" s="98" customFormat="1" x14ac:dyDescent="0.35">
      <c r="A460" s="454">
        <v>44082</v>
      </c>
      <c r="B460" s="455">
        <v>2018000218</v>
      </c>
      <c r="C460" s="456">
        <v>-37436.99</v>
      </c>
      <c r="D460" s="127">
        <v>1</v>
      </c>
      <c r="J460" s="114"/>
      <c r="K460" s="114"/>
      <c r="L460" s="114"/>
    </row>
    <row r="461" spans="1:12" s="98" customFormat="1" x14ac:dyDescent="0.35">
      <c r="A461" s="454">
        <v>44030</v>
      </c>
      <c r="B461" s="455">
        <v>2018000055</v>
      </c>
      <c r="C461" s="456">
        <v>-37320.36</v>
      </c>
      <c r="D461" s="127">
        <v>1</v>
      </c>
      <c r="J461" s="114"/>
      <c r="K461" s="114"/>
      <c r="L461" s="114"/>
    </row>
    <row r="462" spans="1:12" s="98" customFormat="1" x14ac:dyDescent="0.35">
      <c r="A462" s="454">
        <v>44095</v>
      </c>
      <c r="B462" s="455">
        <v>2018000263</v>
      </c>
      <c r="C462" s="456">
        <v>-37276.61</v>
      </c>
      <c r="D462" s="127">
        <v>1</v>
      </c>
      <c r="J462" s="114"/>
      <c r="K462" s="114"/>
      <c r="L462" s="114"/>
    </row>
    <row r="463" spans="1:12" s="98" customFormat="1" x14ac:dyDescent="0.35">
      <c r="A463" s="454">
        <v>44137</v>
      </c>
      <c r="B463" s="455">
        <v>2018000411</v>
      </c>
      <c r="C463" s="456">
        <v>-37271.339999999997</v>
      </c>
      <c r="D463" s="127">
        <v>1</v>
      </c>
      <c r="J463" s="114"/>
      <c r="K463" s="114"/>
      <c r="L463" s="114"/>
    </row>
    <row r="464" spans="1:12" s="98" customFormat="1" x14ac:dyDescent="0.35">
      <c r="A464" s="454">
        <v>44034</v>
      </c>
      <c r="B464" s="455">
        <v>2018000098</v>
      </c>
      <c r="C464" s="456">
        <v>-37250.39</v>
      </c>
      <c r="D464" s="127">
        <v>1</v>
      </c>
      <c r="J464" s="114"/>
      <c r="K464" s="114"/>
      <c r="L464" s="114"/>
    </row>
    <row r="465" spans="1:12" s="98" customFormat="1" x14ac:dyDescent="0.35">
      <c r="A465" s="454">
        <v>44370</v>
      </c>
      <c r="B465" s="455">
        <v>2018001608</v>
      </c>
      <c r="C465" s="456">
        <v>-37196.57</v>
      </c>
      <c r="D465" s="127">
        <v>1</v>
      </c>
      <c r="J465" s="114"/>
      <c r="K465" s="114"/>
      <c r="L465" s="114"/>
    </row>
    <row r="466" spans="1:12" s="98" customFormat="1" x14ac:dyDescent="0.35">
      <c r="A466" s="454">
        <v>44136</v>
      </c>
      <c r="B466" s="455">
        <v>2018000413</v>
      </c>
      <c r="C466" s="456">
        <v>-37111.07</v>
      </c>
      <c r="D466" s="127">
        <v>1</v>
      </c>
      <c r="J466" s="114"/>
      <c r="K466" s="114"/>
      <c r="L466" s="114"/>
    </row>
    <row r="467" spans="1:12" s="98" customFormat="1" x14ac:dyDescent="0.35">
      <c r="A467" s="454">
        <v>44260</v>
      </c>
      <c r="B467" s="455">
        <v>2018001038</v>
      </c>
      <c r="C467" s="456">
        <v>-37040.160000000003</v>
      </c>
      <c r="D467" s="127">
        <v>1</v>
      </c>
      <c r="J467" s="114"/>
      <c r="K467" s="114"/>
      <c r="L467" s="114"/>
    </row>
    <row r="468" spans="1:12" s="98" customFormat="1" x14ac:dyDescent="0.35">
      <c r="A468" s="454">
        <v>44130</v>
      </c>
      <c r="B468" s="455">
        <v>2018000401</v>
      </c>
      <c r="C468" s="456">
        <v>-36984.589999999997</v>
      </c>
      <c r="D468" s="127">
        <v>1</v>
      </c>
      <c r="J468" s="114"/>
      <c r="K468" s="114"/>
      <c r="L468" s="114"/>
    </row>
    <row r="469" spans="1:12" s="98" customFormat="1" x14ac:dyDescent="0.35">
      <c r="A469" s="454">
        <v>44314</v>
      </c>
      <c r="B469" s="455">
        <v>2018001269</v>
      </c>
      <c r="C469" s="456">
        <v>-36902.46</v>
      </c>
      <c r="D469" s="127">
        <v>1</v>
      </c>
      <c r="J469" s="114"/>
      <c r="K469" s="114"/>
      <c r="L469" s="114"/>
    </row>
    <row r="470" spans="1:12" s="98" customFormat="1" x14ac:dyDescent="0.35">
      <c r="A470" s="454">
        <v>44165</v>
      </c>
      <c r="B470" s="455">
        <v>2018000599</v>
      </c>
      <c r="C470" s="456">
        <v>-36801.78</v>
      </c>
      <c r="D470" s="127">
        <v>1</v>
      </c>
      <c r="J470" s="114"/>
      <c r="K470" s="114"/>
      <c r="L470" s="114"/>
    </row>
    <row r="471" spans="1:12" s="98" customFormat="1" x14ac:dyDescent="0.35">
      <c r="A471" s="454">
        <v>44254</v>
      </c>
      <c r="B471" s="455">
        <v>2018001021</v>
      </c>
      <c r="C471" s="456">
        <v>-36799.83</v>
      </c>
      <c r="D471" s="127">
        <v>1</v>
      </c>
      <c r="J471" s="114"/>
      <c r="K471" s="114"/>
      <c r="L471" s="114"/>
    </row>
    <row r="472" spans="1:12" s="98" customFormat="1" x14ac:dyDescent="0.35">
      <c r="A472" s="454">
        <v>44192</v>
      </c>
      <c r="B472" s="455">
        <v>2018000726</v>
      </c>
      <c r="C472" s="456">
        <v>-36709.910000000003</v>
      </c>
      <c r="D472" s="127">
        <v>1</v>
      </c>
      <c r="J472" s="114"/>
      <c r="K472" s="114"/>
      <c r="L472" s="114"/>
    </row>
    <row r="473" spans="1:12" s="98" customFormat="1" x14ac:dyDescent="0.35">
      <c r="A473" s="454">
        <v>44243</v>
      </c>
      <c r="B473" s="455">
        <v>2018000988</v>
      </c>
      <c r="C473" s="456">
        <v>-36699.620000000003</v>
      </c>
      <c r="D473" s="127">
        <v>1</v>
      </c>
      <c r="J473" s="114"/>
      <c r="K473" s="114"/>
      <c r="L473" s="114"/>
    </row>
    <row r="474" spans="1:12" s="98" customFormat="1" x14ac:dyDescent="0.35">
      <c r="A474" s="454">
        <v>44227</v>
      </c>
      <c r="B474" s="455">
        <v>2018000900</v>
      </c>
      <c r="C474" s="456">
        <v>-36620.44</v>
      </c>
      <c r="D474" s="127">
        <v>1</v>
      </c>
      <c r="J474" s="114"/>
      <c r="K474" s="114"/>
      <c r="L474" s="114"/>
    </row>
    <row r="475" spans="1:12" s="98" customFormat="1" x14ac:dyDescent="0.35">
      <c r="A475" s="454">
        <v>44126</v>
      </c>
      <c r="B475" s="455">
        <v>2018000372</v>
      </c>
      <c r="C475" s="456">
        <v>-36433.89</v>
      </c>
      <c r="D475" s="127">
        <v>1</v>
      </c>
      <c r="J475" s="114"/>
      <c r="K475" s="114"/>
      <c r="L475" s="114"/>
    </row>
    <row r="476" spans="1:12" s="98" customFormat="1" x14ac:dyDescent="0.35">
      <c r="A476" s="454">
        <v>44255</v>
      </c>
      <c r="B476" s="455">
        <v>2008000188</v>
      </c>
      <c r="C476" s="456">
        <v>-36388.269999999997</v>
      </c>
      <c r="D476" s="127">
        <v>1</v>
      </c>
      <c r="J476" s="114"/>
      <c r="K476" s="114"/>
      <c r="L476" s="114"/>
    </row>
    <row r="477" spans="1:12" s="98" customFormat="1" x14ac:dyDescent="0.35">
      <c r="A477" s="454">
        <v>44230</v>
      </c>
      <c r="B477" s="455">
        <v>2018000904</v>
      </c>
      <c r="C477" s="456">
        <v>-36291.050000000003</v>
      </c>
      <c r="D477" s="127">
        <v>1</v>
      </c>
      <c r="J477" s="114"/>
      <c r="K477" s="114"/>
      <c r="L477" s="114"/>
    </row>
    <row r="478" spans="1:12" s="98" customFormat="1" x14ac:dyDescent="0.35">
      <c r="A478" s="454">
        <v>44196</v>
      </c>
      <c r="B478" s="455">
        <v>2018000763</v>
      </c>
      <c r="C478" s="456">
        <v>-36250.620000000003</v>
      </c>
      <c r="D478" s="127">
        <v>1</v>
      </c>
      <c r="J478" s="114"/>
      <c r="K478" s="114"/>
      <c r="L478" s="114"/>
    </row>
    <row r="479" spans="1:12" s="98" customFormat="1" x14ac:dyDescent="0.35">
      <c r="A479" s="454">
        <v>44367</v>
      </c>
      <c r="B479" s="455">
        <v>2018001560</v>
      </c>
      <c r="C479" s="456">
        <v>-36119.629999999997</v>
      </c>
      <c r="D479" s="127">
        <v>1</v>
      </c>
      <c r="J479" s="114"/>
      <c r="K479" s="114"/>
      <c r="L479" s="114"/>
    </row>
    <row r="480" spans="1:12" s="98" customFormat="1" x14ac:dyDescent="0.35">
      <c r="A480" s="454">
        <v>44316</v>
      </c>
      <c r="B480" s="455">
        <v>2018001275</v>
      </c>
      <c r="C480" s="456">
        <v>-36115.94</v>
      </c>
      <c r="D480" s="127">
        <v>1</v>
      </c>
      <c r="J480" s="114"/>
      <c r="K480" s="114"/>
      <c r="L480" s="114"/>
    </row>
    <row r="481" spans="1:12" s="98" customFormat="1" x14ac:dyDescent="0.35">
      <c r="A481" s="454">
        <v>44370</v>
      </c>
      <c r="B481" s="455">
        <v>2018001608</v>
      </c>
      <c r="C481" s="456">
        <v>-36019.54</v>
      </c>
      <c r="D481" s="127">
        <v>1</v>
      </c>
      <c r="J481" s="114"/>
      <c r="K481" s="114"/>
      <c r="L481" s="114"/>
    </row>
    <row r="482" spans="1:12" s="98" customFormat="1" x14ac:dyDescent="0.35">
      <c r="A482" s="454">
        <v>44366</v>
      </c>
      <c r="B482" s="455">
        <v>2018001621</v>
      </c>
      <c r="C482" s="456">
        <v>-36006.54</v>
      </c>
      <c r="D482" s="127">
        <v>1</v>
      </c>
      <c r="J482" s="114"/>
      <c r="K482" s="114"/>
      <c r="L482" s="114"/>
    </row>
    <row r="483" spans="1:12" s="98" customFormat="1" x14ac:dyDescent="0.35">
      <c r="A483" s="454">
        <v>44243</v>
      </c>
      <c r="B483" s="455">
        <v>2018000988</v>
      </c>
      <c r="C483" s="456">
        <v>-35965.300000000003</v>
      </c>
      <c r="D483" s="127">
        <v>1</v>
      </c>
      <c r="J483" s="114"/>
      <c r="K483" s="114"/>
      <c r="L483" s="114"/>
    </row>
    <row r="484" spans="1:12" s="98" customFormat="1" x14ac:dyDescent="0.35">
      <c r="A484" s="454">
        <v>44238</v>
      </c>
      <c r="B484" s="455">
        <v>2018000966</v>
      </c>
      <c r="C484" s="456">
        <v>-35914.46</v>
      </c>
      <c r="D484" s="127">
        <v>1</v>
      </c>
      <c r="J484" s="114"/>
      <c r="K484" s="114"/>
      <c r="L484" s="114"/>
    </row>
    <row r="485" spans="1:12" s="98" customFormat="1" x14ac:dyDescent="0.35">
      <c r="A485" s="454">
        <v>44351</v>
      </c>
      <c r="B485" s="455">
        <v>2018001464</v>
      </c>
      <c r="C485" s="456">
        <v>-35911.83</v>
      </c>
      <c r="D485" s="127">
        <v>1</v>
      </c>
      <c r="J485" s="114"/>
      <c r="K485" s="114"/>
      <c r="L485" s="114"/>
    </row>
    <row r="486" spans="1:12" s="98" customFormat="1" x14ac:dyDescent="0.35">
      <c r="A486" s="454">
        <v>44371</v>
      </c>
      <c r="B486" s="455">
        <v>2018001601</v>
      </c>
      <c r="C486" s="456">
        <v>-35811.660000000003</v>
      </c>
      <c r="D486" s="127">
        <v>1</v>
      </c>
      <c r="J486" s="114"/>
      <c r="K486" s="114"/>
      <c r="L486" s="114"/>
    </row>
    <row r="487" spans="1:12" s="98" customFormat="1" x14ac:dyDescent="0.35">
      <c r="A487" s="454">
        <v>44366</v>
      </c>
      <c r="B487" s="455">
        <v>2018001618</v>
      </c>
      <c r="C487" s="456">
        <v>-35800.79</v>
      </c>
      <c r="D487" s="127">
        <v>1</v>
      </c>
      <c r="J487" s="114"/>
      <c r="K487" s="114"/>
      <c r="L487" s="114"/>
    </row>
    <row r="488" spans="1:12" s="98" customFormat="1" x14ac:dyDescent="0.35">
      <c r="A488" s="454">
        <v>44140</v>
      </c>
      <c r="B488" s="455">
        <v>2018000427</v>
      </c>
      <c r="C488" s="456">
        <v>-35799.43</v>
      </c>
      <c r="D488" s="127">
        <v>1</v>
      </c>
      <c r="J488" s="114"/>
      <c r="K488" s="114"/>
      <c r="L488" s="114"/>
    </row>
    <row r="489" spans="1:12" s="98" customFormat="1" x14ac:dyDescent="0.35">
      <c r="A489" s="454">
        <v>44107</v>
      </c>
      <c r="B489" s="455">
        <v>2018000307</v>
      </c>
      <c r="C489" s="456">
        <v>-35780.49</v>
      </c>
      <c r="D489" s="127">
        <v>1</v>
      </c>
      <c r="J489" s="114"/>
      <c r="K489" s="114"/>
      <c r="L489" s="114"/>
    </row>
    <row r="490" spans="1:12" s="98" customFormat="1" x14ac:dyDescent="0.35">
      <c r="A490" s="454">
        <v>44278</v>
      </c>
      <c r="B490" s="455">
        <v>2018001116</v>
      </c>
      <c r="C490" s="456">
        <v>-35777.089999999997</v>
      </c>
      <c r="D490" s="127">
        <v>1</v>
      </c>
      <c r="J490" s="114"/>
      <c r="K490" s="114"/>
      <c r="L490" s="114"/>
    </row>
    <row r="491" spans="1:12" s="98" customFormat="1" x14ac:dyDescent="0.35">
      <c r="A491" s="454">
        <v>44210</v>
      </c>
      <c r="B491" s="455">
        <v>2018000814</v>
      </c>
      <c r="C491" s="456">
        <v>-35686.61</v>
      </c>
      <c r="D491" s="127">
        <v>1</v>
      </c>
      <c r="J491" s="114"/>
      <c r="K491" s="114"/>
      <c r="L491" s="114"/>
    </row>
    <row r="492" spans="1:12" s="98" customFormat="1" x14ac:dyDescent="0.35">
      <c r="A492" s="454">
        <v>44314</v>
      </c>
      <c r="B492" s="455">
        <v>2018001269</v>
      </c>
      <c r="C492" s="456">
        <v>-35639.5</v>
      </c>
      <c r="D492" s="127">
        <v>1</v>
      </c>
      <c r="J492" s="114"/>
      <c r="K492" s="114"/>
      <c r="L492" s="114"/>
    </row>
    <row r="493" spans="1:12" s="98" customFormat="1" x14ac:dyDescent="0.35">
      <c r="A493" s="454">
        <v>44366</v>
      </c>
      <c r="B493" s="455">
        <v>2018001618</v>
      </c>
      <c r="C493" s="456">
        <v>-35638.379999999997</v>
      </c>
      <c r="D493" s="127">
        <v>1</v>
      </c>
      <c r="J493" s="114"/>
      <c r="K493" s="114"/>
      <c r="L493" s="114"/>
    </row>
    <row r="494" spans="1:12" s="98" customFormat="1" x14ac:dyDescent="0.35">
      <c r="A494" s="454">
        <v>44361</v>
      </c>
      <c r="B494" s="455">
        <v>2018001525</v>
      </c>
      <c r="C494" s="456">
        <v>-35546.28</v>
      </c>
      <c r="D494" s="127">
        <v>1</v>
      </c>
      <c r="J494" s="114"/>
      <c r="K494" s="114"/>
      <c r="L494" s="114"/>
    </row>
    <row r="495" spans="1:12" s="98" customFormat="1" x14ac:dyDescent="0.35">
      <c r="A495" s="454">
        <v>44335</v>
      </c>
      <c r="B495" s="455">
        <v>2018001402</v>
      </c>
      <c r="C495" s="456">
        <v>-35466.120000000003</v>
      </c>
      <c r="D495" s="127">
        <v>1</v>
      </c>
      <c r="J495" s="114"/>
      <c r="K495" s="114"/>
      <c r="L495" s="114"/>
    </row>
    <row r="496" spans="1:12" s="98" customFormat="1" x14ac:dyDescent="0.35">
      <c r="A496" s="454">
        <v>44253</v>
      </c>
      <c r="B496" s="455">
        <v>2018001023</v>
      </c>
      <c r="C496" s="456">
        <v>-35398.33</v>
      </c>
      <c r="D496" s="127">
        <v>1</v>
      </c>
      <c r="J496" s="114"/>
      <c r="K496" s="114"/>
      <c r="L496" s="114"/>
    </row>
    <row r="497" spans="1:12" s="98" customFormat="1" x14ac:dyDescent="0.35">
      <c r="A497" s="454">
        <v>44253</v>
      </c>
      <c r="B497" s="455">
        <v>2018001023</v>
      </c>
      <c r="C497" s="456">
        <v>-35398.33</v>
      </c>
      <c r="D497" s="127">
        <v>1</v>
      </c>
      <c r="J497" s="114"/>
      <c r="K497" s="114"/>
      <c r="L497" s="114"/>
    </row>
    <row r="498" spans="1:12" s="98" customFormat="1" x14ac:dyDescent="0.35">
      <c r="A498" s="454">
        <v>44253</v>
      </c>
      <c r="B498" s="455">
        <v>2018001023</v>
      </c>
      <c r="C498" s="456">
        <v>-35398.33</v>
      </c>
      <c r="D498" s="127">
        <v>1</v>
      </c>
      <c r="J498" s="114"/>
      <c r="K498" s="114"/>
      <c r="L498" s="114"/>
    </row>
    <row r="499" spans="1:12" s="98" customFormat="1" x14ac:dyDescent="0.35">
      <c r="A499" s="454">
        <v>44029</v>
      </c>
      <c r="B499" s="455">
        <v>2018000049</v>
      </c>
      <c r="C499" s="456">
        <v>-35392.03</v>
      </c>
      <c r="D499" s="127">
        <v>1</v>
      </c>
      <c r="J499" s="114"/>
      <c r="K499" s="114"/>
      <c r="L499" s="114"/>
    </row>
    <row r="500" spans="1:12" s="98" customFormat="1" x14ac:dyDescent="0.35">
      <c r="A500" s="454">
        <v>44188</v>
      </c>
      <c r="B500" s="455">
        <v>2018000767</v>
      </c>
      <c r="C500" s="456">
        <v>-35366.46</v>
      </c>
      <c r="D500" s="127">
        <v>1</v>
      </c>
      <c r="J500" s="114"/>
      <c r="K500" s="114"/>
      <c r="L500" s="114"/>
    </row>
    <row r="501" spans="1:12" s="98" customFormat="1" x14ac:dyDescent="0.35">
      <c r="A501" s="454">
        <v>44182</v>
      </c>
      <c r="B501" s="455">
        <v>2018000738</v>
      </c>
      <c r="C501" s="456">
        <v>-35289.56</v>
      </c>
      <c r="D501" s="127">
        <v>1</v>
      </c>
      <c r="J501" s="114"/>
      <c r="K501" s="114"/>
      <c r="L501" s="114"/>
    </row>
    <row r="502" spans="1:12" s="98" customFormat="1" x14ac:dyDescent="0.35">
      <c r="A502" s="454">
        <v>44203</v>
      </c>
      <c r="B502" s="455">
        <v>2018000797</v>
      </c>
      <c r="C502" s="456">
        <v>-35254.6</v>
      </c>
      <c r="D502" s="127">
        <v>1</v>
      </c>
      <c r="J502" s="114"/>
      <c r="K502" s="114"/>
      <c r="L502" s="114"/>
    </row>
    <row r="503" spans="1:12" s="98" customFormat="1" x14ac:dyDescent="0.35">
      <c r="A503" s="454">
        <v>44346</v>
      </c>
      <c r="B503" s="455">
        <v>2018001436</v>
      </c>
      <c r="C503" s="456">
        <v>-35249.86</v>
      </c>
      <c r="D503" s="127">
        <v>1</v>
      </c>
      <c r="J503" s="114"/>
      <c r="K503" s="114"/>
      <c r="L503" s="114"/>
    </row>
    <row r="504" spans="1:12" s="98" customFormat="1" x14ac:dyDescent="0.35">
      <c r="A504" s="454">
        <v>44131</v>
      </c>
      <c r="B504" s="455">
        <v>2018000402</v>
      </c>
      <c r="C504" s="456">
        <v>-35245.800000000003</v>
      </c>
      <c r="D504" s="127">
        <v>1</v>
      </c>
      <c r="J504" s="114"/>
      <c r="K504" s="114"/>
      <c r="L504" s="114"/>
    </row>
    <row r="505" spans="1:12" s="98" customFormat="1" x14ac:dyDescent="0.35">
      <c r="A505" s="454">
        <v>44253</v>
      </c>
      <c r="B505" s="455">
        <v>2018001024</v>
      </c>
      <c r="C505" s="456">
        <v>-35188.879999999997</v>
      </c>
      <c r="D505" s="127">
        <v>1</v>
      </c>
      <c r="J505" s="114"/>
      <c r="K505" s="114"/>
      <c r="L505" s="114"/>
    </row>
    <row r="506" spans="1:12" s="98" customFormat="1" x14ac:dyDescent="0.35">
      <c r="A506" s="454">
        <v>44253</v>
      </c>
      <c r="B506" s="455">
        <v>2018001024</v>
      </c>
      <c r="C506" s="456">
        <v>-35188.879999999997</v>
      </c>
      <c r="D506" s="127">
        <v>1</v>
      </c>
      <c r="J506" s="114"/>
      <c r="K506" s="114"/>
      <c r="L506" s="114"/>
    </row>
    <row r="507" spans="1:12" s="98" customFormat="1" x14ac:dyDescent="0.35">
      <c r="A507" s="454">
        <v>44257</v>
      </c>
      <c r="B507" s="455">
        <v>2018001045</v>
      </c>
      <c r="C507" s="456">
        <v>-35188.879999999997</v>
      </c>
      <c r="D507" s="127">
        <v>1</v>
      </c>
      <c r="J507" s="114"/>
      <c r="K507" s="114"/>
      <c r="L507" s="114"/>
    </row>
    <row r="508" spans="1:12" s="98" customFormat="1" x14ac:dyDescent="0.35">
      <c r="A508" s="454">
        <v>44215</v>
      </c>
      <c r="B508" s="455">
        <v>2018000835</v>
      </c>
      <c r="C508" s="456">
        <v>-35170.129999999997</v>
      </c>
      <c r="D508" s="127">
        <v>1</v>
      </c>
      <c r="J508" s="114"/>
      <c r="K508" s="114"/>
      <c r="L508" s="114"/>
    </row>
    <row r="509" spans="1:12" s="98" customFormat="1" x14ac:dyDescent="0.35">
      <c r="A509" s="454">
        <v>44234</v>
      </c>
      <c r="B509" s="455">
        <v>2018000944</v>
      </c>
      <c r="C509" s="456">
        <v>-35123.199999999997</v>
      </c>
      <c r="D509" s="127">
        <v>1</v>
      </c>
      <c r="J509" s="114"/>
      <c r="K509" s="114"/>
      <c r="L509" s="114"/>
    </row>
    <row r="510" spans="1:12" s="98" customFormat="1" x14ac:dyDescent="0.35">
      <c r="A510" s="454">
        <v>44366</v>
      </c>
      <c r="B510" s="455">
        <v>2018001618</v>
      </c>
      <c r="C510" s="456">
        <v>-35115.839999999997</v>
      </c>
      <c r="D510" s="127">
        <v>1</v>
      </c>
      <c r="J510" s="114"/>
      <c r="K510" s="114"/>
      <c r="L510" s="114"/>
    </row>
    <row r="511" spans="1:12" s="98" customFormat="1" x14ac:dyDescent="0.35">
      <c r="A511" s="454">
        <v>44376</v>
      </c>
      <c r="B511" s="455">
        <v>2018001614</v>
      </c>
      <c r="C511" s="456">
        <v>-35048</v>
      </c>
      <c r="D511" s="127">
        <v>1</v>
      </c>
      <c r="J511" s="114"/>
      <c r="K511" s="114"/>
      <c r="L511" s="114"/>
    </row>
    <row r="512" spans="1:12" s="98" customFormat="1" x14ac:dyDescent="0.35">
      <c r="A512" s="454">
        <v>44117</v>
      </c>
      <c r="B512" s="455">
        <v>2018000341</v>
      </c>
      <c r="C512" s="456">
        <v>-35022.71</v>
      </c>
      <c r="D512" s="127">
        <v>1</v>
      </c>
      <c r="J512" s="114"/>
      <c r="K512" s="114"/>
      <c r="L512" s="114"/>
    </row>
    <row r="513" spans="1:12" s="98" customFormat="1" x14ac:dyDescent="0.35">
      <c r="A513" s="454">
        <v>44150</v>
      </c>
      <c r="B513" s="455">
        <v>2018000493</v>
      </c>
      <c r="C513" s="456">
        <v>-34999.440000000002</v>
      </c>
      <c r="D513" s="127">
        <v>1</v>
      </c>
      <c r="J513" s="114"/>
      <c r="K513" s="114"/>
      <c r="L513" s="114"/>
    </row>
    <row r="514" spans="1:12" s="98" customFormat="1" x14ac:dyDescent="0.35">
      <c r="A514" s="454">
        <v>44358</v>
      </c>
      <c r="B514" s="455">
        <v>2018001512</v>
      </c>
      <c r="C514" s="456">
        <v>-34989.949999999997</v>
      </c>
      <c r="D514" s="127">
        <v>1</v>
      </c>
      <c r="J514" s="114"/>
      <c r="K514" s="114"/>
      <c r="L514" s="114"/>
    </row>
    <row r="515" spans="1:12" s="98" customFormat="1" x14ac:dyDescent="0.35">
      <c r="A515" s="454">
        <v>44366</v>
      </c>
      <c r="B515" s="455">
        <v>2018001618</v>
      </c>
      <c r="C515" s="456">
        <v>-34932.25</v>
      </c>
      <c r="D515" s="127">
        <v>1</v>
      </c>
      <c r="J515" s="114"/>
      <c r="K515" s="114"/>
      <c r="L515" s="114"/>
    </row>
    <row r="516" spans="1:12" s="98" customFormat="1" x14ac:dyDescent="0.35">
      <c r="A516" s="454">
        <v>44135</v>
      </c>
      <c r="B516" s="455">
        <v>2018000398</v>
      </c>
      <c r="C516" s="456">
        <v>-34872.81</v>
      </c>
      <c r="D516" s="127">
        <v>1</v>
      </c>
      <c r="J516" s="114"/>
      <c r="K516" s="114"/>
      <c r="L516" s="114"/>
    </row>
    <row r="517" spans="1:12" s="98" customFormat="1" x14ac:dyDescent="0.35">
      <c r="A517" s="454">
        <v>44361</v>
      </c>
      <c r="B517" s="455">
        <v>2018001520</v>
      </c>
      <c r="C517" s="456">
        <v>-34748.769999999997</v>
      </c>
      <c r="D517" s="127">
        <v>1</v>
      </c>
      <c r="J517" s="114"/>
      <c r="K517" s="114"/>
      <c r="L517" s="114"/>
    </row>
    <row r="518" spans="1:12" s="98" customFormat="1" x14ac:dyDescent="0.35">
      <c r="A518" s="454">
        <v>44284</v>
      </c>
      <c r="B518" s="455">
        <v>2018001180</v>
      </c>
      <c r="C518" s="456">
        <v>-34685.67</v>
      </c>
      <c r="D518" s="127">
        <v>1</v>
      </c>
      <c r="J518" s="114"/>
      <c r="K518" s="114"/>
      <c r="L518" s="114"/>
    </row>
    <row r="519" spans="1:12" s="98" customFormat="1" x14ac:dyDescent="0.35">
      <c r="A519" s="454">
        <v>44227</v>
      </c>
      <c r="B519" s="455">
        <v>2018000896</v>
      </c>
      <c r="C519" s="456">
        <v>-34680.269999999997</v>
      </c>
      <c r="D519" s="127">
        <v>1</v>
      </c>
      <c r="J519" s="114"/>
      <c r="K519" s="114"/>
      <c r="L519" s="114"/>
    </row>
    <row r="520" spans="1:12" s="98" customFormat="1" x14ac:dyDescent="0.35">
      <c r="A520" s="454">
        <v>44104</v>
      </c>
      <c r="B520" s="455">
        <v>2008000045</v>
      </c>
      <c r="C520" s="456">
        <v>-34647.03</v>
      </c>
      <c r="D520" s="127">
        <v>1</v>
      </c>
      <c r="J520" s="114"/>
      <c r="K520" s="114"/>
      <c r="L520" s="114"/>
    </row>
    <row r="521" spans="1:12" s="98" customFormat="1" x14ac:dyDescent="0.35">
      <c r="A521" s="454">
        <v>44182</v>
      </c>
      <c r="B521" s="455">
        <v>2018000745</v>
      </c>
      <c r="C521" s="456">
        <v>-34604.46</v>
      </c>
      <c r="D521" s="127">
        <v>1</v>
      </c>
      <c r="J521" s="114"/>
      <c r="K521" s="114"/>
      <c r="L521" s="114"/>
    </row>
    <row r="522" spans="1:12" s="98" customFormat="1" x14ac:dyDescent="0.35">
      <c r="A522" s="454">
        <v>44101</v>
      </c>
      <c r="B522" s="455">
        <v>2018000280</v>
      </c>
      <c r="C522" s="456">
        <v>-34568.57</v>
      </c>
      <c r="D522" s="127">
        <v>1</v>
      </c>
      <c r="J522" s="114"/>
      <c r="K522" s="114"/>
      <c r="L522" s="114"/>
    </row>
    <row r="523" spans="1:12" s="98" customFormat="1" x14ac:dyDescent="0.35">
      <c r="A523" s="454">
        <v>44351</v>
      </c>
      <c r="B523" s="455">
        <v>2018001465</v>
      </c>
      <c r="C523" s="456">
        <v>-34556.29</v>
      </c>
      <c r="D523" s="127">
        <v>1</v>
      </c>
      <c r="J523" s="114"/>
      <c r="K523" s="114"/>
      <c r="L523" s="114"/>
    </row>
    <row r="524" spans="1:12" s="98" customFormat="1" x14ac:dyDescent="0.35">
      <c r="A524" s="454">
        <v>44323</v>
      </c>
      <c r="B524" s="455">
        <v>2018001326</v>
      </c>
      <c r="C524" s="456">
        <v>-34341.279999999999</v>
      </c>
      <c r="D524" s="127">
        <v>1</v>
      </c>
      <c r="J524" s="114"/>
      <c r="K524" s="114"/>
      <c r="L524" s="114"/>
    </row>
    <row r="525" spans="1:12" s="98" customFormat="1" x14ac:dyDescent="0.35">
      <c r="A525" s="454">
        <v>44079</v>
      </c>
      <c r="B525" s="455">
        <v>2018000202</v>
      </c>
      <c r="C525" s="456">
        <v>-34289.629999999997</v>
      </c>
      <c r="D525" s="127">
        <v>1</v>
      </c>
      <c r="J525" s="114"/>
      <c r="K525" s="114"/>
      <c r="L525" s="114"/>
    </row>
    <row r="526" spans="1:12" s="98" customFormat="1" x14ac:dyDescent="0.35">
      <c r="A526" s="454">
        <v>44331</v>
      </c>
      <c r="B526" s="455">
        <v>2018001356</v>
      </c>
      <c r="C526" s="456">
        <v>-34211.35</v>
      </c>
      <c r="D526" s="127">
        <v>1</v>
      </c>
      <c r="J526" s="114"/>
      <c r="K526" s="114"/>
      <c r="L526" s="114"/>
    </row>
    <row r="527" spans="1:12" s="98" customFormat="1" x14ac:dyDescent="0.35">
      <c r="A527" s="454">
        <v>44040</v>
      </c>
      <c r="B527" s="455">
        <v>2018000099</v>
      </c>
      <c r="C527" s="456">
        <v>-34178.54</v>
      </c>
      <c r="D527" s="127">
        <v>1</v>
      </c>
      <c r="J527" s="114"/>
      <c r="K527" s="114"/>
      <c r="L527" s="114"/>
    </row>
    <row r="528" spans="1:12" s="98" customFormat="1" x14ac:dyDescent="0.35">
      <c r="A528" s="454">
        <v>44211</v>
      </c>
      <c r="B528" s="455">
        <v>2018000821</v>
      </c>
      <c r="C528" s="456">
        <v>-34170.18</v>
      </c>
      <c r="D528" s="127">
        <v>1</v>
      </c>
      <c r="J528" s="114"/>
      <c r="K528" s="114"/>
      <c r="L528" s="114"/>
    </row>
    <row r="529" spans="1:12" s="98" customFormat="1" x14ac:dyDescent="0.35">
      <c r="A529" s="454">
        <v>44137</v>
      </c>
      <c r="B529" s="455">
        <v>2018000423</v>
      </c>
      <c r="C529" s="456">
        <v>-34149.440000000002</v>
      </c>
      <c r="D529" s="127">
        <v>1</v>
      </c>
      <c r="J529" s="114"/>
      <c r="K529" s="114"/>
      <c r="L529" s="114"/>
    </row>
    <row r="530" spans="1:12" s="98" customFormat="1" x14ac:dyDescent="0.35">
      <c r="A530" s="454">
        <v>44264</v>
      </c>
      <c r="B530" s="455">
        <v>2018001056</v>
      </c>
      <c r="C530" s="456">
        <v>-34104.9</v>
      </c>
      <c r="D530" s="127">
        <v>1</v>
      </c>
      <c r="J530" s="114"/>
      <c r="K530" s="114"/>
      <c r="L530" s="114"/>
    </row>
    <row r="531" spans="1:12" s="98" customFormat="1" x14ac:dyDescent="0.35">
      <c r="A531" s="454">
        <v>44155</v>
      </c>
      <c r="B531" s="455">
        <v>2018000520</v>
      </c>
      <c r="C531" s="456">
        <v>-34072.26</v>
      </c>
      <c r="D531" s="127">
        <v>1</v>
      </c>
      <c r="J531" s="114"/>
      <c r="K531" s="114"/>
      <c r="L531" s="114"/>
    </row>
    <row r="532" spans="1:12" s="98" customFormat="1" x14ac:dyDescent="0.35">
      <c r="A532" s="454">
        <v>44167</v>
      </c>
      <c r="B532" s="455">
        <v>2018000610</v>
      </c>
      <c r="C532" s="456">
        <v>-34030.589999999997</v>
      </c>
      <c r="D532" s="127">
        <v>1</v>
      </c>
      <c r="J532" s="114"/>
      <c r="K532" s="114"/>
      <c r="L532" s="114"/>
    </row>
    <row r="533" spans="1:12" s="98" customFormat="1" x14ac:dyDescent="0.35">
      <c r="A533" s="454">
        <v>44064</v>
      </c>
      <c r="B533" s="455">
        <v>2018000176</v>
      </c>
      <c r="C533" s="456">
        <v>-34000.11</v>
      </c>
      <c r="D533" s="127">
        <v>1</v>
      </c>
      <c r="J533" s="114"/>
      <c r="K533" s="114"/>
      <c r="L533" s="114"/>
    </row>
    <row r="534" spans="1:12" s="98" customFormat="1" x14ac:dyDescent="0.35">
      <c r="A534" s="454">
        <v>44276</v>
      </c>
      <c r="B534" s="455">
        <v>2018001114</v>
      </c>
      <c r="C534" s="456">
        <v>-33938.51</v>
      </c>
      <c r="D534" s="127">
        <v>1</v>
      </c>
      <c r="J534" s="114"/>
      <c r="K534" s="114"/>
      <c r="L534" s="114"/>
    </row>
    <row r="535" spans="1:12" s="98" customFormat="1" x14ac:dyDescent="0.35">
      <c r="A535" s="454">
        <v>44370</v>
      </c>
      <c r="B535" s="455">
        <v>2018001608</v>
      </c>
      <c r="C535" s="456">
        <v>-33906.93</v>
      </c>
      <c r="D535" s="127">
        <v>1</v>
      </c>
      <c r="J535" s="114"/>
      <c r="K535" s="114"/>
      <c r="L535" s="114"/>
    </row>
    <row r="536" spans="1:12" s="98" customFormat="1" x14ac:dyDescent="0.35">
      <c r="A536" s="454">
        <v>44177</v>
      </c>
      <c r="B536" s="455">
        <v>2018000644</v>
      </c>
      <c r="C536" s="456">
        <v>-33845.14</v>
      </c>
      <c r="D536" s="127">
        <v>1</v>
      </c>
      <c r="J536" s="114"/>
      <c r="K536" s="114"/>
      <c r="L536" s="114"/>
    </row>
    <row r="537" spans="1:12" s="98" customFormat="1" x14ac:dyDescent="0.35">
      <c r="A537" s="454">
        <v>44150</v>
      </c>
      <c r="B537" s="455">
        <v>2018000494</v>
      </c>
      <c r="C537" s="456">
        <v>-33799.46</v>
      </c>
      <c r="D537" s="127">
        <v>1</v>
      </c>
      <c r="J537" s="114"/>
      <c r="K537" s="114"/>
      <c r="L537" s="114"/>
    </row>
    <row r="538" spans="1:12" s="98" customFormat="1" x14ac:dyDescent="0.35">
      <c r="A538" s="454">
        <v>44235</v>
      </c>
      <c r="B538" s="455">
        <v>2018000939</v>
      </c>
      <c r="C538" s="456">
        <v>-33733.730000000003</v>
      </c>
      <c r="D538" s="127">
        <v>1</v>
      </c>
      <c r="J538" s="114"/>
      <c r="K538" s="114"/>
      <c r="L538" s="114"/>
    </row>
    <row r="539" spans="1:12" s="98" customFormat="1" x14ac:dyDescent="0.35">
      <c r="A539" s="454">
        <v>44276</v>
      </c>
      <c r="B539" s="455">
        <v>2018001111</v>
      </c>
      <c r="C539" s="456">
        <v>-33716.25</v>
      </c>
      <c r="D539" s="127">
        <v>1</v>
      </c>
      <c r="J539" s="114"/>
      <c r="K539" s="114"/>
      <c r="L539" s="114"/>
    </row>
    <row r="540" spans="1:12" s="98" customFormat="1" x14ac:dyDescent="0.35">
      <c r="A540" s="454">
        <v>44370</v>
      </c>
      <c r="B540" s="455">
        <v>2018001608</v>
      </c>
      <c r="C540" s="456">
        <v>-33664.870000000003</v>
      </c>
      <c r="D540" s="127">
        <v>1</v>
      </c>
      <c r="J540" s="114"/>
      <c r="K540" s="114"/>
      <c r="L540" s="114"/>
    </row>
    <row r="541" spans="1:12" s="98" customFormat="1" x14ac:dyDescent="0.35">
      <c r="A541" s="454">
        <v>44197</v>
      </c>
      <c r="B541" s="455">
        <v>2018000765</v>
      </c>
      <c r="C541" s="456">
        <v>-33664.699999999997</v>
      </c>
      <c r="D541" s="127">
        <v>1</v>
      </c>
      <c r="J541" s="114"/>
      <c r="K541" s="114"/>
      <c r="L541" s="114"/>
    </row>
    <row r="542" spans="1:12" s="98" customFormat="1" x14ac:dyDescent="0.35">
      <c r="A542" s="454">
        <v>44281</v>
      </c>
      <c r="B542" s="455">
        <v>2018001154</v>
      </c>
      <c r="C542" s="456">
        <v>-33642.089999999997</v>
      </c>
      <c r="D542" s="127">
        <v>1</v>
      </c>
      <c r="J542" s="114"/>
      <c r="K542" s="114"/>
      <c r="L542" s="114"/>
    </row>
    <row r="543" spans="1:12" s="98" customFormat="1" x14ac:dyDescent="0.35">
      <c r="A543" s="454">
        <v>44093</v>
      </c>
      <c r="B543" s="455">
        <v>2018000311</v>
      </c>
      <c r="C543" s="456">
        <v>-33624.019999999997</v>
      </c>
      <c r="D543" s="127">
        <v>1</v>
      </c>
      <c r="J543" s="114"/>
      <c r="K543" s="114"/>
      <c r="L543" s="114"/>
    </row>
    <row r="544" spans="1:12" s="98" customFormat="1" x14ac:dyDescent="0.35">
      <c r="A544" s="454">
        <v>44266</v>
      </c>
      <c r="B544" s="455">
        <v>2018001064</v>
      </c>
      <c r="C544" s="456">
        <v>-33609.1</v>
      </c>
      <c r="D544" s="127">
        <v>1</v>
      </c>
      <c r="J544" s="114"/>
      <c r="K544" s="114"/>
      <c r="L544" s="114"/>
    </row>
    <row r="545" spans="1:12" s="98" customFormat="1" x14ac:dyDescent="0.35">
      <c r="A545" s="454">
        <v>44263</v>
      </c>
      <c r="B545" s="455">
        <v>2018001057</v>
      </c>
      <c r="C545" s="456">
        <v>-33562.080000000002</v>
      </c>
      <c r="D545" s="127">
        <v>1</v>
      </c>
      <c r="J545" s="114"/>
      <c r="K545" s="114"/>
      <c r="L545" s="114"/>
    </row>
    <row r="546" spans="1:12" s="98" customFormat="1" x14ac:dyDescent="0.35">
      <c r="A546" s="454">
        <v>44224</v>
      </c>
      <c r="B546" s="455">
        <v>2018000891</v>
      </c>
      <c r="C546" s="456">
        <v>-33554.65</v>
      </c>
      <c r="D546" s="127">
        <v>1</v>
      </c>
      <c r="J546" s="114"/>
      <c r="K546" s="114"/>
      <c r="L546" s="114"/>
    </row>
    <row r="547" spans="1:12" s="98" customFormat="1" x14ac:dyDescent="0.35">
      <c r="A547" s="454">
        <v>44358</v>
      </c>
      <c r="B547" s="455">
        <v>2018001509</v>
      </c>
      <c r="C547" s="456">
        <v>-33429.17</v>
      </c>
      <c r="D547" s="127">
        <v>1</v>
      </c>
      <c r="J547" s="114"/>
      <c r="K547" s="114"/>
      <c r="L547" s="114"/>
    </row>
    <row r="548" spans="1:12" s="98" customFormat="1" x14ac:dyDescent="0.35">
      <c r="A548" s="454">
        <v>44167</v>
      </c>
      <c r="B548" s="455">
        <v>2018000616</v>
      </c>
      <c r="C548" s="456">
        <v>-33415.879999999997</v>
      </c>
      <c r="D548" s="127">
        <v>1</v>
      </c>
      <c r="J548" s="114"/>
      <c r="K548" s="114"/>
      <c r="L548" s="114"/>
    </row>
    <row r="549" spans="1:12" s="98" customFormat="1" x14ac:dyDescent="0.35">
      <c r="A549" s="454">
        <v>44117</v>
      </c>
      <c r="B549" s="455">
        <v>2018000329</v>
      </c>
      <c r="C549" s="456">
        <v>-33306.660000000003</v>
      </c>
      <c r="D549" s="127">
        <v>1</v>
      </c>
      <c r="J549" s="114"/>
      <c r="K549" s="114"/>
      <c r="L549" s="114"/>
    </row>
    <row r="550" spans="1:12" s="98" customFormat="1" x14ac:dyDescent="0.35">
      <c r="A550" s="454">
        <v>44135</v>
      </c>
      <c r="B550" s="455">
        <v>2018000405</v>
      </c>
      <c r="C550" s="456">
        <v>-33299.47</v>
      </c>
      <c r="D550" s="127">
        <v>1</v>
      </c>
      <c r="J550" s="114"/>
      <c r="K550" s="114"/>
      <c r="L550" s="114"/>
    </row>
    <row r="551" spans="1:12" s="98" customFormat="1" x14ac:dyDescent="0.35">
      <c r="A551" s="454">
        <v>44243</v>
      </c>
      <c r="B551" s="455">
        <v>2018000990</v>
      </c>
      <c r="C551" s="456">
        <v>-33283.769999999997</v>
      </c>
      <c r="D551" s="127">
        <v>1</v>
      </c>
      <c r="J551" s="114"/>
      <c r="K551" s="114"/>
      <c r="L551" s="114"/>
    </row>
    <row r="552" spans="1:12" s="98" customFormat="1" x14ac:dyDescent="0.35">
      <c r="A552" s="454">
        <v>44095</v>
      </c>
      <c r="B552" s="455">
        <v>2018000261</v>
      </c>
      <c r="C552" s="456">
        <v>-33275.06</v>
      </c>
      <c r="D552" s="127">
        <v>1</v>
      </c>
      <c r="J552" s="114"/>
      <c r="K552" s="114"/>
      <c r="L552" s="114"/>
    </row>
    <row r="553" spans="1:12" s="98" customFormat="1" x14ac:dyDescent="0.35">
      <c r="A553" s="454">
        <v>44329</v>
      </c>
      <c r="B553" s="455">
        <v>2018001370</v>
      </c>
      <c r="C553" s="456">
        <v>-33195.42</v>
      </c>
      <c r="D553" s="127">
        <v>1</v>
      </c>
      <c r="J553" s="114"/>
      <c r="K553" s="114"/>
      <c r="L553" s="114"/>
    </row>
    <row r="554" spans="1:12" s="98" customFormat="1" x14ac:dyDescent="0.35">
      <c r="A554" s="454">
        <v>44172</v>
      </c>
      <c r="B554" s="455">
        <v>2018000625</v>
      </c>
      <c r="C554" s="456">
        <v>-33103.32</v>
      </c>
      <c r="D554" s="127">
        <v>1</v>
      </c>
      <c r="J554" s="114"/>
      <c r="K554" s="114"/>
      <c r="L554" s="114"/>
    </row>
    <row r="555" spans="1:12" s="98" customFormat="1" x14ac:dyDescent="0.35">
      <c r="A555" s="454">
        <v>44278</v>
      </c>
      <c r="B555" s="455">
        <v>2018001115</v>
      </c>
      <c r="C555" s="456">
        <v>-33078.79</v>
      </c>
      <c r="D555" s="127">
        <v>1</v>
      </c>
      <c r="J555" s="114"/>
      <c r="K555" s="114"/>
      <c r="L555" s="114"/>
    </row>
    <row r="556" spans="1:12" s="98" customFormat="1" x14ac:dyDescent="0.35">
      <c r="A556" s="454">
        <v>44335</v>
      </c>
      <c r="B556" s="455">
        <v>2018001410</v>
      </c>
      <c r="C556" s="456">
        <v>-33014.19</v>
      </c>
      <c r="D556" s="127">
        <v>1</v>
      </c>
      <c r="J556" s="114"/>
      <c r="K556" s="114"/>
      <c r="L556" s="114"/>
    </row>
    <row r="557" spans="1:12" s="98" customFormat="1" x14ac:dyDescent="0.35">
      <c r="A557" s="454">
        <v>44140</v>
      </c>
      <c r="B557" s="455">
        <v>2018000455</v>
      </c>
      <c r="C557" s="456">
        <v>-32943.07</v>
      </c>
      <c r="D557" s="127">
        <v>1</v>
      </c>
      <c r="J557" s="114"/>
      <c r="K557" s="114"/>
      <c r="L557" s="114"/>
    </row>
    <row r="558" spans="1:12" s="98" customFormat="1" x14ac:dyDescent="0.35">
      <c r="A558" s="454">
        <v>44098</v>
      </c>
      <c r="B558" s="455">
        <v>2018000264</v>
      </c>
      <c r="C558" s="456">
        <v>-32889.019999999997</v>
      </c>
      <c r="D558" s="127">
        <v>1</v>
      </c>
      <c r="J558" s="114"/>
      <c r="K558" s="114"/>
      <c r="L558" s="114"/>
    </row>
    <row r="559" spans="1:12" s="98" customFormat="1" x14ac:dyDescent="0.35">
      <c r="A559" s="454">
        <v>44358</v>
      </c>
      <c r="B559" s="455">
        <v>2018001513</v>
      </c>
      <c r="C559" s="456">
        <v>-32882.51</v>
      </c>
      <c r="D559" s="127">
        <v>1</v>
      </c>
      <c r="J559" s="114"/>
      <c r="K559" s="114"/>
      <c r="L559" s="114"/>
    </row>
    <row r="560" spans="1:12" s="98" customFormat="1" x14ac:dyDescent="0.35">
      <c r="A560" s="454">
        <v>44239</v>
      </c>
      <c r="B560" s="455">
        <v>2018000960</v>
      </c>
      <c r="C560" s="456">
        <v>-32861.300000000003</v>
      </c>
      <c r="D560" s="127">
        <v>1</v>
      </c>
      <c r="J560" s="114"/>
      <c r="K560" s="114"/>
      <c r="L560" s="114"/>
    </row>
    <row r="561" spans="1:12" s="98" customFormat="1" x14ac:dyDescent="0.35">
      <c r="A561" s="454">
        <v>44135</v>
      </c>
      <c r="B561" s="455">
        <v>2018000399</v>
      </c>
      <c r="C561" s="456">
        <v>-32784.61</v>
      </c>
      <c r="D561" s="127">
        <v>1</v>
      </c>
      <c r="J561" s="114"/>
      <c r="K561" s="114"/>
      <c r="L561" s="114"/>
    </row>
    <row r="562" spans="1:12" s="98" customFormat="1" x14ac:dyDescent="0.35">
      <c r="A562" s="454">
        <v>44324</v>
      </c>
      <c r="B562" s="455">
        <v>2018001392</v>
      </c>
      <c r="C562" s="456">
        <v>-32678.22</v>
      </c>
      <c r="D562" s="127">
        <v>1</v>
      </c>
      <c r="J562" s="114"/>
      <c r="K562" s="114"/>
      <c r="L562" s="114"/>
    </row>
    <row r="563" spans="1:12" s="98" customFormat="1" x14ac:dyDescent="0.35">
      <c r="A563" s="454">
        <v>44085</v>
      </c>
      <c r="B563" s="455">
        <v>2018000253</v>
      </c>
      <c r="C563" s="456">
        <v>-32583.75</v>
      </c>
      <c r="D563" s="127">
        <v>1</v>
      </c>
      <c r="J563" s="114"/>
      <c r="K563" s="114"/>
      <c r="L563" s="114"/>
    </row>
    <row r="564" spans="1:12" s="98" customFormat="1" x14ac:dyDescent="0.35">
      <c r="A564" s="454">
        <v>44197</v>
      </c>
      <c r="B564" s="455">
        <v>2018000782</v>
      </c>
      <c r="C564" s="456">
        <v>-32582.87</v>
      </c>
      <c r="D564" s="127">
        <v>1</v>
      </c>
      <c r="J564" s="114"/>
      <c r="K564" s="114"/>
      <c r="L564" s="114"/>
    </row>
    <row r="565" spans="1:12" s="98" customFormat="1" x14ac:dyDescent="0.35">
      <c r="A565" s="454">
        <v>44311</v>
      </c>
      <c r="B565" s="455">
        <v>2018001258</v>
      </c>
      <c r="C565" s="456">
        <v>-32482.45</v>
      </c>
      <c r="D565" s="127">
        <v>1</v>
      </c>
      <c r="J565" s="114"/>
      <c r="K565" s="114"/>
      <c r="L565" s="114"/>
    </row>
    <row r="566" spans="1:12" s="98" customFormat="1" x14ac:dyDescent="0.35">
      <c r="A566" s="454">
        <v>44279</v>
      </c>
      <c r="B566" s="455">
        <v>2018001156</v>
      </c>
      <c r="C566" s="456">
        <v>-32454.44</v>
      </c>
      <c r="D566" s="127">
        <v>1</v>
      </c>
      <c r="J566" s="114"/>
      <c r="K566" s="114"/>
      <c r="L566" s="114"/>
    </row>
    <row r="567" spans="1:12" s="98" customFormat="1" x14ac:dyDescent="0.35">
      <c r="A567" s="454">
        <v>44168</v>
      </c>
      <c r="B567" s="455">
        <v>2018000609</v>
      </c>
      <c r="C567" s="456">
        <v>-32454.240000000002</v>
      </c>
      <c r="D567" s="127">
        <v>1</v>
      </c>
      <c r="J567" s="114"/>
      <c r="K567" s="114"/>
      <c r="L567" s="114"/>
    </row>
    <row r="568" spans="1:12" s="98" customFormat="1" x14ac:dyDescent="0.35">
      <c r="A568" s="454">
        <v>44364</v>
      </c>
      <c r="B568" s="455">
        <v>2018001543</v>
      </c>
      <c r="C568" s="456">
        <v>-32447.77</v>
      </c>
      <c r="D568" s="127">
        <v>1</v>
      </c>
      <c r="J568" s="114"/>
      <c r="K568" s="114"/>
      <c r="L568" s="114"/>
    </row>
    <row r="569" spans="1:12" s="98" customFormat="1" x14ac:dyDescent="0.35">
      <c r="A569" s="454">
        <v>44337</v>
      </c>
      <c r="B569" s="455">
        <v>2018001391</v>
      </c>
      <c r="C569" s="456">
        <v>-32437.06</v>
      </c>
      <c r="D569" s="127">
        <v>1</v>
      </c>
      <c r="J569" s="114"/>
      <c r="K569" s="114"/>
      <c r="L569" s="114"/>
    </row>
    <row r="570" spans="1:12" s="98" customFormat="1" x14ac:dyDescent="0.35">
      <c r="A570" s="454">
        <v>44276</v>
      </c>
      <c r="B570" s="455">
        <v>2018001111</v>
      </c>
      <c r="C570" s="456">
        <v>-32376.5</v>
      </c>
      <c r="D570" s="127">
        <v>1</v>
      </c>
      <c r="J570" s="114"/>
      <c r="K570" s="114"/>
      <c r="L570" s="114"/>
    </row>
    <row r="571" spans="1:12" s="98" customFormat="1" x14ac:dyDescent="0.35">
      <c r="A571" s="454">
        <v>44310</v>
      </c>
      <c r="B571" s="455">
        <v>2018001266</v>
      </c>
      <c r="C571" s="456">
        <v>-32351.29</v>
      </c>
      <c r="D571" s="127">
        <v>1</v>
      </c>
      <c r="J571" s="114"/>
      <c r="K571" s="114"/>
      <c r="L571" s="114"/>
    </row>
    <row r="572" spans="1:12" s="98" customFormat="1" x14ac:dyDescent="0.35">
      <c r="A572" s="454">
        <v>44276</v>
      </c>
      <c r="B572" s="455">
        <v>2018001114</v>
      </c>
      <c r="C572" s="456">
        <v>-32257.919999999998</v>
      </c>
      <c r="D572" s="127">
        <v>1</v>
      </c>
      <c r="J572" s="114"/>
      <c r="K572" s="114"/>
      <c r="L572" s="114"/>
    </row>
    <row r="573" spans="1:12" s="98" customFormat="1" x14ac:dyDescent="0.35">
      <c r="A573" s="454">
        <v>44038</v>
      </c>
      <c r="B573" s="455">
        <v>2018000086</v>
      </c>
      <c r="C573" s="456">
        <v>-32086.53</v>
      </c>
      <c r="D573" s="127">
        <v>1</v>
      </c>
      <c r="J573" s="114"/>
      <c r="K573" s="114"/>
      <c r="L573" s="114"/>
    </row>
    <row r="574" spans="1:12" s="98" customFormat="1" x14ac:dyDescent="0.35">
      <c r="A574" s="454">
        <v>44243</v>
      </c>
      <c r="B574" s="455">
        <v>2018000993</v>
      </c>
      <c r="C574" s="456">
        <v>-32045.56</v>
      </c>
      <c r="D574" s="127">
        <v>1</v>
      </c>
      <c r="J574" s="114"/>
      <c r="K574" s="114"/>
      <c r="L574" s="114"/>
    </row>
    <row r="575" spans="1:12" s="98" customFormat="1" x14ac:dyDescent="0.35">
      <c r="A575" s="454">
        <v>44375</v>
      </c>
      <c r="B575" s="455">
        <v>2018001602</v>
      </c>
      <c r="C575" s="456">
        <v>-32021.72</v>
      </c>
      <c r="D575" s="127">
        <v>1</v>
      </c>
      <c r="J575" s="114"/>
      <c r="K575" s="114"/>
      <c r="L575" s="114"/>
    </row>
    <row r="576" spans="1:12" s="98" customFormat="1" x14ac:dyDescent="0.35">
      <c r="A576" s="454">
        <v>44137</v>
      </c>
      <c r="B576" s="455">
        <v>2018000411</v>
      </c>
      <c r="C576" s="456">
        <v>-32003.54</v>
      </c>
      <c r="D576" s="127">
        <v>1</v>
      </c>
      <c r="J576" s="114"/>
      <c r="K576" s="114"/>
      <c r="L576" s="114"/>
    </row>
    <row r="577" spans="1:12" s="98" customFormat="1" x14ac:dyDescent="0.35">
      <c r="A577" s="454">
        <v>44352</v>
      </c>
      <c r="B577" s="455">
        <v>2018001500</v>
      </c>
      <c r="C577" s="456">
        <v>-32002.05</v>
      </c>
      <c r="D577" s="127">
        <v>1</v>
      </c>
      <c r="J577" s="114"/>
      <c r="K577" s="114"/>
      <c r="L577" s="114"/>
    </row>
    <row r="578" spans="1:12" s="98" customFormat="1" x14ac:dyDescent="0.35">
      <c r="A578" s="454">
        <v>44238</v>
      </c>
      <c r="B578" s="455">
        <v>2018000965</v>
      </c>
      <c r="C578" s="456">
        <v>-31832.75</v>
      </c>
      <c r="D578" s="127">
        <v>1</v>
      </c>
      <c r="J578" s="114"/>
      <c r="K578" s="114"/>
      <c r="L578" s="114"/>
    </row>
    <row r="579" spans="1:12" s="98" customFormat="1" x14ac:dyDescent="0.35">
      <c r="A579" s="454">
        <v>44358</v>
      </c>
      <c r="B579" s="455">
        <v>2018001509</v>
      </c>
      <c r="C579" s="456">
        <v>-31768.13</v>
      </c>
      <c r="D579" s="127">
        <v>1</v>
      </c>
      <c r="J579" s="114"/>
      <c r="K579" s="114"/>
      <c r="L579" s="114"/>
    </row>
    <row r="580" spans="1:12" s="98" customFormat="1" x14ac:dyDescent="0.35">
      <c r="A580" s="454">
        <v>44219</v>
      </c>
      <c r="B580" s="455">
        <v>2018000853</v>
      </c>
      <c r="C580" s="456">
        <v>-31740.959999999999</v>
      </c>
      <c r="D580" s="127">
        <v>1</v>
      </c>
      <c r="J580" s="114"/>
      <c r="K580" s="114"/>
      <c r="L580" s="114"/>
    </row>
    <row r="581" spans="1:12" s="98" customFormat="1" x14ac:dyDescent="0.35">
      <c r="A581" s="454">
        <v>44181</v>
      </c>
      <c r="B581" s="455">
        <v>2018000663</v>
      </c>
      <c r="C581" s="456">
        <v>-31688.82</v>
      </c>
      <c r="D581" s="127">
        <v>1</v>
      </c>
      <c r="J581" s="114"/>
      <c r="K581" s="114"/>
      <c r="L581" s="114"/>
    </row>
    <row r="582" spans="1:12" s="98" customFormat="1" x14ac:dyDescent="0.35">
      <c r="A582" s="454">
        <v>44158</v>
      </c>
      <c r="B582" s="455">
        <v>2018000539</v>
      </c>
      <c r="C582" s="456">
        <v>-31599.49</v>
      </c>
      <c r="D582" s="127">
        <v>1</v>
      </c>
      <c r="J582" s="114"/>
      <c r="K582" s="114"/>
      <c r="L582" s="114"/>
    </row>
    <row r="583" spans="1:12" s="98" customFormat="1" x14ac:dyDescent="0.35">
      <c r="A583" s="454">
        <v>44125</v>
      </c>
      <c r="B583" s="455">
        <v>2018000356</v>
      </c>
      <c r="C583" s="456">
        <v>-31583.13</v>
      </c>
      <c r="D583" s="127">
        <v>1</v>
      </c>
      <c r="J583" s="114"/>
      <c r="K583" s="114"/>
      <c r="L583" s="114"/>
    </row>
    <row r="584" spans="1:12" s="98" customFormat="1" x14ac:dyDescent="0.35">
      <c r="A584" s="454">
        <v>44276</v>
      </c>
      <c r="B584" s="455">
        <v>2018001111</v>
      </c>
      <c r="C584" s="456">
        <v>-31558.65</v>
      </c>
      <c r="D584" s="127">
        <v>1</v>
      </c>
      <c r="J584" s="114"/>
      <c r="K584" s="114"/>
      <c r="L584" s="114"/>
    </row>
    <row r="585" spans="1:12" s="98" customFormat="1" x14ac:dyDescent="0.35">
      <c r="A585" s="454">
        <v>44287</v>
      </c>
      <c r="B585" s="455">
        <v>2018001193</v>
      </c>
      <c r="C585" s="456">
        <v>-31556.75</v>
      </c>
      <c r="D585" s="127">
        <v>1</v>
      </c>
      <c r="J585" s="114"/>
      <c r="K585" s="114"/>
      <c r="L585" s="114"/>
    </row>
    <row r="586" spans="1:12" s="98" customFormat="1" x14ac:dyDescent="0.35">
      <c r="A586" s="454">
        <v>44376</v>
      </c>
      <c r="B586" s="455">
        <v>2018001626</v>
      </c>
      <c r="C586" s="456">
        <v>-31552.06</v>
      </c>
      <c r="D586" s="127">
        <v>1</v>
      </c>
      <c r="J586" s="114"/>
      <c r="K586" s="114"/>
      <c r="L586" s="114"/>
    </row>
    <row r="587" spans="1:12" s="98" customFormat="1" x14ac:dyDescent="0.35">
      <c r="A587" s="454">
        <v>44288</v>
      </c>
      <c r="B587" s="455">
        <v>2018001194</v>
      </c>
      <c r="C587" s="456">
        <v>-31539.45</v>
      </c>
      <c r="D587" s="127">
        <v>1</v>
      </c>
      <c r="J587" s="114"/>
      <c r="K587" s="114"/>
      <c r="L587" s="114"/>
    </row>
    <row r="588" spans="1:12" s="98" customFormat="1" x14ac:dyDescent="0.35">
      <c r="A588" s="454">
        <v>44143</v>
      </c>
      <c r="B588" s="455">
        <v>2018000473</v>
      </c>
      <c r="C588" s="456">
        <v>-31513.66</v>
      </c>
      <c r="D588" s="127">
        <v>1</v>
      </c>
      <c r="J588" s="114"/>
      <c r="K588" s="114"/>
      <c r="L588" s="114"/>
    </row>
    <row r="589" spans="1:12" s="98" customFormat="1" x14ac:dyDescent="0.35">
      <c r="A589" s="454">
        <v>44364</v>
      </c>
      <c r="B589" s="455">
        <v>2018001549</v>
      </c>
      <c r="C589" s="456">
        <v>-31440.959999999999</v>
      </c>
      <c r="D589" s="127">
        <v>1</v>
      </c>
      <c r="J589" s="114"/>
      <c r="K589" s="114"/>
      <c r="L589" s="114"/>
    </row>
    <row r="590" spans="1:12" s="98" customFormat="1" x14ac:dyDescent="0.35">
      <c r="A590" s="454">
        <v>44126</v>
      </c>
      <c r="B590" s="455">
        <v>2018000395</v>
      </c>
      <c r="C590" s="456">
        <v>-31392.22</v>
      </c>
      <c r="D590" s="127">
        <v>1</v>
      </c>
      <c r="J590" s="114"/>
      <c r="K590" s="114"/>
      <c r="L590" s="114"/>
    </row>
    <row r="591" spans="1:12" s="98" customFormat="1" x14ac:dyDescent="0.35">
      <c r="A591" s="454">
        <v>44131</v>
      </c>
      <c r="B591" s="455">
        <v>2018000417</v>
      </c>
      <c r="C591" s="456">
        <v>-31392.22</v>
      </c>
      <c r="D591" s="127">
        <v>1</v>
      </c>
      <c r="J591" s="114"/>
      <c r="K591" s="114"/>
      <c r="L591" s="114"/>
    </row>
    <row r="592" spans="1:12" s="98" customFormat="1" x14ac:dyDescent="0.35">
      <c r="A592" s="454">
        <v>44192</v>
      </c>
      <c r="B592" s="455">
        <v>2018000760</v>
      </c>
      <c r="C592" s="456">
        <v>-31392.22</v>
      </c>
      <c r="D592" s="127">
        <v>1</v>
      </c>
      <c r="J592" s="114"/>
      <c r="K592" s="114"/>
      <c r="L592" s="114"/>
    </row>
    <row r="593" spans="1:12" s="98" customFormat="1" x14ac:dyDescent="0.35">
      <c r="A593" s="454">
        <v>44101</v>
      </c>
      <c r="B593" s="455">
        <v>2018000284</v>
      </c>
      <c r="C593" s="456">
        <v>-31392.21</v>
      </c>
      <c r="D593" s="127">
        <v>1</v>
      </c>
      <c r="J593" s="114"/>
      <c r="K593" s="114"/>
      <c r="L593" s="114"/>
    </row>
    <row r="594" spans="1:12" s="98" customFormat="1" x14ac:dyDescent="0.35">
      <c r="A594" s="454">
        <v>44073</v>
      </c>
      <c r="B594" s="455">
        <v>2018000204</v>
      </c>
      <c r="C594" s="456">
        <v>-31384.7</v>
      </c>
      <c r="D594" s="127">
        <v>1</v>
      </c>
      <c r="J594" s="114"/>
      <c r="K594" s="114"/>
      <c r="L594" s="114"/>
    </row>
    <row r="595" spans="1:12" s="98" customFormat="1" x14ac:dyDescent="0.35">
      <c r="A595" s="454">
        <v>44189</v>
      </c>
      <c r="B595" s="455">
        <v>2018000701</v>
      </c>
      <c r="C595" s="456">
        <v>-31335.49</v>
      </c>
      <c r="D595" s="127">
        <v>1</v>
      </c>
      <c r="J595" s="114"/>
      <c r="K595" s="114"/>
      <c r="L595" s="114"/>
    </row>
    <row r="596" spans="1:12" s="98" customFormat="1" x14ac:dyDescent="0.35">
      <c r="A596" s="454">
        <v>44096</v>
      </c>
      <c r="B596" s="455">
        <v>2018000266</v>
      </c>
      <c r="C596" s="456">
        <v>-31307</v>
      </c>
      <c r="D596" s="127">
        <v>1</v>
      </c>
      <c r="J596" s="114"/>
      <c r="K596" s="114"/>
      <c r="L596" s="114"/>
    </row>
    <row r="597" spans="1:12" s="98" customFormat="1" x14ac:dyDescent="0.35">
      <c r="A597" s="454">
        <v>44351</v>
      </c>
      <c r="B597" s="455">
        <v>2018001464</v>
      </c>
      <c r="C597" s="456">
        <v>-31290.25</v>
      </c>
      <c r="D597" s="127">
        <v>1</v>
      </c>
      <c r="J597" s="114"/>
      <c r="K597" s="114"/>
      <c r="L597" s="114"/>
    </row>
    <row r="598" spans="1:12" s="98" customFormat="1" x14ac:dyDescent="0.35">
      <c r="A598" s="454">
        <v>44119</v>
      </c>
      <c r="B598" s="455">
        <v>2018000336</v>
      </c>
      <c r="C598" s="456">
        <v>-31273.27</v>
      </c>
      <c r="D598" s="127">
        <v>1</v>
      </c>
      <c r="J598" s="114"/>
      <c r="K598" s="114"/>
      <c r="L598" s="114"/>
    </row>
    <row r="599" spans="1:12" s="98" customFormat="1" x14ac:dyDescent="0.35">
      <c r="A599" s="454">
        <v>44099</v>
      </c>
      <c r="B599" s="455">
        <v>2018000268</v>
      </c>
      <c r="C599" s="456">
        <v>-31208.16</v>
      </c>
      <c r="D599" s="127">
        <v>1</v>
      </c>
      <c r="J599" s="114"/>
      <c r="K599" s="114"/>
      <c r="L599" s="114"/>
    </row>
    <row r="600" spans="1:12" s="98" customFormat="1" x14ac:dyDescent="0.35">
      <c r="A600" s="454">
        <v>44014</v>
      </c>
      <c r="B600" s="455">
        <v>2018000033</v>
      </c>
      <c r="C600" s="456">
        <v>-31147.08</v>
      </c>
      <c r="D600" s="127">
        <v>1</v>
      </c>
      <c r="J600" s="114"/>
      <c r="K600" s="114"/>
      <c r="L600" s="114"/>
    </row>
    <row r="601" spans="1:12" s="98" customFormat="1" x14ac:dyDescent="0.35">
      <c r="A601" s="454">
        <v>44083</v>
      </c>
      <c r="B601" s="455">
        <v>2018000222</v>
      </c>
      <c r="C601" s="456">
        <v>-31117.56</v>
      </c>
      <c r="D601" s="127">
        <v>1</v>
      </c>
      <c r="J601" s="114"/>
      <c r="K601" s="114"/>
      <c r="L601" s="114"/>
    </row>
    <row r="602" spans="1:12" s="98" customFormat="1" x14ac:dyDescent="0.35">
      <c r="A602" s="454">
        <v>44155</v>
      </c>
      <c r="B602" s="455">
        <v>2018000520</v>
      </c>
      <c r="C602" s="456">
        <v>-30975.72</v>
      </c>
      <c r="D602" s="127">
        <v>1</v>
      </c>
      <c r="J602" s="114"/>
      <c r="K602" s="114"/>
      <c r="L602" s="114"/>
    </row>
    <row r="603" spans="1:12" s="98" customFormat="1" x14ac:dyDescent="0.35">
      <c r="A603" s="454">
        <v>44264</v>
      </c>
      <c r="B603" s="455">
        <v>2018001056</v>
      </c>
      <c r="C603" s="456">
        <v>-30890.98</v>
      </c>
      <c r="D603" s="127">
        <v>1</v>
      </c>
      <c r="J603" s="114"/>
      <c r="K603" s="114"/>
      <c r="L603" s="114"/>
    </row>
    <row r="604" spans="1:12" s="98" customFormat="1" x14ac:dyDescent="0.35">
      <c r="A604" s="454">
        <v>44131</v>
      </c>
      <c r="B604" s="455">
        <v>2018000400</v>
      </c>
      <c r="C604" s="456">
        <v>-30875.32</v>
      </c>
      <c r="D604" s="127">
        <v>1</v>
      </c>
      <c r="J604" s="114"/>
      <c r="K604" s="114"/>
      <c r="L604" s="114"/>
    </row>
    <row r="605" spans="1:12" s="98" customFormat="1" x14ac:dyDescent="0.35">
      <c r="A605" s="454">
        <v>44182</v>
      </c>
      <c r="B605" s="455">
        <v>2018000738</v>
      </c>
      <c r="C605" s="456">
        <v>-30732.47</v>
      </c>
      <c r="D605" s="127">
        <v>1</v>
      </c>
      <c r="J605" s="114"/>
      <c r="K605" s="114"/>
      <c r="L605" s="114"/>
    </row>
    <row r="606" spans="1:12" s="98" customFormat="1" x14ac:dyDescent="0.35">
      <c r="A606" s="454">
        <v>44132</v>
      </c>
      <c r="B606" s="455">
        <v>2018000391</v>
      </c>
      <c r="C606" s="456">
        <v>-30601.5</v>
      </c>
      <c r="D606" s="127">
        <v>1</v>
      </c>
      <c r="J606" s="114"/>
      <c r="K606" s="114"/>
      <c r="L606" s="114"/>
    </row>
    <row r="607" spans="1:12" s="98" customFormat="1" x14ac:dyDescent="0.35">
      <c r="A607" s="454">
        <v>44235</v>
      </c>
      <c r="B607" s="455">
        <v>2018000940</v>
      </c>
      <c r="C607" s="456">
        <v>-30534.84</v>
      </c>
      <c r="D607" s="127">
        <v>1</v>
      </c>
      <c r="J607" s="114"/>
      <c r="K607" s="114"/>
      <c r="L607" s="114"/>
    </row>
    <row r="608" spans="1:12" s="98" customFormat="1" x14ac:dyDescent="0.35">
      <c r="A608" s="454">
        <v>44125</v>
      </c>
      <c r="B608" s="455">
        <v>2018000420</v>
      </c>
      <c r="C608" s="456">
        <v>-30519.75</v>
      </c>
      <c r="D608" s="127">
        <v>1</v>
      </c>
      <c r="J608" s="114"/>
      <c r="K608" s="114"/>
      <c r="L608" s="114"/>
    </row>
    <row r="609" spans="1:12" s="98" customFormat="1" x14ac:dyDescent="0.35">
      <c r="A609" s="454">
        <v>44353</v>
      </c>
      <c r="B609" s="455">
        <v>2018001458</v>
      </c>
      <c r="C609" s="456">
        <v>-30492.21</v>
      </c>
      <c r="D609" s="127">
        <v>1</v>
      </c>
      <c r="J609" s="114"/>
      <c r="K609" s="114"/>
      <c r="L609" s="114"/>
    </row>
    <row r="610" spans="1:12" s="98" customFormat="1" x14ac:dyDescent="0.35">
      <c r="A610" s="454">
        <v>44155</v>
      </c>
      <c r="B610" s="455">
        <v>2018000520</v>
      </c>
      <c r="C610" s="456">
        <v>-30480.28</v>
      </c>
      <c r="D610" s="127">
        <v>1</v>
      </c>
      <c r="J610" s="114"/>
      <c r="K610" s="114"/>
      <c r="L610" s="114"/>
    </row>
    <row r="611" spans="1:12" s="98" customFormat="1" x14ac:dyDescent="0.35">
      <c r="A611" s="454">
        <v>44234</v>
      </c>
      <c r="B611" s="455">
        <v>2018000941</v>
      </c>
      <c r="C611" s="456">
        <v>-30329.11</v>
      </c>
      <c r="D611" s="127">
        <v>1</v>
      </c>
      <c r="J611" s="114"/>
      <c r="K611" s="114"/>
      <c r="L611" s="114"/>
    </row>
    <row r="612" spans="1:12" s="98" customFormat="1" x14ac:dyDescent="0.35">
      <c r="A612" s="454">
        <v>44279</v>
      </c>
      <c r="B612" s="455">
        <v>2018001155</v>
      </c>
      <c r="C612" s="456">
        <v>-30321.24</v>
      </c>
      <c r="D612" s="127">
        <v>1</v>
      </c>
      <c r="J612" s="114"/>
      <c r="K612" s="114"/>
      <c r="L612" s="114"/>
    </row>
    <row r="613" spans="1:12" s="98" customFormat="1" x14ac:dyDescent="0.35">
      <c r="A613" s="454">
        <v>44358</v>
      </c>
      <c r="B613" s="455">
        <v>2018001510</v>
      </c>
      <c r="C613" s="456">
        <v>-30295.02</v>
      </c>
      <c r="D613" s="127">
        <v>1</v>
      </c>
      <c r="J613" s="114"/>
      <c r="K613" s="114"/>
      <c r="L613" s="114"/>
    </row>
    <row r="614" spans="1:12" s="98" customFormat="1" x14ac:dyDescent="0.35">
      <c r="A614" s="454">
        <v>44331</v>
      </c>
      <c r="B614" s="455">
        <v>2018001356</v>
      </c>
      <c r="C614" s="456">
        <v>-30256.62</v>
      </c>
      <c r="D614" s="127">
        <v>1</v>
      </c>
      <c r="J614" s="114"/>
      <c r="K614" s="114"/>
      <c r="L614" s="114"/>
    </row>
    <row r="615" spans="1:12" s="98" customFormat="1" x14ac:dyDescent="0.35">
      <c r="A615" s="454">
        <v>44229</v>
      </c>
      <c r="B615" s="455">
        <v>2018000902</v>
      </c>
      <c r="C615" s="456">
        <v>-30255.38</v>
      </c>
      <c r="D615" s="127">
        <v>1</v>
      </c>
      <c r="J615" s="114"/>
      <c r="K615" s="114"/>
      <c r="L615" s="114"/>
    </row>
    <row r="616" spans="1:12" s="98" customFormat="1" x14ac:dyDescent="0.35">
      <c r="A616" s="454">
        <v>44174</v>
      </c>
      <c r="B616" s="455">
        <v>2018000639</v>
      </c>
      <c r="C616" s="456">
        <v>-30254.92</v>
      </c>
      <c r="D616" s="127">
        <v>1</v>
      </c>
      <c r="J616" s="114"/>
      <c r="K616" s="114"/>
      <c r="L616" s="114"/>
    </row>
    <row r="617" spans="1:12" s="98" customFormat="1" x14ac:dyDescent="0.35">
      <c r="A617" s="454">
        <v>44259</v>
      </c>
      <c r="B617" s="455">
        <v>2018001035</v>
      </c>
      <c r="C617" s="456">
        <v>-30222.639999999999</v>
      </c>
      <c r="D617" s="127">
        <v>1</v>
      </c>
      <c r="J617" s="114"/>
      <c r="K617" s="114"/>
      <c r="L617" s="114"/>
    </row>
    <row r="618" spans="1:12" s="98" customFormat="1" x14ac:dyDescent="0.35">
      <c r="A618" s="454">
        <v>44331</v>
      </c>
      <c r="B618" s="455">
        <v>2018001357</v>
      </c>
      <c r="C618" s="456">
        <v>-30187.1</v>
      </c>
      <c r="D618" s="127">
        <v>1</v>
      </c>
      <c r="J618" s="114"/>
      <c r="K618" s="114"/>
      <c r="L618" s="114"/>
    </row>
    <row r="619" spans="1:12" s="98" customFormat="1" x14ac:dyDescent="0.35">
      <c r="A619" s="454">
        <v>44030</v>
      </c>
      <c r="B619" s="455">
        <v>2018000054</v>
      </c>
      <c r="C619" s="456">
        <v>-30171.33</v>
      </c>
      <c r="D619" s="127">
        <v>1</v>
      </c>
      <c r="J619" s="114"/>
      <c r="K619" s="114"/>
      <c r="L619" s="114"/>
    </row>
    <row r="620" spans="1:12" s="98" customFormat="1" x14ac:dyDescent="0.35">
      <c r="A620" s="454">
        <v>44189</v>
      </c>
      <c r="B620" s="455">
        <v>2018000704</v>
      </c>
      <c r="C620" s="456">
        <v>-30168.61</v>
      </c>
      <c r="D620" s="127">
        <v>1</v>
      </c>
      <c r="J620" s="114"/>
      <c r="K620" s="114"/>
      <c r="L620" s="114"/>
    </row>
    <row r="621" spans="1:12" s="98" customFormat="1" x14ac:dyDescent="0.35">
      <c r="A621" s="454">
        <v>44209</v>
      </c>
      <c r="B621" s="455">
        <v>2018000805</v>
      </c>
      <c r="C621" s="456">
        <v>-30161.09</v>
      </c>
      <c r="D621" s="127">
        <v>1</v>
      </c>
      <c r="J621" s="114"/>
      <c r="K621" s="114"/>
      <c r="L621" s="114"/>
    </row>
    <row r="622" spans="1:12" s="98" customFormat="1" x14ac:dyDescent="0.35">
      <c r="A622" s="454">
        <v>44042</v>
      </c>
      <c r="B622" s="455">
        <v>2008000005</v>
      </c>
      <c r="C622" s="456">
        <v>-29979.22</v>
      </c>
      <c r="D622" s="127">
        <v>1</v>
      </c>
      <c r="J622" s="114"/>
      <c r="K622" s="114"/>
      <c r="L622" s="114"/>
    </row>
    <row r="623" spans="1:12" s="98" customFormat="1" x14ac:dyDescent="0.35">
      <c r="A623" s="454">
        <v>44243</v>
      </c>
      <c r="B623" s="455">
        <v>2018000975</v>
      </c>
      <c r="C623" s="456">
        <v>-29870.14</v>
      </c>
      <c r="D623" s="127">
        <v>1</v>
      </c>
      <c r="J623" s="114"/>
      <c r="K623" s="114"/>
      <c r="L623" s="114"/>
    </row>
    <row r="624" spans="1:12" s="98" customFormat="1" x14ac:dyDescent="0.35">
      <c r="A624" s="454">
        <v>44043</v>
      </c>
      <c r="B624" s="455">
        <v>2018000129</v>
      </c>
      <c r="C624" s="456">
        <v>-29863.83</v>
      </c>
      <c r="D624" s="127">
        <v>1</v>
      </c>
      <c r="J624" s="114"/>
      <c r="K624" s="114"/>
      <c r="L624" s="114"/>
    </row>
    <row r="625" spans="1:12" s="98" customFormat="1" x14ac:dyDescent="0.35">
      <c r="A625" s="454">
        <v>44253</v>
      </c>
      <c r="B625" s="455">
        <v>2018001019</v>
      </c>
      <c r="C625" s="456">
        <v>-29771.54</v>
      </c>
      <c r="D625" s="127">
        <v>1</v>
      </c>
      <c r="J625" s="114"/>
      <c r="K625" s="114"/>
      <c r="L625" s="114"/>
    </row>
    <row r="626" spans="1:12" s="98" customFormat="1" x14ac:dyDescent="0.35">
      <c r="A626" s="454">
        <v>44344</v>
      </c>
      <c r="B626" s="455">
        <v>2018001435</v>
      </c>
      <c r="C626" s="456">
        <v>-29743.91</v>
      </c>
      <c r="D626" s="127">
        <v>1</v>
      </c>
      <c r="J626" s="114"/>
      <c r="K626" s="114"/>
      <c r="L626" s="114"/>
    </row>
    <row r="627" spans="1:12" s="98" customFormat="1" x14ac:dyDescent="0.35">
      <c r="A627" s="454">
        <v>44330</v>
      </c>
      <c r="B627" s="455">
        <v>2018001376</v>
      </c>
      <c r="C627" s="456">
        <v>-29735.83</v>
      </c>
      <c r="D627" s="127">
        <v>1</v>
      </c>
      <c r="J627" s="114"/>
      <c r="K627" s="114"/>
      <c r="L627" s="114"/>
    </row>
    <row r="628" spans="1:12" s="98" customFormat="1" x14ac:dyDescent="0.35">
      <c r="A628" s="454">
        <v>44359</v>
      </c>
      <c r="B628" s="455">
        <v>2018001496</v>
      </c>
      <c r="C628" s="456">
        <v>-29735.83</v>
      </c>
      <c r="D628" s="127">
        <v>1</v>
      </c>
      <c r="J628" s="114"/>
      <c r="K628" s="114"/>
      <c r="L628" s="114"/>
    </row>
    <row r="629" spans="1:12" s="98" customFormat="1" x14ac:dyDescent="0.35">
      <c r="A629" s="454">
        <v>44272</v>
      </c>
      <c r="B629" s="455">
        <v>2018001082</v>
      </c>
      <c r="C629" s="456">
        <v>-29733.35</v>
      </c>
      <c r="D629" s="127">
        <v>1</v>
      </c>
      <c r="J629" s="114"/>
      <c r="K629" s="114"/>
      <c r="L629" s="114"/>
    </row>
    <row r="630" spans="1:12" s="98" customFormat="1" x14ac:dyDescent="0.35">
      <c r="A630" s="454">
        <v>44101</v>
      </c>
      <c r="B630" s="455">
        <v>2018000310</v>
      </c>
      <c r="C630" s="456">
        <v>-29627.34</v>
      </c>
      <c r="D630" s="127">
        <v>1</v>
      </c>
      <c r="J630" s="114"/>
      <c r="K630" s="114"/>
      <c r="L630" s="114"/>
    </row>
    <row r="631" spans="1:12" s="98" customFormat="1" x14ac:dyDescent="0.35">
      <c r="A631" s="454">
        <v>44077</v>
      </c>
      <c r="B631" s="455">
        <v>2018000225</v>
      </c>
      <c r="C631" s="456">
        <v>-29541.27</v>
      </c>
      <c r="D631" s="127">
        <v>1</v>
      </c>
      <c r="J631" s="114"/>
      <c r="K631" s="114"/>
      <c r="L631" s="114"/>
    </row>
    <row r="632" spans="1:12" s="98" customFormat="1" x14ac:dyDescent="0.35">
      <c r="A632" s="454">
        <v>44034</v>
      </c>
      <c r="B632" s="455">
        <v>2018000098</v>
      </c>
      <c r="C632" s="456">
        <v>-29508.62</v>
      </c>
      <c r="D632" s="127">
        <v>1</v>
      </c>
      <c r="J632" s="114"/>
      <c r="K632" s="114"/>
      <c r="L632" s="114"/>
    </row>
    <row r="633" spans="1:12" s="98" customFormat="1" x14ac:dyDescent="0.35">
      <c r="A633" s="454">
        <v>44231</v>
      </c>
      <c r="B633" s="455">
        <v>2018000911</v>
      </c>
      <c r="C633" s="456">
        <v>-29426.46</v>
      </c>
      <c r="D633" s="127">
        <v>1</v>
      </c>
      <c r="J633" s="114"/>
      <c r="K633" s="114"/>
      <c r="L633" s="114"/>
    </row>
    <row r="634" spans="1:12" s="98" customFormat="1" x14ac:dyDescent="0.35">
      <c r="A634" s="454">
        <v>44243</v>
      </c>
      <c r="B634" s="455">
        <v>2018000988</v>
      </c>
      <c r="C634" s="456">
        <v>-29418.76</v>
      </c>
      <c r="D634" s="127">
        <v>1</v>
      </c>
      <c r="J634" s="114"/>
      <c r="K634" s="114"/>
      <c r="L634" s="114"/>
    </row>
    <row r="635" spans="1:12" s="98" customFormat="1" x14ac:dyDescent="0.35">
      <c r="A635" s="454">
        <v>44243</v>
      </c>
      <c r="B635" s="455">
        <v>2018000988</v>
      </c>
      <c r="C635" s="456">
        <v>-29382.639999999999</v>
      </c>
      <c r="D635" s="127">
        <v>1</v>
      </c>
      <c r="J635" s="114"/>
      <c r="K635" s="114"/>
      <c r="L635" s="114"/>
    </row>
    <row r="636" spans="1:12" s="98" customFormat="1" x14ac:dyDescent="0.35">
      <c r="A636" s="454">
        <v>44243</v>
      </c>
      <c r="B636" s="455">
        <v>2018000988</v>
      </c>
      <c r="C636" s="456">
        <v>-29377.39</v>
      </c>
      <c r="D636" s="127">
        <v>1</v>
      </c>
      <c r="J636" s="114"/>
      <c r="K636" s="114"/>
      <c r="L636" s="114"/>
    </row>
    <row r="637" spans="1:12" s="98" customFormat="1" x14ac:dyDescent="0.35">
      <c r="A637" s="454">
        <v>44281</v>
      </c>
      <c r="B637" s="455">
        <v>2018001168</v>
      </c>
      <c r="C637" s="456">
        <v>-29280.67</v>
      </c>
      <c r="D637" s="127">
        <v>1</v>
      </c>
      <c r="J637" s="114"/>
      <c r="K637" s="114"/>
      <c r="L637" s="114"/>
    </row>
    <row r="638" spans="1:12" s="98" customFormat="1" x14ac:dyDescent="0.35">
      <c r="A638" s="454">
        <v>44137</v>
      </c>
      <c r="B638" s="455">
        <v>2018000423</v>
      </c>
      <c r="C638" s="456">
        <v>-29270.95</v>
      </c>
      <c r="D638" s="127">
        <v>1</v>
      </c>
      <c r="J638" s="114"/>
      <c r="K638" s="114"/>
      <c r="L638" s="114"/>
    </row>
    <row r="639" spans="1:12" s="98" customFormat="1" x14ac:dyDescent="0.35">
      <c r="A639" s="454">
        <v>44231</v>
      </c>
      <c r="B639" s="455">
        <v>2018000906</v>
      </c>
      <c r="C639" s="456">
        <v>-29168.799999999999</v>
      </c>
      <c r="D639" s="127">
        <v>1</v>
      </c>
      <c r="J639" s="114"/>
      <c r="K639" s="114"/>
      <c r="L639" s="114"/>
    </row>
    <row r="640" spans="1:12" s="98" customFormat="1" x14ac:dyDescent="0.35">
      <c r="A640" s="454">
        <v>44048</v>
      </c>
      <c r="B640" s="455">
        <v>2018000175</v>
      </c>
      <c r="C640" s="456">
        <v>-29131.5</v>
      </c>
      <c r="D640" s="127">
        <v>1</v>
      </c>
      <c r="J640" s="114"/>
      <c r="K640" s="114"/>
      <c r="L640" s="114"/>
    </row>
    <row r="641" spans="1:12" s="98" customFormat="1" x14ac:dyDescent="0.35">
      <c r="A641" s="454">
        <v>44070</v>
      </c>
      <c r="B641" s="455">
        <v>2018000207</v>
      </c>
      <c r="C641" s="456">
        <v>-29114.21</v>
      </c>
      <c r="D641" s="127">
        <v>1</v>
      </c>
      <c r="J641" s="114"/>
      <c r="K641" s="114"/>
      <c r="L641" s="114"/>
    </row>
    <row r="642" spans="1:12" s="98" customFormat="1" x14ac:dyDescent="0.35">
      <c r="A642" s="454">
        <v>44020</v>
      </c>
      <c r="B642" s="455">
        <v>2018000022</v>
      </c>
      <c r="C642" s="456">
        <v>-29083.07</v>
      </c>
      <c r="D642" s="127">
        <v>1</v>
      </c>
      <c r="J642" s="114"/>
      <c r="K642" s="114"/>
      <c r="L642" s="114"/>
    </row>
    <row r="643" spans="1:12" s="98" customFormat="1" x14ac:dyDescent="0.35">
      <c r="A643" s="454">
        <v>44264</v>
      </c>
      <c r="B643" s="455">
        <v>2018001056</v>
      </c>
      <c r="C643" s="456">
        <v>-28925.279999999999</v>
      </c>
      <c r="D643" s="127">
        <v>1</v>
      </c>
      <c r="J643" s="114"/>
      <c r="K643" s="114"/>
      <c r="L643" s="114"/>
    </row>
    <row r="644" spans="1:12" s="98" customFormat="1" x14ac:dyDescent="0.35">
      <c r="A644" s="454">
        <v>44199</v>
      </c>
      <c r="B644" s="455">
        <v>2018000773</v>
      </c>
      <c r="C644" s="456">
        <v>-28915.4</v>
      </c>
      <c r="D644" s="127">
        <v>1</v>
      </c>
      <c r="J644" s="114"/>
      <c r="K644" s="114"/>
      <c r="L644" s="114"/>
    </row>
    <row r="645" spans="1:12" s="98" customFormat="1" x14ac:dyDescent="0.35">
      <c r="A645" s="454">
        <v>44084</v>
      </c>
      <c r="B645" s="455">
        <v>2018000296</v>
      </c>
      <c r="C645" s="456">
        <v>-28890.81</v>
      </c>
      <c r="D645" s="127">
        <v>1</v>
      </c>
      <c r="J645" s="114"/>
      <c r="K645" s="114"/>
      <c r="L645" s="114"/>
    </row>
    <row r="646" spans="1:12" s="98" customFormat="1" x14ac:dyDescent="0.35">
      <c r="A646" s="454">
        <v>44082</v>
      </c>
      <c r="B646" s="455">
        <v>2018000213</v>
      </c>
      <c r="C646" s="456">
        <v>-28823.17</v>
      </c>
      <c r="D646" s="127">
        <v>1</v>
      </c>
      <c r="J646" s="114"/>
      <c r="K646" s="114"/>
      <c r="L646" s="114"/>
    </row>
    <row r="647" spans="1:12" s="98" customFormat="1" x14ac:dyDescent="0.35">
      <c r="A647" s="454">
        <v>44209</v>
      </c>
      <c r="B647" s="455">
        <v>2018000830</v>
      </c>
      <c r="C647" s="456">
        <v>-28796.81</v>
      </c>
      <c r="D647" s="127">
        <v>1</v>
      </c>
      <c r="J647" s="114"/>
      <c r="K647" s="114"/>
      <c r="L647" s="114"/>
    </row>
    <row r="648" spans="1:12" s="98" customFormat="1" x14ac:dyDescent="0.35">
      <c r="A648" s="454">
        <v>44329</v>
      </c>
      <c r="B648" s="455">
        <v>2018001380</v>
      </c>
      <c r="C648" s="456">
        <v>-28755.43</v>
      </c>
      <c r="D648" s="127">
        <v>1</v>
      </c>
      <c r="J648" s="114"/>
      <c r="K648" s="114"/>
      <c r="L648" s="114"/>
    </row>
    <row r="649" spans="1:12" s="98" customFormat="1" x14ac:dyDescent="0.35">
      <c r="A649" s="454">
        <v>44352</v>
      </c>
      <c r="B649" s="455">
        <v>2018001468</v>
      </c>
      <c r="C649" s="456">
        <v>-28748.78</v>
      </c>
      <c r="D649" s="127">
        <v>1</v>
      </c>
      <c r="J649" s="114"/>
      <c r="K649" s="114"/>
      <c r="L649" s="114"/>
    </row>
    <row r="650" spans="1:12" s="98" customFormat="1" x14ac:dyDescent="0.35">
      <c r="A650" s="454">
        <v>44125</v>
      </c>
      <c r="B650" s="455">
        <v>2018000396</v>
      </c>
      <c r="C650" s="456">
        <v>-28658.74</v>
      </c>
      <c r="D650" s="127">
        <v>1</v>
      </c>
      <c r="J650" s="114"/>
      <c r="K650" s="114"/>
      <c r="L650" s="114"/>
    </row>
    <row r="651" spans="1:12" s="98" customFormat="1" x14ac:dyDescent="0.35">
      <c r="A651" s="454">
        <v>44095</v>
      </c>
      <c r="B651" s="455">
        <v>2018000291</v>
      </c>
      <c r="C651" s="456">
        <v>-28655.62</v>
      </c>
      <c r="D651" s="127">
        <v>1</v>
      </c>
      <c r="J651" s="114"/>
      <c r="K651" s="114"/>
      <c r="L651" s="114"/>
    </row>
    <row r="652" spans="1:12" s="98" customFormat="1" x14ac:dyDescent="0.35">
      <c r="A652" s="454">
        <v>44359</v>
      </c>
      <c r="B652" s="455">
        <v>2018001545</v>
      </c>
      <c r="C652" s="456">
        <v>-28638.54</v>
      </c>
      <c r="D652" s="127">
        <v>1</v>
      </c>
      <c r="J652" s="114"/>
      <c r="K652" s="114"/>
      <c r="L652" s="114"/>
    </row>
    <row r="653" spans="1:12" s="98" customFormat="1" x14ac:dyDescent="0.35">
      <c r="A653" s="454">
        <v>44276</v>
      </c>
      <c r="B653" s="455">
        <v>2018001114</v>
      </c>
      <c r="C653" s="456">
        <v>-28631.53</v>
      </c>
      <c r="D653" s="127">
        <v>1</v>
      </c>
      <c r="J653" s="114"/>
      <c r="K653" s="114"/>
      <c r="L653" s="114"/>
    </row>
    <row r="654" spans="1:12" s="98" customFormat="1" x14ac:dyDescent="0.35">
      <c r="A654" s="454">
        <v>44337</v>
      </c>
      <c r="B654" s="455">
        <v>2018001442</v>
      </c>
      <c r="C654" s="456">
        <v>-28575.439999999999</v>
      </c>
      <c r="D654" s="127">
        <v>1</v>
      </c>
      <c r="J654" s="114"/>
      <c r="K654" s="114"/>
      <c r="L654" s="114"/>
    </row>
    <row r="655" spans="1:12" s="98" customFormat="1" x14ac:dyDescent="0.35">
      <c r="A655" s="454">
        <v>44349</v>
      </c>
      <c r="B655" s="455">
        <v>2018001453</v>
      </c>
      <c r="C655" s="456">
        <v>-28535.84</v>
      </c>
      <c r="D655" s="127">
        <v>1</v>
      </c>
      <c r="J655" s="114"/>
      <c r="K655" s="114"/>
      <c r="L655" s="114"/>
    </row>
    <row r="656" spans="1:12" s="98" customFormat="1" x14ac:dyDescent="0.35">
      <c r="A656" s="454">
        <v>44364</v>
      </c>
      <c r="B656" s="455">
        <v>2018001569</v>
      </c>
      <c r="C656" s="456">
        <v>-28515.96</v>
      </c>
      <c r="D656" s="127">
        <v>1</v>
      </c>
      <c r="J656" s="114"/>
      <c r="K656" s="114"/>
      <c r="L656" s="114"/>
    </row>
    <row r="657" spans="1:12" s="98" customFormat="1" x14ac:dyDescent="0.35">
      <c r="A657" s="454">
        <v>44188</v>
      </c>
      <c r="B657" s="455">
        <v>2018000733</v>
      </c>
      <c r="C657" s="456">
        <v>-28453.25</v>
      </c>
      <c r="D657" s="127">
        <v>1</v>
      </c>
      <c r="J657" s="114"/>
      <c r="K657" s="114"/>
      <c r="L657" s="114"/>
    </row>
    <row r="658" spans="1:12" s="98" customFormat="1" x14ac:dyDescent="0.35">
      <c r="A658" s="454">
        <v>44265</v>
      </c>
      <c r="B658" s="455">
        <v>2018001061</v>
      </c>
      <c r="C658" s="456">
        <v>-28416.1</v>
      </c>
      <c r="D658" s="127">
        <v>1</v>
      </c>
      <c r="J658" s="114"/>
      <c r="K658" s="114"/>
      <c r="L658" s="114"/>
    </row>
    <row r="659" spans="1:12" s="98" customFormat="1" x14ac:dyDescent="0.35">
      <c r="A659" s="454">
        <v>44234</v>
      </c>
      <c r="B659" s="455">
        <v>2018000929</v>
      </c>
      <c r="C659" s="456">
        <v>-28374.55</v>
      </c>
      <c r="D659" s="127">
        <v>1</v>
      </c>
      <c r="J659" s="114"/>
      <c r="K659" s="114"/>
      <c r="L659" s="114"/>
    </row>
    <row r="660" spans="1:12" s="98" customFormat="1" x14ac:dyDescent="0.35">
      <c r="A660" s="454">
        <v>44358</v>
      </c>
      <c r="B660" s="455">
        <v>2018001512</v>
      </c>
      <c r="C660" s="456">
        <v>-28353.81</v>
      </c>
      <c r="D660" s="127">
        <v>1</v>
      </c>
      <c r="J660" s="114"/>
      <c r="K660" s="114"/>
      <c r="L660" s="114"/>
    </row>
    <row r="661" spans="1:12" s="98" customFormat="1" x14ac:dyDescent="0.35">
      <c r="A661" s="454">
        <v>44062</v>
      </c>
      <c r="B661" s="455">
        <v>2018000205</v>
      </c>
      <c r="C661" s="456">
        <v>-28344.14</v>
      </c>
      <c r="D661" s="127">
        <v>1</v>
      </c>
      <c r="J661" s="114"/>
      <c r="K661" s="114"/>
      <c r="L661" s="114"/>
    </row>
    <row r="662" spans="1:12" s="98" customFormat="1" x14ac:dyDescent="0.35">
      <c r="A662" s="454">
        <v>44115</v>
      </c>
      <c r="B662" s="455">
        <v>2018000323</v>
      </c>
      <c r="C662" s="456">
        <v>-28330.22</v>
      </c>
      <c r="D662" s="127">
        <v>1</v>
      </c>
      <c r="J662" s="114"/>
      <c r="K662" s="114"/>
      <c r="L662" s="114"/>
    </row>
    <row r="663" spans="1:12" s="98" customFormat="1" x14ac:dyDescent="0.35">
      <c r="A663" s="454">
        <v>44020</v>
      </c>
      <c r="B663" s="455">
        <v>2018000023</v>
      </c>
      <c r="C663" s="456">
        <v>-28302.32</v>
      </c>
      <c r="D663" s="127">
        <v>1</v>
      </c>
      <c r="J663" s="114"/>
      <c r="K663" s="114"/>
      <c r="L663" s="114"/>
    </row>
    <row r="664" spans="1:12" s="98" customFormat="1" x14ac:dyDescent="0.35">
      <c r="A664" s="454">
        <v>44166</v>
      </c>
      <c r="B664" s="455">
        <v>2018000607</v>
      </c>
      <c r="C664" s="456">
        <v>-28292.68</v>
      </c>
      <c r="D664" s="127">
        <v>1</v>
      </c>
      <c r="J664" s="114"/>
      <c r="K664" s="114"/>
      <c r="L664" s="114"/>
    </row>
    <row r="665" spans="1:12" s="98" customFormat="1" x14ac:dyDescent="0.35">
      <c r="A665" s="454">
        <v>44155</v>
      </c>
      <c r="B665" s="455">
        <v>2018000520</v>
      </c>
      <c r="C665" s="456">
        <v>-28261.09</v>
      </c>
      <c r="D665" s="127">
        <v>1</v>
      </c>
      <c r="J665" s="114"/>
      <c r="K665" s="114"/>
      <c r="L665" s="114"/>
    </row>
    <row r="666" spans="1:12" s="98" customFormat="1" x14ac:dyDescent="0.35">
      <c r="A666" s="454">
        <v>44197</v>
      </c>
      <c r="B666" s="455">
        <v>2018000782</v>
      </c>
      <c r="C666" s="456">
        <v>-28227.71</v>
      </c>
      <c r="D666" s="127">
        <v>1</v>
      </c>
      <c r="J666" s="114"/>
      <c r="K666" s="114"/>
      <c r="L666" s="114"/>
    </row>
    <row r="667" spans="1:12" s="98" customFormat="1" x14ac:dyDescent="0.35">
      <c r="A667" s="454">
        <v>44354</v>
      </c>
      <c r="B667" s="455">
        <v>2018001471</v>
      </c>
      <c r="C667" s="456">
        <v>-28215.34</v>
      </c>
      <c r="D667" s="127">
        <v>1</v>
      </c>
      <c r="J667" s="114"/>
      <c r="K667" s="114"/>
      <c r="L667" s="114"/>
    </row>
    <row r="668" spans="1:12" s="98" customFormat="1" x14ac:dyDescent="0.35">
      <c r="A668" s="454">
        <v>44351</v>
      </c>
      <c r="B668" s="455">
        <v>2018001497</v>
      </c>
      <c r="C668" s="456">
        <v>-28197.71</v>
      </c>
      <c r="D668" s="127">
        <v>1</v>
      </c>
      <c r="J668" s="114"/>
      <c r="K668" s="114"/>
      <c r="L668" s="114"/>
    </row>
    <row r="669" spans="1:12" s="98" customFormat="1" x14ac:dyDescent="0.35">
      <c r="A669" s="454">
        <v>44376</v>
      </c>
      <c r="B669" s="455">
        <v>2018001624</v>
      </c>
      <c r="C669" s="456">
        <v>-28191.759999999998</v>
      </c>
      <c r="D669" s="127">
        <v>1</v>
      </c>
      <c r="J669" s="114"/>
      <c r="K669" s="114"/>
      <c r="L669" s="114"/>
    </row>
    <row r="670" spans="1:12" s="98" customFormat="1" x14ac:dyDescent="0.35">
      <c r="A670" s="454">
        <v>44231</v>
      </c>
      <c r="B670" s="455">
        <v>2018000912</v>
      </c>
      <c r="C670" s="456">
        <v>-28185.39</v>
      </c>
      <c r="D670" s="127">
        <v>1</v>
      </c>
      <c r="J670" s="114"/>
      <c r="K670" s="114"/>
      <c r="L670" s="114"/>
    </row>
    <row r="671" spans="1:12" s="98" customFormat="1" x14ac:dyDescent="0.35">
      <c r="A671" s="454">
        <v>44297</v>
      </c>
      <c r="B671" s="455">
        <v>2018001210</v>
      </c>
      <c r="C671" s="456">
        <v>-28182.02</v>
      </c>
      <c r="D671" s="127">
        <v>1</v>
      </c>
      <c r="J671" s="114"/>
      <c r="K671" s="114"/>
      <c r="L671" s="114"/>
    </row>
    <row r="672" spans="1:12" s="98" customFormat="1" x14ac:dyDescent="0.35">
      <c r="A672" s="454">
        <v>44324</v>
      </c>
      <c r="B672" s="455">
        <v>2018001361</v>
      </c>
      <c r="C672" s="456">
        <v>-28140.81</v>
      </c>
      <c r="D672" s="127">
        <v>1</v>
      </c>
      <c r="J672" s="114"/>
      <c r="K672" s="114"/>
      <c r="L672" s="114"/>
    </row>
    <row r="673" spans="1:12" s="98" customFormat="1" x14ac:dyDescent="0.35">
      <c r="A673" s="454">
        <v>44074</v>
      </c>
      <c r="B673" s="455">
        <v>2018000184</v>
      </c>
      <c r="C673" s="456">
        <v>-27991.61</v>
      </c>
      <c r="D673" s="127">
        <v>1</v>
      </c>
      <c r="J673" s="114"/>
      <c r="K673" s="114"/>
      <c r="L673" s="114"/>
    </row>
    <row r="674" spans="1:12" s="98" customFormat="1" x14ac:dyDescent="0.35">
      <c r="A674" s="454">
        <v>44143</v>
      </c>
      <c r="B674" s="455">
        <v>2018000472</v>
      </c>
      <c r="C674" s="456">
        <v>-27970.67</v>
      </c>
      <c r="D674" s="127">
        <v>1</v>
      </c>
      <c r="J674" s="114"/>
      <c r="K674" s="114"/>
      <c r="L674" s="114"/>
    </row>
    <row r="675" spans="1:12" s="98" customFormat="1" x14ac:dyDescent="0.35">
      <c r="A675" s="454">
        <v>44082</v>
      </c>
      <c r="B675" s="455">
        <v>2018000273</v>
      </c>
      <c r="C675" s="456">
        <v>-27962.68</v>
      </c>
      <c r="D675" s="127">
        <v>1</v>
      </c>
      <c r="J675" s="114"/>
      <c r="K675" s="114"/>
      <c r="L675" s="114"/>
    </row>
    <row r="676" spans="1:12" s="98" customFormat="1" x14ac:dyDescent="0.35">
      <c r="A676" s="454">
        <v>44042</v>
      </c>
      <c r="B676" s="455">
        <v>2018000108</v>
      </c>
      <c r="C676" s="456">
        <v>-27917.19</v>
      </c>
      <c r="D676" s="127">
        <v>1</v>
      </c>
      <c r="J676" s="114"/>
      <c r="K676" s="114"/>
      <c r="L676" s="114"/>
    </row>
    <row r="677" spans="1:12" s="98" customFormat="1" x14ac:dyDescent="0.35">
      <c r="A677" s="454">
        <v>44196</v>
      </c>
      <c r="B677" s="455">
        <v>2018000764</v>
      </c>
      <c r="C677" s="456">
        <v>-27893.42</v>
      </c>
      <c r="D677" s="127">
        <v>1</v>
      </c>
      <c r="J677" s="114"/>
      <c r="K677" s="114"/>
      <c r="L677" s="114"/>
    </row>
    <row r="678" spans="1:12" s="98" customFormat="1" x14ac:dyDescent="0.35">
      <c r="A678" s="454">
        <v>44032</v>
      </c>
      <c r="B678" s="455">
        <v>2018000062</v>
      </c>
      <c r="C678" s="456">
        <v>-27872.54</v>
      </c>
      <c r="D678" s="127">
        <v>1</v>
      </c>
      <c r="J678" s="114"/>
      <c r="K678" s="114"/>
      <c r="L678" s="114"/>
    </row>
    <row r="679" spans="1:12" s="98" customFormat="1" x14ac:dyDescent="0.35">
      <c r="A679" s="454">
        <v>44277</v>
      </c>
      <c r="B679" s="455">
        <v>2018001105</v>
      </c>
      <c r="C679" s="456">
        <v>-27655.15</v>
      </c>
      <c r="D679" s="127">
        <v>1</v>
      </c>
      <c r="J679" s="114"/>
      <c r="K679" s="114"/>
      <c r="L679" s="114"/>
    </row>
    <row r="680" spans="1:12" s="98" customFormat="1" x14ac:dyDescent="0.35">
      <c r="A680" s="454">
        <v>44243</v>
      </c>
      <c r="B680" s="455">
        <v>2018000988</v>
      </c>
      <c r="C680" s="456">
        <v>-27568.94</v>
      </c>
      <c r="D680" s="127">
        <v>1</v>
      </c>
      <c r="J680" s="114"/>
      <c r="K680" s="114"/>
      <c r="L680" s="114"/>
    </row>
    <row r="681" spans="1:12" s="98" customFormat="1" x14ac:dyDescent="0.35">
      <c r="A681" s="454">
        <v>44224</v>
      </c>
      <c r="B681" s="455">
        <v>2018000882</v>
      </c>
      <c r="C681" s="456">
        <v>-27449.91</v>
      </c>
      <c r="D681" s="127">
        <v>1</v>
      </c>
      <c r="J681" s="114"/>
      <c r="K681" s="114"/>
      <c r="L681" s="114"/>
    </row>
    <row r="682" spans="1:12" s="98" customFormat="1" x14ac:dyDescent="0.35">
      <c r="A682" s="454">
        <v>44210</v>
      </c>
      <c r="B682" s="455">
        <v>2018000812</v>
      </c>
      <c r="C682" s="456">
        <v>-27368.54</v>
      </c>
      <c r="D682" s="127">
        <v>1</v>
      </c>
      <c r="J682" s="114"/>
      <c r="K682" s="114"/>
      <c r="L682" s="114"/>
    </row>
    <row r="683" spans="1:12" s="98" customFormat="1" x14ac:dyDescent="0.35">
      <c r="A683" s="454">
        <v>44031</v>
      </c>
      <c r="B683" s="455">
        <v>2018000063</v>
      </c>
      <c r="C683" s="456">
        <v>-27344.3</v>
      </c>
      <c r="D683" s="127">
        <v>1</v>
      </c>
      <c r="J683" s="114"/>
      <c r="K683" s="114"/>
      <c r="L683" s="114"/>
    </row>
    <row r="684" spans="1:12" s="98" customFormat="1" x14ac:dyDescent="0.35">
      <c r="A684" s="454">
        <v>44243</v>
      </c>
      <c r="B684" s="455">
        <v>2018000990</v>
      </c>
      <c r="C684" s="456">
        <v>-27311.15</v>
      </c>
      <c r="D684" s="127">
        <v>1</v>
      </c>
      <c r="J684" s="114"/>
      <c r="K684" s="114"/>
      <c r="L684" s="114"/>
    </row>
    <row r="685" spans="1:12" s="98" customFormat="1" x14ac:dyDescent="0.35">
      <c r="A685" s="454">
        <v>44100</v>
      </c>
      <c r="B685" s="455">
        <v>2018000279</v>
      </c>
      <c r="C685" s="456">
        <v>-27308.98</v>
      </c>
      <c r="D685" s="127">
        <v>1</v>
      </c>
      <c r="J685" s="114"/>
      <c r="K685" s="114"/>
      <c r="L685" s="114"/>
    </row>
    <row r="686" spans="1:12" s="98" customFormat="1" x14ac:dyDescent="0.35">
      <c r="A686" s="454">
        <v>44063</v>
      </c>
      <c r="B686" s="455">
        <v>2018000206</v>
      </c>
      <c r="C686" s="456">
        <v>-27286.52</v>
      </c>
      <c r="D686" s="127">
        <v>1</v>
      </c>
      <c r="J686" s="114"/>
      <c r="K686" s="114"/>
      <c r="L686" s="114"/>
    </row>
    <row r="687" spans="1:12" s="98" customFormat="1" x14ac:dyDescent="0.35">
      <c r="A687" s="454">
        <v>44164</v>
      </c>
      <c r="B687" s="455">
        <v>2018000601</v>
      </c>
      <c r="C687" s="456">
        <v>-27256.76</v>
      </c>
      <c r="D687" s="127">
        <v>1</v>
      </c>
      <c r="J687" s="114"/>
      <c r="K687" s="114"/>
      <c r="L687" s="114"/>
    </row>
    <row r="688" spans="1:12" s="98" customFormat="1" x14ac:dyDescent="0.35">
      <c r="A688" s="454">
        <v>44216</v>
      </c>
      <c r="B688" s="455">
        <v>2018000841</v>
      </c>
      <c r="C688" s="456">
        <v>-27240.37</v>
      </c>
      <c r="D688" s="127">
        <v>1</v>
      </c>
      <c r="J688" s="114"/>
      <c r="K688" s="114"/>
      <c r="L688" s="114"/>
    </row>
    <row r="689" spans="1:12" s="98" customFormat="1" x14ac:dyDescent="0.35">
      <c r="A689" s="454">
        <v>44368</v>
      </c>
      <c r="B689" s="455">
        <v>2018001561</v>
      </c>
      <c r="C689" s="456">
        <v>-27188.37</v>
      </c>
      <c r="D689" s="127">
        <v>1</v>
      </c>
      <c r="J689" s="114"/>
      <c r="K689" s="114"/>
      <c r="L689" s="114"/>
    </row>
    <row r="690" spans="1:12" s="98" customFormat="1" x14ac:dyDescent="0.35">
      <c r="A690" s="454">
        <v>44183</v>
      </c>
      <c r="B690" s="455">
        <v>2018000668</v>
      </c>
      <c r="C690" s="456">
        <v>-27163.37</v>
      </c>
      <c r="D690" s="127">
        <v>1</v>
      </c>
      <c r="J690" s="114"/>
      <c r="K690" s="114"/>
      <c r="L690" s="114"/>
    </row>
    <row r="691" spans="1:12" s="98" customFormat="1" x14ac:dyDescent="0.35">
      <c r="A691" s="454">
        <v>44131</v>
      </c>
      <c r="B691" s="455">
        <v>2018000400</v>
      </c>
      <c r="C691" s="456">
        <v>-27100.1</v>
      </c>
      <c r="D691" s="127">
        <v>1</v>
      </c>
      <c r="J691" s="114"/>
      <c r="K691" s="114"/>
      <c r="L691" s="114"/>
    </row>
    <row r="692" spans="1:12" s="98" customFormat="1" x14ac:dyDescent="0.35">
      <c r="A692" s="454">
        <v>44125</v>
      </c>
      <c r="B692" s="455">
        <v>2018000421</v>
      </c>
      <c r="C692" s="456">
        <v>-27068.14</v>
      </c>
      <c r="D692" s="127">
        <v>1</v>
      </c>
      <c r="J692" s="114"/>
      <c r="K692" s="114"/>
      <c r="L692" s="114"/>
    </row>
    <row r="693" spans="1:12" s="98" customFormat="1" x14ac:dyDescent="0.35">
      <c r="A693" s="454">
        <v>44123</v>
      </c>
      <c r="B693" s="455">
        <v>2018000353</v>
      </c>
      <c r="C693" s="456">
        <v>-27063.79</v>
      </c>
      <c r="D693" s="127">
        <v>1</v>
      </c>
      <c r="J693" s="114"/>
      <c r="K693" s="114"/>
      <c r="L693" s="114"/>
    </row>
    <row r="694" spans="1:12" s="98" customFormat="1" x14ac:dyDescent="0.35">
      <c r="A694" s="454">
        <v>44165</v>
      </c>
      <c r="B694" s="455">
        <v>2018000597</v>
      </c>
      <c r="C694" s="456">
        <v>-26972.400000000001</v>
      </c>
      <c r="D694" s="127">
        <v>1</v>
      </c>
      <c r="J694" s="114"/>
      <c r="K694" s="114"/>
      <c r="L694" s="114"/>
    </row>
    <row r="695" spans="1:12" s="98" customFormat="1" x14ac:dyDescent="0.35">
      <c r="A695" s="454">
        <v>44166</v>
      </c>
      <c r="B695" s="455">
        <v>2018000607</v>
      </c>
      <c r="C695" s="456">
        <v>-26919.61</v>
      </c>
      <c r="D695" s="127">
        <v>1</v>
      </c>
      <c r="J695" s="114"/>
      <c r="K695" s="114"/>
      <c r="L695" s="114"/>
    </row>
    <row r="696" spans="1:12" s="98" customFormat="1" x14ac:dyDescent="0.35">
      <c r="A696" s="454">
        <v>44364</v>
      </c>
      <c r="B696" s="455">
        <v>2018001569</v>
      </c>
      <c r="C696" s="456">
        <v>-26878.68</v>
      </c>
      <c r="D696" s="127">
        <v>1</v>
      </c>
      <c r="J696" s="114"/>
      <c r="K696" s="114"/>
      <c r="L696" s="114"/>
    </row>
    <row r="697" spans="1:12" s="98" customFormat="1" x14ac:dyDescent="0.35">
      <c r="A697" s="454">
        <v>44331</v>
      </c>
      <c r="B697" s="455">
        <v>2018001359</v>
      </c>
      <c r="C697" s="456">
        <v>-26773.66</v>
      </c>
      <c r="D697" s="127">
        <v>1</v>
      </c>
      <c r="J697" s="114"/>
      <c r="K697" s="114"/>
      <c r="L697" s="114"/>
    </row>
    <row r="698" spans="1:12" s="98" customFormat="1" x14ac:dyDescent="0.35">
      <c r="A698" s="454">
        <v>44021</v>
      </c>
      <c r="B698" s="455">
        <v>2018000041</v>
      </c>
      <c r="C698" s="456">
        <v>-26696.1</v>
      </c>
      <c r="D698" s="127">
        <v>1</v>
      </c>
      <c r="J698" s="114"/>
      <c r="K698" s="114"/>
      <c r="L698" s="114"/>
    </row>
    <row r="699" spans="1:12" s="98" customFormat="1" x14ac:dyDescent="0.35">
      <c r="A699" s="454">
        <v>44196</v>
      </c>
      <c r="B699" s="455">
        <v>2018000764</v>
      </c>
      <c r="C699" s="456">
        <v>-26671.81</v>
      </c>
      <c r="D699" s="127">
        <v>1</v>
      </c>
      <c r="J699" s="114"/>
      <c r="K699" s="114"/>
      <c r="L699" s="114"/>
    </row>
    <row r="700" spans="1:12" s="98" customFormat="1" x14ac:dyDescent="0.35">
      <c r="A700" s="454">
        <v>44341</v>
      </c>
      <c r="B700" s="455">
        <v>2018001422</v>
      </c>
      <c r="C700" s="456">
        <v>-26517.9</v>
      </c>
      <c r="D700" s="127">
        <v>1</v>
      </c>
      <c r="J700" s="114"/>
      <c r="K700" s="114"/>
      <c r="L700" s="114"/>
    </row>
    <row r="701" spans="1:12" s="98" customFormat="1" x14ac:dyDescent="0.35">
      <c r="A701" s="454">
        <v>44361</v>
      </c>
      <c r="B701" s="455">
        <v>2018001531</v>
      </c>
      <c r="C701" s="456">
        <v>-26452.3</v>
      </c>
      <c r="D701" s="127">
        <v>1</v>
      </c>
      <c r="J701" s="114"/>
      <c r="K701" s="114"/>
      <c r="L701" s="114"/>
    </row>
    <row r="702" spans="1:12" s="98" customFormat="1" x14ac:dyDescent="0.35">
      <c r="A702" s="454">
        <v>44021</v>
      </c>
      <c r="B702" s="455">
        <v>2018000041</v>
      </c>
      <c r="C702" s="456">
        <v>-26444.240000000002</v>
      </c>
      <c r="D702" s="127">
        <v>1</v>
      </c>
      <c r="J702" s="114"/>
      <c r="K702" s="114"/>
      <c r="L702" s="114"/>
    </row>
    <row r="703" spans="1:12" s="98" customFormat="1" x14ac:dyDescent="0.35">
      <c r="A703" s="454">
        <v>44125</v>
      </c>
      <c r="B703" s="455">
        <v>2018000365</v>
      </c>
      <c r="C703" s="456">
        <v>-26390.41</v>
      </c>
      <c r="D703" s="127">
        <v>1</v>
      </c>
      <c r="J703" s="114"/>
      <c r="K703" s="114"/>
      <c r="L703" s="114"/>
    </row>
    <row r="704" spans="1:12" s="98" customFormat="1" x14ac:dyDescent="0.35">
      <c r="A704" s="454">
        <v>44210</v>
      </c>
      <c r="B704" s="455">
        <v>2018000806</v>
      </c>
      <c r="C704" s="456">
        <v>-26376.77</v>
      </c>
      <c r="D704" s="127">
        <v>1</v>
      </c>
      <c r="J704" s="114"/>
      <c r="K704" s="114"/>
      <c r="L704" s="114"/>
    </row>
    <row r="705" spans="1:12" s="98" customFormat="1" x14ac:dyDescent="0.35">
      <c r="A705" s="454">
        <v>44099</v>
      </c>
      <c r="B705" s="455">
        <v>2018000268</v>
      </c>
      <c r="C705" s="456">
        <v>-26338.17</v>
      </c>
      <c r="D705" s="127">
        <v>1</v>
      </c>
      <c r="J705" s="114"/>
      <c r="K705" s="114"/>
      <c r="L705" s="114"/>
    </row>
    <row r="706" spans="1:12" s="98" customFormat="1" x14ac:dyDescent="0.35">
      <c r="A706" s="454">
        <v>44166</v>
      </c>
      <c r="B706" s="455">
        <v>2018000607</v>
      </c>
      <c r="C706" s="456">
        <v>-26265.77</v>
      </c>
      <c r="D706" s="127">
        <v>1</v>
      </c>
      <c r="J706" s="114"/>
      <c r="K706" s="114"/>
      <c r="L706" s="114"/>
    </row>
    <row r="707" spans="1:12" s="98" customFormat="1" x14ac:dyDescent="0.35">
      <c r="A707" s="454">
        <v>44196</v>
      </c>
      <c r="B707" s="455">
        <v>2018000764</v>
      </c>
      <c r="C707" s="456">
        <v>-26264.61</v>
      </c>
      <c r="D707" s="127">
        <v>1</v>
      </c>
      <c r="J707" s="114"/>
      <c r="K707" s="114"/>
      <c r="L707" s="114"/>
    </row>
    <row r="708" spans="1:12" s="98" customFormat="1" x14ac:dyDescent="0.35">
      <c r="A708" s="454">
        <v>44278</v>
      </c>
      <c r="B708" s="455">
        <v>2018001179</v>
      </c>
      <c r="C708" s="456">
        <v>-26186.53</v>
      </c>
      <c r="D708" s="127">
        <v>1</v>
      </c>
      <c r="J708" s="114"/>
      <c r="K708" s="114"/>
      <c r="L708" s="114"/>
    </row>
    <row r="709" spans="1:12" s="98" customFormat="1" x14ac:dyDescent="0.35">
      <c r="A709" s="454">
        <v>44294</v>
      </c>
      <c r="B709" s="455">
        <v>2018001201</v>
      </c>
      <c r="C709" s="456">
        <v>-26176.91</v>
      </c>
      <c r="D709" s="127">
        <v>1</v>
      </c>
      <c r="J709" s="114"/>
      <c r="K709" s="114"/>
      <c r="L709" s="114"/>
    </row>
    <row r="710" spans="1:12" s="98" customFormat="1" x14ac:dyDescent="0.35">
      <c r="A710" s="454">
        <v>44210</v>
      </c>
      <c r="B710" s="455">
        <v>2018000810</v>
      </c>
      <c r="C710" s="456">
        <v>-26102.33</v>
      </c>
      <c r="D710" s="127">
        <v>1</v>
      </c>
      <c r="J710" s="114"/>
      <c r="K710" s="114"/>
      <c r="L710" s="114"/>
    </row>
    <row r="711" spans="1:12" s="98" customFormat="1" x14ac:dyDescent="0.35">
      <c r="A711" s="454">
        <v>44141</v>
      </c>
      <c r="B711" s="455">
        <v>2018000459</v>
      </c>
      <c r="C711" s="456">
        <v>-26076.45</v>
      </c>
      <c r="D711" s="127">
        <v>1</v>
      </c>
      <c r="J711" s="114"/>
      <c r="K711" s="114"/>
      <c r="L711" s="114"/>
    </row>
    <row r="712" spans="1:12" s="98" customFormat="1" x14ac:dyDescent="0.35">
      <c r="A712" s="454">
        <v>44166</v>
      </c>
      <c r="B712" s="455">
        <v>2018000637</v>
      </c>
      <c r="C712" s="456">
        <v>-26056.12</v>
      </c>
      <c r="D712" s="127">
        <v>1</v>
      </c>
      <c r="J712" s="114"/>
      <c r="K712" s="114"/>
      <c r="L712" s="114"/>
    </row>
    <row r="713" spans="1:12" s="98" customFormat="1" x14ac:dyDescent="0.35">
      <c r="A713" s="454">
        <v>44077</v>
      </c>
      <c r="B713" s="455">
        <v>2018000233</v>
      </c>
      <c r="C713" s="456">
        <v>-25988.05</v>
      </c>
      <c r="D713" s="127">
        <v>1</v>
      </c>
      <c r="J713" s="114"/>
      <c r="K713" s="114"/>
      <c r="L713" s="114"/>
    </row>
    <row r="714" spans="1:12" s="98" customFormat="1" x14ac:dyDescent="0.35">
      <c r="A714" s="454">
        <v>44302</v>
      </c>
      <c r="B714" s="455">
        <v>2018001227</v>
      </c>
      <c r="C714" s="456">
        <v>-25976.13</v>
      </c>
      <c r="D714" s="127">
        <v>1</v>
      </c>
      <c r="J714" s="114"/>
      <c r="K714" s="114"/>
      <c r="L714" s="114"/>
    </row>
    <row r="715" spans="1:12" s="98" customFormat="1" x14ac:dyDescent="0.35">
      <c r="A715" s="454">
        <v>44077</v>
      </c>
      <c r="B715" s="455">
        <v>2018000233</v>
      </c>
      <c r="C715" s="456">
        <v>-25943.49</v>
      </c>
      <c r="D715" s="127">
        <v>1</v>
      </c>
      <c r="J715" s="114"/>
      <c r="K715" s="114"/>
      <c r="L715" s="114"/>
    </row>
    <row r="716" spans="1:12" s="98" customFormat="1" x14ac:dyDescent="0.35">
      <c r="A716" s="454">
        <v>44146</v>
      </c>
      <c r="B716" s="455">
        <v>2018000498</v>
      </c>
      <c r="C716" s="456">
        <v>-25939.98</v>
      </c>
      <c r="D716" s="127">
        <v>1</v>
      </c>
      <c r="J716" s="114"/>
      <c r="K716" s="114"/>
      <c r="L716" s="114"/>
    </row>
    <row r="717" spans="1:12" s="98" customFormat="1" x14ac:dyDescent="0.35">
      <c r="A717" s="454">
        <v>44376</v>
      </c>
      <c r="B717" s="455">
        <v>2018001624</v>
      </c>
      <c r="C717" s="456">
        <v>-25932.46</v>
      </c>
      <c r="D717" s="127">
        <v>1</v>
      </c>
      <c r="J717" s="114"/>
      <c r="K717" s="114"/>
      <c r="L717" s="114"/>
    </row>
    <row r="718" spans="1:12" s="98" customFormat="1" x14ac:dyDescent="0.35">
      <c r="A718" s="454">
        <v>44096</v>
      </c>
      <c r="B718" s="455">
        <v>2018000266</v>
      </c>
      <c r="C718" s="456">
        <v>-25931.39</v>
      </c>
      <c r="D718" s="127">
        <v>1</v>
      </c>
      <c r="J718" s="114"/>
      <c r="K718" s="114"/>
      <c r="L718" s="114"/>
    </row>
    <row r="719" spans="1:12" s="98" customFormat="1" x14ac:dyDescent="0.35">
      <c r="A719" s="454">
        <v>44077</v>
      </c>
      <c r="B719" s="455">
        <v>2018000233</v>
      </c>
      <c r="C719" s="456">
        <v>-25886.19</v>
      </c>
      <c r="D719" s="127">
        <v>1</v>
      </c>
      <c r="J719" s="114"/>
      <c r="K719" s="114"/>
      <c r="L719" s="114"/>
    </row>
    <row r="720" spans="1:12" s="98" customFormat="1" x14ac:dyDescent="0.35">
      <c r="A720" s="454">
        <v>44068</v>
      </c>
      <c r="B720" s="455">
        <v>2018000190</v>
      </c>
      <c r="C720" s="456">
        <v>-25873.46</v>
      </c>
      <c r="D720" s="127">
        <v>1</v>
      </c>
      <c r="J720" s="114"/>
      <c r="K720" s="114"/>
      <c r="L720" s="114"/>
    </row>
    <row r="721" spans="1:12" s="98" customFormat="1" x14ac:dyDescent="0.35">
      <c r="A721" s="454">
        <v>44166</v>
      </c>
      <c r="B721" s="455">
        <v>2018000637</v>
      </c>
      <c r="C721" s="456">
        <v>-25870.67</v>
      </c>
      <c r="D721" s="127">
        <v>1</v>
      </c>
      <c r="J721" s="114"/>
      <c r="K721" s="114"/>
      <c r="L721" s="114"/>
    </row>
    <row r="722" spans="1:12" s="98" customFormat="1" x14ac:dyDescent="0.35">
      <c r="A722" s="454">
        <v>44263</v>
      </c>
      <c r="B722" s="455">
        <v>2018001055</v>
      </c>
      <c r="C722" s="456">
        <v>-25841.98</v>
      </c>
      <c r="D722" s="127">
        <v>1</v>
      </c>
      <c r="J722" s="114"/>
      <c r="K722" s="114"/>
      <c r="L722" s="114"/>
    </row>
    <row r="723" spans="1:12" s="98" customFormat="1" x14ac:dyDescent="0.35">
      <c r="A723" s="454">
        <v>44118</v>
      </c>
      <c r="B723" s="455">
        <v>2018000363</v>
      </c>
      <c r="C723" s="456">
        <v>-25841.46</v>
      </c>
      <c r="D723" s="127">
        <v>1</v>
      </c>
      <c r="J723" s="114"/>
      <c r="K723" s="114"/>
      <c r="L723" s="114"/>
    </row>
    <row r="724" spans="1:12" s="98" customFormat="1" x14ac:dyDescent="0.35">
      <c r="A724" s="454">
        <v>44183</v>
      </c>
      <c r="B724" s="455">
        <v>2018000677</v>
      </c>
      <c r="C724" s="456">
        <v>-25728.14</v>
      </c>
      <c r="D724" s="127">
        <v>1</v>
      </c>
      <c r="J724" s="114"/>
      <c r="K724" s="114"/>
      <c r="L724" s="114"/>
    </row>
    <row r="725" spans="1:12" s="98" customFormat="1" x14ac:dyDescent="0.35">
      <c r="A725" s="454">
        <v>44108</v>
      </c>
      <c r="B725" s="455">
        <v>2018000315</v>
      </c>
      <c r="C725" s="456">
        <v>-25727.25</v>
      </c>
      <c r="D725" s="127">
        <v>1</v>
      </c>
      <c r="J725" s="114"/>
      <c r="K725" s="114"/>
      <c r="L725" s="114"/>
    </row>
    <row r="726" spans="1:12" s="98" customFormat="1" x14ac:dyDescent="0.35">
      <c r="A726" s="454">
        <v>44053</v>
      </c>
      <c r="B726" s="455">
        <v>2018000142</v>
      </c>
      <c r="C726" s="456">
        <v>-25651.45</v>
      </c>
      <c r="D726" s="127">
        <v>1</v>
      </c>
      <c r="J726" s="114"/>
      <c r="K726" s="114"/>
      <c r="L726" s="114"/>
    </row>
    <row r="727" spans="1:12" s="98" customFormat="1" x14ac:dyDescent="0.35">
      <c r="A727" s="454">
        <v>44195</v>
      </c>
      <c r="B727" s="455">
        <v>2018000742</v>
      </c>
      <c r="C727" s="456">
        <v>-25630.47</v>
      </c>
      <c r="D727" s="127">
        <v>1</v>
      </c>
      <c r="J727" s="114"/>
      <c r="K727" s="114"/>
      <c r="L727" s="114"/>
    </row>
    <row r="728" spans="1:12" s="98" customFormat="1" x14ac:dyDescent="0.35">
      <c r="A728" s="454">
        <v>44243</v>
      </c>
      <c r="B728" s="455">
        <v>2018000990</v>
      </c>
      <c r="C728" s="456">
        <v>-25627.79</v>
      </c>
      <c r="D728" s="127">
        <v>1</v>
      </c>
      <c r="J728" s="114"/>
      <c r="K728" s="114"/>
      <c r="L728" s="114"/>
    </row>
    <row r="729" spans="1:12" s="98" customFormat="1" x14ac:dyDescent="0.35">
      <c r="A729" s="454">
        <v>44320</v>
      </c>
      <c r="B729" s="455">
        <v>2018001321</v>
      </c>
      <c r="C729" s="456">
        <v>-25599.35</v>
      </c>
      <c r="D729" s="127">
        <v>1</v>
      </c>
      <c r="J729" s="114"/>
      <c r="K729" s="114"/>
      <c r="L729" s="114"/>
    </row>
    <row r="730" spans="1:12" s="98" customFormat="1" x14ac:dyDescent="0.35">
      <c r="A730" s="454">
        <v>44358</v>
      </c>
      <c r="B730" s="455">
        <v>2018001510</v>
      </c>
      <c r="C730" s="456">
        <v>-25549.57</v>
      </c>
      <c r="D730" s="127">
        <v>1</v>
      </c>
      <c r="J730" s="114"/>
      <c r="K730" s="114"/>
      <c r="L730" s="114"/>
    </row>
    <row r="731" spans="1:12" s="98" customFormat="1" x14ac:dyDescent="0.35">
      <c r="A731" s="454">
        <v>44316</v>
      </c>
      <c r="B731" s="455">
        <v>2018001274</v>
      </c>
      <c r="C731" s="456">
        <v>-25520.41</v>
      </c>
      <c r="D731" s="127">
        <v>1</v>
      </c>
      <c r="J731" s="114"/>
      <c r="K731" s="114"/>
      <c r="L731" s="114"/>
    </row>
    <row r="732" spans="1:12" s="98" customFormat="1" x14ac:dyDescent="0.35">
      <c r="A732" s="454">
        <v>44195</v>
      </c>
      <c r="B732" s="455">
        <v>2018000742</v>
      </c>
      <c r="C732" s="456">
        <v>-25510.22</v>
      </c>
      <c r="D732" s="127">
        <v>1</v>
      </c>
      <c r="J732" s="114"/>
      <c r="K732" s="114"/>
      <c r="L732" s="114"/>
    </row>
    <row r="733" spans="1:12" s="98" customFormat="1" x14ac:dyDescent="0.35">
      <c r="A733" s="454">
        <v>44375</v>
      </c>
      <c r="B733" s="455">
        <v>2018001600</v>
      </c>
      <c r="C733" s="456">
        <v>-25426.09</v>
      </c>
      <c r="D733" s="127">
        <v>1</v>
      </c>
      <c r="J733" s="114"/>
      <c r="K733" s="114"/>
      <c r="L733" s="114"/>
    </row>
    <row r="734" spans="1:12" s="98" customFormat="1" x14ac:dyDescent="0.35">
      <c r="A734" s="454">
        <v>44199</v>
      </c>
      <c r="B734" s="455">
        <v>2018000772</v>
      </c>
      <c r="C734" s="456">
        <v>-25409.63</v>
      </c>
      <c r="D734" s="127">
        <v>1</v>
      </c>
      <c r="J734" s="114"/>
      <c r="K734" s="114"/>
      <c r="L734" s="114"/>
    </row>
    <row r="735" spans="1:12" s="98" customFormat="1" x14ac:dyDescent="0.35">
      <c r="A735" s="454">
        <v>44140</v>
      </c>
      <c r="B735" s="455">
        <v>2018000432</v>
      </c>
      <c r="C735" s="456">
        <v>-25376.98</v>
      </c>
      <c r="D735" s="127">
        <v>1</v>
      </c>
      <c r="J735" s="114"/>
      <c r="K735" s="114"/>
      <c r="L735" s="114"/>
    </row>
    <row r="736" spans="1:12" s="98" customFormat="1" x14ac:dyDescent="0.35">
      <c r="A736" s="454">
        <v>44329</v>
      </c>
      <c r="B736" s="455">
        <v>2018001381</v>
      </c>
      <c r="C736" s="456">
        <v>-25365.56</v>
      </c>
      <c r="D736" s="127">
        <v>1</v>
      </c>
      <c r="J736" s="114"/>
      <c r="K736" s="114"/>
      <c r="L736" s="114"/>
    </row>
    <row r="737" spans="1:12" s="98" customFormat="1" x14ac:dyDescent="0.35">
      <c r="A737" s="454">
        <v>44235</v>
      </c>
      <c r="B737" s="455">
        <v>2018000932</v>
      </c>
      <c r="C737" s="456">
        <v>-25321.07</v>
      </c>
      <c r="D737" s="127">
        <v>1</v>
      </c>
      <c r="J737" s="114"/>
      <c r="K737" s="114"/>
      <c r="L737" s="114"/>
    </row>
    <row r="738" spans="1:12" s="98" customFormat="1" x14ac:dyDescent="0.35">
      <c r="A738" s="454">
        <v>44172</v>
      </c>
      <c r="B738" s="455">
        <v>2018000624</v>
      </c>
      <c r="C738" s="456">
        <v>-25314.31</v>
      </c>
      <c r="D738" s="127">
        <v>1</v>
      </c>
      <c r="J738" s="114"/>
      <c r="K738" s="114"/>
      <c r="L738" s="114"/>
    </row>
    <row r="739" spans="1:12" s="98" customFormat="1" x14ac:dyDescent="0.35">
      <c r="A739" s="454">
        <v>44048</v>
      </c>
      <c r="B739" s="455">
        <v>2018000174</v>
      </c>
      <c r="C739" s="456">
        <v>-25265.49</v>
      </c>
      <c r="D739" s="127">
        <v>1</v>
      </c>
      <c r="J739" s="114"/>
      <c r="K739" s="114"/>
      <c r="L739" s="114"/>
    </row>
    <row r="740" spans="1:12" s="98" customFormat="1" x14ac:dyDescent="0.35">
      <c r="A740" s="454">
        <v>44353</v>
      </c>
      <c r="B740" s="455">
        <v>2018001505</v>
      </c>
      <c r="C740" s="456">
        <v>-25246.87</v>
      </c>
      <c r="D740" s="127">
        <v>1</v>
      </c>
      <c r="J740" s="114"/>
      <c r="K740" s="114"/>
      <c r="L740" s="114"/>
    </row>
    <row r="741" spans="1:12" s="98" customFormat="1" x14ac:dyDescent="0.35">
      <c r="A741" s="454">
        <v>44365</v>
      </c>
      <c r="B741" s="455">
        <v>2018001575</v>
      </c>
      <c r="C741" s="456">
        <v>-25212.84</v>
      </c>
      <c r="D741" s="127">
        <v>1</v>
      </c>
      <c r="J741" s="114"/>
      <c r="K741" s="114"/>
      <c r="L741" s="114"/>
    </row>
    <row r="742" spans="1:12" s="98" customFormat="1" x14ac:dyDescent="0.35">
      <c r="A742" s="454">
        <v>44150</v>
      </c>
      <c r="B742" s="455">
        <v>2018000505</v>
      </c>
      <c r="C742" s="456">
        <v>-25199.599999999999</v>
      </c>
      <c r="D742" s="127">
        <v>1</v>
      </c>
      <c r="J742" s="114"/>
      <c r="K742" s="114"/>
      <c r="L742" s="114"/>
    </row>
    <row r="743" spans="1:12" s="98" customFormat="1" x14ac:dyDescent="0.35">
      <c r="A743" s="454">
        <v>44038</v>
      </c>
      <c r="B743" s="455">
        <v>2018000087</v>
      </c>
      <c r="C743" s="456">
        <v>-25184.2</v>
      </c>
      <c r="D743" s="127">
        <v>1</v>
      </c>
      <c r="J743" s="114"/>
      <c r="K743" s="114"/>
      <c r="L743" s="114"/>
    </row>
    <row r="744" spans="1:12" s="98" customFormat="1" x14ac:dyDescent="0.35">
      <c r="A744" s="454">
        <v>44125</v>
      </c>
      <c r="B744" s="455">
        <v>2018000421</v>
      </c>
      <c r="C744" s="456">
        <v>-25134.7</v>
      </c>
      <c r="D744" s="127">
        <v>1</v>
      </c>
      <c r="J744" s="114"/>
      <c r="K744" s="114"/>
      <c r="L744" s="114"/>
    </row>
    <row r="745" spans="1:12" s="98" customFormat="1" x14ac:dyDescent="0.35">
      <c r="A745" s="454">
        <v>44358</v>
      </c>
      <c r="B745" s="455">
        <v>2018001493</v>
      </c>
      <c r="C745" s="456">
        <v>-25131.78</v>
      </c>
      <c r="D745" s="127">
        <v>1</v>
      </c>
      <c r="J745" s="114"/>
      <c r="K745" s="114"/>
      <c r="L745" s="114"/>
    </row>
    <row r="746" spans="1:12" s="98" customFormat="1" x14ac:dyDescent="0.35">
      <c r="A746" s="454">
        <v>44353</v>
      </c>
      <c r="B746" s="455">
        <v>2018001502</v>
      </c>
      <c r="C746" s="456">
        <v>-25019.4</v>
      </c>
      <c r="D746" s="127">
        <v>1</v>
      </c>
      <c r="J746" s="114"/>
      <c r="K746" s="114"/>
      <c r="L746" s="114"/>
    </row>
    <row r="747" spans="1:12" s="98" customFormat="1" x14ac:dyDescent="0.35">
      <c r="A747" s="454">
        <v>44090</v>
      </c>
      <c r="B747" s="455">
        <v>2018000239</v>
      </c>
      <c r="C747" s="456">
        <v>-25013.21</v>
      </c>
      <c r="D747" s="127">
        <v>1</v>
      </c>
      <c r="J747" s="114"/>
      <c r="K747" s="114"/>
      <c r="L747" s="114"/>
    </row>
    <row r="748" spans="1:12" s="98" customFormat="1" x14ac:dyDescent="0.35">
      <c r="A748" s="454">
        <v>44098</v>
      </c>
      <c r="B748" s="455">
        <v>2018000264</v>
      </c>
      <c r="C748" s="456">
        <v>-25011.14</v>
      </c>
      <c r="D748" s="127">
        <v>1</v>
      </c>
      <c r="J748" s="114"/>
      <c r="K748" s="114"/>
      <c r="L748" s="114"/>
    </row>
    <row r="749" spans="1:12" s="98" customFormat="1" x14ac:dyDescent="0.35">
      <c r="A749" s="454">
        <v>44234</v>
      </c>
      <c r="B749" s="455">
        <v>2018000943</v>
      </c>
      <c r="C749" s="456">
        <v>-25003.46</v>
      </c>
      <c r="D749" s="127">
        <v>1</v>
      </c>
      <c r="J749" s="114"/>
      <c r="K749" s="114"/>
      <c r="L749" s="114"/>
    </row>
    <row r="750" spans="1:12" s="98" customFormat="1" x14ac:dyDescent="0.35">
      <c r="A750" s="454">
        <v>44281</v>
      </c>
      <c r="B750" s="455">
        <v>2018001169</v>
      </c>
      <c r="C750" s="456">
        <v>-24982.28</v>
      </c>
      <c r="D750" s="127">
        <v>1</v>
      </c>
      <c r="J750" s="114"/>
      <c r="K750" s="114"/>
      <c r="L750" s="114"/>
    </row>
    <row r="751" spans="1:12" s="98" customFormat="1" x14ac:dyDescent="0.35">
      <c r="A751" s="454">
        <v>44181</v>
      </c>
      <c r="B751" s="455">
        <v>2018000656</v>
      </c>
      <c r="C751" s="456">
        <v>-24964.37</v>
      </c>
      <c r="D751" s="127">
        <v>1</v>
      </c>
      <c r="J751" s="114"/>
      <c r="K751" s="114"/>
      <c r="L751" s="114"/>
    </row>
    <row r="752" spans="1:12" s="98" customFormat="1" x14ac:dyDescent="0.35">
      <c r="A752" s="454">
        <v>44039</v>
      </c>
      <c r="B752" s="455">
        <v>2018000089</v>
      </c>
      <c r="C752" s="456">
        <v>-24940.69</v>
      </c>
      <c r="D752" s="127">
        <v>1</v>
      </c>
      <c r="J752" s="114"/>
      <c r="K752" s="114"/>
      <c r="L752" s="114"/>
    </row>
    <row r="753" spans="1:12" s="98" customFormat="1" x14ac:dyDescent="0.35">
      <c r="A753" s="454">
        <v>44273</v>
      </c>
      <c r="B753" s="455">
        <v>2018001089</v>
      </c>
      <c r="C753" s="456">
        <v>-24932.32</v>
      </c>
      <c r="D753" s="127">
        <v>1</v>
      </c>
      <c r="J753" s="114"/>
      <c r="K753" s="114"/>
      <c r="L753" s="114"/>
    </row>
    <row r="754" spans="1:12" s="98" customFormat="1" x14ac:dyDescent="0.35">
      <c r="A754" s="454">
        <v>44168</v>
      </c>
      <c r="B754" s="455">
        <v>2018000620</v>
      </c>
      <c r="C754" s="456">
        <v>-24910.240000000002</v>
      </c>
      <c r="D754" s="127">
        <v>1</v>
      </c>
      <c r="J754" s="114"/>
      <c r="K754" s="114"/>
      <c r="L754" s="114"/>
    </row>
    <row r="755" spans="1:12" s="98" customFormat="1" x14ac:dyDescent="0.35">
      <c r="A755" s="454">
        <v>44123</v>
      </c>
      <c r="B755" s="455">
        <v>2018000347</v>
      </c>
      <c r="C755" s="456">
        <v>-24839.65</v>
      </c>
      <c r="D755" s="127">
        <v>1</v>
      </c>
      <c r="J755" s="114"/>
      <c r="K755" s="114"/>
      <c r="L755" s="114"/>
    </row>
    <row r="756" spans="1:12" s="98" customFormat="1" x14ac:dyDescent="0.35">
      <c r="A756" s="454">
        <v>44368</v>
      </c>
      <c r="B756" s="455">
        <v>2018001563</v>
      </c>
      <c r="C756" s="456">
        <v>-24821.75</v>
      </c>
      <c r="D756" s="127">
        <v>1</v>
      </c>
      <c r="J756" s="114"/>
      <c r="K756" s="114"/>
      <c r="L756" s="114"/>
    </row>
    <row r="757" spans="1:12" s="98" customFormat="1" x14ac:dyDescent="0.35">
      <c r="A757" s="454">
        <v>44043</v>
      </c>
      <c r="B757" s="455">
        <v>2018000136</v>
      </c>
      <c r="C757" s="456">
        <v>-24818.75</v>
      </c>
      <c r="D757" s="127">
        <v>1</v>
      </c>
      <c r="J757" s="114"/>
      <c r="K757" s="114"/>
      <c r="L757" s="114"/>
    </row>
    <row r="758" spans="1:12" s="98" customFormat="1" x14ac:dyDescent="0.35">
      <c r="A758" s="454">
        <v>44173</v>
      </c>
      <c r="B758" s="455">
        <v>2018000642</v>
      </c>
      <c r="C758" s="456">
        <v>-24705.33</v>
      </c>
      <c r="D758" s="127">
        <v>1</v>
      </c>
      <c r="J758" s="114"/>
      <c r="K758" s="114"/>
      <c r="L758" s="114"/>
    </row>
    <row r="759" spans="1:12" s="98" customFormat="1" x14ac:dyDescent="0.35">
      <c r="A759" s="454">
        <v>44067</v>
      </c>
      <c r="B759" s="455">
        <v>2018000170</v>
      </c>
      <c r="C759" s="456">
        <v>-24705.3</v>
      </c>
      <c r="D759" s="127">
        <v>1</v>
      </c>
      <c r="J759" s="114"/>
      <c r="K759" s="114"/>
      <c r="L759" s="114"/>
    </row>
    <row r="760" spans="1:12" s="98" customFormat="1" x14ac:dyDescent="0.35">
      <c r="A760" s="454">
        <v>44016</v>
      </c>
      <c r="B760" s="455">
        <v>2018000003</v>
      </c>
      <c r="C760" s="456">
        <v>-24694.7</v>
      </c>
      <c r="D760" s="127">
        <v>1</v>
      </c>
      <c r="J760" s="114"/>
      <c r="K760" s="114"/>
      <c r="L760" s="114"/>
    </row>
    <row r="761" spans="1:12" s="98" customFormat="1" x14ac:dyDescent="0.35">
      <c r="A761" s="454">
        <v>44021</v>
      </c>
      <c r="B761" s="455">
        <v>2018000041</v>
      </c>
      <c r="C761" s="456">
        <v>-24689.43</v>
      </c>
      <c r="D761" s="127">
        <v>1</v>
      </c>
      <c r="J761" s="114"/>
      <c r="K761" s="114"/>
      <c r="L761" s="114"/>
    </row>
    <row r="762" spans="1:12" s="98" customFormat="1" x14ac:dyDescent="0.35">
      <c r="A762" s="454">
        <v>44331</v>
      </c>
      <c r="B762" s="455">
        <v>2018001355</v>
      </c>
      <c r="C762" s="456">
        <v>-24626.55</v>
      </c>
      <c r="D762" s="127">
        <v>1</v>
      </c>
      <c r="J762" s="114"/>
      <c r="K762" s="114"/>
      <c r="L762" s="114"/>
    </row>
    <row r="763" spans="1:12" s="98" customFormat="1" x14ac:dyDescent="0.35">
      <c r="A763" s="454">
        <v>44277</v>
      </c>
      <c r="B763" s="455">
        <v>2018001102</v>
      </c>
      <c r="C763" s="456">
        <v>-24576.39</v>
      </c>
      <c r="D763" s="127">
        <v>1</v>
      </c>
      <c r="J763" s="114"/>
      <c r="K763" s="114"/>
      <c r="L763" s="114"/>
    </row>
    <row r="764" spans="1:12" s="98" customFormat="1" x14ac:dyDescent="0.35">
      <c r="A764" s="454">
        <v>44358</v>
      </c>
      <c r="B764" s="455">
        <v>2018001491</v>
      </c>
      <c r="C764" s="456">
        <v>-24509.14</v>
      </c>
      <c r="D764" s="127">
        <v>1</v>
      </c>
      <c r="J764" s="114"/>
      <c r="K764" s="114"/>
      <c r="L764" s="114"/>
    </row>
    <row r="765" spans="1:12" s="98" customFormat="1" x14ac:dyDescent="0.35">
      <c r="A765" s="454">
        <v>44259</v>
      </c>
      <c r="B765" s="455">
        <v>2018001035</v>
      </c>
      <c r="C765" s="456">
        <v>-24502.45</v>
      </c>
      <c r="D765" s="127">
        <v>1</v>
      </c>
      <c r="J765" s="114"/>
      <c r="K765" s="114"/>
      <c r="L765" s="114"/>
    </row>
    <row r="766" spans="1:12" s="98" customFormat="1" x14ac:dyDescent="0.35">
      <c r="A766" s="454">
        <v>44364</v>
      </c>
      <c r="B766" s="455">
        <v>2018001566</v>
      </c>
      <c r="C766" s="456">
        <v>-24450.76</v>
      </c>
      <c r="D766" s="127">
        <v>1</v>
      </c>
      <c r="J766" s="114"/>
      <c r="K766" s="114"/>
      <c r="L766" s="114"/>
    </row>
    <row r="767" spans="1:12" s="98" customFormat="1" x14ac:dyDescent="0.35">
      <c r="A767" s="454">
        <v>44095</v>
      </c>
      <c r="B767" s="455">
        <v>2018000247</v>
      </c>
      <c r="C767" s="456">
        <v>-24369.37</v>
      </c>
      <c r="D767" s="127">
        <v>1</v>
      </c>
      <c r="J767" s="114"/>
      <c r="K767" s="114"/>
      <c r="L767" s="114"/>
    </row>
    <row r="768" spans="1:12" s="98" customFormat="1" x14ac:dyDescent="0.35">
      <c r="A768" s="454">
        <v>44110</v>
      </c>
      <c r="B768" s="455">
        <v>2018000316</v>
      </c>
      <c r="C768" s="456">
        <v>-24351</v>
      </c>
      <c r="D768" s="127">
        <v>1</v>
      </c>
      <c r="J768" s="114"/>
      <c r="K768" s="114"/>
      <c r="L768" s="114"/>
    </row>
    <row r="769" spans="1:12" s="98" customFormat="1" x14ac:dyDescent="0.35">
      <c r="A769" s="454">
        <v>44110</v>
      </c>
      <c r="B769" s="455">
        <v>2018000316</v>
      </c>
      <c r="C769" s="456">
        <v>-24351</v>
      </c>
      <c r="D769" s="127">
        <v>1</v>
      </c>
      <c r="J769" s="114"/>
      <c r="K769" s="114"/>
      <c r="L769" s="114"/>
    </row>
    <row r="770" spans="1:12" s="98" customFormat="1" x14ac:dyDescent="0.35">
      <c r="A770" s="454">
        <v>44245</v>
      </c>
      <c r="B770" s="455">
        <v>2018000998</v>
      </c>
      <c r="C770" s="456">
        <v>-24348.880000000001</v>
      </c>
      <c r="D770" s="127">
        <v>1</v>
      </c>
      <c r="J770" s="114"/>
      <c r="K770" s="114"/>
      <c r="L770" s="114"/>
    </row>
    <row r="771" spans="1:12" s="98" customFormat="1" x14ac:dyDescent="0.35">
      <c r="A771" s="454">
        <v>44143</v>
      </c>
      <c r="B771" s="455">
        <v>2018000474</v>
      </c>
      <c r="C771" s="456">
        <v>-24339.83</v>
      </c>
      <c r="D771" s="127">
        <v>1</v>
      </c>
      <c r="J771" s="114"/>
      <c r="K771" s="114"/>
      <c r="L771" s="114"/>
    </row>
    <row r="772" spans="1:12" s="98" customFormat="1" x14ac:dyDescent="0.35">
      <c r="A772" s="454">
        <v>44370</v>
      </c>
      <c r="B772" s="455">
        <v>2018001608</v>
      </c>
      <c r="C772" s="456">
        <v>-24328.12</v>
      </c>
      <c r="D772" s="127">
        <v>1</v>
      </c>
      <c r="J772" s="114"/>
      <c r="K772" s="114"/>
      <c r="L772" s="114"/>
    </row>
    <row r="773" spans="1:12" s="98" customFormat="1" x14ac:dyDescent="0.35">
      <c r="A773" s="454">
        <v>44083</v>
      </c>
      <c r="B773" s="455">
        <v>2018000223</v>
      </c>
      <c r="C773" s="456">
        <v>-24318</v>
      </c>
      <c r="D773" s="127">
        <v>1</v>
      </c>
      <c r="J773" s="114"/>
      <c r="K773" s="114"/>
      <c r="L773" s="114"/>
    </row>
    <row r="774" spans="1:12" s="98" customFormat="1" x14ac:dyDescent="0.35">
      <c r="A774" s="454">
        <v>44235</v>
      </c>
      <c r="B774" s="455">
        <v>2018000938</v>
      </c>
      <c r="C774" s="456">
        <v>-24303.24</v>
      </c>
      <c r="D774" s="127">
        <v>1</v>
      </c>
      <c r="J774" s="114"/>
      <c r="K774" s="114"/>
      <c r="L774" s="114"/>
    </row>
    <row r="775" spans="1:12" s="98" customFormat="1" x14ac:dyDescent="0.35">
      <c r="A775" s="454">
        <v>44237</v>
      </c>
      <c r="B775" s="455">
        <v>2018000947</v>
      </c>
      <c r="C775" s="456">
        <v>-24297.48</v>
      </c>
      <c r="D775" s="127">
        <v>1</v>
      </c>
      <c r="J775" s="114"/>
      <c r="K775" s="114"/>
      <c r="L775" s="114"/>
    </row>
    <row r="776" spans="1:12" s="98" customFormat="1" x14ac:dyDescent="0.35">
      <c r="A776" s="454">
        <v>44281</v>
      </c>
      <c r="B776" s="455">
        <v>2018001172</v>
      </c>
      <c r="C776" s="456">
        <v>-24251.98</v>
      </c>
      <c r="D776" s="127">
        <v>1</v>
      </c>
      <c r="J776" s="114"/>
      <c r="K776" s="114"/>
      <c r="L776" s="114"/>
    </row>
    <row r="777" spans="1:12" s="98" customFormat="1" x14ac:dyDescent="0.35">
      <c r="A777" s="454">
        <v>44087</v>
      </c>
      <c r="B777" s="455">
        <v>2018000242</v>
      </c>
      <c r="C777" s="456">
        <v>-24247.62</v>
      </c>
      <c r="D777" s="127">
        <v>1</v>
      </c>
      <c r="J777" s="114"/>
      <c r="K777" s="114"/>
      <c r="L777" s="114"/>
    </row>
    <row r="778" spans="1:12" s="98" customFormat="1" x14ac:dyDescent="0.35">
      <c r="A778" s="454">
        <v>44021</v>
      </c>
      <c r="B778" s="455">
        <v>2018000042</v>
      </c>
      <c r="C778" s="456">
        <v>-24231.17</v>
      </c>
      <c r="D778" s="127">
        <v>1</v>
      </c>
      <c r="J778" s="114"/>
      <c r="K778" s="114"/>
      <c r="L778" s="114"/>
    </row>
    <row r="779" spans="1:12" s="98" customFormat="1" x14ac:dyDescent="0.35">
      <c r="A779" s="454">
        <v>44034</v>
      </c>
      <c r="B779" s="455">
        <v>2018000069</v>
      </c>
      <c r="C779" s="456">
        <v>-24200.880000000001</v>
      </c>
      <c r="D779" s="127">
        <v>1</v>
      </c>
      <c r="J779" s="114"/>
      <c r="K779" s="114"/>
      <c r="L779" s="114"/>
    </row>
    <row r="780" spans="1:12" s="98" customFormat="1" x14ac:dyDescent="0.35">
      <c r="A780" s="454">
        <v>44189</v>
      </c>
      <c r="B780" s="455">
        <v>2018000701</v>
      </c>
      <c r="C780" s="456">
        <v>-24186.99</v>
      </c>
      <c r="D780" s="127">
        <v>1</v>
      </c>
      <c r="J780" s="114"/>
      <c r="K780" s="114"/>
      <c r="L780" s="114"/>
    </row>
    <row r="781" spans="1:12" s="98" customFormat="1" x14ac:dyDescent="0.35">
      <c r="A781" s="454">
        <v>44087</v>
      </c>
      <c r="B781" s="455">
        <v>2018000242</v>
      </c>
      <c r="C781" s="456">
        <v>-24162</v>
      </c>
      <c r="D781" s="127">
        <v>1</v>
      </c>
      <c r="J781" s="114"/>
      <c r="K781" s="114"/>
      <c r="L781" s="114"/>
    </row>
    <row r="782" spans="1:12" s="98" customFormat="1" x14ac:dyDescent="0.35">
      <c r="A782" s="454">
        <v>44085</v>
      </c>
      <c r="B782" s="455">
        <v>2018000257</v>
      </c>
      <c r="C782" s="456">
        <v>-24146.1</v>
      </c>
      <c r="D782" s="127">
        <v>1</v>
      </c>
      <c r="J782" s="114"/>
      <c r="K782" s="114"/>
      <c r="L782" s="114"/>
    </row>
    <row r="783" spans="1:12" s="98" customFormat="1" x14ac:dyDescent="0.35">
      <c r="A783" s="454">
        <v>44234</v>
      </c>
      <c r="B783" s="455">
        <v>2018000922</v>
      </c>
      <c r="C783" s="456">
        <v>-24116.83</v>
      </c>
      <c r="D783" s="127">
        <v>1</v>
      </c>
      <c r="J783" s="114"/>
      <c r="K783" s="114"/>
      <c r="L783" s="114"/>
    </row>
    <row r="784" spans="1:12" s="98" customFormat="1" x14ac:dyDescent="0.35">
      <c r="A784" s="454">
        <v>44209</v>
      </c>
      <c r="B784" s="455">
        <v>2018000818</v>
      </c>
      <c r="C784" s="456">
        <v>-24097.34</v>
      </c>
      <c r="D784" s="127">
        <v>1</v>
      </c>
      <c r="J784" s="114"/>
      <c r="K784" s="114"/>
      <c r="L784" s="114"/>
    </row>
    <row r="785" spans="1:12" s="98" customFormat="1" x14ac:dyDescent="0.35">
      <c r="A785" s="454">
        <v>44154</v>
      </c>
      <c r="B785" s="455">
        <v>2018000514</v>
      </c>
      <c r="C785" s="456">
        <v>-24060.43</v>
      </c>
      <c r="D785" s="127">
        <v>1</v>
      </c>
      <c r="J785" s="114"/>
      <c r="K785" s="114"/>
      <c r="L785" s="114"/>
    </row>
    <row r="786" spans="1:12" s="98" customFormat="1" x14ac:dyDescent="0.35">
      <c r="A786" s="454">
        <v>44264</v>
      </c>
      <c r="B786" s="455">
        <v>2018001052</v>
      </c>
      <c r="C786" s="456">
        <v>-24060.17</v>
      </c>
      <c r="D786" s="127">
        <v>1</v>
      </c>
      <c r="J786" s="114"/>
      <c r="K786" s="114"/>
      <c r="L786" s="114"/>
    </row>
    <row r="787" spans="1:12" s="98" customFormat="1" x14ac:dyDescent="0.35">
      <c r="A787" s="454">
        <v>44068</v>
      </c>
      <c r="B787" s="455">
        <v>2018000189</v>
      </c>
      <c r="C787" s="456">
        <v>-24037.41</v>
      </c>
      <c r="D787" s="127">
        <v>1</v>
      </c>
      <c r="J787" s="114"/>
      <c r="K787" s="114"/>
      <c r="L787" s="114"/>
    </row>
    <row r="788" spans="1:12" s="98" customFormat="1" x14ac:dyDescent="0.35">
      <c r="A788" s="454">
        <v>44090</v>
      </c>
      <c r="B788" s="455">
        <v>2018000241</v>
      </c>
      <c r="C788" s="456">
        <v>-24019.31</v>
      </c>
      <c r="D788" s="127">
        <v>1</v>
      </c>
      <c r="J788" s="114"/>
      <c r="K788" s="114"/>
      <c r="L788" s="114"/>
    </row>
    <row r="789" spans="1:12" s="98" customFormat="1" x14ac:dyDescent="0.35">
      <c r="A789" s="454">
        <v>44267</v>
      </c>
      <c r="B789" s="455">
        <v>2018001071</v>
      </c>
      <c r="C789" s="456">
        <v>-23974.38</v>
      </c>
      <c r="D789" s="127">
        <v>1</v>
      </c>
      <c r="J789" s="114"/>
      <c r="K789" s="114"/>
      <c r="L789" s="114"/>
    </row>
    <row r="790" spans="1:12" s="98" customFormat="1" x14ac:dyDescent="0.35">
      <c r="A790" s="454">
        <v>44324</v>
      </c>
      <c r="B790" s="455">
        <v>2018001350</v>
      </c>
      <c r="C790" s="456">
        <v>-23896.75</v>
      </c>
      <c r="D790" s="127">
        <v>1</v>
      </c>
      <c r="J790" s="114"/>
      <c r="K790" s="114"/>
      <c r="L790" s="114"/>
    </row>
    <row r="791" spans="1:12" s="98" customFormat="1" x14ac:dyDescent="0.35">
      <c r="A791" s="454">
        <v>44082</v>
      </c>
      <c r="B791" s="455">
        <v>2018000214</v>
      </c>
      <c r="C791" s="456">
        <v>-23853.66</v>
      </c>
      <c r="D791" s="127">
        <v>1</v>
      </c>
      <c r="J791" s="114"/>
      <c r="K791" s="114"/>
      <c r="L791" s="114"/>
    </row>
    <row r="792" spans="1:12" s="98" customFormat="1" x14ac:dyDescent="0.35">
      <c r="A792" s="454">
        <v>44314</v>
      </c>
      <c r="B792" s="455">
        <v>2018001272</v>
      </c>
      <c r="C792" s="456">
        <v>-23840.04</v>
      </c>
      <c r="D792" s="127">
        <v>1</v>
      </c>
      <c r="J792" s="114"/>
      <c r="K792" s="114"/>
      <c r="L792" s="114"/>
    </row>
    <row r="793" spans="1:12" s="98" customFormat="1" x14ac:dyDescent="0.35">
      <c r="A793" s="454">
        <v>44137</v>
      </c>
      <c r="B793" s="455">
        <v>2018000407</v>
      </c>
      <c r="C793" s="456">
        <v>-23838.85</v>
      </c>
      <c r="D793" s="127">
        <v>1</v>
      </c>
      <c r="J793" s="114"/>
      <c r="K793" s="114"/>
      <c r="L793" s="114"/>
    </row>
    <row r="794" spans="1:12" s="98" customFormat="1" x14ac:dyDescent="0.35">
      <c r="A794" s="454">
        <v>44276</v>
      </c>
      <c r="B794" s="455">
        <v>2018001113</v>
      </c>
      <c r="C794" s="456">
        <v>-23796.21</v>
      </c>
      <c r="D794" s="127">
        <v>1</v>
      </c>
      <c r="J794" s="114"/>
      <c r="K794" s="114"/>
      <c r="L794" s="114"/>
    </row>
    <row r="795" spans="1:12" s="98" customFormat="1" x14ac:dyDescent="0.35">
      <c r="A795" s="454">
        <v>44046</v>
      </c>
      <c r="B795" s="455">
        <v>2018000116</v>
      </c>
      <c r="C795" s="456">
        <v>-23782.25</v>
      </c>
      <c r="D795" s="127">
        <v>1</v>
      </c>
      <c r="J795" s="114"/>
      <c r="K795" s="114"/>
      <c r="L795" s="114"/>
    </row>
    <row r="796" spans="1:12" s="98" customFormat="1" x14ac:dyDescent="0.35">
      <c r="A796" s="454">
        <v>44179</v>
      </c>
      <c r="B796" s="455">
        <v>2018000650</v>
      </c>
      <c r="C796" s="456">
        <v>-23746.17</v>
      </c>
      <c r="D796" s="127">
        <v>1</v>
      </c>
      <c r="J796" s="114"/>
      <c r="K796" s="114"/>
      <c r="L796" s="114"/>
    </row>
    <row r="797" spans="1:12" s="98" customFormat="1" x14ac:dyDescent="0.35">
      <c r="A797" s="454">
        <v>44249</v>
      </c>
      <c r="B797" s="455">
        <v>2018001004</v>
      </c>
      <c r="C797" s="456">
        <v>-23700.85</v>
      </c>
      <c r="D797" s="127">
        <v>1</v>
      </c>
      <c r="J797" s="114"/>
      <c r="K797" s="114"/>
      <c r="L797" s="114"/>
    </row>
    <row r="798" spans="1:12" s="98" customFormat="1" x14ac:dyDescent="0.35">
      <c r="A798" s="454">
        <v>44018</v>
      </c>
      <c r="B798" s="455">
        <v>2018000011</v>
      </c>
      <c r="C798" s="456">
        <v>-23695.71</v>
      </c>
      <c r="D798" s="127">
        <v>1</v>
      </c>
      <c r="J798" s="114"/>
      <c r="K798" s="114"/>
      <c r="L798" s="114"/>
    </row>
    <row r="799" spans="1:12" s="98" customFormat="1" x14ac:dyDescent="0.35">
      <c r="A799" s="454">
        <v>44307</v>
      </c>
      <c r="B799" s="455">
        <v>2018001253</v>
      </c>
      <c r="C799" s="456">
        <v>-23684.21</v>
      </c>
      <c r="D799" s="127">
        <v>1</v>
      </c>
      <c r="J799" s="114"/>
      <c r="K799" s="114"/>
      <c r="L799" s="114"/>
    </row>
    <row r="800" spans="1:12" s="98" customFormat="1" x14ac:dyDescent="0.35">
      <c r="A800" s="454">
        <v>44351</v>
      </c>
      <c r="B800" s="455">
        <v>2018001497</v>
      </c>
      <c r="C800" s="456">
        <v>-23683.94</v>
      </c>
      <c r="D800" s="127">
        <v>1</v>
      </c>
      <c r="J800" s="114"/>
      <c r="K800" s="114"/>
      <c r="L800" s="114"/>
    </row>
    <row r="801" spans="1:12" s="98" customFormat="1" x14ac:dyDescent="0.35">
      <c r="A801" s="454">
        <v>44180</v>
      </c>
      <c r="B801" s="455">
        <v>2018000654</v>
      </c>
      <c r="C801" s="456">
        <v>-23567.759999999998</v>
      </c>
      <c r="D801" s="127">
        <v>1</v>
      </c>
      <c r="J801" s="114"/>
      <c r="K801" s="114"/>
      <c r="L801" s="114"/>
    </row>
    <row r="802" spans="1:12" s="98" customFormat="1" x14ac:dyDescent="0.35">
      <c r="A802" s="454">
        <v>44140</v>
      </c>
      <c r="B802" s="455">
        <v>2018000447</v>
      </c>
      <c r="C802" s="456">
        <v>-23544.2</v>
      </c>
      <c r="D802" s="127">
        <v>1</v>
      </c>
      <c r="J802" s="114"/>
      <c r="K802" s="114"/>
      <c r="L802" s="114"/>
    </row>
    <row r="803" spans="1:12" s="98" customFormat="1" x14ac:dyDescent="0.35">
      <c r="A803" s="454">
        <v>44136</v>
      </c>
      <c r="B803" s="455">
        <v>2018000412</v>
      </c>
      <c r="C803" s="456">
        <v>-23533.85</v>
      </c>
      <c r="D803" s="127">
        <v>1</v>
      </c>
      <c r="J803" s="114"/>
      <c r="K803" s="114"/>
      <c r="L803" s="114"/>
    </row>
    <row r="804" spans="1:12" s="98" customFormat="1" x14ac:dyDescent="0.35">
      <c r="A804" s="454">
        <v>44153</v>
      </c>
      <c r="B804" s="455">
        <v>2018000527</v>
      </c>
      <c r="C804" s="456">
        <v>-23507.86</v>
      </c>
      <c r="D804" s="127">
        <v>1</v>
      </c>
      <c r="J804" s="114"/>
      <c r="K804" s="114"/>
      <c r="L804" s="114"/>
    </row>
    <row r="805" spans="1:12" s="98" customFormat="1" x14ac:dyDescent="0.35">
      <c r="A805" s="454">
        <v>44264</v>
      </c>
      <c r="B805" s="455">
        <v>2018001056</v>
      </c>
      <c r="C805" s="456">
        <v>-23499.94</v>
      </c>
      <c r="D805" s="127">
        <v>1</v>
      </c>
      <c r="J805" s="114"/>
      <c r="K805" s="114"/>
      <c r="L805" s="114"/>
    </row>
    <row r="806" spans="1:12" s="98" customFormat="1" x14ac:dyDescent="0.35">
      <c r="A806" s="454">
        <v>44324</v>
      </c>
      <c r="B806" s="455">
        <v>2018001399</v>
      </c>
      <c r="C806" s="456">
        <v>-23468.959999999999</v>
      </c>
      <c r="D806" s="127">
        <v>1</v>
      </c>
      <c r="J806" s="114"/>
      <c r="K806" s="114"/>
      <c r="L806" s="114"/>
    </row>
    <row r="807" spans="1:12" s="98" customFormat="1" x14ac:dyDescent="0.35">
      <c r="A807" s="454">
        <v>44280</v>
      </c>
      <c r="B807" s="455">
        <v>2018001146</v>
      </c>
      <c r="C807" s="456">
        <v>-23454.97</v>
      </c>
      <c r="D807" s="127">
        <v>1</v>
      </c>
      <c r="J807" s="114"/>
      <c r="K807" s="114"/>
      <c r="L807" s="114"/>
    </row>
    <row r="808" spans="1:12" s="98" customFormat="1" x14ac:dyDescent="0.35">
      <c r="A808" s="454">
        <v>44243</v>
      </c>
      <c r="B808" s="455">
        <v>2018000980</v>
      </c>
      <c r="C808" s="456">
        <v>-23377.66</v>
      </c>
      <c r="D808" s="127">
        <v>1</v>
      </c>
      <c r="J808" s="114"/>
      <c r="K808" s="114"/>
      <c r="L808" s="114"/>
    </row>
    <row r="809" spans="1:12" s="98" customFormat="1" x14ac:dyDescent="0.35">
      <c r="A809" s="454">
        <v>44238</v>
      </c>
      <c r="B809" s="455">
        <v>2018000954</v>
      </c>
      <c r="C809" s="456">
        <v>-23375</v>
      </c>
      <c r="D809" s="127">
        <v>1</v>
      </c>
      <c r="J809" s="114"/>
      <c r="K809" s="114"/>
      <c r="L809" s="114"/>
    </row>
    <row r="810" spans="1:12" s="98" customFormat="1" x14ac:dyDescent="0.35">
      <c r="A810" s="454">
        <v>44358</v>
      </c>
      <c r="B810" s="455">
        <v>2018001495</v>
      </c>
      <c r="C810" s="456">
        <v>-23355.73</v>
      </c>
      <c r="D810" s="127">
        <v>1</v>
      </c>
      <c r="J810" s="114"/>
      <c r="K810" s="114"/>
      <c r="L810" s="114"/>
    </row>
    <row r="811" spans="1:12" s="98" customFormat="1" x14ac:dyDescent="0.35">
      <c r="A811" s="454">
        <v>44093</v>
      </c>
      <c r="B811" s="455">
        <v>2018000313</v>
      </c>
      <c r="C811" s="456">
        <v>-23319.71</v>
      </c>
      <c r="D811" s="127">
        <v>1</v>
      </c>
      <c r="J811" s="114"/>
      <c r="K811" s="114"/>
      <c r="L811" s="114"/>
    </row>
    <row r="812" spans="1:12" s="98" customFormat="1" x14ac:dyDescent="0.35">
      <c r="A812" s="454">
        <v>44209</v>
      </c>
      <c r="B812" s="455">
        <v>2018000831</v>
      </c>
      <c r="C812" s="456">
        <v>-23314.45</v>
      </c>
      <c r="D812" s="127">
        <v>1</v>
      </c>
      <c r="J812" s="114"/>
      <c r="K812" s="114"/>
      <c r="L812" s="114"/>
    </row>
    <row r="813" spans="1:12" s="98" customFormat="1" x14ac:dyDescent="0.35">
      <c r="A813" s="454">
        <v>44364</v>
      </c>
      <c r="B813" s="455">
        <v>2018001547</v>
      </c>
      <c r="C813" s="456">
        <v>-23270.46</v>
      </c>
      <c r="D813" s="127">
        <v>1</v>
      </c>
      <c r="J813" s="114"/>
      <c r="K813" s="114"/>
      <c r="L813" s="114"/>
    </row>
    <row r="814" spans="1:12" s="98" customFormat="1" x14ac:dyDescent="0.35">
      <c r="A814" s="454">
        <v>44247</v>
      </c>
      <c r="B814" s="455">
        <v>2018001009</v>
      </c>
      <c r="C814" s="456">
        <v>-23259.360000000001</v>
      </c>
      <c r="D814" s="127">
        <v>1</v>
      </c>
      <c r="J814" s="114"/>
      <c r="K814" s="114"/>
      <c r="L814" s="114"/>
    </row>
    <row r="815" spans="1:12" s="98" customFormat="1" x14ac:dyDescent="0.35">
      <c r="A815" s="454">
        <v>44163</v>
      </c>
      <c r="B815" s="455">
        <v>2018000571</v>
      </c>
      <c r="C815" s="456">
        <v>-23178.49</v>
      </c>
      <c r="D815" s="127">
        <v>1</v>
      </c>
      <c r="J815" s="114"/>
      <c r="K815" s="114"/>
      <c r="L815" s="114"/>
    </row>
    <row r="816" spans="1:12" s="98" customFormat="1" x14ac:dyDescent="0.35">
      <c r="A816" s="454">
        <v>44330</v>
      </c>
      <c r="B816" s="455">
        <v>2018001371</v>
      </c>
      <c r="C816" s="456">
        <v>-23174.71</v>
      </c>
      <c r="D816" s="127">
        <v>1</v>
      </c>
      <c r="J816" s="114"/>
      <c r="K816" s="114"/>
      <c r="L816" s="114"/>
    </row>
    <row r="817" spans="1:12" s="98" customFormat="1" x14ac:dyDescent="0.35">
      <c r="A817" s="454">
        <v>44197</v>
      </c>
      <c r="B817" s="455">
        <v>2018000756</v>
      </c>
      <c r="C817" s="456">
        <v>-23150.799999999999</v>
      </c>
      <c r="D817" s="127">
        <v>1</v>
      </c>
      <c r="J817" s="114"/>
      <c r="K817" s="114"/>
      <c r="L817" s="114"/>
    </row>
    <row r="818" spans="1:12" s="98" customFormat="1" x14ac:dyDescent="0.35">
      <c r="A818" s="454">
        <v>44182</v>
      </c>
      <c r="B818" s="455">
        <v>2018000739</v>
      </c>
      <c r="C818" s="456">
        <v>-23132.49</v>
      </c>
      <c r="D818" s="127">
        <v>1</v>
      </c>
      <c r="J818" s="114"/>
      <c r="K818" s="114"/>
      <c r="L818" s="114"/>
    </row>
    <row r="819" spans="1:12" s="98" customFormat="1" x14ac:dyDescent="0.35">
      <c r="A819" s="454">
        <v>44057</v>
      </c>
      <c r="B819" s="455">
        <v>2018000145</v>
      </c>
      <c r="C819" s="456">
        <v>-23125.97</v>
      </c>
      <c r="D819" s="127">
        <v>1</v>
      </c>
      <c r="J819" s="114"/>
      <c r="K819" s="114"/>
      <c r="L819" s="114"/>
    </row>
    <row r="820" spans="1:12" s="98" customFormat="1" x14ac:dyDescent="0.35">
      <c r="A820" s="454">
        <v>44354</v>
      </c>
      <c r="B820" s="455">
        <v>2018001466</v>
      </c>
      <c r="C820" s="456">
        <v>-23075.23</v>
      </c>
      <c r="D820" s="127">
        <v>1</v>
      </c>
      <c r="J820" s="114"/>
      <c r="K820" s="114"/>
      <c r="L820" s="114"/>
    </row>
    <row r="821" spans="1:12" s="98" customFormat="1" x14ac:dyDescent="0.35">
      <c r="A821" s="454">
        <v>44090</v>
      </c>
      <c r="B821" s="455">
        <v>2018000240</v>
      </c>
      <c r="C821" s="456">
        <v>-23025.41</v>
      </c>
      <c r="D821" s="127">
        <v>1</v>
      </c>
      <c r="J821" s="114"/>
      <c r="K821" s="114"/>
      <c r="L821" s="114"/>
    </row>
    <row r="822" spans="1:12" s="98" customFormat="1" x14ac:dyDescent="0.35">
      <c r="A822" s="454">
        <v>44163</v>
      </c>
      <c r="B822" s="455">
        <v>2018000571</v>
      </c>
      <c r="C822" s="456">
        <v>-22994.54</v>
      </c>
      <c r="D822" s="127">
        <v>1</v>
      </c>
      <c r="J822" s="114"/>
      <c r="K822" s="114"/>
      <c r="L822" s="114"/>
    </row>
    <row r="823" spans="1:12" s="98" customFormat="1" x14ac:dyDescent="0.35">
      <c r="A823" s="454">
        <v>44015</v>
      </c>
      <c r="B823" s="455">
        <v>2018000031</v>
      </c>
      <c r="C823" s="456">
        <v>-22979.73</v>
      </c>
      <c r="D823" s="127">
        <v>1</v>
      </c>
      <c r="J823" s="114"/>
      <c r="K823" s="114"/>
      <c r="L823" s="114"/>
    </row>
    <row r="824" spans="1:12" s="98" customFormat="1" x14ac:dyDescent="0.35">
      <c r="A824" s="454">
        <v>44243</v>
      </c>
      <c r="B824" s="455">
        <v>2018000988</v>
      </c>
      <c r="C824" s="456">
        <v>-22962.53</v>
      </c>
      <c r="D824" s="127">
        <v>1</v>
      </c>
      <c r="J824" s="114"/>
      <c r="K824" s="114"/>
      <c r="L824" s="114"/>
    </row>
    <row r="825" spans="1:12" s="98" customFormat="1" x14ac:dyDescent="0.35">
      <c r="A825" s="454">
        <v>44083</v>
      </c>
      <c r="B825" s="455">
        <v>2018000217</v>
      </c>
      <c r="C825" s="456">
        <v>-22885.360000000001</v>
      </c>
      <c r="D825" s="127">
        <v>1</v>
      </c>
      <c r="J825" s="114"/>
      <c r="K825" s="114"/>
      <c r="L825" s="114"/>
    </row>
    <row r="826" spans="1:12" s="98" customFormat="1" x14ac:dyDescent="0.35">
      <c r="A826" s="454">
        <v>44282</v>
      </c>
      <c r="B826" s="455">
        <v>2018001151</v>
      </c>
      <c r="C826" s="456">
        <v>-22880.9</v>
      </c>
      <c r="D826" s="127">
        <v>1</v>
      </c>
      <c r="J826" s="114"/>
      <c r="K826" s="114"/>
      <c r="L826" s="114"/>
    </row>
    <row r="827" spans="1:12" s="98" customFormat="1" x14ac:dyDescent="0.35">
      <c r="A827" s="454">
        <v>44133</v>
      </c>
      <c r="B827" s="455">
        <v>2018000418</v>
      </c>
      <c r="C827" s="456">
        <v>-22823.79</v>
      </c>
      <c r="D827" s="127">
        <v>1</v>
      </c>
      <c r="J827" s="114"/>
      <c r="K827" s="114"/>
      <c r="L827" s="114"/>
    </row>
    <row r="828" spans="1:12" s="98" customFormat="1" x14ac:dyDescent="0.35">
      <c r="A828" s="454">
        <v>44368</v>
      </c>
      <c r="B828" s="455">
        <v>2018001562</v>
      </c>
      <c r="C828" s="456">
        <v>-22806.43</v>
      </c>
      <c r="D828" s="127">
        <v>1</v>
      </c>
      <c r="J828" s="114"/>
      <c r="K828" s="114"/>
      <c r="L828" s="114"/>
    </row>
    <row r="829" spans="1:12" s="98" customFormat="1" x14ac:dyDescent="0.35">
      <c r="A829" s="454">
        <v>44140</v>
      </c>
      <c r="B829" s="455">
        <v>2018000482</v>
      </c>
      <c r="C829" s="456">
        <v>-22798.44</v>
      </c>
      <c r="D829" s="127">
        <v>1</v>
      </c>
      <c r="J829" s="114"/>
      <c r="K829" s="114"/>
      <c r="L829" s="114"/>
    </row>
    <row r="830" spans="1:12" s="98" customFormat="1" x14ac:dyDescent="0.35">
      <c r="A830" s="454">
        <v>44276</v>
      </c>
      <c r="B830" s="455">
        <v>2018001114</v>
      </c>
      <c r="C830" s="456">
        <v>-22789.93</v>
      </c>
      <c r="D830" s="127">
        <v>1</v>
      </c>
      <c r="J830" s="114"/>
      <c r="K830" s="114"/>
      <c r="L830" s="114"/>
    </row>
    <row r="831" spans="1:12" s="98" customFormat="1" x14ac:dyDescent="0.35">
      <c r="A831" s="454">
        <v>44219</v>
      </c>
      <c r="B831" s="455">
        <v>2018000861</v>
      </c>
      <c r="C831" s="456">
        <v>-22739.79</v>
      </c>
      <c r="D831" s="127">
        <v>1</v>
      </c>
      <c r="J831" s="114"/>
      <c r="K831" s="114"/>
      <c r="L831" s="114"/>
    </row>
    <row r="832" spans="1:12" s="98" customFormat="1" x14ac:dyDescent="0.35">
      <c r="A832" s="454">
        <v>44354</v>
      </c>
      <c r="B832" s="455">
        <v>2018001507</v>
      </c>
      <c r="C832" s="456">
        <v>-22722.18</v>
      </c>
      <c r="D832" s="127">
        <v>1</v>
      </c>
      <c r="J832" s="114"/>
      <c r="K832" s="114"/>
      <c r="L832" s="114"/>
    </row>
    <row r="833" spans="1:12" s="98" customFormat="1" x14ac:dyDescent="0.35">
      <c r="A833" s="454">
        <v>44314</v>
      </c>
      <c r="B833" s="455">
        <v>2018001270</v>
      </c>
      <c r="C833" s="456">
        <v>-22705.39</v>
      </c>
      <c r="D833" s="127">
        <v>1</v>
      </c>
      <c r="J833" s="114"/>
      <c r="K833" s="114"/>
      <c r="L833" s="114"/>
    </row>
    <row r="834" spans="1:12" s="98" customFormat="1" x14ac:dyDescent="0.35">
      <c r="A834" s="454">
        <v>44197</v>
      </c>
      <c r="B834" s="455">
        <v>2018000771</v>
      </c>
      <c r="C834" s="456">
        <v>-22692.54</v>
      </c>
      <c r="D834" s="127">
        <v>1</v>
      </c>
      <c r="J834" s="114"/>
      <c r="K834" s="114"/>
      <c r="L834" s="114"/>
    </row>
    <row r="835" spans="1:12" s="98" customFormat="1" x14ac:dyDescent="0.35">
      <c r="A835" s="454">
        <v>44254</v>
      </c>
      <c r="B835" s="455">
        <v>2018001020</v>
      </c>
      <c r="C835" s="456">
        <v>-22585.31</v>
      </c>
      <c r="D835" s="127">
        <v>1</v>
      </c>
      <c r="J835" s="114"/>
      <c r="K835" s="114"/>
      <c r="L835" s="114"/>
    </row>
    <row r="836" spans="1:12" s="98" customFormat="1" x14ac:dyDescent="0.35">
      <c r="A836" s="454">
        <v>44216</v>
      </c>
      <c r="B836" s="455">
        <v>2018000834</v>
      </c>
      <c r="C836" s="456">
        <v>-22582.27</v>
      </c>
      <c r="D836" s="127">
        <v>1</v>
      </c>
      <c r="J836" s="114"/>
      <c r="K836" s="114"/>
      <c r="L836" s="114"/>
    </row>
    <row r="837" spans="1:12" s="98" customFormat="1" x14ac:dyDescent="0.35">
      <c r="A837" s="454">
        <v>44183</v>
      </c>
      <c r="B837" s="455">
        <v>2018000682</v>
      </c>
      <c r="C837" s="456">
        <v>-22574.65</v>
      </c>
      <c r="D837" s="127">
        <v>1</v>
      </c>
      <c r="J837" s="114"/>
      <c r="K837" s="114"/>
      <c r="L837" s="114"/>
    </row>
    <row r="838" spans="1:12" s="98" customFormat="1" x14ac:dyDescent="0.35">
      <c r="A838" s="454">
        <v>44177</v>
      </c>
      <c r="B838" s="455">
        <v>2018000679</v>
      </c>
      <c r="C838" s="456">
        <v>-22498.25</v>
      </c>
      <c r="D838" s="127">
        <v>1</v>
      </c>
      <c r="J838" s="114"/>
      <c r="K838" s="114"/>
      <c r="L838" s="114"/>
    </row>
    <row r="839" spans="1:12" s="98" customFormat="1" x14ac:dyDescent="0.35">
      <c r="A839" s="454">
        <v>44163</v>
      </c>
      <c r="B839" s="455">
        <v>2018000587</v>
      </c>
      <c r="C839" s="456">
        <v>-22470.46</v>
      </c>
      <c r="D839" s="127">
        <v>1</v>
      </c>
      <c r="J839" s="114"/>
      <c r="K839" s="114"/>
      <c r="L839" s="114"/>
    </row>
    <row r="840" spans="1:12" s="98" customFormat="1" x14ac:dyDescent="0.35">
      <c r="A840" s="454">
        <v>44034</v>
      </c>
      <c r="B840" s="455">
        <v>2018000073</v>
      </c>
      <c r="C840" s="456">
        <v>-22363.02</v>
      </c>
      <c r="D840" s="127">
        <v>1</v>
      </c>
      <c r="J840" s="114"/>
      <c r="K840" s="114"/>
      <c r="L840" s="114"/>
    </row>
    <row r="841" spans="1:12" s="98" customFormat="1" x14ac:dyDescent="0.35">
      <c r="A841" s="454">
        <v>44353</v>
      </c>
      <c r="B841" s="455">
        <v>2018001504</v>
      </c>
      <c r="C841" s="456">
        <v>-22343.74</v>
      </c>
      <c r="D841" s="127">
        <v>1</v>
      </c>
      <c r="J841" s="114"/>
      <c r="K841" s="114"/>
      <c r="L841" s="114"/>
    </row>
    <row r="842" spans="1:12" s="98" customFormat="1" x14ac:dyDescent="0.35">
      <c r="A842" s="454">
        <v>44235</v>
      </c>
      <c r="B842" s="455">
        <v>2018000932</v>
      </c>
      <c r="C842" s="456">
        <v>-22329.9</v>
      </c>
      <c r="D842" s="127">
        <v>1</v>
      </c>
      <c r="J842" s="114"/>
      <c r="K842" s="114"/>
      <c r="L842" s="114"/>
    </row>
    <row r="843" spans="1:12" s="98" customFormat="1" x14ac:dyDescent="0.35">
      <c r="A843" s="454">
        <v>44280</v>
      </c>
      <c r="B843" s="455">
        <v>2018001144</v>
      </c>
      <c r="C843" s="456">
        <v>-22296.68</v>
      </c>
      <c r="D843" s="127">
        <v>1</v>
      </c>
      <c r="J843" s="114"/>
      <c r="K843" s="114"/>
      <c r="L843" s="114"/>
    </row>
    <row r="844" spans="1:12" s="98" customFormat="1" x14ac:dyDescent="0.35">
      <c r="A844" s="454">
        <v>44128</v>
      </c>
      <c r="B844" s="455">
        <v>2018000376</v>
      </c>
      <c r="C844" s="456">
        <v>-22193.74</v>
      </c>
      <c r="D844" s="127">
        <v>1</v>
      </c>
      <c r="J844" s="114"/>
      <c r="K844" s="114"/>
      <c r="L844" s="114"/>
    </row>
    <row r="845" spans="1:12" s="98" customFormat="1" x14ac:dyDescent="0.35">
      <c r="A845" s="454">
        <v>44243</v>
      </c>
      <c r="B845" s="455">
        <v>2018000991</v>
      </c>
      <c r="C845" s="456">
        <v>-22152.35</v>
      </c>
      <c r="D845" s="127">
        <v>1</v>
      </c>
      <c r="J845" s="114"/>
      <c r="K845" s="114"/>
      <c r="L845" s="114"/>
    </row>
    <row r="846" spans="1:12" s="98" customFormat="1" x14ac:dyDescent="0.35">
      <c r="A846" s="454">
        <v>44188</v>
      </c>
      <c r="B846" s="455">
        <v>2018000741</v>
      </c>
      <c r="C846" s="456">
        <v>-22145.58</v>
      </c>
      <c r="D846" s="127">
        <v>1</v>
      </c>
      <c r="J846" s="114"/>
      <c r="K846" s="114"/>
      <c r="L846" s="114"/>
    </row>
    <row r="847" spans="1:12" s="98" customFormat="1" x14ac:dyDescent="0.35">
      <c r="A847" s="454">
        <v>44314</v>
      </c>
      <c r="B847" s="455">
        <v>2018001285</v>
      </c>
      <c r="C847" s="456">
        <v>-22058.19</v>
      </c>
      <c r="D847" s="127">
        <v>1</v>
      </c>
      <c r="J847" s="114"/>
      <c r="K847" s="114"/>
      <c r="L847" s="114"/>
    </row>
    <row r="848" spans="1:12" s="98" customFormat="1" x14ac:dyDescent="0.35">
      <c r="A848" s="454">
        <v>44299</v>
      </c>
      <c r="B848" s="455">
        <v>2018001225</v>
      </c>
      <c r="C848" s="456">
        <v>-22024.71</v>
      </c>
      <c r="D848" s="127">
        <v>1</v>
      </c>
      <c r="J848" s="114"/>
      <c r="K848" s="114"/>
      <c r="L848" s="114"/>
    </row>
    <row r="849" spans="1:12" s="98" customFormat="1" x14ac:dyDescent="0.35">
      <c r="A849" s="454">
        <v>44351</v>
      </c>
      <c r="B849" s="455">
        <v>2018001498</v>
      </c>
      <c r="C849" s="456">
        <v>-21970.959999999999</v>
      </c>
      <c r="D849" s="127">
        <v>1</v>
      </c>
      <c r="J849" s="114"/>
      <c r="K849" s="114"/>
      <c r="L849" s="114"/>
    </row>
    <row r="850" spans="1:12" s="98" customFormat="1" x14ac:dyDescent="0.35">
      <c r="A850" s="454">
        <v>44361</v>
      </c>
      <c r="B850" s="455">
        <v>2018001523</v>
      </c>
      <c r="C850" s="456">
        <v>-21969.119999999999</v>
      </c>
      <c r="D850" s="127">
        <v>1</v>
      </c>
      <c r="J850" s="114"/>
      <c r="K850" s="114"/>
      <c r="L850" s="114"/>
    </row>
    <row r="851" spans="1:12" s="98" customFormat="1" x14ac:dyDescent="0.35">
      <c r="A851" s="454">
        <v>44245</v>
      </c>
      <c r="B851" s="455">
        <v>2018001001</v>
      </c>
      <c r="C851" s="456">
        <v>-21953.55</v>
      </c>
      <c r="D851" s="127">
        <v>1</v>
      </c>
      <c r="J851" s="114"/>
      <c r="K851" s="114"/>
      <c r="L851" s="114"/>
    </row>
    <row r="852" spans="1:12" s="98" customFormat="1" x14ac:dyDescent="0.35">
      <c r="A852" s="454">
        <v>44364</v>
      </c>
      <c r="B852" s="455">
        <v>2018001569</v>
      </c>
      <c r="C852" s="456">
        <v>-21919.040000000001</v>
      </c>
      <c r="D852" s="127">
        <v>1</v>
      </c>
      <c r="J852" s="114"/>
      <c r="K852" s="114"/>
      <c r="L852" s="114"/>
    </row>
    <row r="853" spans="1:12" s="98" customFormat="1" x14ac:dyDescent="0.35">
      <c r="A853" s="454">
        <v>44153</v>
      </c>
      <c r="B853" s="455">
        <v>2018000532</v>
      </c>
      <c r="C853" s="456">
        <v>-21883.91</v>
      </c>
      <c r="D853" s="127">
        <v>1</v>
      </c>
      <c r="J853" s="114"/>
      <c r="K853" s="114"/>
      <c r="L853" s="114"/>
    </row>
    <row r="854" spans="1:12" s="98" customFormat="1" x14ac:dyDescent="0.35">
      <c r="A854" s="454">
        <v>44014</v>
      </c>
      <c r="B854" s="455">
        <v>2018000027</v>
      </c>
      <c r="C854" s="456">
        <v>-21869.599999999999</v>
      </c>
      <c r="D854" s="127">
        <v>1</v>
      </c>
      <c r="J854" s="114"/>
      <c r="K854" s="114"/>
      <c r="L854" s="114"/>
    </row>
    <row r="855" spans="1:12" s="98" customFormat="1" x14ac:dyDescent="0.35">
      <c r="A855" s="454">
        <v>44090</v>
      </c>
      <c r="B855" s="455">
        <v>2018000237</v>
      </c>
      <c r="C855" s="456">
        <v>-21865.85</v>
      </c>
      <c r="D855" s="127">
        <v>1</v>
      </c>
      <c r="J855" s="114"/>
      <c r="K855" s="114"/>
      <c r="L855" s="114"/>
    </row>
    <row r="856" spans="1:12" s="98" customFormat="1" x14ac:dyDescent="0.35">
      <c r="A856" s="454">
        <v>44213</v>
      </c>
      <c r="B856" s="455">
        <v>2018000824</v>
      </c>
      <c r="C856" s="456">
        <v>-21836.560000000001</v>
      </c>
      <c r="D856" s="127">
        <v>1</v>
      </c>
      <c r="J856" s="114"/>
      <c r="K856" s="114"/>
      <c r="L856" s="114"/>
    </row>
    <row r="857" spans="1:12" s="98" customFormat="1" x14ac:dyDescent="0.35">
      <c r="A857" s="454">
        <v>44173</v>
      </c>
      <c r="B857" s="455">
        <v>2018000630</v>
      </c>
      <c r="C857" s="456">
        <v>-21695.26</v>
      </c>
      <c r="D857" s="127">
        <v>1</v>
      </c>
      <c r="J857" s="114"/>
      <c r="K857" s="114"/>
      <c r="L857" s="114"/>
    </row>
    <row r="858" spans="1:12" s="98" customFormat="1" x14ac:dyDescent="0.35">
      <c r="A858" s="454">
        <v>44296</v>
      </c>
      <c r="B858" s="455">
        <v>2018001206</v>
      </c>
      <c r="C858" s="456">
        <v>-21658.53</v>
      </c>
      <c r="D858" s="127">
        <v>1</v>
      </c>
      <c r="J858" s="114"/>
      <c r="K858" s="114"/>
      <c r="L858" s="114"/>
    </row>
    <row r="859" spans="1:12" s="98" customFormat="1" x14ac:dyDescent="0.35">
      <c r="A859" s="454">
        <v>44034</v>
      </c>
      <c r="B859" s="455">
        <v>2018000098</v>
      </c>
      <c r="C859" s="456">
        <v>-21550.86</v>
      </c>
      <c r="D859" s="127">
        <v>1</v>
      </c>
      <c r="J859" s="114"/>
      <c r="K859" s="114"/>
      <c r="L859" s="114"/>
    </row>
    <row r="860" spans="1:12" s="98" customFormat="1" x14ac:dyDescent="0.35">
      <c r="A860" s="454">
        <v>44331</v>
      </c>
      <c r="B860" s="455">
        <v>2018001401</v>
      </c>
      <c r="C860" s="456">
        <v>-21501.21</v>
      </c>
      <c r="D860" s="127">
        <v>1</v>
      </c>
      <c r="J860" s="114"/>
      <c r="K860" s="114"/>
      <c r="L860" s="114"/>
    </row>
    <row r="861" spans="1:12" s="98" customFormat="1" x14ac:dyDescent="0.35">
      <c r="A861" s="454">
        <v>44079</v>
      </c>
      <c r="B861" s="455">
        <v>2018000250</v>
      </c>
      <c r="C861" s="456">
        <v>-21458.67</v>
      </c>
      <c r="D861" s="127">
        <v>1</v>
      </c>
      <c r="J861" s="114"/>
      <c r="K861" s="114"/>
      <c r="L861" s="114"/>
    </row>
    <row r="862" spans="1:12" s="98" customFormat="1" x14ac:dyDescent="0.35">
      <c r="A862" s="454">
        <v>44243</v>
      </c>
      <c r="B862" s="455">
        <v>2018000995</v>
      </c>
      <c r="C862" s="456">
        <v>-21452.34</v>
      </c>
      <c r="D862" s="127">
        <v>1</v>
      </c>
      <c r="J862" s="114"/>
      <c r="K862" s="114"/>
      <c r="L862" s="114"/>
    </row>
    <row r="863" spans="1:12" s="98" customFormat="1" x14ac:dyDescent="0.35">
      <c r="A863" s="454">
        <v>44179</v>
      </c>
      <c r="B863" s="455">
        <v>2018000651</v>
      </c>
      <c r="C863" s="456">
        <v>-21437.09</v>
      </c>
      <c r="D863" s="127">
        <v>1</v>
      </c>
      <c r="J863" s="114"/>
      <c r="K863" s="114"/>
      <c r="L863" s="114"/>
    </row>
    <row r="864" spans="1:12" s="98" customFormat="1" x14ac:dyDescent="0.35">
      <c r="A864" s="454">
        <v>44325</v>
      </c>
      <c r="B864" s="455">
        <v>2018001340</v>
      </c>
      <c r="C864" s="456">
        <v>-21435.33</v>
      </c>
      <c r="D864" s="127">
        <v>1</v>
      </c>
      <c r="J864" s="114"/>
      <c r="K864" s="114"/>
      <c r="L864" s="114"/>
    </row>
    <row r="865" spans="1:12" s="98" customFormat="1" x14ac:dyDescent="0.35">
      <c r="A865" s="454">
        <v>44370</v>
      </c>
      <c r="B865" s="455">
        <v>2018001572</v>
      </c>
      <c r="C865" s="456">
        <v>-21414.61</v>
      </c>
      <c r="D865" s="127">
        <v>1</v>
      </c>
      <c r="J865" s="114"/>
      <c r="K865" s="114"/>
      <c r="L865" s="114"/>
    </row>
    <row r="866" spans="1:12" s="98" customFormat="1" x14ac:dyDescent="0.35">
      <c r="A866" s="454">
        <v>44182</v>
      </c>
      <c r="B866" s="455">
        <v>2018000681</v>
      </c>
      <c r="C866" s="456">
        <v>-21380.48</v>
      </c>
      <c r="D866" s="127">
        <v>1</v>
      </c>
      <c r="J866" s="114"/>
      <c r="K866" s="114"/>
      <c r="L866" s="114"/>
    </row>
    <row r="867" spans="1:12" s="98" customFormat="1" x14ac:dyDescent="0.35">
      <c r="A867" s="454">
        <v>44325</v>
      </c>
      <c r="B867" s="455">
        <v>2018001338</v>
      </c>
      <c r="C867" s="456">
        <v>-21369.94</v>
      </c>
      <c r="D867" s="127">
        <v>1</v>
      </c>
      <c r="J867" s="114"/>
      <c r="K867" s="114"/>
      <c r="L867" s="114"/>
    </row>
    <row r="868" spans="1:12" s="98" customFormat="1" x14ac:dyDescent="0.35">
      <c r="A868" s="454">
        <v>44197</v>
      </c>
      <c r="B868" s="455">
        <v>2018000782</v>
      </c>
      <c r="C868" s="456">
        <v>-21368.47</v>
      </c>
      <c r="D868" s="127">
        <v>1</v>
      </c>
      <c r="J868" s="114"/>
      <c r="K868" s="114"/>
      <c r="L868" s="114"/>
    </row>
    <row r="869" spans="1:12" s="98" customFormat="1" x14ac:dyDescent="0.35">
      <c r="A869" s="454">
        <v>44351</v>
      </c>
      <c r="B869" s="455">
        <v>2018001447</v>
      </c>
      <c r="C869" s="456">
        <v>-21355.14</v>
      </c>
      <c r="D869" s="127">
        <v>1</v>
      </c>
      <c r="J869" s="114"/>
      <c r="K869" s="114"/>
      <c r="L869" s="114"/>
    </row>
    <row r="870" spans="1:12" s="98" customFormat="1" x14ac:dyDescent="0.35">
      <c r="A870" s="454">
        <v>44231</v>
      </c>
      <c r="B870" s="455">
        <v>2018000910</v>
      </c>
      <c r="C870" s="456">
        <v>-21302.59</v>
      </c>
      <c r="D870" s="127">
        <v>1</v>
      </c>
      <c r="J870" s="114"/>
      <c r="K870" s="114"/>
      <c r="L870" s="114"/>
    </row>
    <row r="871" spans="1:12" s="98" customFormat="1" x14ac:dyDescent="0.35">
      <c r="A871" s="454">
        <v>44331</v>
      </c>
      <c r="B871" s="455">
        <v>2018001355</v>
      </c>
      <c r="C871" s="456">
        <v>-21291.97</v>
      </c>
      <c r="D871" s="127">
        <v>1</v>
      </c>
      <c r="J871" s="114"/>
      <c r="K871" s="114"/>
      <c r="L871" s="114"/>
    </row>
    <row r="872" spans="1:12" s="98" customFormat="1" x14ac:dyDescent="0.35">
      <c r="A872" s="454">
        <v>44358</v>
      </c>
      <c r="B872" s="455">
        <v>2018001513</v>
      </c>
      <c r="C872" s="456">
        <v>-21276.92</v>
      </c>
      <c r="D872" s="127">
        <v>1</v>
      </c>
      <c r="J872" s="114"/>
      <c r="K872" s="114"/>
      <c r="L872" s="114"/>
    </row>
    <row r="873" spans="1:12" s="98" customFormat="1" x14ac:dyDescent="0.35">
      <c r="A873" s="454">
        <v>44331</v>
      </c>
      <c r="B873" s="455">
        <v>2018001379</v>
      </c>
      <c r="C873" s="456">
        <v>-21274.34</v>
      </c>
      <c r="D873" s="127">
        <v>1</v>
      </c>
      <c r="J873" s="114"/>
      <c r="K873" s="114"/>
      <c r="L873" s="114"/>
    </row>
    <row r="874" spans="1:12" s="98" customFormat="1" x14ac:dyDescent="0.35">
      <c r="A874" s="454">
        <v>44364</v>
      </c>
      <c r="B874" s="455">
        <v>2018001550</v>
      </c>
      <c r="C874" s="456">
        <v>-21258.69</v>
      </c>
      <c r="D874" s="127">
        <v>1</v>
      </c>
      <c r="J874" s="114"/>
      <c r="K874" s="114"/>
      <c r="L874" s="114"/>
    </row>
    <row r="875" spans="1:12" s="98" customFormat="1" x14ac:dyDescent="0.35">
      <c r="A875" s="454">
        <v>44260</v>
      </c>
      <c r="B875" s="455">
        <v>2018001039</v>
      </c>
      <c r="C875" s="456">
        <v>-21247.85</v>
      </c>
      <c r="D875" s="127">
        <v>1</v>
      </c>
      <c r="J875" s="114"/>
      <c r="K875" s="114"/>
      <c r="L875" s="114"/>
    </row>
    <row r="876" spans="1:12" s="98" customFormat="1" x14ac:dyDescent="0.35">
      <c r="A876" s="454">
        <v>44320</v>
      </c>
      <c r="B876" s="455">
        <v>2018001311</v>
      </c>
      <c r="C876" s="456">
        <v>-21240.44</v>
      </c>
      <c r="D876" s="127">
        <v>1</v>
      </c>
      <c r="J876" s="114"/>
      <c r="K876" s="114"/>
      <c r="L876" s="114"/>
    </row>
    <row r="877" spans="1:12" s="98" customFormat="1" x14ac:dyDescent="0.35">
      <c r="A877" s="454">
        <v>44095</v>
      </c>
      <c r="B877" s="455">
        <v>2018000259</v>
      </c>
      <c r="C877" s="456">
        <v>-21226.21</v>
      </c>
      <c r="D877" s="127">
        <v>1</v>
      </c>
      <c r="J877" s="114"/>
      <c r="K877" s="114"/>
      <c r="L877" s="114"/>
    </row>
    <row r="878" spans="1:12" s="98" customFormat="1" x14ac:dyDescent="0.35">
      <c r="A878" s="454">
        <v>44137</v>
      </c>
      <c r="B878" s="455">
        <v>2018000407</v>
      </c>
      <c r="C878" s="456">
        <v>-21219.29</v>
      </c>
      <c r="D878" s="127">
        <v>1</v>
      </c>
      <c r="J878" s="114"/>
      <c r="K878" s="114"/>
      <c r="L878" s="114"/>
    </row>
    <row r="879" spans="1:12" s="98" customFormat="1" x14ac:dyDescent="0.35">
      <c r="A879" s="454">
        <v>44227</v>
      </c>
      <c r="B879" s="455">
        <v>2008000182</v>
      </c>
      <c r="C879" s="456">
        <v>-21213.06</v>
      </c>
      <c r="D879" s="127">
        <v>1</v>
      </c>
      <c r="J879" s="114"/>
      <c r="K879" s="114"/>
      <c r="L879" s="114"/>
    </row>
    <row r="880" spans="1:12" s="98" customFormat="1" x14ac:dyDescent="0.35">
      <c r="A880" s="454">
        <v>44264</v>
      </c>
      <c r="B880" s="455">
        <v>2018001052</v>
      </c>
      <c r="C880" s="456">
        <v>-21200.07</v>
      </c>
      <c r="D880" s="127">
        <v>1</v>
      </c>
      <c r="J880" s="114"/>
      <c r="K880" s="114"/>
      <c r="L880" s="114"/>
    </row>
    <row r="881" spans="1:12" s="98" customFormat="1" x14ac:dyDescent="0.35">
      <c r="A881" s="454">
        <v>44302</v>
      </c>
      <c r="B881" s="455">
        <v>2018001229</v>
      </c>
      <c r="C881" s="456">
        <v>-21191.05</v>
      </c>
      <c r="D881" s="127">
        <v>1</v>
      </c>
      <c r="J881" s="114"/>
      <c r="K881" s="114"/>
      <c r="L881" s="114"/>
    </row>
    <row r="882" spans="1:12" s="98" customFormat="1" x14ac:dyDescent="0.35">
      <c r="A882" s="454">
        <v>44137</v>
      </c>
      <c r="B882" s="455">
        <v>2018000410</v>
      </c>
      <c r="C882" s="456">
        <v>-21190.65</v>
      </c>
      <c r="D882" s="127">
        <v>1</v>
      </c>
      <c r="J882" s="114"/>
      <c r="K882" s="114"/>
      <c r="L882" s="114"/>
    </row>
    <row r="883" spans="1:12" s="98" customFormat="1" x14ac:dyDescent="0.35">
      <c r="A883" s="454">
        <v>44148</v>
      </c>
      <c r="B883" s="455">
        <v>2018000501</v>
      </c>
      <c r="C883" s="456">
        <v>-21190.14</v>
      </c>
      <c r="D883" s="127">
        <v>1</v>
      </c>
      <c r="J883" s="114"/>
      <c r="K883" s="114"/>
      <c r="L883" s="114"/>
    </row>
    <row r="884" spans="1:12" s="98" customFormat="1" x14ac:dyDescent="0.35">
      <c r="A884" s="454">
        <v>44324</v>
      </c>
      <c r="B884" s="455">
        <v>2018001350</v>
      </c>
      <c r="C884" s="456">
        <v>-21154.98</v>
      </c>
      <c r="D884" s="127">
        <v>1</v>
      </c>
      <c r="J884" s="114"/>
      <c r="K884" s="114"/>
      <c r="L884" s="114"/>
    </row>
    <row r="885" spans="1:12" s="98" customFormat="1" x14ac:dyDescent="0.35">
      <c r="A885" s="454">
        <v>44238</v>
      </c>
      <c r="B885" s="455">
        <v>2018000964</v>
      </c>
      <c r="C885" s="456">
        <v>-21146.45</v>
      </c>
      <c r="D885" s="127">
        <v>1</v>
      </c>
      <c r="J885" s="114"/>
      <c r="K885" s="114"/>
      <c r="L885" s="114"/>
    </row>
    <row r="886" spans="1:12" s="98" customFormat="1" x14ac:dyDescent="0.35">
      <c r="A886" s="454">
        <v>44108</v>
      </c>
      <c r="B886" s="455">
        <v>2018000351</v>
      </c>
      <c r="C886" s="456">
        <v>-21119.56</v>
      </c>
      <c r="D886" s="127">
        <v>1</v>
      </c>
      <c r="J886" s="114"/>
      <c r="K886" s="114"/>
      <c r="L886" s="114"/>
    </row>
    <row r="887" spans="1:12" s="98" customFormat="1" x14ac:dyDescent="0.35">
      <c r="A887" s="454">
        <v>44243</v>
      </c>
      <c r="B887" s="455">
        <v>2018000980</v>
      </c>
      <c r="C887" s="456">
        <v>-21082.13</v>
      </c>
      <c r="D887" s="127">
        <v>1</v>
      </c>
      <c r="J887" s="114"/>
      <c r="K887" s="114"/>
      <c r="L887" s="114"/>
    </row>
    <row r="888" spans="1:12" s="98" customFormat="1" x14ac:dyDescent="0.35">
      <c r="A888" s="454">
        <v>44331</v>
      </c>
      <c r="B888" s="455">
        <v>2018001359</v>
      </c>
      <c r="C888" s="456">
        <v>-21048.3</v>
      </c>
      <c r="D888" s="127">
        <v>1</v>
      </c>
      <c r="J888" s="114"/>
      <c r="K888" s="114"/>
      <c r="L888" s="114"/>
    </row>
    <row r="889" spans="1:12" s="98" customFormat="1" x14ac:dyDescent="0.35">
      <c r="A889" s="454">
        <v>44189</v>
      </c>
      <c r="B889" s="455">
        <v>2018000701</v>
      </c>
      <c r="C889" s="456">
        <v>-21035.98</v>
      </c>
      <c r="D889" s="127">
        <v>1</v>
      </c>
      <c r="J889" s="114"/>
      <c r="K889" s="114"/>
      <c r="L889" s="114"/>
    </row>
    <row r="890" spans="1:12" s="98" customFormat="1" x14ac:dyDescent="0.35">
      <c r="A890" s="454">
        <v>44032</v>
      </c>
      <c r="B890" s="455">
        <v>2018000064</v>
      </c>
      <c r="C890" s="456">
        <v>-21027.8</v>
      </c>
      <c r="D890" s="127">
        <v>1</v>
      </c>
      <c r="J890" s="114"/>
      <c r="K890" s="114"/>
      <c r="L890" s="114"/>
    </row>
    <row r="891" spans="1:12" s="98" customFormat="1" x14ac:dyDescent="0.35">
      <c r="A891" s="454">
        <v>44034</v>
      </c>
      <c r="B891" s="455">
        <v>2018000075</v>
      </c>
      <c r="C891" s="456">
        <v>-21021.24</v>
      </c>
      <c r="D891" s="127">
        <v>1</v>
      </c>
      <c r="J891" s="114"/>
      <c r="K891" s="114"/>
      <c r="L891" s="114"/>
    </row>
    <row r="892" spans="1:12" s="98" customFormat="1" x14ac:dyDescent="0.35">
      <c r="A892" s="454">
        <v>44224</v>
      </c>
      <c r="B892" s="455">
        <v>2018000885</v>
      </c>
      <c r="C892" s="456">
        <v>-20992.38</v>
      </c>
      <c r="D892" s="127">
        <v>1</v>
      </c>
      <c r="J892" s="114"/>
      <c r="K892" s="114"/>
      <c r="L892" s="114"/>
    </row>
    <row r="893" spans="1:12" s="98" customFormat="1" x14ac:dyDescent="0.35">
      <c r="A893" s="454">
        <v>44321</v>
      </c>
      <c r="B893" s="455">
        <v>2018001333</v>
      </c>
      <c r="C893" s="456">
        <v>-20964.22</v>
      </c>
      <c r="D893" s="127">
        <v>1</v>
      </c>
      <c r="J893" s="114"/>
      <c r="K893" s="114"/>
      <c r="L893" s="114"/>
    </row>
    <row r="894" spans="1:12" s="98" customFormat="1" x14ac:dyDescent="0.35">
      <c r="A894" s="454">
        <v>44286</v>
      </c>
      <c r="B894" s="455">
        <v>2008000203</v>
      </c>
      <c r="C894" s="456">
        <v>-20960.89</v>
      </c>
      <c r="D894" s="127">
        <v>1</v>
      </c>
      <c r="J894" s="114"/>
      <c r="K894" s="114"/>
      <c r="L894" s="114"/>
    </row>
    <row r="895" spans="1:12" s="98" customFormat="1" x14ac:dyDescent="0.35">
      <c r="A895" s="454">
        <v>44280</v>
      </c>
      <c r="B895" s="455">
        <v>2018001142</v>
      </c>
      <c r="C895" s="456">
        <v>-20945.87</v>
      </c>
      <c r="D895" s="127">
        <v>1</v>
      </c>
      <c r="J895" s="114"/>
      <c r="K895" s="114"/>
      <c r="L895" s="114"/>
    </row>
    <row r="896" spans="1:12" s="98" customFormat="1" x14ac:dyDescent="0.35">
      <c r="A896" s="454">
        <v>44238</v>
      </c>
      <c r="B896" s="455">
        <v>2018000956</v>
      </c>
      <c r="C896" s="456">
        <v>-20926.939999999999</v>
      </c>
      <c r="D896" s="127">
        <v>1</v>
      </c>
      <c r="J896" s="114"/>
      <c r="K896" s="114"/>
      <c r="L896" s="114"/>
    </row>
    <row r="897" spans="1:12" s="98" customFormat="1" x14ac:dyDescent="0.35">
      <c r="A897" s="454">
        <v>44084</v>
      </c>
      <c r="B897" s="455">
        <v>2018000277</v>
      </c>
      <c r="C897" s="456">
        <v>-20890.28</v>
      </c>
      <c r="D897" s="127">
        <v>1</v>
      </c>
      <c r="J897" s="114"/>
      <c r="K897" s="114"/>
      <c r="L897" s="114"/>
    </row>
    <row r="898" spans="1:12" s="98" customFormat="1" x14ac:dyDescent="0.35">
      <c r="A898" s="454">
        <v>44152</v>
      </c>
      <c r="B898" s="455">
        <v>2018000515</v>
      </c>
      <c r="C898" s="456">
        <v>-20887.349999999999</v>
      </c>
      <c r="D898" s="127">
        <v>1</v>
      </c>
      <c r="J898" s="114"/>
      <c r="K898" s="114"/>
      <c r="L898" s="114"/>
    </row>
    <row r="899" spans="1:12" s="98" customFormat="1" x14ac:dyDescent="0.35">
      <c r="A899" s="454">
        <v>44126</v>
      </c>
      <c r="B899" s="455">
        <v>2018000378</v>
      </c>
      <c r="C899" s="456">
        <v>-20865.52</v>
      </c>
      <c r="D899" s="127">
        <v>1</v>
      </c>
      <c r="J899" s="114"/>
      <c r="K899" s="114"/>
      <c r="L899" s="114"/>
    </row>
    <row r="900" spans="1:12" s="98" customFormat="1" x14ac:dyDescent="0.35">
      <c r="A900" s="454">
        <v>44360</v>
      </c>
      <c r="B900" s="455">
        <v>2018001518</v>
      </c>
      <c r="C900" s="456">
        <v>-20825.75</v>
      </c>
      <c r="D900" s="127">
        <v>1</v>
      </c>
      <c r="J900" s="114"/>
      <c r="K900" s="114"/>
      <c r="L900" s="114"/>
    </row>
    <row r="901" spans="1:12" s="98" customFormat="1" x14ac:dyDescent="0.35">
      <c r="A901" s="454">
        <v>44064</v>
      </c>
      <c r="B901" s="455">
        <v>2018000176</v>
      </c>
      <c r="C901" s="456">
        <v>-20819.490000000002</v>
      </c>
      <c r="D901" s="127">
        <v>1</v>
      </c>
      <c r="J901" s="114"/>
      <c r="K901" s="114"/>
      <c r="L901" s="114"/>
    </row>
    <row r="902" spans="1:12" s="98" customFormat="1" x14ac:dyDescent="0.35">
      <c r="A902" s="454">
        <v>44014</v>
      </c>
      <c r="B902" s="455">
        <v>2018000028</v>
      </c>
      <c r="C902" s="456">
        <v>-20759.47</v>
      </c>
      <c r="D902" s="127">
        <v>1</v>
      </c>
      <c r="J902" s="114"/>
      <c r="K902" s="114"/>
      <c r="L902" s="114"/>
    </row>
    <row r="903" spans="1:12" s="98" customFormat="1" x14ac:dyDescent="0.35">
      <c r="A903" s="454">
        <v>44243</v>
      </c>
      <c r="B903" s="455">
        <v>2018000974</v>
      </c>
      <c r="C903" s="456">
        <v>-20751.23</v>
      </c>
      <c r="D903" s="127">
        <v>1</v>
      </c>
      <c r="J903" s="114"/>
      <c r="K903" s="114"/>
      <c r="L903" s="114"/>
    </row>
    <row r="904" spans="1:12" s="98" customFormat="1" x14ac:dyDescent="0.35">
      <c r="A904" s="454">
        <v>44184</v>
      </c>
      <c r="B904" s="455">
        <v>2018000678</v>
      </c>
      <c r="C904" s="456">
        <v>-20747.53</v>
      </c>
      <c r="D904" s="127">
        <v>1</v>
      </c>
      <c r="J904" s="114"/>
      <c r="K904" s="114"/>
      <c r="L904" s="114"/>
    </row>
    <row r="905" spans="1:12" s="98" customFormat="1" x14ac:dyDescent="0.35">
      <c r="A905" s="454">
        <v>44146</v>
      </c>
      <c r="B905" s="455">
        <v>2018000489</v>
      </c>
      <c r="C905" s="456">
        <v>-20744.349999999999</v>
      </c>
      <c r="D905" s="127">
        <v>1</v>
      </c>
      <c r="J905" s="114"/>
      <c r="K905" s="114"/>
      <c r="L905" s="114"/>
    </row>
    <row r="906" spans="1:12" s="98" customFormat="1" x14ac:dyDescent="0.35">
      <c r="A906" s="454">
        <v>44278</v>
      </c>
      <c r="B906" s="455">
        <v>2018001115</v>
      </c>
      <c r="C906" s="456">
        <v>-20725.54</v>
      </c>
      <c r="D906" s="127">
        <v>1</v>
      </c>
      <c r="J906" s="114"/>
      <c r="K906" s="114"/>
      <c r="L906" s="114"/>
    </row>
    <row r="907" spans="1:12" s="98" customFormat="1" x14ac:dyDescent="0.35">
      <c r="A907" s="454">
        <v>44131</v>
      </c>
      <c r="B907" s="455">
        <v>2018000383</v>
      </c>
      <c r="C907" s="456">
        <v>-20704.62</v>
      </c>
      <c r="D907" s="127">
        <v>1</v>
      </c>
      <c r="J907" s="114"/>
      <c r="K907" s="114"/>
      <c r="L907" s="114"/>
    </row>
    <row r="908" spans="1:12" s="98" customFormat="1" x14ac:dyDescent="0.35">
      <c r="A908" s="454">
        <v>44102</v>
      </c>
      <c r="B908" s="455">
        <v>2018000319</v>
      </c>
      <c r="C908" s="456">
        <v>-20692.73</v>
      </c>
      <c r="D908" s="127">
        <v>1</v>
      </c>
      <c r="J908" s="114"/>
      <c r="K908" s="114"/>
      <c r="L908" s="114"/>
    </row>
    <row r="909" spans="1:12" s="98" customFormat="1" x14ac:dyDescent="0.35">
      <c r="A909" s="454">
        <v>44369</v>
      </c>
      <c r="B909" s="455">
        <v>2018001589</v>
      </c>
      <c r="C909" s="456">
        <v>-20686.849999999999</v>
      </c>
      <c r="D909" s="127">
        <v>1</v>
      </c>
      <c r="J909" s="114"/>
      <c r="K909" s="114"/>
      <c r="L909" s="114"/>
    </row>
    <row r="910" spans="1:12" s="98" customFormat="1" x14ac:dyDescent="0.35">
      <c r="A910" s="454">
        <v>44325</v>
      </c>
      <c r="B910" s="455">
        <v>2018001337</v>
      </c>
      <c r="C910" s="456">
        <v>-20663.79</v>
      </c>
      <c r="D910" s="127">
        <v>1</v>
      </c>
      <c r="J910" s="114"/>
      <c r="K910" s="114"/>
      <c r="L910" s="114"/>
    </row>
    <row r="911" spans="1:12" s="98" customFormat="1" x14ac:dyDescent="0.35">
      <c r="A911" s="454">
        <v>44329</v>
      </c>
      <c r="B911" s="455">
        <v>2018001382</v>
      </c>
      <c r="C911" s="456">
        <v>-20662.189999999999</v>
      </c>
      <c r="D911" s="127">
        <v>1</v>
      </c>
      <c r="J911" s="114"/>
      <c r="K911" s="114"/>
      <c r="L911" s="114"/>
    </row>
    <row r="912" spans="1:12" s="98" customFormat="1" x14ac:dyDescent="0.35">
      <c r="A912" s="454">
        <v>44320</v>
      </c>
      <c r="B912" s="455">
        <v>2018001311</v>
      </c>
      <c r="C912" s="456">
        <v>-20620.009999999998</v>
      </c>
      <c r="D912" s="127">
        <v>1</v>
      </c>
      <c r="J912" s="114"/>
      <c r="K912" s="114"/>
      <c r="L912" s="114"/>
    </row>
    <row r="913" spans="1:12" s="98" customFormat="1" x14ac:dyDescent="0.35">
      <c r="A913" s="454">
        <v>44351</v>
      </c>
      <c r="B913" s="455">
        <v>2018001499</v>
      </c>
      <c r="C913" s="456">
        <v>-20572.990000000002</v>
      </c>
      <c r="D913" s="127">
        <v>1</v>
      </c>
      <c r="J913" s="114"/>
      <c r="K913" s="114"/>
      <c r="L913" s="114"/>
    </row>
    <row r="914" spans="1:12" s="98" customFormat="1" x14ac:dyDescent="0.35">
      <c r="A914" s="454">
        <v>44107</v>
      </c>
      <c r="B914" s="455">
        <v>2018000305</v>
      </c>
      <c r="C914" s="456">
        <v>-20540.650000000001</v>
      </c>
      <c r="D914" s="127">
        <v>1</v>
      </c>
      <c r="J914" s="114"/>
      <c r="K914" s="114"/>
      <c r="L914" s="114"/>
    </row>
    <row r="915" spans="1:12" s="98" customFormat="1" x14ac:dyDescent="0.35">
      <c r="A915" s="454">
        <v>44038</v>
      </c>
      <c r="B915" s="455">
        <v>2018000085</v>
      </c>
      <c r="C915" s="456">
        <v>-20520.46</v>
      </c>
      <c r="D915" s="127">
        <v>1</v>
      </c>
      <c r="J915" s="114"/>
      <c r="K915" s="114"/>
      <c r="L915" s="114"/>
    </row>
    <row r="916" spans="1:12" s="98" customFormat="1" x14ac:dyDescent="0.35">
      <c r="A916" s="454">
        <v>44243</v>
      </c>
      <c r="B916" s="455">
        <v>2018000993</v>
      </c>
      <c r="C916" s="456">
        <v>-20483.07</v>
      </c>
      <c r="D916" s="127">
        <v>1</v>
      </c>
      <c r="J916" s="114"/>
      <c r="K916" s="114"/>
      <c r="L916" s="114"/>
    </row>
    <row r="917" spans="1:12" s="98" customFormat="1" x14ac:dyDescent="0.35">
      <c r="A917" s="454">
        <v>44209</v>
      </c>
      <c r="B917" s="455">
        <v>2018000831</v>
      </c>
      <c r="C917" s="456">
        <v>-20475.86</v>
      </c>
      <c r="D917" s="127">
        <v>1</v>
      </c>
      <c r="J917" s="114"/>
      <c r="K917" s="114"/>
      <c r="L917" s="114"/>
    </row>
    <row r="918" spans="1:12" s="98" customFormat="1" x14ac:dyDescent="0.35">
      <c r="A918" s="454">
        <v>44262</v>
      </c>
      <c r="B918" s="455">
        <v>2018001048</v>
      </c>
      <c r="C918" s="456">
        <v>-20461.98</v>
      </c>
      <c r="D918" s="127">
        <v>1</v>
      </c>
      <c r="J918" s="114"/>
      <c r="K918" s="114"/>
      <c r="L918" s="114"/>
    </row>
    <row r="919" spans="1:12" s="98" customFormat="1" x14ac:dyDescent="0.35">
      <c r="A919" s="454">
        <v>44095</v>
      </c>
      <c r="B919" s="455">
        <v>2018000246</v>
      </c>
      <c r="C919" s="456">
        <v>-20457.28</v>
      </c>
      <c r="D919" s="127">
        <v>1</v>
      </c>
      <c r="J919" s="114"/>
      <c r="K919" s="114"/>
      <c r="L919" s="114"/>
    </row>
    <row r="920" spans="1:12" s="98" customFormat="1" x14ac:dyDescent="0.35">
      <c r="A920" s="454">
        <v>44260</v>
      </c>
      <c r="B920" s="455">
        <v>2018001034</v>
      </c>
      <c r="C920" s="456">
        <v>-20448.38</v>
      </c>
      <c r="D920" s="127">
        <v>1</v>
      </c>
      <c r="J920" s="114"/>
      <c r="K920" s="114"/>
      <c r="L920" s="114"/>
    </row>
    <row r="921" spans="1:12" s="98" customFormat="1" x14ac:dyDescent="0.35">
      <c r="A921" s="454">
        <v>44354</v>
      </c>
      <c r="B921" s="455">
        <v>2018001473</v>
      </c>
      <c r="C921" s="456">
        <v>-20437.54</v>
      </c>
      <c r="D921" s="127">
        <v>1</v>
      </c>
      <c r="J921" s="114"/>
      <c r="K921" s="114"/>
      <c r="L921" s="114"/>
    </row>
    <row r="922" spans="1:12" s="98" customFormat="1" x14ac:dyDescent="0.35">
      <c r="A922" s="454">
        <v>44153</v>
      </c>
      <c r="B922" s="455">
        <v>2018000529</v>
      </c>
      <c r="C922" s="456">
        <v>-20435.23</v>
      </c>
      <c r="D922" s="127">
        <v>1</v>
      </c>
      <c r="J922" s="114"/>
      <c r="K922" s="114"/>
      <c r="L922" s="114"/>
    </row>
    <row r="923" spans="1:12" s="98" customFormat="1" x14ac:dyDescent="0.35">
      <c r="A923" s="454">
        <v>44074</v>
      </c>
      <c r="B923" s="455">
        <v>2018000181</v>
      </c>
      <c r="C923" s="456">
        <v>-20418.54</v>
      </c>
      <c r="D923" s="127">
        <v>1</v>
      </c>
      <c r="J923" s="114"/>
      <c r="K923" s="114"/>
      <c r="L923" s="114"/>
    </row>
    <row r="924" spans="1:12" s="98" customFormat="1" x14ac:dyDescent="0.35">
      <c r="A924" s="454">
        <v>44329</v>
      </c>
      <c r="B924" s="455">
        <v>2018001373</v>
      </c>
      <c r="C924" s="456">
        <v>-20316.41</v>
      </c>
      <c r="D924" s="127">
        <v>1</v>
      </c>
      <c r="J924" s="114"/>
      <c r="K924" s="114"/>
      <c r="L924" s="114"/>
    </row>
    <row r="925" spans="1:12" s="98" customFormat="1" x14ac:dyDescent="0.35">
      <c r="A925" s="454">
        <v>44261</v>
      </c>
      <c r="B925" s="455">
        <v>2018001042</v>
      </c>
      <c r="C925" s="456">
        <v>-20315.02</v>
      </c>
      <c r="D925" s="127">
        <v>1</v>
      </c>
      <c r="J925" s="114"/>
      <c r="K925" s="114"/>
      <c r="L925" s="114"/>
    </row>
    <row r="926" spans="1:12" s="98" customFormat="1" x14ac:dyDescent="0.35">
      <c r="A926" s="454">
        <v>44351</v>
      </c>
      <c r="B926" s="455">
        <v>2018001464</v>
      </c>
      <c r="C926" s="456">
        <v>-20309.88</v>
      </c>
      <c r="D926" s="127">
        <v>1</v>
      </c>
      <c r="J926" s="114"/>
      <c r="K926" s="114"/>
      <c r="L926" s="114"/>
    </row>
    <row r="927" spans="1:12" s="98" customFormat="1" x14ac:dyDescent="0.35">
      <c r="A927" s="454">
        <v>44371</v>
      </c>
      <c r="B927" s="455">
        <v>2018001601</v>
      </c>
      <c r="C927" s="456">
        <v>-20308.16</v>
      </c>
      <c r="D927" s="127">
        <v>1</v>
      </c>
      <c r="J927" s="114"/>
      <c r="K927" s="114"/>
      <c r="L927" s="114"/>
    </row>
    <row r="928" spans="1:12" s="98" customFormat="1" x14ac:dyDescent="0.35">
      <c r="A928" s="454">
        <v>44177</v>
      </c>
      <c r="B928" s="455">
        <v>2018000645</v>
      </c>
      <c r="C928" s="456">
        <v>-20307.080000000002</v>
      </c>
      <c r="D928" s="127">
        <v>1</v>
      </c>
      <c r="J928" s="114"/>
      <c r="K928" s="114"/>
      <c r="L928" s="114"/>
    </row>
    <row r="929" spans="1:12" s="98" customFormat="1" x14ac:dyDescent="0.35">
      <c r="A929" s="454">
        <v>44160</v>
      </c>
      <c r="B929" s="455">
        <v>2018000544</v>
      </c>
      <c r="C929" s="456">
        <v>-20300.09</v>
      </c>
      <c r="D929" s="127">
        <v>1</v>
      </c>
      <c r="J929" s="114"/>
      <c r="K929" s="114"/>
      <c r="L929" s="114"/>
    </row>
    <row r="930" spans="1:12" s="98" customFormat="1" x14ac:dyDescent="0.35">
      <c r="A930" s="454">
        <v>44361</v>
      </c>
      <c r="B930" s="455">
        <v>2018001522</v>
      </c>
      <c r="C930" s="456">
        <v>-20293.259999999998</v>
      </c>
      <c r="D930" s="127">
        <v>1</v>
      </c>
      <c r="J930" s="114"/>
      <c r="K930" s="114"/>
      <c r="L930" s="114"/>
    </row>
    <row r="931" spans="1:12" s="98" customFormat="1" x14ac:dyDescent="0.35">
      <c r="A931" s="454">
        <v>44337</v>
      </c>
      <c r="B931" s="455">
        <v>2018001442</v>
      </c>
      <c r="C931" s="456">
        <v>-20269.84</v>
      </c>
      <c r="D931" s="127">
        <v>1</v>
      </c>
      <c r="J931" s="114"/>
      <c r="K931" s="114"/>
      <c r="L931" s="114"/>
    </row>
    <row r="932" spans="1:12" s="98" customFormat="1" x14ac:dyDescent="0.35">
      <c r="A932" s="454">
        <v>44152</v>
      </c>
      <c r="B932" s="455">
        <v>2018000515</v>
      </c>
      <c r="C932" s="456">
        <v>-20245.310000000001</v>
      </c>
      <c r="D932" s="127">
        <v>1</v>
      </c>
      <c r="J932" s="114"/>
      <c r="K932" s="114"/>
      <c r="L932" s="114"/>
    </row>
    <row r="933" spans="1:12" s="98" customFormat="1" x14ac:dyDescent="0.35">
      <c r="A933" s="454">
        <v>44082</v>
      </c>
      <c r="B933" s="455">
        <v>2018000218</v>
      </c>
      <c r="C933" s="456">
        <v>-20209.349999999999</v>
      </c>
      <c r="D933" s="127">
        <v>1</v>
      </c>
      <c r="J933" s="114"/>
      <c r="K933" s="114"/>
      <c r="L933" s="114"/>
    </row>
    <row r="934" spans="1:12" s="98" customFormat="1" x14ac:dyDescent="0.35">
      <c r="A934" s="454">
        <v>44281</v>
      </c>
      <c r="B934" s="455">
        <v>2018001172</v>
      </c>
      <c r="C934" s="456">
        <v>-20207.73</v>
      </c>
      <c r="D934" s="127">
        <v>1</v>
      </c>
      <c r="J934" s="114"/>
      <c r="K934" s="114"/>
      <c r="L934" s="114"/>
    </row>
    <row r="935" spans="1:12" s="98" customFormat="1" x14ac:dyDescent="0.35">
      <c r="A935" s="454">
        <v>44235</v>
      </c>
      <c r="B935" s="455">
        <v>2018000931</v>
      </c>
      <c r="C935" s="456">
        <v>-20169.61</v>
      </c>
      <c r="D935" s="127">
        <v>1</v>
      </c>
      <c r="J935" s="114"/>
      <c r="K935" s="114"/>
      <c r="L935" s="114"/>
    </row>
    <row r="936" spans="1:12" s="98" customFormat="1" x14ac:dyDescent="0.35">
      <c r="A936" s="454">
        <v>44227</v>
      </c>
      <c r="B936" s="455">
        <v>2008000181</v>
      </c>
      <c r="C936" s="456">
        <v>-20141.16</v>
      </c>
      <c r="D936" s="127">
        <v>1</v>
      </c>
      <c r="J936" s="114"/>
      <c r="K936" s="114"/>
      <c r="L936" s="114"/>
    </row>
    <row r="937" spans="1:12" s="98" customFormat="1" x14ac:dyDescent="0.35">
      <c r="A937" s="454">
        <v>44297</v>
      </c>
      <c r="B937" s="455">
        <v>2018001210</v>
      </c>
      <c r="C937" s="456">
        <v>-20127.13</v>
      </c>
      <c r="D937" s="127">
        <v>1</v>
      </c>
      <c r="J937" s="114"/>
      <c r="K937" s="114"/>
      <c r="L937" s="114"/>
    </row>
    <row r="938" spans="1:12" s="98" customFormat="1" x14ac:dyDescent="0.35">
      <c r="A938" s="454">
        <v>44281</v>
      </c>
      <c r="B938" s="455">
        <v>2018001169</v>
      </c>
      <c r="C938" s="456">
        <v>-20124.439999999999</v>
      </c>
      <c r="D938" s="127">
        <v>1</v>
      </c>
      <c r="J938" s="114"/>
      <c r="K938" s="114"/>
      <c r="L938" s="114"/>
    </row>
    <row r="939" spans="1:12" s="98" customFormat="1" x14ac:dyDescent="0.35">
      <c r="A939" s="454">
        <v>44273</v>
      </c>
      <c r="B939" s="455">
        <v>2018001088</v>
      </c>
      <c r="C939" s="456">
        <v>-20106.400000000001</v>
      </c>
      <c r="D939" s="127">
        <v>1</v>
      </c>
      <c r="J939" s="114"/>
      <c r="K939" s="114"/>
      <c r="L939" s="114"/>
    </row>
    <row r="940" spans="1:12" s="98" customFormat="1" x14ac:dyDescent="0.35">
      <c r="A940" s="454">
        <v>44090</v>
      </c>
      <c r="B940" s="455">
        <v>2018000240</v>
      </c>
      <c r="C940" s="456">
        <v>-20074.73</v>
      </c>
      <c r="D940" s="127">
        <v>1</v>
      </c>
      <c r="J940" s="114"/>
      <c r="K940" s="114"/>
      <c r="L940" s="114"/>
    </row>
    <row r="941" spans="1:12" s="98" customFormat="1" x14ac:dyDescent="0.35">
      <c r="A941" s="454">
        <v>44150</v>
      </c>
      <c r="B941" s="455">
        <v>2018000508</v>
      </c>
      <c r="C941" s="456">
        <v>-20049.59</v>
      </c>
      <c r="D941" s="127">
        <v>1</v>
      </c>
      <c r="J941" s="114"/>
      <c r="K941" s="114"/>
      <c r="L941" s="114"/>
    </row>
    <row r="942" spans="1:12" s="98" customFormat="1" x14ac:dyDescent="0.35">
      <c r="A942" s="454">
        <v>44041</v>
      </c>
      <c r="B942" s="455">
        <v>2018000127</v>
      </c>
      <c r="C942" s="456">
        <v>-20024.22</v>
      </c>
      <c r="D942" s="127">
        <v>1</v>
      </c>
      <c r="J942" s="114"/>
      <c r="K942" s="114"/>
      <c r="L942" s="114"/>
    </row>
    <row r="943" spans="1:12" s="98" customFormat="1" x14ac:dyDescent="0.35">
      <c r="A943" s="454">
        <v>44189</v>
      </c>
      <c r="B943" s="455">
        <v>2018000701</v>
      </c>
      <c r="C943" s="456">
        <v>-20022.25</v>
      </c>
      <c r="D943" s="127">
        <v>1</v>
      </c>
      <c r="J943" s="114"/>
      <c r="K943" s="114"/>
      <c r="L943" s="114"/>
    </row>
    <row r="944" spans="1:12" s="98" customFormat="1" x14ac:dyDescent="0.35">
      <c r="A944" s="454">
        <v>44108</v>
      </c>
      <c r="B944" s="455">
        <v>2018000351</v>
      </c>
      <c r="C944" s="456">
        <v>-20020.55</v>
      </c>
      <c r="D944" s="127">
        <v>1</v>
      </c>
      <c r="J944" s="114"/>
      <c r="K944" s="114"/>
      <c r="L944" s="114"/>
    </row>
    <row r="945" spans="1:12" s="98" customFormat="1" x14ac:dyDescent="0.35">
      <c r="A945" s="454">
        <v>44324</v>
      </c>
      <c r="B945" s="455">
        <v>2018001398</v>
      </c>
      <c r="C945" s="456">
        <v>-19982.36</v>
      </c>
      <c r="D945" s="127">
        <v>1</v>
      </c>
      <c r="J945" s="114"/>
      <c r="K945" s="114"/>
      <c r="L945" s="114"/>
    </row>
    <row r="946" spans="1:12" s="98" customFormat="1" x14ac:dyDescent="0.35">
      <c r="A946" s="454">
        <v>44369</v>
      </c>
      <c r="B946" s="455">
        <v>2018001585</v>
      </c>
      <c r="C946" s="456">
        <v>-19981.349999999999</v>
      </c>
      <c r="D946" s="127">
        <v>1</v>
      </c>
      <c r="J946" s="114"/>
      <c r="K946" s="114"/>
      <c r="L946" s="114"/>
    </row>
    <row r="947" spans="1:12" s="98" customFormat="1" x14ac:dyDescent="0.35">
      <c r="A947" s="454">
        <v>44277</v>
      </c>
      <c r="B947" s="455">
        <v>2018001104</v>
      </c>
      <c r="C947" s="456">
        <v>-19890.62</v>
      </c>
      <c r="D947" s="127">
        <v>1</v>
      </c>
      <c r="J947" s="114"/>
      <c r="K947" s="114"/>
      <c r="L947" s="114"/>
    </row>
    <row r="948" spans="1:12" s="98" customFormat="1" x14ac:dyDescent="0.35">
      <c r="A948" s="454">
        <v>44324</v>
      </c>
      <c r="B948" s="455">
        <v>2018001395</v>
      </c>
      <c r="C948" s="456">
        <v>-19871.64</v>
      </c>
      <c r="D948" s="127">
        <v>1</v>
      </c>
      <c r="J948" s="114"/>
      <c r="K948" s="114"/>
      <c r="L948" s="114"/>
    </row>
    <row r="949" spans="1:12" s="98" customFormat="1" x14ac:dyDescent="0.35">
      <c r="A949" s="454">
        <v>44278</v>
      </c>
      <c r="B949" s="455">
        <v>2018001116</v>
      </c>
      <c r="C949" s="456">
        <v>-19831.91</v>
      </c>
      <c r="D949" s="127">
        <v>1</v>
      </c>
      <c r="J949" s="114"/>
      <c r="K949" s="114"/>
      <c r="L949" s="114"/>
    </row>
    <row r="950" spans="1:12" s="98" customFormat="1" x14ac:dyDescent="0.35">
      <c r="A950" s="454">
        <v>44034</v>
      </c>
      <c r="B950" s="455">
        <v>2018000073</v>
      </c>
      <c r="C950" s="456">
        <v>-19828.54</v>
      </c>
      <c r="D950" s="127">
        <v>1</v>
      </c>
      <c r="J950" s="114"/>
      <c r="K950" s="114"/>
      <c r="L950" s="114"/>
    </row>
    <row r="951" spans="1:12" s="98" customFormat="1" x14ac:dyDescent="0.35">
      <c r="A951" s="454">
        <v>44306</v>
      </c>
      <c r="B951" s="455">
        <v>2018001246</v>
      </c>
      <c r="C951" s="456">
        <v>-19816.650000000001</v>
      </c>
      <c r="D951" s="127">
        <v>1</v>
      </c>
      <c r="J951" s="114"/>
      <c r="K951" s="114"/>
      <c r="L951" s="114"/>
    </row>
    <row r="952" spans="1:12" s="98" customFormat="1" x14ac:dyDescent="0.35">
      <c r="A952" s="454">
        <v>44039</v>
      </c>
      <c r="B952" s="455">
        <v>2018000088</v>
      </c>
      <c r="C952" s="456">
        <v>-19757.98</v>
      </c>
      <c r="D952" s="127">
        <v>1</v>
      </c>
      <c r="J952" s="114"/>
      <c r="K952" s="114"/>
      <c r="L952" s="114"/>
    </row>
    <row r="953" spans="1:12" s="98" customFormat="1" x14ac:dyDescent="0.35">
      <c r="A953" s="454">
        <v>44093</v>
      </c>
      <c r="B953" s="455">
        <v>2018000313</v>
      </c>
      <c r="C953" s="456">
        <v>-19737.310000000001</v>
      </c>
      <c r="D953" s="127">
        <v>1</v>
      </c>
      <c r="J953" s="114"/>
      <c r="K953" s="114"/>
      <c r="L953" s="114"/>
    </row>
    <row r="954" spans="1:12" s="98" customFormat="1" x14ac:dyDescent="0.35">
      <c r="A954" s="454">
        <v>44089</v>
      </c>
      <c r="B954" s="455">
        <v>2018000235</v>
      </c>
      <c r="C954" s="456">
        <v>-19712.400000000001</v>
      </c>
      <c r="D954" s="127">
        <v>1</v>
      </c>
      <c r="J954" s="114"/>
      <c r="K954" s="114"/>
      <c r="L954" s="114"/>
    </row>
    <row r="955" spans="1:12" s="98" customFormat="1" x14ac:dyDescent="0.35">
      <c r="A955" s="454">
        <v>44369</v>
      </c>
      <c r="B955" s="455">
        <v>2018001577</v>
      </c>
      <c r="C955" s="456">
        <v>-19707.689999999999</v>
      </c>
      <c r="D955" s="127">
        <v>1</v>
      </c>
      <c r="J955" s="114"/>
      <c r="K955" s="114"/>
      <c r="L955" s="114"/>
    </row>
    <row r="956" spans="1:12" s="98" customFormat="1" x14ac:dyDescent="0.35">
      <c r="A956" s="454">
        <v>44335</v>
      </c>
      <c r="B956" s="455">
        <v>2018001403</v>
      </c>
      <c r="C956" s="456">
        <v>-19679.37</v>
      </c>
      <c r="D956" s="127">
        <v>1</v>
      </c>
      <c r="J956" s="114"/>
      <c r="K956" s="114"/>
      <c r="L956" s="114"/>
    </row>
    <row r="957" spans="1:12" s="98" customFormat="1" x14ac:dyDescent="0.35">
      <c r="A957" s="454">
        <v>44092</v>
      </c>
      <c r="B957" s="455">
        <v>2018000256</v>
      </c>
      <c r="C957" s="456">
        <v>-19677.599999999999</v>
      </c>
      <c r="D957" s="127">
        <v>1</v>
      </c>
      <c r="J957" s="114"/>
      <c r="K957" s="114"/>
      <c r="L957" s="114"/>
    </row>
    <row r="958" spans="1:12" s="98" customFormat="1" x14ac:dyDescent="0.35">
      <c r="A958" s="454">
        <v>44082</v>
      </c>
      <c r="B958" s="455">
        <v>2018000216</v>
      </c>
      <c r="C958" s="456">
        <v>-19638.11</v>
      </c>
      <c r="D958" s="127">
        <v>1</v>
      </c>
      <c r="J958" s="114"/>
      <c r="K958" s="114"/>
      <c r="L958" s="114"/>
    </row>
    <row r="959" spans="1:12" s="98" customFormat="1" x14ac:dyDescent="0.35">
      <c r="A959" s="454">
        <v>44048</v>
      </c>
      <c r="B959" s="455">
        <v>2018000174</v>
      </c>
      <c r="C959" s="456">
        <v>-19636.46</v>
      </c>
      <c r="D959" s="127">
        <v>1</v>
      </c>
      <c r="J959" s="114"/>
      <c r="K959" s="114"/>
      <c r="L959" s="114"/>
    </row>
    <row r="960" spans="1:12" s="98" customFormat="1" x14ac:dyDescent="0.35">
      <c r="A960" s="454">
        <v>44126</v>
      </c>
      <c r="B960" s="455">
        <v>2018000379</v>
      </c>
      <c r="C960" s="456">
        <v>-19580.400000000001</v>
      </c>
      <c r="D960" s="127">
        <v>1</v>
      </c>
      <c r="J960" s="114"/>
      <c r="K960" s="114"/>
      <c r="L960" s="114"/>
    </row>
    <row r="961" spans="1:12" s="98" customFormat="1" x14ac:dyDescent="0.35">
      <c r="A961" s="454">
        <v>44220</v>
      </c>
      <c r="B961" s="455">
        <v>2018000880</v>
      </c>
      <c r="C961" s="456">
        <v>-19580.400000000001</v>
      </c>
      <c r="D961" s="127">
        <v>1</v>
      </c>
      <c r="J961" s="114"/>
      <c r="K961" s="114"/>
      <c r="L961" s="114"/>
    </row>
    <row r="962" spans="1:12" s="98" customFormat="1" x14ac:dyDescent="0.35">
      <c r="A962" s="454">
        <v>44183</v>
      </c>
      <c r="B962" s="455">
        <v>2018000682</v>
      </c>
      <c r="C962" s="456">
        <v>-19579.64</v>
      </c>
      <c r="D962" s="127">
        <v>1</v>
      </c>
      <c r="J962" s="114"/>
      <c r="K962" s="114"/>
      <c r="L962" s="114"/>
    </row>
    <row r="963" spans="1:12" s="98" customFormat="1" x14ac:dyDescent="0.35">
      <c r="A963" s="454">
        <v>44253</v>
      </c>
      <c r="B963" s="455">
        <v>2018001027</v>
      </c>
      <c r="C963" s="456">
        <v>-19562.400000000001</v>
      </c>
      <c r="D963" s="127">
        <v>1</v>
      </c>
      <c r="J963" s="114"/>
      <c r="K963" s="114"/>
      <c r="L963" s="114"/>
    </row>
    <row r="964" spans="1:12" s="98" customFormat="1" x14ac:dyDescent="0.35">
      <c r="A964" s="454">
        <v>44163</v>
      </c>
      <c r="B964" s="455">
        <v>2018000587</v>
      </c>
      <c r="C964" s="456">
        <v>-19522.86</v>
      </c>
      <c r="D964" s="127">
        <v>1</v>
      </c>
      <c r="J964" s="114"/>
      <c r="K964" s="114"/>
      <c r="L964" s="114"/>
    </row>
    <row r="965" spans="1:12" s="98" customFormat="1" x14ac:dyDescent="0.35">
      <c r="A965" s="454">
        <v>44166</v>
      </c>
      <c r="B965" s="455">
        <v>2018000637</v>
      </c>
      <c r="C965" s="456">
        <v>-19507.650000000001</v>
      </c>
      <c r="D965" s="127">
        <v>1</v>
      </c>
      <c r="J965" s="114"/>
      <c r="K965" s="114"/>
      <c r="L965" s="114"/>
    </row>
    <row r="966" spans="1:12" s="98" customFormat="1" x14ac:dyDescent="0.35">
      <c r="A966" s="454">
        <v>44062</v>
      </c>
      <c r="B966" s="455">
        <v>2018000186</v>
      </c>
      <c r="C966" s="456">
        <v>-19499.88</v>
      </c>
      <c r="D966" s="127">
        <v>1</v>
      </c>
      <c r="J966" s="114"/>
      <c r="K966" s="114"/>
      <c r="L966" s="114"/>
    </row>
    <row r="967" spans="1:12" s="98" customFormat="1" x14ac:dyDescent="0.35">
      <c r="A967" s="454">
        <v>44343</v>
      </c>
      <c r="B967" s="455">
        <v>2018001431</v>
      </c>
      <c r="C967" s="456">
        <v>-19488.650000000001</v>
      </c>
      <c r="D967" s="127">
        <v>1</v>
      </c>
      <c r="J967" s="114"/>
      <c r="K967" s="114"/>
      <c r="L967" s="114"/>
    </row>
    <row r="968" spans="1:12" s="98" customFormat="1" x14ac:dyDescent="0.35">
      <c r="A968" s="454">
        <v>44202</v>
      </c>
      <c r="B968" s="455">
        <v>2018000792</v>
      </c>
      <c r="C968" s="456">
        <v>-19475.45</v>
      </c>
      <c r="D968" s="127">
        <v>1</v>
      </c>
      <c r="J968" s="114"/>
      <c r="K968" s="114"/>
      <c r="L968" s="114"/>
    </row>
    <row r="969" spans="1:12" s="98" customFormat="1" x14ac:dyDescent="0.35">
      <c r="A969" s="454">
        <v>44042</v>
      </c>
      <c r="B969" s="455">
        <v>2008000004</v>
      </c>
      <c r="C969" s="456">
        <v>-19471.71</v>
      </c>
      <c r="D969" s="127">
        <v>1</v>
      </c>
      <c r="J969" s="114"/>
      <c r="K969" s="114"/>
      <c r="L969" s="114"/>
    </row>
    <row r="970" spans="1:12" s="98" customFormat="1" x14ac:dyDescent="0.35">
      <c r="A970" s="454">
        <v>44092</v>
      </c>
      <c r="B970" s="455">
        <v>2018000255</v>
      </c>
      <c r="C970" s="456">
        <v>-19468.509999999998</v>
      </c>
      <c r="D970" s="127">
        <v>1</v>
      </c>
      <c r="J970" s="114"/>
      <c r="K970" s="114"/>
      <c r="L970" s="114"/>
    </row>
    <row r="971" spans="1:12" s="98" customFormat="1" x14ac:dyDescent="0.35">
      <c r="A971" s="454">
        <v>44325</v>
      </c>
      <c r="B971" s="455">
        <v>2018001339</v>
      </c>
      <c r="C971" s="456">
        <v>-19420.91</v>
      </c>
      <c r="D971" s="127">
        <v>1</v>
      </c>
      <c r="J971" s="114"/>
      <c r="K971" s="114"/>
      <c r="L971" s="114"/>
    </row>
    <row r="972" spans="1:12" s="98" customFormat="1" x14ac:dyDescent="0.35">
      <c r="A972" s="454">
        <v>44131</v>
      </c>
      <c r="B972" s="455">
        <v>2018000382</v>
      </c>
      <c r="C972" s="456">
        <v>-19419.53</v>
      </c>
      <c r="D972" s="127">
        <v>1</v>
      </c>
      <c r="J972" s="114"/>
      <c r="K972" s="114"/>
      <c r="L972" s="114"/>
    </row>
    <row r="973" spans="1:12" s="98" customFormat="1" x14ac:dyDescent="0.35">
      <c r="A973" s="454">
        <v>44084</v>
      </c>
      <c r="B973" s="455">
        <v>2018000294</v>
      </c>
      <c r="C973" s="456">
        <v>-19406.86</v>
      </c>
      <c r="D973" s="127">
        <v>1</v>
      </c>
      <c r="J973" s="114"/>
      <c r="K973" s="114"/>
      <c r="L973" s="114"/>
    </row>
    <row r="974" spans="1:12" s="98" customFormat="1" x14ac:dyDescent="0.35">
      <c r="A974" s="454">
        <v>44082</v>
      </c>
      <c r="B974" s="455">
        <v>2018000210</v>
      </c>
      <c r="C974" s="456">
        <v>-19404</v>
      </c>
      <c r="D974" s="127">
        <v>1</v>
      </c>
      <c r="J974" s="114"/>
      <c r="K974" s="114"/>
      <c r="L974" s="114"/>
    </row>
    <row r="975" spans="1:12" s="98" customFormat="1" x14ac:dyDescent="0.35">
      <c r="A975" s="454">
        <v>44278</v>
      </c>
      <c r="B975" s="455">
        <v>2018001115</v>
      </c>
      <c r="C975" s="456">
        <v>-19381.43</v>
      </c>
      <c r="D975" s="127">
        <v>1</v>
      </c>
      <c r="J975" s="114"/>
      <c r="K975" s="114"/>
      <c r="L975" s="114"/>
    </row>
    <row r="976" spans="1:12" s="98" customFormat="1" x14ac:dyDescent="0.35">
      <c r="A976" s="454">
        <v>44034</v>
      </c>
      <c r="B976" s="455">
        <v>2018000074</v>
      </c>
      <c r="C976" s="456">
        <v>-19381.28</v>
      </c>
      <c r="D976" s="127">
        <v>1</v>
      </c>
      <c r="J976" s="114"/>
      <c r="K976" s="114"/>
      <c r="L976" s="114"/>
    </row>
    <row r="977" spans="1:12" s="98" customFormat="1" x14ac:dyDescent="0.35">
      <c r="A977" s="454">
        <v>44231</v>
      </c>
      <c r="B977" s="455">
        <v>2018000914</v>
      </c>
      <c r="C977" s="456">
        <v>-19338.89</v>
      </c>
      <c r="D977" s="127">
        <v>1</v>
      </c>
      <c r="J977" s="114"/>
      <c r="K977" s="114"/>
      <c r="L977" s="114"/>
    </row>
    <row r="978" spans="1:12" s="98" customFormat="1" x14ac:dyDescent="0.35">
      <c r="A978" s="454">
        <v>44173</v>
      </c>
      <c r="B978" s="455">
        <v>2018000622</v>
      </c>
      <c r="C978" s="456">
        <v>-19331.75</v>
      </c>
      <c r="D978" s="127">
        <v>1</v>
      </c>
      <c r="J978" s="114"/>
      <c r="K978" s="114"/>
      <c r="L978" s="114"/>
    </row>
    <row r="979" spans="1:12" s="98" customFormat="1" x14ac:dyDescent="0.35">
      <c r="A979" s="454">
        <v>44040</v>
      </c>
      <c r="B979" s="455">
        <v>2018000137</v>
      </c>
      <c r="C979" s="456">
        <v>-19323.650000000001</v>
      </c>
      <c r="D979" s="127">
        <v>1</v>
      </c>
      <c r="J979" s="114"/>
      <c r="K979" s="114"/>
      <c r="L979" s="114"/>
    </row>
    <row r="980" spans="1:12" s="98" customFormat="1" x14ac:dyDescent="0.35">
      <c r="A980" s="454">
        <v>44182</v>
      </c>
      <c r="B980" s="455">
        <v>2018000739</v>
      </c>
      <c r="C980" s="456">
        <v>-19304.39</v>
      </c>
      <c r="D980" s="127">
        <v>1</v>
      </c>
      <c r="J980" s="114"/>
      <c r="K980" s="114"/>
      <c r="L980" s="114"/>
    </row>
    <row r="981" spans="1:12" s="98" customFormat="1" x14ac:dyDescent="0.35">
      <c r="A981" s="454">
        <v>44245</v>
      </c>
      <c r="B981" s="455">
        <v>2018000987</v>
      </c>
      <c r="C981" s="456">
        <v>-19295.32</v>
      </c>
      <c r="D981" s="127">
        <v>1</v>
      </c>
      <c r="J981" s="114"/>
      <c r="K981" s="114"/>
      <c r="L981" s="114"/>
    </row>
    <row r="982" spans="1:12" s="98" customFormat="1" x14ac:dyDescent="0.35">
      <c r="A982" s="454">
        <v>44375</v>
      </c>
      <c r="B982" s="455">
        <v>2018001603</v>
      </c>
      <c r="C982" s="456">
        <v>-19288.759999999998</v>
      </c>
      <c r="D982" s="127">
        <v>1</v>
      </c>
      <c r="J982" s="114"/>
      <c r="K982" s="114"/>
      <c r="L982" s="114"/>
    </row>
    <row r="983" spans="1:12" s="98" customFormat="1" x14ac:dyDescent="0.35">
      <c r="A983" s="454">
        <v>44359</v>
      </c>
      <c r="B983" s="455">
        <v>2018001545</v>
      </c>
      <c r="C983" s="456">
        <v>-19287.18</v>
      </c>
      <c r="D983" s="127">
        <v>1</v>
      </c>
      <c r="J983" s="114"/>
      <c r="K983" s="114"/>
      <c r="L983" s="114"/>
    </row>
    <row r="984" spans="1:12" s="98" customFormat="1" x14ac:dyDescent="0.35">
      <c r="A984" s="454">
        <v>44350</v>
      </c>
      <c r="B984" s="455">
        <v>2018001448</v>
      </c>
      <c r="C984" s="456">
        <v>-19246.849999999999</v>
      </c>
      <c r="D984" s="127">
        <v>1</v>
      </c>
      <c r="J984" s="114"/>
      <c r="K984" s="114"/>
      <c r="L984" s="114"/>
    </row>
    <row r="985" spans="1:12" s="98" customFormat="1" x14ac:dyDescent="0.35">
      <c r="A985" s="454">
        <v>44231</v>
      </c>
      <c r="B985" s="455">
        <v>2018000909</v>
      </c>
      <c r="C985" s="456">
        <v>-19233.27</v>
      </c>
      <c r="D985" s="127">
        <v>1</v>
      </c>
      <c r="J985" s="114"/>
      <c r="K985" s="114"/>
      <c r="L985" s="114"/>
    </row>
    <row r="986" spans="1:12" s="98" customFormat="1" x14ac:dyDescent="0.35">
      <c r="A986" s="454">
        <v>44360</v>
      </c>
      <c r="B986" s="455">
        <v>2018001519</v>
      </c>
      <c r="C986" s="456">
        <v>-19217.099999999999</v>
      </c>
      <c r="D986" s="127">
        <v>1</v>
      </c>
      <c r="J986" s="114"/>
      <c r="K986" s="114"/>
      <c r="L986" s="114"/>
    </row>
    <row r="987" spans="1:12" s="98" customFormat="1" x14ac:dyDescent="0.35">
      <c r="A987" s="454">
        <v>44182</v>
      </c>
      <c r="B987" s="455">
        <v>2018000681</v>
      </c>
      <c r="C987" s="456">
        <v>-19216.32</v>
      </c>
      <c r="D987" s="127">
        <v>1</v>
      </c>
      <c r="J987" s="114"/>
      <c r="K987" s="114"/>
      <c r="L987" s="114"/>
    </row>
    <row r="988" spans="1:12" s="98" customFormat="1" x14ac:dyDescent="0.35">
      <c r="A988" s="454">
        <v>44202</v>
      </c>
      <c r="B988" s="455">
        <v>2018000792</v>
      </c>
      <c r="C988" s="456">
        <v>-19204.95</v>
      </c>
      <c r="D988" s="127">
        <v>1</v>
      </c>
      <c r="J988" s="114"/>
      <c r="K988" s="114"/>
      <c r="L988" s="114"/>
    </row>
    <row r="989" spans="1:12" s="98" customFormat="1" x14ac:dyDescent="0.35">
      <c r="A989" s="454">
        <v>44240</v>
      </c>
      <c r="B989" s="455">
        <v>2018000970</v>
      </c>
      <c r="C989" s="456">
        <v>-19180.48</v>
      </c>
      <c r="D989" s="127">
        <v>1</v>
      </c>
      <c r="J989" s="114"/>
      <c r="K989" s="114"/>
      <c r="L989" s="114"/>
    </row>
    <row r="990" spans="1:12" s="98" customFormat="1" x14ac:dyDescent="0.35">
      <c r="A990" s="454">
        <v>44166</v>
      </c>
      <c r="B990" s="455">
        <v>2018000607</v>
      </c>
      <c r="C990" s="456">
        <v>-19169.5</v>
      </c>
      <c r="D990" s="127">
        <v>1</v>
      </c>
      <c r="J990" s="114"/>
      <c r="K990" s="114"/>
      <c r="L990" s="114"/>
    </row>
    <row r="991" spans="1:12" s="98" customFormat="1" x14ac:dyDescent="0.35">
      <c r="A991" s="454">
        <v>44092</v>
      </c>
      <c r="B991" s="455">
        <v>2018000255</v>
      </c>
      <c r="C991" s="456">
        <v>-19160.560000000001</v>
      </c>
      <c r="D991" s="127">
        <v>1</v>
      </c>
      <c r="J991" s="114"/>
      <c r="K991" s="114"/>
      <c r="L991" s="114"/>
    </row>
    <row r="992" spans="1:12" s="98" customFormat="1" x14ac:dyDescent="0.35">
      <c r="A992" s="454">
        <v>44142</v>
      </c>
      <c r="B992" s="455">
        <v>2018000458</v>
      </c>
      <c r="C992" s="456">
        <v>-19099.689999999999</v>
      </c>
      <c r="D992" s="127">
        <v>1</v>
      </c>
      <c r="J992" s="114"/>
      <c r="K992" s="114"/>
      <c r="L992" s="114"/>
    </row>
    <row r="993" spans="1:12" s="98" customFormat="1" x14ac:dyDescent="0.35">
      <c r="A993" s="454">
        <v>44115</v>
      </c>
      <c r="B993" s="455">
        <v>2018000324</v>
      </c>
      <c r="C993" s="456">
        <v>-19092.14</v>
      </c>
      <c r="D993" s="127">
        <v>1</v>
      </c>
      <c r="J993" s="114"/>
      <c r="K993" s="114"/>
      <c r="L993" s="114"/>
    </row>
    <row r="994" spans="1:12" s="98" customFormat="1" x14ac:dyDescent="0.35">
      <c r="A994" s="454">
        <v>44260</v>
      </c>
      <c r="B994" s="455">
        <v>2018001033</v>
      </c>
      <c r="C994" s="456">
        <v>-19084.62</v>
      </c>
      <c r="D994" s="127">
        <v>1</v>
      </c>
      <c r="J994" s="114"/>
      <c r="K994" s="114"/>
      <c r="L994" s="114"/>
    </row>
    <row r="995" spans="1:12" s="98" customFormat="1" x14ac:dyDescent="0.35">
      <c r="A995" s="454">
        <v>44306</v>
      </c>
      <c r="B995" s="455">
        <v>2018001246</v>
      </c>
      <c r="C995" s="456">
        <v>-19061.73</v>
      </c>
      <c r="D995" s="127">
        <v>1</v>
      </c>
      <c r="J995" s="114"/>
      <c r="K995" s="114"/>
      <c r="L995" s="114"/>
    </row>
    <row r="996" spans="1:12" s="98" customFormat="1" x14ac:dyDescent="0.35">
      <c r="A996" s="454">
        <v>44113</v>
      </c>
      <c r="B996" s="455">
        <v>2018000325</v>
      </c>
      <c r="C996" s="456">
        <v>-19035.12</v>
      </c>
      <c r="D996" s="127">
        <v>1</v>
      </c>
      <c r="J996" s="114"/>
      <c r="K996" s="114"/>
      <c r="L996" s="114"/>
    </row>
    <row r="997" spans="1:12" s="98" customFormat="1" x14ac:dyDescent="0.35">
      <c r="A997" s="454">
        <v>44325</v>
      </c>
      <c r="B997" s="455">
        <v>2018001342</v>
      </c>
      <c r="C997" s="456">
        <v>-19008.560000000001</v>
      </c>
      <c r="D997" s="127">
        <v>1</v>
      </c>
      <c r="J997" s="114"/>
      <c r="K997" s="114"/>
      <c r="L997" s="114"/>
    </row>
    <row r="998" spans="1:12" s="98" customFormat="1" x14ac:dyDescent="0.35">
      <c r="A998" s="454">
        <v>44294</v>
      </c>
      <c r="B998" s="455">
        <v>2018001202</v>
      </c>
      <c r="C998" s="456">
        <v>-18955.689999999999</v>
      </c>
      <c r="D998" s="127">
        <v>1</v>
      </c>
      <c r="J998" s="114"/>
      <c r="K998" s="114"/>
      <c r="L998" s="114"/>
    </row>
    <row r="999" spans="1:12" s="98" customFormat="1" x14ac:dyDescent="0.35">
      <c r="A999" s="454">
        <v>44353</v>
      </c>
      <c r="B999" s="455">
        <v>2018001503</v>
      </c>
      <c r="C999" s="456">
        <v>-18950.12</v>
      </c>
      <c r="D999" s="127">
        <v>1</v>
      </c>
      <c r="J999" s="114"/>
      <c r="K999" s="114"/>
      <c r="L999" s="114"/>
    </row>
    <row r="1000" spans="1:12" s="98" customFormat="1" x14ac:dyDescent="0.35">
      <c r="A1000" s="454">
        <v>44123</v>
      </c>
      <c r="B1000" s="455">
        <v>2018000352</v>
      </c>
      <c r="C1000" s="456">
        <v>-18941.93</v>
      </c>
      <c r="D1000" s="127">
        <v>1</v>
      </c>
      <c r="J1000" s="114"/>
      <c r="K1000" s="114"/>
      <c r="L1000" s="114"/>
    </row>
    <row r="1001" spans="1:12" s="98" customFormat="1" x14ac:dyDescent="0.35">
      <c r="A1001" s="454">
        <v>44140</v>
      </c>
      <c r="B1001" s="455">
        <v>2018000438</v>
      </c>
      <c r="C1001" s="456">
        <v>-18884.150000000001</v>
      </c>
      <c r="D1001" s="127">
        <v>1</v>
      </c>
      <c r="J1001" s="114"/>
      <c r="K1001" s="114"/>
      <c r="L1001" s="114"/>
    </row>
    <row r="1002" spans="1:12" s="98" customFormat="1" x14ac:dyDescent="0.35">
      <c r="A1002" s="454">
        <v>44215</v>
      </c>
      <c r="B1002" s="455">
        <v>2018000836</v>
      </c>
      <c r="C1002" s="456">
        <v>-18866.97</v>
      </c>
      <c r="D1002" s="127">
        <v>1</v>
      </c>
      <c r="J1002" s="114"/>
      <c r="K1002" s="114"/>
      <c r="L1002" s="114"/>
    </row>
    <row r="1003" spans="1:12" s="98" customFormat="1" x14ac:dyDescent="0.35">
      <c r="A1003" s="454">
        <v>44073</v>
      </c>
      <c r="B1003" s="455">
        <v>2018000182</v>
      </c>
      <c r="C1003" s="456">
        <v>-18862.86</v>
      </c>
      <c r="D1003" s="127">
        <v>1</v>
      </c>
      <c r="J1003" s="114"/>
      <c r="K1003" s="114"/>
      <c r="L1003" s="114"/>
    </row>
    <row r="1004" spans="1:12" s="98" customFormat="1" x14ac:dyDescent="0.35">
      <c r="A1004" s="454">
        <v>44097</v>
      </c>
      <c r="B1004" s="455">
        <v>2018000270</v>
      </c>
      <c r="C1004" s="456">
        <v>-18854.64</v>
      </c>
      <c r="D1004" s="127">
        <v>1</v>
      </c>
      <c r="J1004" s="114"/>
      <c r="K1004" s="114"/>
      <c r="L1004" s="114"/>
    </row>
    <row r="1005" spans="1:12" s="98" customFormat="1" x14ac:dyDescent="0.35">
      <c r="A1005" s="454">
        <v>44178</v>
      </c>
      <c r="B1005" s="455">
        <v>2018000687</v>
      </c>
      <c r="C1005" s="456">
        <v>-18832.64</v>
      </c>
      <c r="D1005" s="127">
        <v>1</v>
      </c>
      <c r="J1005" s="114"/>
      <c r="K1005" s="114"/>
      <c r="L1005" s="114"/>
    </row>
    <row r="1006" spans="1:12" s="98" customFormat="1" x14ac:dyDescent="0.35">
      <c r="A1006" s="454">
        <v>44104</v>
      </c>
      <c r="B1006" s="455">
        <v>2008000043</v>
      </c>
      <c r="C1006" s="456">
        <v>-18832.13</v>
      </c>
      <c r="D1006" s="127">
        <v>1</v>
      </c>
      <c r="J1006" s="114"/>
      <c r="K1006" s="114"/>
      <c r="L1006" s="114"/>
    </row>
    <row r="1007" spans="1:12" s="98" customFormat="1" x14ac:dyDescent="0.35">
      <c r="A1007" s="454">
        <v>44147</v>
      </c>
      <c r="B1007" s="455">
        <v>2018000488</v>
      </c>
      <c r="C1007" s="456">
        <v>-18793.150000000001</v>
      </c>
      <c r="D1007" s="127">
        <v>1</v>
      </c>
      <c r="J1007" s="114"/>
      <c r="K1007" s="114"/>
      <c r="L1007" s="114"/>
    </row>
    <row r="1008" spans="1:12" s="98" customFormat="1" x14ac:dyDescent="0.35">
      <c r="A1008" s="454">
        <v>44062</v>
      </c>
      <c r="B1008" s="455">
        <v>2018000186</v>
      </c>
      <c r="C1008" s="456">
        <v>-18772.689999999999</v>
      </c>
      <c r="D1008" s="127">
        <v>1</v>
      </c>
      <c r="J1008" s="114"/>
      <c r="K1008" s="114"/>
      <c r="L1008" s="114"/>
    </row>
    <row r="1009" spans="1:12" s="98" customFormat="1" x14ac:dyDescent="0.35">
      <c r="A1009" s="454">
        <v>44195</v>
      </c>
      <c r="B1009" s="455">
        <v>2018000768</v>
      </c>
      <c r="C1009" s="456">
        <v>-18765.27</v>
      </c>
      <c r="D1009" s="127">
        <v>1</v>
      </c>
      <c r="J1009" s="114"/>
      <c r="K1009" s="114"/>
      <c r="L1009" s="114"/>
    </row>
    <row r="1010" spans="1:12" s="98" customFormat="1" x14ac:dyDescent="0.35">
      <c r="A1010" s="454">
        <v>44092</v>
      </c>
      <c r="B1010" s="455">
        <v>2018000256</v>
      </c>
      <c r="C1010" s="456">
        <v>-18749.98</v>
      </c>
      <c r="D1010" s="127">
        <v>1</v>
      </c>
      <c r="J1010" s="114"/>
      <c r="K1010" s="114"/>
      <c r="L1010" s="114"/>
    </row>
    <row r="1011" spans="1:12" s="98" customFormat="1" x14ac:dyDescent="0.35">
      <c r="A1011" s="454">
        <v>44084</v>
      </c>
      <c r="B1011" s="455">
        <v>2018000252</v>
      </c>
      <c r="C1011" s="456">
        <v>-18726.09</v>
      </c>
      <c r="D1011" s="127">
        <v>1</v>
      </c>
      <c r="J1011" s="114"/>
      <c r="K1011" s="114"/>
      <c r="L1011" s="114"/>
    </row>
    <row r="1012" spans="1:12" s="98" customFormat="1" x14ac:dyDescent="0.35">
      <c r="A1012" s="454">
        <v>44358</v>
      </c>
      <c r="B1012" s="455">
        <v>2018001510</v>
      </c>
      <c r="C1012" s="456">
        <v>-18719.7</v>
      </c>
      <c r="D1012" s="127">
        <v>1</v>
      </c>
      <c r="J1012" s="114"/>
      <c r="K1012" s="114"/>
      <c r="L1012" s="114"/>
    </row>
    <row r="1013" spans="1:12" s="98" customFormat="1" x14ac:dyDescent="0.35">
      <c r="A1013" s="454">
        <v>44144</v>
      </c>
      <c r="B1013" s="455">
        <v>2018000464</v>
      </c>
      <c r="C1013" s="456">
        <v>-18717.490000000002</v>
      </c>
      <c r="D1013" s="127">
        <v>1</v>
      </c>
      <c r="J1013" s="114"/>
      <c r="K1013" s="114"/>
      <c r="L1013" s="114"/>
    </row>
    <row r="1014" spans="1:12" s="98" customFormat="1" x14ac:dyDescent="0.35">
      <c r="A1014" s="454">
        <v>44164</v>
      </c>
      <c r="B1014" s="455">
        <v>2018000602</v>
      </c>
      <c r="C1014" s="456">
        <v>-18597.52</v>
      </c>
      <c r="D1014" s="127">
        <v>1</v>
      </c>
      <c r="J1014" s="114"/>
      <c r="K1014" s="114"/>
      <c r="L1014" s="114"/>
    </row>
    <row r="1015" spans="1:12" s="98" customFormat="1" x14ac:dyDescent="0.35">
      <c r="A1015" s="454">
        <v>44347</v>
      </c>
      <c r="B1015" s="455">
        <v>2018001440</v>
      </c>
      <c r="C1015" s="456">
        <v>-18571.88</v>
      </c>
      <c r="D1015" s="127">
        <v>1</v>
      </c>
      <c r="J1015" s="114"/>
      <c r="K1015" s="114"/>
      <c r="L1015" s="114"/>
    </row>
    <row r="1016" spans="1:12" s="98" customFormat="1" x14ac:dyDescent="0.35">
      <c r="A1016" s="454">
        <v>44130</v>
      </c>
      <c r="B1016" s="455">
        <v>2018000401</v>
      </c>
      <c r="C1016" s="456">
        <v>-18562.79</v>
      </c>
      <c r="D1016" s="127">
        <v>1</v>
      </c>
      <c r="J1016" s="114"/>
      <c r="K1016" s="114"/>
      <c r="L1016" s="114"/>
    </row>
    <row r="1017" spans="1:12" s="98" customFormat="1" x14ac:dyDescent="0.35">
      <c r="A1017" s="454">
        <v>44165</v>
      </c>
      <c r="B1017" s="455">
        <v>2018000600</v>
      </c>
      <c r="C1017" s="456">
        <v>-18527.689999999999</v>
      </c>
      <c r="D1017" s="127">
        <v>1</v>
      </c>
      <c r="J1017" s="114"/>
      <c r="K1017" s="114"/>
      <c r="L1017" s="114"/>
    </row>
    <row r="1018" spans="1:12" s="98" customFormat="1" x14ac:dyDescent="0.35">
      <c r="A1018" s="454">
        <v>44164</v>
      </c>
      <c r="B1018" s="455">
        <v>2018000603</v>
      </c>
      <c r="C1018" s="456">
        <v>-18524.02</v>
      </c>
      <c r="D1018" s="127">
        <v>1</v>
      </c>
      <c r="J1018" s="114"/>
      <c r="K1018" s="114"/>
      <c r="L1018" s="114"/>
    </row>
    <row r="1019" spans="1:12" s="98" customFormat="1" x14ac:dyDescent="0.35">
      <c r="A1019" s="454">
        <v>44182</v>
      </c>
      <c r="B1019" s="455">
        <v>2018000739</v>
      </c>
      <c r="C1019" s="456">
        <v>-18521.39</v>
      </c>
      <c r="D1019" s="127">
        <v>1</v>
      </c>
      <c r="J1019" s="114"/>
      <c r="K1019" s="114"/>
      <c r="L1019" s="114"/>
    </row>
    <row r="1020" spans="1:12" s="98" customFormat="1" x14ac:dyDescent="0.35">
      <c r="A1020" s="454">
        <v>44178</v>
      </c>
      <c r="B1020" s="455">
        <v>2018000688</v>
      </c>
      <c r="C1020" s="456">
        <v>-18497.46</v>
      </c>
      <c r="D1020" s="127">
        <v>1</v>
      </c>
      <c r="J1020" s="114"/>
      <c r="K1020" s="114"/>
      <c r="L1020" s="114"/>
    </row>
    <row r="1021" spans="1:12" s="98" customFormat="1" x14ac:dyDescent="0.35">
      <c r="A1021" s="454">
        <v>44015</v>
      </c>
      <c r="B1021" s="455">
        <v>2018000005</v>
      </c>
      <c r="C1021" s="456">
        <v>-18448.22</v>
      </c>
      <c r="D1021" s="127">
        <v>1</v>
      </c>
      <c r="J1021" s="114"/>
      <c r="K1021" s="114"/>
      <c r="L1021" s="114"/>
    </row>
    <row r="1022" spans="1:12" s="98" customFormat="1" x14ac:dyDescent="0.35">
      <c r="A1022" s="454">
        <v>44243</v>
      </c>
      <c r="B1022" s="455">
        <v>2018000996</v>
      </c>
      <c r="C1022" s="456">
        <v>-18441.84</v>
      </c>
      <c r="D1022" s="127">
        <v>1</v>
      </c>
      <c r="J1022" s="114"/>
      <c r="K1022" s="114"/>
      <c r="L1022" s="114"/>
    </row>
    <row r="1023" spans="1:12" s="98" customFormat="1" x14ac:dyDescent="0.35">
      <c r="A1023" s="454">
        <v>44159</v>
      </c>
      <c r="B1023" s="455">
        <v>2018000555</v>
      </c>
      <c r="C1023" s="456">
        <v>-18423.900000000001</v>
      </c>
      <c r="D1023" s="127">
        <v>1</v>
      </c>
      <c r="J1023" s="114"/>
      <c r="K1023" s="114"/>
      <c r="L1023" s="114"/>
    </row>
    <row r="1024" spans="1:12" s="98" customFormat="1" x14ac:dyDescent="0.35">
      <c r="A1024" s="454">
        <v>44364</v>
      </c>
      <c r="B1024" s="455">
        <v>2018001569</v>
      </c>
      <c r="C1024" s="456">
        <v>-18413.97</v>
      </c>
      <c r="D1024" s="127">
        <v>1</v>
      </c>
      <c r="J1024" s="114"/>
      <c r="K1024" s="114"/>
      <c r="L1024" s="114"/>
    </row>
    <row r="1025" spans="1:12" s="98" customFormat="1" x14ac:dyDescent="0.35">
      <c r="A1025" s="454">
        <v>44078</v>
      </c>
      <c r="B1025" s="455">
        <v>2018000201</v>
      </c>
      <c r="C1025" s="456">
        <v>-18402.54</v>
      </c>
      <c r="D1025" s="127">
        <v>1</v>
      </c>
      <c r="J1025" s="114"/>
      <c r="K1025" s="114"/>
      <c r="L1025" s="114"/>
    </row>
    <row r="1026" spans="1:12" s="98" customFormat="1" x14ac:dyDescent="0.35">
      <c r="A1026" s="454">
        <v>44133</v>
      </c>
      <c r="B1026" s="455">
        <v>2018000404</v>
      </c>
      <c r="C1026" s="456">
        <v>-18399.71</v>
      </c>
      <c r="D1026" s="127">
        <v>1</v>
      </c>
      <c r="J1026" s="114"/>
      <c r="K1026" s="114"/>
      <c r="L1026" s="114"/>
    </row>
    <row r="1027" spans="1:12" s="98" customFormat="1" x14ac:dyDescent="0.35">
      <c r="A1027" s="454">
        <v>44314</v>
      </c>
      <c r="B1027" s="455">
        <v>2018001268</v>
      </c>
      <c r="C1027" s="456">
        <v>-18395.150000000001</v>
      </c>
      <c r="D1027" s="127">
        <v>1</v>
      </c>
      <c r="J1027" s="114"/>
      <c r="K1027" s="114"/>
      <c r="L1027" s="114"/>
    </row>
    <row r="1028" spans="1:12" s="98" customFormat="1" x14ac:dyDescent="0.35">
      <c r="A1028" s="454">
        <v>44243</v>
      </c>
      <c r="B1028" s="455">
        <v>2018000992</v>
      </c>
      <c r="C1028" s="456">
        <v>-18359.59</v>
      </c>
      <c r="D1028" s="127">
        <v>1</v>
      </c>
      <c r="J1028" s="114"/>
      <c r="K1028" s="114"/>
      <c r="L1028" s="114"/>
    </row>
    <row r="1029" spans="1:12" s="98" customFormat="1" x14ac:dyDescent="0.35">
      <c r="A1029" s="454">
        <v>44128</v>
      </c>
      <c r="B1029" s="455">
        <v>2018000373</v>
      </c>
      <c r="C1029" s="456">
        <v>-18357.78</v>
      </c>
      <c r="D1029" s="127">
        <v>1</v>
      </c>
      <c r="J1029" s="114"/>
      <c r="K1029" s="114"/>
      <c r="L1029" s="114"/>
    </row>
    <row r="1030" spans="1:12" s="98" customFormat="1" x14ac:dyDescent="0.35">
      <c r="A1030" s="454">
        <v>44364</v>
      </c>
      <c r="B1030" s="455">
        <v>2018001568</v>
      </c>
      <c r="C1030" s="456">
        <v>-18335.740000000002</v>
      </c>
      <c r="D1030" s="127">
        <v>1</v>
      </c>
      <c r="J1030" s="114"/>
      <c r="K1030" s="114"/>
      <c r="L1030" s="114"/>
    </row>
    <row r="1031" spans="1:12" s="98" customFormat="1" x14ac:dyDescent="0.35">
      <c r="A1031" s="454">
        <v>44372</v>
      </c>
      <c r="B1031" s="455">
        <v>2018001588</v>
      </c>
      <c r="C1031" s="456">
        <v>-18299.39</v>
      </c>
      <c r="D1031" s="127">
        <v>1</v>
      </c>
      <c r="J1031" s="114"/>
      <c r="K1031" s="114"/>
      <c r="L1031" s="114"/>
    </row>
    <row r="1032" spans="1:12" s="98" customFormat="1" x14ac:dyDescent="0.35">
      <c r="A1032" s="454">
        <v>44364</v>
      </c>
      <c r="B1032" s="455">
        <v>2018001568</v>
      </c>
      <c r="C1032" s="456">
        <v>-18269.09</v>
      </c>
      <c r="D1032" s="127">
        <v>1</v>
      </c>
      <c r="J1032" s="114"/>
      <c r="K1032" s="114"/>
      <c r="L1032" s="114"/>
    </row>
    <row r="1033" spans="1:12" s="98" customFormat="1" x14ac:dyDescent="0.35">
      <c r="A1033" s="454">
        <v>44166</v>
      </c>
      <c r="B1033" s="455">
        <v>2018000607</v>
      </c>
      <c r="C1033" s="456">
        <v>-18220.21</v>
      </c>
      <c r="D1033" s="127">
        <v>1</v>
      </c>
      <c r="J1033" s="114"/>
      <c r="K1033" s="114"/>
      <c r="L1033" s="114"/>
    </row>
    <row r="1034" spans="1:12" s="98" customFormat="1" x14ac:dyDescent="0.35">
      <c r="A1034" s="454">
        <v>44307</v>
      </c>
      <c r="B1034" s="455">
        <v>2018001252</v>
      </c>
      <c r="C1034" s="456">
        <v>-18174.7</v>
      </c>
      <c r="D1034" s="127">
        <v>1</v>
      </c>
      <c r="J1034" s="114"/>
      <c r="K1034" s="114"/>
      <c r="L1034" s="114"/>
    </row>
    <row r="1035" spans="1:12" s="98" customFormat="1" x14ac:dyDescent="0.35">
      <c r="A1035" s="454">
        <v>44154</v>
      </c>
      <c r="B1035" s="455">
        <v>2018000518</v>
      </c>
      <c r="C1035" s="456">
        <v>-18164.8</v>
      </c>
      <c r="D1035" s="127">
        <v>1</v>
      </c>
      <c r="J1035" s="114"/>
      <c r="K1035" s="114"/>
      <c r="L1035" s="114"/>
    </row>
    <row r="1036" spans="1:12" s="98" customFormat="1" x14ac:dyDescent="0.35">
      <c r="A1036" s="454">
        <v>44111</v>
      </c>
      <c r="B1036" s="455">
        <v>2018000321</v>
      </c>
      <c r="C1036" s="456">
        <v>-18160.46</v>
      </c>
      <c r="D1036" s="127">
        <v>1</v>
      </c>
      <c r="J1036" s="114"/>
      <c r="K1036" s="114"/>
      <c r="L1036" s="114"/>
    </row>
    <row r="1037" spans="1:12" s="98" customFormat="1" x14ac:dyDescent="0.35">
      <c r="A1037" s="454">
        <v>44021</v>
      </c>
      <c r="B1037" s="455">
        <v>2018000042</v>
      </c>
      <c r="C1037" s="456">
        <v>-18143.03</v>
      </c>
      <c r="D1037" s="127">
        <v>1</v>
      </c>
      <c r="J1037" s="114"/>
      <c r="K1037" s="114"/>
      <c r="L1037" s="114"/>
    </row>
    <row r="1038" spans="1:12" s="98" customFormat="1" x14ac:dyDescent="0.35">
      <c r="A1038" s="454">
        <v>44372</v>
      </c>
      <c r="B1038" s="455">
        <v>2018001590</v>
      </c>
      <c r="C1038" s="456">
        <v>-18129.48</v>
      </c>
      <c r="D1038" s="127">
        <v>1</v>
      </c>
      <c r="J1038" s="114"/>
      <c r="K1038" s="114"/>
      <c r="L1038" s="114"/>
    </row>
    <row r="1039" spans="1:12" s="98" customFormat="1" x14ac:dyDescent="0.35">
      <c r="A1039" s="454">
        <v>44320</v>
      </c>
      <c r="B1039" s="455">
        <v>2018001301</v>
      </c>
      <c r="C1039" s="456">
        <v>-18118.259999999998</v>
      </c>
      <c r="D1039" s="127">
        <v>1</v>
      </c>
      <c r="J1039" s="114"/>
      <c r="K1039" s="114"/>
      <c r="L1039" s="114"/>
    </row>
    <row r="1040" spans="1:12" s="98" customFormat="1" x14ac:dyDescent="0.35">
      <c r="A1040" s="454">
        <v>44261</v>
      </c>
      <c r="B1040" s="455">
        <v>2018001043</v>
      </c>
      <c r="C1040" s="456">
        <v>-18113.18</v>
      </c>
      <c r="D1040" s="127">
        <v>1</v>
      </c>
      <c r="J1040" s="114"/>
      <c r="K1040" s="114"/>
      <c r="L1040" s="114"/>
    </row>
    <row r="1041" spans="1:12" s="98" customFormat="1" x14ac:dyDescent="0.35">
      <c r="A1041" s="454">
        <v>44353</v>
      </c>
      <c r="B1041" s="455">
        <v>2018001503</v>
      </c>
      <c r="C1041" s="456">
        <v>-18111.89</v>
      </c>
      <c r="D1041" s="127">
        <v>1</v>
      </c>
      <c r="J1041" s="114"/>
      <c r="K1041" s="114"/>
      <c r="L1041" s="114"/>
    </row>
    <row r="1042" spans="1:12" s="98" customFormat="1" x14ac:dyDescent="0.35">
      <c r="A1042" s="454">
        <v>44364</v>
      </c>
      <c r="B1042" s="455">
        <v>2018001565</v>
      </c>
      <c r="C1042" s="456">
        <v>-18090.54</v>
      </c>
      <c r="D1042" s="127">
        <v>1</v>
      </c>
      <c r="J1042" s="114"/>
      <c r="K1042" s="114"/>
      <c r="L1042" s="114"/>
    </row>
    <row r="1043" spans="1:12" s="98" customFormat="1" x14ac:dyDescent="0.35">
      <c r="A1043" s="454">
        <v>44117</v>
      </c>
      <c r="B1043" s="455">
        <v>2018000331</v>
      </c>
      <c r="C1043" s="456">
        <v>-18086.13</v>
      </c>
      <c r="D1043" s="127">
        <v>1</v>
      </c>
      <c r="J1043" s="114"/>
      <c r="K1043" s="114"/>
      <c r="L1043" s="114"/>
    </row>
    <row r="1044" spans="1:12" s="98" customFormat="1" x14ac:dyDescent="0.35">
      <c r="A1044" s="454">
        <v>44117</v>
      </c>
      <c r="B1044" s="455">
        <v>2018000328</v>
      </c>
      <c r="C1044" s="456">
        <v>-18003.25</v>
      </c>
      <c r="D1044" s="127">
        <v>1</v>
      </c>
      <c r="J1044" s="114"/>
      <c r="K1044" s="114"/>
      <c r="L1044" s="114"/>
    </row>
    <row r="1045" spans="1:12" s="98" customFormat="1" x14ac:dyDescent="0.35">
      <c r="A1045" s="454">
        <v>44303</v>
      </c>
      <c r="B1045" s="455">
        <v>2018001240</v>
      </c>
      <c r="C1045" s="456">
        <v>-18001</v>
      </c>
      <c r="D1045" s="127">
        <v>1</v>
      </c>
      <c r="J1045" s="114"/>
      <c r="K1045" s="114"/>
      <c r="L1045" s="114"/>
    </row>
    <row r="1046" spans="1:12" s="98" customFormat="1" x14ac:dyDescent="0.35">
      <c r="A1046" s="454">
        <v>44376</v>
      </c>
      <c r="B1046" s="455">
        <v>2018001616</v>
      </c>
      <c r="C1046" s="456">
        <v>-17987.21</v>
      </c>
      <c r="D1046" s="127">
        <v>1</v>
      </c>
      <c r="J1046" s="114"/>
      <c r="K1046" s="114"/>
      <c r="L1046" s="114"/>
    </row>
    <row r="1047" spans="1:12" s="98" customFormat="1" x14ac:dyDescent="0.35">
      <c r="A1047" s="454">
        <v>44189</v>
      </c>
      <c r="B1047" s="455">
        <v>2018000737</v>
      </c>
      <c r="C1047" s="456">
        <v>-17889.919999999998</v>
      </c>
      <c r="D1047" s="127">
        <v>1</v>
      </c>
      <c r="J1047" s="114"/>
      <c r="K1047" s="114"/>
      <c r="L1047" s="114"/>
    </row>
    <row r="1048" spans="1:12" s="98" customFormat="1" x14ac:dyDescent="0.35">
      <c r="A1048" s="454">
        <v>44183</v>
      </c>
      <c r="B1048" s="455">
        <v>2018000682</v>
      </c>
      <c r="C1048" s="456">
        <v>-17862.939999999999</v>
      </c>
      <c r="D1048" s="127">
        <v>1</v>
      </c>
      <c r="J1048" s="114"/>
      <c r="K1048" s="114"/>
      <c r="L1048" s="114"/>
    </row>
    <row r="1049" spans="1:12" s="98" customFormat="1" x14ac:dyDescent="0.35">
      <c r="A1049" s="454">
        <v>44325</v>
      </c>
      <c r="B1049" s="455">
        <v>2018001389</v>
      </c>
      <c r="C1049" s="456">
        <v>-17842.22</v>
      </c>
      <c r="D1049" s="127">
        <v>1</v>
      </c>
      <c r="J1049" s="114"/>
      <c r="K1049" s="114"/>
      <c r="L1049" s="114"/>
    </row>
    <row r="1050" spans="1:12" s="98" customFormat="1" x14ac:dyDescent="0.35">
      <c r="A1050" s="454">
        <v>44276</v>
      </c>
      <c r="B1050" s="455">
        <v>2018001111</v>
      </c>
      <c r="C1050" s="456">
        <v>-17822.41</v>
      </c>
      <c r="D1050" s="127">
        <v>1</v>
      </c>
      <c r="J1050" s="114"/>
      <c r="K1050" s="114"/>
      <c r="L1050" s="114"/>
    </row>
    <row r="1051" spans="1:12" s="98" customFormat="1" x14ac:dyDescent="0.35">
      <c r="A1051" s="454">
        <v>44263</v>
      </c>
      <c r="B1051" s="455">
        <v>2018001058</v>
      </c>
      <c r="C1051" s="456">
        <v>-17822.38</v>
      </c>
      <c r="D1051" s="127">
        <v>1</v>
      </c>
      <c r="J1051" s="114"/>
      <c r="K1051" s="114"/>
      <c r="L1051" s="114"/>
    </row>
    <row r="1052" spans="1:12" s="98" customFormat="1" x14ac:dyDescent="0.35">
      <c r="A1052" s="454">
        <v>44182</v>
      </c>
      <c r="B1052" s="455">
        <v>2018000740</v>
      </c>
      <c r="C1052" s="456">
        <v>-17803.63</v>
      </c>
      <c r="D1052" s="127">
        <v>1</v>
      </c>
      <c r="J1052" s="114"/>
      <c r="K1052" s="114"/>
      <c r="L1052" s="114"/>
    </row>
    <row r="1053" spans="1:12" s="98" customFormat="1" x14ac:dyDescent="0.35">
      <c r="A1053" s="454">
        <v>44130</v>
      </c>
      <c r="B1053" s="455">
        <v>2018000401</v>
      </c>
      <c r="C1053" s="456">
        <v>-17795.21</v>
      </c>
      <c r="D1053" s="127">
        <v>1</v>
      </c>
      <c r="J1053" s="114"/>
      <c r="K1053" s="114"/>
      <c r="L1053" s="114"/>
    </row>
    <row r="1054" spans="1:12" s="98" customFormat="1" x14ac:dyDescent="0.35">
      <c r="A1054" s="454">
        <v>44188</v>
      </c>
      <c r="B1054" s="455">
        <v>2018000733</v>
      </c>
      <c r="C1054" s="456">
        <v>-17775.05</v>
      </c>
      <c r="D1054" s="127">
        <v>1</v>
      </c>
      <c r="J1054" s="114"/>
      <c r="K1054" s="114"/>
      <c r="L1054" s="114"/>
    </row>
    <row r="1055" spans="1:12" s="98" customFormat="1" x14ac:dyDescent="0.35">
      <c r="A1055" s="454">
        <v>44292</v>
      </c>
      <c r="B1055" s="455">
        <v>2018001211</v>
      </c>
      <c r="C1055" s="456">
        <v>-17766.419999999998</v>
      </c>
      <c r="D1055" s="127">
        <v>1</v>
      </c>
      <c r="J1055" s="114"/>
      <c r="K1055" s="114"/>
      <c r="L1055" s="114"/>
    </row>
    <row r="1056" spans="1:12" s="98" customFormat="1" x14ac:dyDescent="0.35">
      <c r="A1056" s="454">
        <v>44146</v>
      </c>
      <c r="B1056" s="455">
        <v>2018000503</v>
      </c>
      <c r="C1056" s="456">
        <v>-17751.93</v>
      </c>
      <c r="D1056" s="127">
        <v>1</v>
      </c>
      <c r="J1056" s="114"/>
      <c r="K1056" s="114"/>
      <c r="L1056" s="114"/>
    </row>
    <row r="1057" spans="1:12" s="98" customFormat="1" x14ac:dyDescent="0.35">
      <c r="A1057" s="454">
        <v>44218</v>
      </c>
      <c r="B1057" s="455">
        <v>2018000837</v>
      </c>
      <c r="C1057" s="456">
        <v>-17728.32</v>
      </c>
      <c r="D1057" s="127">
        <v>1</v>
      </c>
      <c r="J1057" s="114"/>
      <c r="K1057" s="114"/>
      <c r="L1057" s="114"/>
    </row>
    <row r="1058" spans="1:12" s="98" customFormat="1" x14ac:dyDescent="0.35">
      <c r="A1058" s="454">
        <v>44364</v>
      </c>
      <c r="B1058" s="455">
        <v>2018001566</v>
      </c>
      <c r="C1058" s="456">
        <v>-17716.75</v>
      </c>
      <c r="D1058" s="127">
        <v>1</v>
      </c>
      <c r="J1058" s="114"/>
      <c r="K1058" s="114"/>
      <c r="L1058" s="114"/>
    </row>
    <row r="1059" spans="1:12" s="98" customFormat="1" x14ac:dyDescent="0.35">
      <c r="A1059" s="454">
        <v>44215</v>
      </c>
      <c r="B1059" s="455">
        <v>2018000836</v>
      </c>
      <c r="C1059" s="456">
        <v>-17663.12</v>
      </c>
      <c r="D1059" s="127">
        <v>1</v>
      </c>
      <c r="J1059" s="114"/>
      <c r="K1059" s="114"/>
      <c r="L1059" s="114"/>
    </row>
    <row r="1060" spans="1:12" s="98" customFormat="1" x14ac:dyDescent="0.35">
      <c r="A1060" s="454">
        <v>44308</v>
      </c>
      <c r="B1060" s="455">
        <v>2018001254</v>
      </c>
      <c r="C1060" s="456">
        <v>-17657.62</v>
      </c>
      <c r="D1060" s="127">
        <v>1</v>
      </c>
      <c r="J1060" s="114"/>
      <c r="K1060" s="114"/>
      <c r="L1060" s="114"/>
    </row>
    <row r="1061" spans="1:12" s="98" customFormat="1" x14ac:dyDescent="0.35">
      <c r="A1061" s="454">
        <v>44320</v>
      </c>
      <c r="B1061" s="455">
        <v>2018001301</v>
      </c>
      <c r="C1061" s="456">
        <v>-17650.689999999999</v>
      </c>
      <c r="D1061" s="127">
        <v>1</v>
      </c>
      <c r="J1061" s="114"/>
      <c r="K1061" s="114"/>
      <c r="L1061" s="114"/>
    </row>
    <row r="1062" spans="1:12" s="98" customFormat="1" x14ac:dyDescent="0.35">
      <c r="A1062" s="454">
        <v>44188</v>
      </c>
      <c r="B1062" s="455">
        <v>2018000741</v>
      </c>
      <c r="C1062" s="456">
        <v>-17648</v>
      </c>
      <c r="D1062" s="127">
        <v>1</v>
      </c>
      <c r="J1062" s="114"/>
      <c r="K1062" s="114"/>
      <c r="L1062" s="114"/>
    </row>
    <row r="1063" spans="1:12" s="98" customFormat="1" x14ac:dyDescent="0.35">
      <c r="A1063" s="454">
        <v>44325</v>
      </c>
      <c r="B1063" s="455">
        <v>2018001336</v>
      </c>
      <c r="C1063" s="456">
        <v>-17647.7</v>
      </c>
      <c r="D1063" s="127">
        <v>1</v>
      </c>
      <c r="J1063" s="114"/>
      <c r="K1063" s="114"/>
      <c r="L1063" s="114"/>
    </row>
    <row r="1064" spans="1:12" s="98" customFormat="1" x14ac:dyDescent="0.35">
      <c r="A1064" s="454">
        <v>44210</v>
      </c>
      <c r="B1064" s="455">
        <v>2018000809</v>
      </c>
      <c r="C1064" s="456">
        <v>-17584.509999999998</v>
      </c>
      <c r="D1064" s="127">
        <v>1</v>
      </c>
      <c r="J1064" s="114"/>
      <c r="K1064" s="114"/>
      <c r="L1064" s="114"/>
    </row>
    <row r="1065" spans="1:12" s="98" customFormat="1" x14ac:dyDescent="0.35">
      <c r="A1065" s="454">
        <v>44329</v>
      </c>
      <c r="B1065" s="455">
        <v>2018001383</v>
      </c>
      <c r="C1065" s="456">
        <v>-17577.599999999999</v>
      </c>
      <c r="D1065" s="127">
        <v>1</v>
      </c>
      <c r="J1065" s="114"/>
      <c r="K1065" s="114"/>
      <c r="L1065" s="114"/>
    </row>
    <row r="1066" spans="1:12" s="98" customFormat="1" x14ac:dyDescent="0.35">
      <c r="A1066" s="454">
        <v>44178</v>
      </c>
      <c r="B1066" s="455">
        <v>2018000635</v>
      </c>
      <c r="C1066" s="456">
        <v>-17570.900000000001</v>
      </c>
      <c r="D1066" s="127">
        <v>1</v>
      </c>
      <c r="J1066" s="114"/>
      <c r="K1066" s="114"/>
      <c r="L1066" s="114"/>
    </row>
    <row r="1067" spans="1:12" s="98" customFormat="1" x14ac:dyDescent="0.35">
      <c r="A1067" s="454">
        <v>44020</v>
      </c>
      <c r="B1067" s="455">
        <v>2018000017</v>
      </c>
      <c r="C1067" s="456">
        <v>-17530.080000000002</v>
      </c>
      <c r="D1067" s="127">
        <v>1</v>
      </c>
      <c r="J1067" s="114"/>
      <c r="K1067" s="114"/>
      <c r="L1067" s="114"/>
    </row>
    <row r="1068" spans="1:12" s="98" customFormat="1" x14ac:dyDescent="0.35">
      <c r="A1068" s="454">
        <v>44356</v>
      </c>
      <c r="B1068" s="455">
        <v>2018001483</v>
      </c>
      <c r="C1068" s="456">
        <v>-17479.61</v>
      </c>
      <c r="D1068" s="127">
        <v>1</v>
      </c>
      <c r="J1068" s="114"/>
      <c r="K1068" s="114"/>
      <c r="L1068" s="114"/>
    </row>
    <row r="1069" spans="1:12" s="98" customFormat="1" x14ac:dyDescent="0.35">
      <c r="A1069" s="454">
        <v>44137</v>
      </c>
      <c r="B1069" s="455">
        <v>2018000407</v>
      </c>
      <c r="C1069" s="456">
        <v>-17434.73</v>
      </c>
      <c r="D1069" s="127">
        <v>1</v>
      </c>
      <c r="J1069" s="114"/>
      <c r="K1069" s="114"/>
      <c r="L1069" s="114"/>
    </row>
    <row r="1070" spans="1:12" s="98" customFormat="1" x14ac:dyDescent="0.35">
      <c r="A1070" s="454">
        <v>44163</v>
      </c>
      <c r="B1070" s="455">
        <v>2018000587</v>
      </c>
      <c r="C1070" s="456">
        <v>-17416.349999999999</v>
      </c>
      <c r="D1070" s="127">
        <v>1</v>
      </c>
      <c r="J1070" s="114"/>
      <c r="K1070" s="114"/>
      <c r="L1070" s="114"/>
    </row>
    <row r="1071" spans="1:12" s="98" customFormat="1" x14ac:dyDescent="0.35">
      <c r="A1071" s="454">
        <v>44017</v>
      </c>
      <c r="B1071" s="455">
        <v>2018000007</v>
      </c>
      <c r="C1071" s="456">
        <v>-17350.810000000001</v>
      </c>
      <c r="D1071" s="127">
        <v>1</v>
      </c>
      <c r="J1071" s="114"/>
      <c r="K1071" s="114"/>
      <c r="L1071" s="114"/>
    </row>
    <row r="1072" spans="1:12" s="98" customFormat="1" x14ac:dyDescent="0.35">
      <c r="A1072" s="454">
        <v>44276</v>
      </c>
      <c r="B1072" s="455">
        <v>2018001109</v>
      </c>
      <c r="C1072" s="456">
        <v>-17345.86</v>
      </c>
      <c r="D1072" s="127">
        <v>1</v>
      </c>
      <c r="J1072" s="114"/>
      <c r="K1072" s="114"/>
      <c r="L1072" s="114"/>
    </row>
    <row r="1073" spans="1:12" s="98" customFormat="1" x14ac:dyDescent="0.35">
      <c r="A1073" s="454">
        <v>44205</v>
      </c>
      <c r="B1073" s="455">
        <v>2018000798</v>
      </c>
      <c r="C1073" s="456">
        <v>-17341.8</v>
      </c>
      <c r="D1073" s="127">
        <v>1</v>
      </c>
      <c r="J1073" s="114"/>
      <c r="K1073" s="114"/>
      <c r="L1073" s="114"/>
    </row>
    <row r="1074" spans="1:12" s="98" customFormat="1" x14ac:dyDescent="0.35">
      <c r="A1074" s="454">
        <v>44331</v>
      </c>
      <c r="B1074" s="455">
        <v>2018001359</v>
      </c>
      <c r="C1074" s="456">
        <v>-17340.060000000001</v>
      </c>
      <c r="D1074" s="127">
        <v>1</v>
      </c>
      <c r="J1074" s="114"/>
      <c r="K1074" s="114"/>
      <c r="L1074" s="114"/>
    </row>
    <row r="1075" spans="1:12" s="98" customFormat="1" x14ac:dyDescent="0.35">
      <c r="A1075" s="454">
        <v>44077</v>
      </c>
      <c r="B1075" s="455">
        <v>2018000271</v>
      </c>
      <c r="C1075" s="456">
        <v>-17329.25</v>
      </c>
      <c r="D1075" s="127">
        <v>1</v>
      </c>
      <c r="J1075" s="114"/>
      <c r="K1075" s="114"/>
      <c r="L1075" s="114"/>
    </row>
    <row r="1076" spans="1:12" s="98" customFormat="1" x14ac:dyDescent="0.35">
      <c r="A1076" s="454">
        <v>44140</v>
      </c>
      <c r="B1076" s="455">
        <v>2018000455</v>
      </c>
      <c r="C1076" s="456">
        <v>-17293.939999999999</v>
      </c>
      <c r="D1076" s="127">
        <v>1</v>
      </c>
      <c r="J1076" s="114"/>
      <c r="K1076" s="114"/>
      <c r="L1076" s="114"/>
    </row>
    <row r="1077" spans="1:12" s="98" customFormat="1" x14ac:dyDescent="0.35">
      <c r="A1077" s="454">
        <v>44376</v>
      </c>
      <c r="B1077" s="455">
        <v>2018001625</v>
      </c>
      <c r="C1077" s="456">
        <v>-17247.189999999999</v>
      </c>
      <c r="D1077" s="127">
        <v>1</v>
      </c>
      <c r="J1077" s="114"/>
      <c r="K1077" s="114"/>
      <c r="L1077" s="114"/>
    </row>
    <row r="1078" spans="1:12" s="98" customFormat="1" x14ac:dyDescent="0.35">
      <c r="A1078" s="454">
        <v>44361</v>
      </c>
      <c r="B1078" s="455">
        <v>2018001526</v>
      </c>
      <c r="C1078" s="456">
        <v>-17218.52</v>
      </c>
      <c r="D1078" s="127">
        <v>1</v>
      </c>
      <c r="J1078" s="114"/>
      <c r="K1078" s="114"/>
      <c r="L1078" s="114"/>
    </row>
    <row r="1079" spans="1:12" s="98" customFormat="1" x14ac:dyDescent="0.35">
      <c r="A1079" s="454">
        <v>44209</v>
      </c>
      <c r="B1079" s="455">
        <v>2018000831</v>
      </c>
      <c r="C1079" s="456">
        <v>-17209.28</v>
      </c>
      <c r="D1079" s="127">
        <v>1</v>
      </c>
      <c r="J1079" s="114"/>
      <c r="K1079" s="114"/>
      <c r="L1079" s="114"/>
    </row>
    <row r="1080" spans="1:12" s="98" customFormat="1" x14ac:dyDescent="0.35">
      <c r="A1080" s="454">
        <v>44243</v>
      </c>
      <c r="B1080" s="455">
        <v>2018000993</v>
      </c>
      <c r="C1080" s="456">
        <v>-17202.310000000001</v>
      </c>
      <c r="D1080" s="127">
        <v>1</v>
      </c>
      <c r="J1080" s="114"/>
      <c r="K1080" s="114"/>
      <c r="L1080" s="114"/>
    </row>
    <row r="1081" spans="1:12" s="98" customFormat="1" x14ac:dyDescent="0.35">
      <c r="A1081" s="454">
        <v>44247</v>
      </c>
      <c r="B1081" s="455">
        <v>2018001010</v>
      </c>
      <c r="C1081" s="456">
        <v>-17199.009999999998</v>
      </c>
      <c r="D1081" s="127">
        <v>1</v>
      </c>
      <c r="J1081" s="114"/>
      <c r="K1081" s="114"/>
      <c r="L1081" s="114"/>
    </row>
    <row r="1082" spans="1:12" s="98" customFormat="1" x14ac:dyDescent="0.35">
      <c r="A1082" s="454">
        <v>44154</v>
      </c>
      <c r="B1082" s="455">
        <v>2018000518</v>
      </c>
      <c r="C1082" s="456">
        <v>-17198.400000000001</v>
      </c>
      <c r="D1082" s="127">
        <v>1</v>
      </c>
      <c r="J1082" s="114"/>
      <c r="K1082" s="114"/>
      <c r="L1082" s="114"/>
    </row>
    <row r="1083" spans="1:12" s="98" customFormat="1" x14ac:dyDescent="0.35">
      <c r="A1083" s="454">
        <v>44196</v>
      </c>
      <c r="B1083" s="455">
        <v>2018000755</v>
      </c>
      <c r="C1083" s="456">
        <v>-17122.82</v>
      </c>
      <c r="D1083" s="127">
        <v>1</v>
      </c>
      <c r="J1083" s="114"/>
      <c r="K1083" s="114"/>
      <c r="L1083" s="114"/>
    </row>
    <row r="1084" spans="1:12" s="98" customFormat="1" x14ac:dyDescent="0.35">
      <c r="A1084" s="454">
        <v>44197</v>
      </c>
      <c r="B1084" s="455">
        <v>2018000770</v>
      </c>
      <c r="C1084" s="456">
        <v>-17102.52</v>
      </c>
      <c r="D1084" s="127">
        <v>1</v>
      </c>
      <c r="J1084" s="114"/>
      <c r="K1084" s="114"/>
      <c r="L1084" s="114"/>
    </row>
    <row r="1085" spans="1:12" s="98" customFormat="1" x14ac:dyDescent="0.35">
      <c r="A1085" s="454">
        <v>44142</v>
      </c>
      <c r="B1085" s="455">
        <v>2018000458</v>
      </c>
      <c r="C1085" s="456">
        <v>-17099.73</v>
      </c>
      <c r="D1085" s="127">
        <v>1</v>
      </c>
      <c r="J1085" s="114"/>
      <c r="K1085" s="114"/>
      <c r="L1085" s="114"/>
    </row>
    <row r="1086" spans="1:12" s="98" customFormat="1" x14ac:dyDescent="0.35">
      <c r="A1086" s="454">
        <v>44260</v>
      </c>
      <c r="B1086" s="455">
        <v>2018001034</v>
      </c>
      <c r="C1086" s="456">
        <v>-17094.490000000002</v>
      </c>
      <c r="D1086" s="127">
        <v>1</v>
      </c>
      <c r="J1086" s="114"/>
      <c r="K1086" s="114"/>
      <c r="L1086" s="114"/>
    </row>
    <row r="1087" spans="1:12" s="98" customFormat="1" x14ac:dyDescent="0.35">
      <c r="A1087" s="454">
        <v>44163</v>
      </c>
      <c r="B1087" s="455">
        <v>2018000587</v>
      </c>
      <c r="C1087" s="456">
        <v>-17088.68</v>
      </c>
      <c r="D1087" s="127">
        <v>1</v>
      </c>
      <c r="J1087" s="114"/>
      <c r="K1087" s="114"/>
      <c r="L1087" s="114"/>
    </row>
    <row r="1088" spans="1:12" s="98" customFormat="1" x14ac:dyDescent="0.35">
      <c r="A1088" s="454">
        <v>44209</v>
      </c>
      <c r="B1088" s="455">
        <v>2018000831</v>
      </c>
      <c r="C1088" s="456">
        <v>-17084.080000000002</v>
      </c>
      <c r="D1088" s="127">
        <v>1</v>
      </c>
      <c r="J1088" s="114"/>
      <c r="K1088" s="114"/>
      <c r="L1088" s="114"/>
    </row>
    <row r="1089" spans="1:12" s="98" customFormat="1" x14ac:dyDescent="0.35">
      <c r="A1089" s="454">
        <v>44195</v>
      </c>
      <c r="B1089" s="455">
        <v>2018000768</v>
      </c>
      <c r="C1089" s="456">
        <v>-17066.39</v>
      </c>
      <c r="D1089" s="127">
        <v>1</v>
      </c>
      <c r="J1089" s="114"/>
      <c r="K1089" s="114"/>
      <c r="L1089" s="114"/>
    </row>
    <row r="1090" spans="1:12" s="98" customFormat="1" x14ac:dyDescent="0.35">
      <c r="A1090" s="454">
        <v>44243</v>
      </c>
      <c r="B1090" s="455">
        <v>2018000993</v>
      </c>
      <c r="C1090" s="456">
        <v>-17027.169999999998</v>
      </c>
      <c r="D1090" s="127">
        <v>1</v>
      </c>
      <c r="J1090" s="114"/>
      <c r="K1090" s="114"/>
      <c r="L1090" s="114"/>
    </row>
    <row r="1091" spans="1:12" s="98" customFormat="1" x14ac:dyDescent="0.35">
      <c r="A1091" s="454">
        <v>44218</v>
      </c>
      <c r="B1091" s="455">
        <v>2018000837</v>
      </c>
      <c r="C1091" s="456">
        <v>-17023.990000000002</v>
      </c>
      <c r="D1091" s="127">
        <v>1</v>
      </c>
      <c r="J1091" s="114"/>
      <c r="K1091" s="114"/>
      <c r="L1091" s="114"/>
    </row>
    <row r="1092" spans="1:12" s="98" customFormat="1" x14ac:dyDescent="0.35">
      <c r="A1092" s="454">
        <v>44043</v>
      </c>
      <c r="B1092" s="455">
        <v>2018000136</v>
      </c>
      <c r="C1092" s="456">
        <v>-16992.38</v>
      </c>
      <c r="D1092" s="127">
        <v>1</v>
      </c>
      <c r="J1092" s="114"/>
      <c r="K1092" s="114"/>
      <c r="L1092" s="114"/>
    </row>
    <row r="1093" spans="1:12" s="98" customFormat="1" x14ac:dyDescent="0.35">
      <c r="A1093" s="454">
        <v>44150</v>
      </c>
      <c r="B1093" s="455">
        <v>2018000521</v>
      </c>
      <c r="C1093" s="456">
        <v>-16971.29</v>
      </c>
      <c r="D1093" s="127">
        <v>1</v>
      </c>
      <c r="J1093" s="114"/>
      <c r="K1093" s="114"/>
      <c r="L1093" s="114"/>
    </row>
    <row r="1094" spans="1:12" s="98" customFormat="1" x14ac:dyDescent="0.35">
      <c r="A1094" s="454">
        <v>44099</v>
      </c>
      <c r="B1094" s="455">
        <v>2018000312</v>
      </c>
      <c r="C1094" s="456">
        <v>-16956.310000000001</v>
      </c>
      <c r="D1094" s="127">
        <v>1</v>
      </c>
      <c r="J1094" s="114"/>
      <c r="K1094" s="114"/>
      <c r="L1094" s="114"/>
    </row>
    <row r="1095" spans="1:12" s="98" customFormat="1" x14ac:dyDescent="0.35">
      <c r="A1095" s="454">
        <v>44351</v>
      </c>
      <c r="B1095" s="455">
        <v>2018001498</v>
      </c>
      <c r="C1095" s="456">
        <v>-16947.689999999999</v>
      </c>
      <c r="D1095" s="127">
        <v>1</v>
      </c>
      <c r="J1095" s="114"/>
      <c r="K1095" s="114"/>
      <c r="L1095" s="114"/>
    </row>
    <row r="1096" spans="1:12" s="98" customFormat="1" x14ac:dyDescent="0.35">
      <c r="A1096" s="454">
        <v>44082</v>
      </c>
      <c r="B1096" s="455">
        <v>2018000273</v>
      </c>
      <c r="C1096" s="456">
        <v>-16928.759999999998</v>
      </c>
      <c r="D1096" s="127">
        <v>1</v>
      </c>
      <c r="J1096" s="114"/>
      <c r="K1096" s="114"/>
      <c r="L1096" s="114"/>
    </row>
    <row r="1097" spans="1:12" s="98" customFormat="1" x14ac:dyDescent="0.35">
      <c r="A1097" s="454">
        <v>44041</v>
      </c>
      <c r="B1097" s="455">
        <v>2018000114</v>
      </c>
      <c r="C1097" s="456">
        <v>-16921.87</v>
      </c>
      <c r="D1097" s="127">
        <v>1</v>
      </c>
      <c r="J1097" s="114"/>
      <c r="K1097" s="114"/>
      <c r="L1097" s="114"/>
    </row>
    <row r="1098" spans="1:12" s="98" customFormat="1" x14ac:dyDescent="0.35">
      <c r="A1098" s="454">
        <v>44243</v>
      </c>
      <c r="B1098" s="455">
        <v>2018000989</v>
      </c>
      <c r="C1098" s="456">
        <v>-16904.509999999998</v>
      </c>
      <c r="D1098" s="127">
        <v>1</v>
      </c>
      <c r="J1098" s="114"/>
      <c r="K1098" s="114"/>
      <c r="L1098" s="114"/>
    </row>
    <row r="1099" spans="1:12" s="98" customFormat="1" x14ac:dyDescent="0.35">
      <c r="A1099" s="454">
        <v>44209</v>
      </c>
      <c r="B1099" s="455">
        <v>2018000831</v>
      </c>
      <c r="C1099" s="456">
        <v>-16901.97</v>
      </c>
      <c r="D1099" s="127">
        <v>1</v>
      </c>
      <c r="J1099" s="114"/>
      <c r="K1099" s="114"/>
      <c r="L1099" s="114"/>
    </row>
    <row r="1100" spans="1:12" s="98" customFormat="1" x14ac:dyDescent="0.35">
      <c r="A1100" s="454">
        <v>44090</v>
      </c>
      <c r="B1100" s="455">
        <v>2018000240</v>
      </c>
      <c r="C1100" s="456">
        <v>-16896.34</v>
      </c>
      <c r="D1100" s="127">
        <v>1</v>
      </c>
      <c r="J1100" s="114"/>
      <c r="K1100" s="114"/>
      <c r="L1100" s="114"/>
    </row>
    <row r="1101" spans="1:12" s="98" customFormat="1" x14ac:dyDescent="0.35">
      <c r="A1101" s="454">
        <v>44340</v>
      </c>
      <c r="B1101" s="455">
        <v>2018001424</v>
      </c>
      <c r="C1101" s="456">
        <v>-16866.37</v>
      </c>
      <c r="D1101" s="127">
        <v>1</v>
      </c>
      <c r="J1101" s="114"/>
      <c r="K1101" s="114"/>
      <c r="L1101" s="114"/>
    </row>
    <row r="1102" spans="1:12" s="98" customFormat="1" x14ac:dyDescent="0.35">
      <c r="A1102" s="454">
        <v>44277</v>
      </c>
      <c r="B1102" s="455">
        <v>2018001105</v>
      </c>
      <c r="C1102" s="456">
        <v>-16830.53</v>
      </c>
      <c r="D1102" s="127">
        <v>1</v>
      </c>
      <c r="J1102" s="114"/>
      <c r="K1102" s="114"/>
      <c r="L1102" s="114"/>
    </row>
    <row r="1103" spans="1:12" s="98" customFormat="1" x14ac:dyDescent="0.35">
      <c r="A1103" s="454">
        <v>44298</v>
      </c>
      <c r="B1103" s="455">
        <v>2018001216</v>
      </c>
      <c r="C1103" s="456">
        <v>-16825.32</v>
      </c>
      <c r="D1103" s="127">
        <v>1</v>
      </c>
      <c r="J1103" s="114"/>
      <c r="K1103" s="114"/>
      <c r="L1103" s="114"/>
    </row>
    <row r="1104" spans="1:12" s="98" customFormat="1" x14ac:dyDescent="0.35">
      <c r="A1104" s="454">
        <v>44299</v>
      </c>
      <c r="B1104" s="455">
        <v>2018001219</v>
      </c>
      <c r="C1104" s="456">
        <v>-16825.32</v>
      </c>
      <c r="D1104" s="127">
        <v>1</v>
      </c>
      <c r="J1104" s="114"/>
      <c r="K1104" s="114"/>
      <c r="L1104" s="114"/>
    </row>
    <row r="1105" spans="1:12" s="98" customFormat="1" x14ac:dyDescent="0.35">
      <c r="A1105" s="454">
        <v>44311</v>
      </c>
      <c r="B1105" s="455">
        <v>2018001256</v>
      </c>
      <c r="C1105" s="456">
        <v>-16792.38</v>
      </c>
      <c r="D1105" s="127">
        <v>1</v>
      </c>
      <c r="J1105" s="114"/>
      <c r="K1105" s="114"/>
      <c r="L1105" s="114"/>
    </row>
    <row r="1106" spans="1:12" s="98" customFormat="1" x14ac:dyDescent="0.35">
      <c r="A1106" s="454">
        <v>44066</v>
      </c>
      <c r="B1106" s="455">
        <v>2018000168</v>
      </c>
      <c r="C1106" s="456">
        <v>-16769.04</v>
      </c>
      <c r="D1106" s="127">
        <v>1</v>
      </c>
      <c r="J1106" s="114"/>
      <c r="K1106" s="114"/>
      <c r="L1106" s="114"/>
    </row>
    <row r="1107" spans="1:12" s="98" customFormat="1" x14ac:dyDescent="0.35">
      <c r="A1107" s="454">
        <v>44234</v>
      </c>
      <c r="B1107" s="455">
        <v>2018000937</v>
      </c>
      <c r="C1107" s="456">
        <v>-16763</v>
      </c>
      <c r="D1107" s="127">
        <v>1</v>
      </c>
      <c r="J1107" s="114"/>
      <c r="K1107" s="114"/>
      <c r="L1107" s="114"/>
    </row>
    <row r="1108" spans="1:12" s="98" customFormat="1" x14ac:dyDescent="0.35">
      <c r="A1108" s="454">
        <v>44328</v>
      </c>
      <c r="B1108" s="455">
        <v>2018001365</v>
      </c>
      <c r="C1108" s="456">
        <v>-16759.900000000001</v>
      </c>
      <c r="D1108" s="127">
        <v>1</v>
      </c>
      <c r="J1108" s="114"/>
      <c r="K1108" s="114"/>
      <c r="L1108" s="114"/>
    </row>
    <row r="1109" spans="1:12" s="98" customFormat="1" x14ac:dyDescent="0.35">
      <c r="A1109" s="454">
        <v>44365</v>
      </c>
      <c r="B1109" s="455">
        <v>2018001546</v>
      </c>
      <c r="C1109" s="456">
        <v>-16703.759999999998</v>
      </c>
      <c r="D1109" s="127">
        <v>1</v>
      </c>
      <c r="J1109" s="114"/>
      <c r="K1109" s="114"/>
      <c r="L1109" s="114"/>
    </row>
    <row r="1110" spans="1:12" s="98" customFormat="1" x14ac:dyDescent="0.35">
      <c r="A1110" s="454">
        <v>44314</v>
      </c>
      <c r="B1110" s="455">
        <v>2018001270</v>
      </c>
      <c r="C1110" s="456">
        <v>-16649.759999999998</v>
      </c>
      <c r="D1110" s="127">
        <v>1</v>
      </c>
      <c r="J1110" s="114"/>
      <c r="K1110" s="114"/>
      <c r="L1110" s="114"/>
    </row>
    <row r="1111" spans="1:12" s="98" customFormat="1" x14ac:dyDescent="0.35">
      <c r="A1111" s="454">
        <v>44194</v>
      </c>
      <c r="B1111" s="455">
        <v>2018000743</v>
      </c>
      <c r="C1111" s="456">
        <v>-16622.32</v>
      </c>
      <c r="D1111" s="127">
        <v>1</v>
      </c>
      <c r="J1111" s="114"/>
      <c r="K1111" s="114"/>
      <c r="L1111" s="114"/>
    </row>
    <row r="1112" spans="1:12" s="98" customFormat="1" x14ac:dyDescent="0.35">
      <c r="A1112" s="454">
        <v>44269</v>
      </c>
      <c r="B1112" s="455">
        <v>2018001076</v>
      </c>
      <c r="C1112" s="456">
        <v>-16617.599999999999</v>
      </c>
      <c r="D1112" s="127">
        <v>1</v>
      </c>
      <c r="J1112" s="114"/>
      <c r="K1112" s="114"/>
      <c r="L1112" s="114"/>
    </row>
    <row r="1113" spans="1:12" s="98" customFormat="1" x14ac:dyDescent="0.35">
      <c r="A1113" s="454">
        <v>44281</v>
      </c>
      <c r="B1113" s="455">
        <v>2018001162</v>
      </c>
      <c r="C1113" s="456">
        <v>-16617.599999999999</v>
      </c>
      <c r="D1113" s="127">
        <v>1</v>
      </c>
      <c r="J1113" s="114"/>
      <c r="K1113" s="114"/>
      <c r="L1113" s="114"/>
    </row>
    <row r="1114" spans="1:12" s="98" customFormat="1" x14ac:dyDescent="0.35">
      <c r="A1114" s="454">
        <v>44043</v>
      </c>
      <c r="B1114" s="455">
        <v>2018000131</v>
      </c>
      <c r="C1114" s="456">
        <v>-16591.009999999998</v>
      </c>
      <c r="D1114" s="127">
        <v>1</v>
      </c>
      <c r="J1114" s="114"/>
      <c r="K1114" s="114"/>
      <c r="L1114" s="114"/>
    </row>
    <row r="1115" spans="1:12" s="98" customFormat="1" x14ac:dyDescent="0.35">
      <c r="A1115" s="454">
        <v>44129</v>
      </c>
      <c r="B1115" s="455">
        <v>2018000416</v>
      </c>
      <c r="C1115" s="456">
        <v>-16586.169999999998</v>
      </c>
      <c r="D1115" s="127">
        <v>1</v>
      </c>
      <c r="J1115" s="114"/>
      <c r="K1115" s="114"/>
      <c r="L1115" s="114"/>
    </row>
    <row r="1116" spans="1:12" s="98" customFormat="1" x14ac:dyDescent="0.35">
      <c r="A1116" s="454">
        <v>44195</v>
      </c>
      <c r="B1116" s="455">
        <v>2018000742</v>
      </c>
      <c r="C1116" s="456">
        <v>-16578.560000000001</v>
      </c>
      <c r="D1116" s="127">
        <v>1</v>
      </c>
      <c r="J1116" s="114"/>
      <c r="K1116" s="114"/>
      <c r="L1116" s="114"/>
    </row>
    <row r="1117" spans="1:12" s="98" customFormat="1" x14ac:dyDescent="0.35">
      <c r="A1117" s="454">
        <v>44143</v>
      </c>
      <c r="B1117" s="455">
        <v>2018000475</v>
      </c>
      <c r="C1117" s="456">
        <v>-16556.14</v>
      </c>
      <c r="D1117" s="127">
        <v>1</v>
      </c>
      <c r="J1117" s="114"/>
      <c r="K1117" s="114"/>
      <c r="L1117" s="114"/>
    </row>
    <row r="1118" spans="1:12" s="98" customFormat="1" x14ac:dyDescent="0.35">
      <c r="A1118" s="454">
        <v>44314</v>
      </c>
      <c r="B1118" s="455">
        <v>2018001270</v>
      </c>
      <c r="C1118" s="456">
        <v>-16515.87</v>
      </c>
      <c r="D1118" s="127">
        <v>1</v>
      </c>
      <c r="J1118" s="114"/>
      <c r="K1118" s="114"/>
      <c r="L1118" s="114"/>
    </row>
    <row r="1119" spans="1:12" s="98" customFormat="1" x14ac:dyDescent="0.35">
      <c r="A1119" s="454">
        <v>44099</v>
      </c>
      <c r="B1119" s="455">
        <v>2018000326</v>
      </c>
      <c r="C1119" s="456">
        <v>-16480.099999999999</v>
      </c>
      <c r="D1119" s="127">
        <v>1</v>
      </c>
      <c r="J1119" s="114"/>
      <c r="K1119" s="114"/>
      <c r="L1119" s="114"/>
    </row>
    <row r="1120" spans="1:12" s="98" customFormat="1" x14ac:dyDescent="0.35">
      <c r="A1120" s="454">
        <v>44156</v>
      </c>
      <c r="B1120" s="455">
        <v>2018000549</v>
      </c>
      <c r="C1120" s="456">
        <v>-16471.07</v>
      </c>
      <c r="D1120" s="127">
        <v>1</v>
      </c>
      <c r="J1120" s="114"/>
      <c r="K1120" s="114"/>
      <c r="L1120" s="114"/>
    </row>
    <row r="1121" spans="1:12" s="98" customFormat="1" x14ac:dyDescent="0.35">
      <c r="A1121" s="454">
        <v>44281</v>
      </c>
      <c r="B1121" s="455">
        <v>2018001161</v>
      </c>
      <c r="C1121" s="456">
        <v>-16451.419999999998</v>
      </c>
      <c r="D1121" s="127">
        <v>1</v>
      </c>
      <c r="J1121" s="114"/>
      <c r="K1121" s="114"/>
      <c r="L1121" s="114"/>
    </row>
    <row r="1122" spans="1:12" s="98" customFormat="1" x14ac:dyDescent="0.35">
      <c r="A1122" s="454">
        <v>44356</v>
      </c>
      <c r="B1122" s="455">
        <v>2018001483</v>
      </c>
      <c r="C1122" s="456">
        <v>-16443.939999999999</v>
      </c>
      <c r="D1122" s="127">
        <v>1</v>
      </c>
      <c r="J1122" s="114"/>
      <c r="K1122" s="114"/>
      <c r="L1122" s="114"/>
    </row>
    <row r="1123" spans="1:12" s="98" customFormat="1" x14ac:dyDescent="0.35">
      <c r="A1123" s="454">
        <v>44229</v>
      </c>
      <c r="B1123" s="455">
        <v>2018000925</v>
      </c>
      <c r="C1123" s="456">
        <v>-16421.45</v>
      </c>
      <c r="D1123" s="127">
        <v>1</v>
      </c>
      <c r="J1123" s="114"/>
      <c r="K1123" s="114"/>
      <c r="L1123" s="114"/>
    </row>
    <row r="1124" spans="1:12" s="98" customFormat="1" x14ac:dyDescent="0.35">
      <c r="A1124" s="454">
        <v>44126</v>
      </c>
      <c r="B1124" s="455">
        <v>2018000379</v>
      </c>
      <c r="C1124" s="456">
        <v>-16405.2</v>
      </c>
      <c r="D1124" s="127">
        <v>1</v>
      </c>
      <c r="J1124" s="114"/>
      <c r="K1124" s="114"/>
      <c r="L1124" s="114"/>
    </row>
    <row r="1125" spans="1:12" s="98" customFormat="1" x14ac:dyDescent="0.35">
      <c r="A1125" s="454">
        <v>44294</v>
      </c>
      <c r="B1125" s="455">
        <v>2018001205</v>
      </c>
      <c r="C1125" s="456">
        <v>-16372.68</v>
      </c>
      <c r="D1125" s="127">
        <v>1</v>
      </c>
      <c r="J1125" s="114"/>
      <c r="K1125" s="114"/>
      <c r="L1125" s="114"/>
    </row>
    <row r="1126" spans="1:12" s="98" customFormat="1" x14ac:dyDescent="0.35">
      <c r="A1126" s="454">
        <v>44320</v>
      </c>
      <c r="B1126" s="455">
        <v>2018001322</v>
      </c>
      <c r="C1126" s="456">
        <v>-16364.88</v>
      </c>
      <c r="D1126" s="127">
        <v>1</v>
      </c>
      <c r="J1126" s="114"/>
      <c r="K1126" s="114"/>
      <c r="L1126" s="114"/>
    </row>
    <row r="1127" spans="1:12" s="98" customFormat="1" x14ac:dyDescent="0.35">
      <c r="A1127" s="454">
        <v>44205</v>
      </c>
      <c r="B1127" s="455">
        <v>2018000796</v>
      </c>
      <c r="C1127" s="456">
        <v>-16325.64</v>
      </c>
      <c r="D1127" s="127">
        <v>1</v>
      </c>
      <c r="J1127" s="114"/>
      <c r="K1127" s="114"/>
      <c r="L1127" s="114"/>
    </row>
    <row r="1128" spans="1:12" s="98" customFormat="1" x14ac:dyDescent="0.35">
      <c r="A1128" s="454">
        <v>44338</v>
      </c>
      <c r="B1128" s="455">
        <v>2018001412</v>
      </c>
      <c r="C1128" s="456">
        <v>-16324.89</v>
      </c>
      <c r="D1128" s="127">
        <v>1</v>
      </c>
      <c r="J1128" s="114"/>
      <c r="K1128" s="114"/>
      <c r="L1128" s="114"/>
    </row>
    <row r="1129" spans="1:12" s="98" customFormat="1" x14ac:dyDescent="0.35">
      <c r="A1129" s="454">
        <v>44370</v>
      </c>
      <c r="B1129" s="455">
        <v>2018001609</v>
      </c>
      <c r="C1129" s="456">
        <v>-16298.23</v>
      </c>
      <c r="D1129" s="127">
        <v>1</v>
      </c>
      <c r="J1129" s="114"/>
      <c r="K1129" s="114"/>
      <c r="L1129" s="114"/>
    </row>
    <row r="1130" spans="1:12" s="98" customFormat="1" x14ac:dyDescent="0.35">
      <c r="A1130" s="454">
        <v>44173</v>
      </c>
      <c r="B1130" s="455">
        <v>2018000641</v>
      </c>
      <c r="C1130" s="456">
        <v>-16286.34</v>
      </c>
      <c r="D1130" s="127">
        <v>1</v>
      </c>
      <c r="J1130" s="114"/>
      <c r="K1130" s="114"/>
      <c r="L1130" s="114"/>
    </row>
    <row r="1131" spans="1:12" s="98" customFormat="1" x14ac:dyDescent="0.35">
      <c r="A1131" s="454">
        <v>44367</v>
      </c>
      <c r="B1131" s="455">
        <v>2018001559</v>
      </c>
      <c r="C1131" s="456">
        <v>-16247.99</v>
      </c>
      <c r="D1131" s="127">
        <v>1</v>
      </c>
      <c r="J1131" s="114"/>
      <c r="K1131" s="114"/>
      <c r="L1131" s="114"/>
    </row>
    <row r="1132" spans="1:12" s="98" customFormat="1" x14ac:dyDescent="0.35">
      <c r="A1132" s="454">
        <v>44163</v>
      </c>
      <c r="B1132" s="455">
        <v>2018000558</v>
      </c>
      <c r="C1132" s="456">
        <v>-16240.88</v>
      </c>
      <c r="D1132" s="127">
        <v>1</v>
      </c>
      <c r="J1132" s="114"/>
      <c r="K1132" s="114"/>
      <c r="L1132" s="114"/>
    </row>
    <row r="1133" spans="1:12" s="98" customFormat="1" x14ac:dyDescent="0.35">
      <c r="A1133" s="454">
        <v>44360</v>
      </c>
      <c r="B1133" s="455">
        <v>2018001517</v>
      </c>
      <c r="C1133" s="456">
        <v>-16224</v>
      </c>
      <c r="D1133" s="127">
        <v>1</v>
      </c>
      <c r="J1133" s="114"/>
      <c r="K1133" s="114"/>
      <c r="L1133" s="114"/>
    </row>
    <row r="1134" spans="1:12" s="98" customFormat="1" x14ac:dyDescent="0.35">
      <c r="A1134" s="454">
        <v>44249</v>
      </c>
      <c r="B1134" s="455">
        <v>2018001007</v>
      </c>
      <c r="C1134" s="456">
        <v>-16181.39</v>
      </c>
      <c r="D1134" s="127">
        <v>1</v>
      </c>
      <c r="J1134" s="114"/>
      <c r="K1134" s="114"/>
      <c r="L1134" s="114"/>
    </row>
    <row r="1135" spans="1:12" s="98" customFormat="1" x14ac:dyDescent="0.35">
      <c r="A1135" s="454">
        <v>44179</v>
      </c>
      <c r="B1135" s="455">
        <v>2018000651</v>
      </c>
      <c r="C1135" s="456">
        <v>-16177.68</v>
      </c>
      <c r="D1135" s="127">
        <v>1</v>
      </c>
      <c r="J1135" s="114"/>
      <c r="K1135" s="114"/>
      <c r="L1135" s="114"/>
    </row>
    <row r="1136" spans="1:12" s="98" customFormat="1" x14ac:dyDescent="0.35">
      <c r="A1136" s="454">
        <v>44360</v>
      </c>
      <c r="B1136" s="455">
        <v>2018001619</v>
      </c>
      <c r="C1136" s="456">
        <v>-16174.04</v>
      </c>
      <c r="D1136" s="127">
        <v>1</v>
      </c>
      <c r="J1136" s="114"/>
      <c r="K1136" s="114"/>
      <c r="L1136" s="114"/>
    </row>
    <row r="1137" spans="1:12" s="98" customFormat="1" x14ac:dyDescent="0.35">
      <c r="A1137" s="454">
        <v>44187</v>
      </c>
      <c r="B1137" s="455">
        <v>2018000732</v>
      </c>
      <c r="C1137" s="456">
        <v>-16171.53</v>
      </c>
      <c r="D1137" s="127">
        <v>1</v>
      </c>
      <c r="J1137" s="114"/>
      <c r="K1137" s="114"/>
      <c r="L1137" s="114"/>
    </row>
    <row r="1138" spans="1:12" s="98" customFormat="1" x14ac:dyDescent="0.35">
      <c r="A1138" s="454">
        <v>44358</v>
      </c>
      <c r="B1138" s="455">
        <v>2018001487</v>
      </c>
      <c r="C1138" s="456">
        <v>-16142.36</v>
      </c>
      <c r="D1138" s="127">
        <v>1</v>
      </c>
      <c r="J1138" s="114"/>
      <c r="K1138" s="114"/>
      <c r="L1138" s="114"/>
    </row>
    <row r="1139" spans="1:12" s="98" customFormat="1" x14ac:dyDescent="0.35">
      <c r="A1139" s="454">
        <v>44176</v>
      </c>
      <c r="B1139" s="455">
        <v>2018000648</v>
      </c>
      <c r="C1139" s="456">
        <v>-16123.04</v>
      </c>
      <c r="D1139" s="127">
        <v>1</v>
      </c>
      <c r="J1139" s="114"/>
      <c r="K1139" s="114"/>
      <c r="L1139" s="114"/>
    </row>
    <row r="1140" spans="1:12" s="98" customFormat="1" x14ac:dyDescent="0.35">
      <c r="A1140" s="454">
        <v>44314</v>
      </c>
      <c r="B1140" s="455">
        <v>2018001270</v>
      </c>
      <c r="C1140" s="456">
        <v>-16114.22</v>
      </c>
      <c r="D1140" s="127">
        <v>1</v>
      </c>
      <c r="J1140" s="114"/>
      <c r="K1140" s="114"/>
      <c r="L1140" s="114"/>
    </row>
    <row r="1141" spans="1:12" s="98" customFormat="1" x14ac:dyDescent="0.35">
      <c r="A1141" s="454">
        <v>44188</v>
      </c>
      <c r="B1141" s="455">
        <v>2018000733</v>
      </c>
      <c r="C1141" s="456">
        <v>-16111.98</v>
      </c>
      <c r="D1141" s="127">
        <v>1</v>
      </c>
      <c r="J1141" s="114"/>
      <c r="K1141" s="114"/>
      <c r="L1141" s="114"/>
    </row>
    <row r="1142" spans="1:12" s="98" customFormat="1" x14ac:dyDescent="0.35">
      <c r="A1142" s="454">
        <v>44243</v>
      </c>
      <c r="B1142" s="455">
        <v>2018000996</v>
      </c>
      <c r="C1142" s="456">
        <v>-16087.85</v>
      </c>
      <c r="D1142" s="127">
        <v>1</v>
      </c>
      <c r="J1142" s="114"/>
      <c r="K1142" s="114"/>
      <c r="L1142" s="114"/>
    </row>
    <row r="1143" spans="1:12" s="98" customFormat="1" x14ac:dyDescent="0.35">
      <c r="A1143" s="454">
        <v>44253</v>
      </c>
      <c r="B1143" s="455">
        <v>2018001027</v>
      </c>
      <c r="C1143" s="456">
        <v>-16038.03</v>
      </c>
      <c r="D1143" s="127">
        <v>1</v>
      </c>
      <c r="J1143" s="114"/>
      <c r="K1143" s="114"/>
      <c r="L1143" s="114"/>
    </row>
    <row r="1144" spans="1:12" s="98" customFormat="1" x14ac:dyDescent="0.35">
      <c r="A1144" s="454">
        <v>44153</v>
      </c>
      <c r="B1144" s="455">
        <v>2018000540</v>
      </c>
      <c r="C1144" s="456">
        <v>-16010.04</v>
      </c>
      <c r="D1144" s="127">
        <v>1</v>
      </c>
      <c r="J1144" s="114"/>
      <c r="K1144" s="114"/>
      <c r="L1144" s="114"/>
    </row>
    <row r="1145" spans="1:12" s="98" customFormat="1" x14ac:dyDescent="0.35">
      <c r="A1145" s="454">
        <v>44209</v>
      </c>
      <c r="B1145" s="455">
        <v>2018000875</v>
      </c>
      <c r="C1145" s="456">
        <v>-16009.44</v>
      </c>
      <c r="D1145" s="127">
        <v>1</v>
      </c>
      <c r="J1145" s="114"/>
      <c r="K1145" s="114"/>
      <c r="L1145" s="114"/>
    </row>
    <row r="1146" spans="1:12" s="98" customFormat="1" x14ac:dyDescent="0.35">
      <c r="A1146" s="454">
        <v>44188</v>
      </c>
      <c r="B1146" s="455">
        <v>2018000741</v>
      </c>
      <c r="C1146" s="456">
        <v>-15931.19</v>
      </c>
      <c r="D1146" s="127">
        <v>1</v>
      </c>
      <c r="J1146" s="114"/>
      <c r="K1146" s="114"/>
      <c r="L1146" s="114"/>
    </row>
    <row r="1147" spans="1:12" s="98" customFormat="1" x14ac:dyDescent="0.35">
      <c r="A1147" s="454">
        <v>44234</v>
      </c>
      <c r="B1147" s="455">
        <v>2018000928</v>
      </c>
      <c r="C1147" s="456">
        <v>-15916.86</v>
      </c>
      <c r="D1147" s="127">
        <v>1</v>
      </c>
      <c r="J1147" s="114"/>
      <c r="K1147" s="114"/>
      <c r="L1147" s="114"/>
    </row>
    <row r="1148" spans="1:12" s="98" customFormat="1" x14ac:dyDescent="0.35">
      <c r="A1148" s="454">
        <v>44178</v>
      </c>
      <c r="B1148" s="455">
        <v>2018000649</v>
      </c>
      <c r="C1148" s="456">
        <v>-15902.51</v>
      </c>
      <c r="D1148" s="127">
        <v>1</v>
      </c>
      <c r="J1148" s="114"/>
      <c r="K1148" s="114"/>
      <c r="L1148" s="114"/>
    </row>
    <row r="1149" spans="1:12" s="98" customFormat="1" x14ac:dyDescent="0.35">
      <c r="A1149" s="454">
        <v>44335</v>
      </c>
      <c r="B1149" s="455">
        <v>2018001402</v>
      </c>
      <c r="C1149" s="456">
        <v>-15897.31</v>
      </c>
      <c r="D1149" s="127">
        <v>1</v>
      </c>
      <c r="J1149" s="114"/>
      <c r="K1149" s="114"/>
      <c r="L1149" s="114"/>
    </row>
    <row r="1150" spans="1:12" s="98" customFormat="1" x14ac:dyDescent="0.35">
      <c r="A1150" s="454">
        <v>44150</v>
      </c>
      <c r="B1150" s="455">
        <v>2018000507</v>
      </c>
      <c r="C1150" s="456">
        <v>-15892.97</v>
      </c>
      <c r="D1150" s="127">
        <v>1</v>
      </c>
      <c r="J1150" s="114"/>
      <c r="K1150" s="114"/>
      <c r="L1150" s="114"/>
    </row>
    <row r="1151" spans="1:12" s="98" customFormat="1" x14ac:dyDescent="0.35">
      <c r="A1151" s="454">
        <v>44025</v>
      </c>
      <c r="B1151" s="455">
        <v>2018000038</v>
      </c>
      <c r="C1151" s="456">
        <v>-15892.64</v>
      </c>
      <c r="D1151" s="127">
        <v>1</v>
      </c>
      <c r="J1151" s="114"/>
      <c r="K1151" s="114"/>
      <c r="L1151" s="114"/>
    </row>
    <row r="1152" spans="1:12" s="98" customFormat="1" x14ac:dyDescent="0.35">
      <c r="A1152" s="454">
        <v>44182</v>
      </c>
      <c r="B1152" s="455">
        <v>2018000681</v>
      </c>
      <c r="C1152" s="456">
        <v>-15856.39</v>
      </c>
      <c r="D1152" s="127">
        <v>1</v>
      </c>
      <c r="J1152" s="114"/>
      <c r="K1152" s="114"/>
      <c r="L1152" s="114"/>
    </row>
    <row r="1153" spans="1:12" s="98" customFormat="1" x14ac:dyDescent="0.35">
      <c r="A1153" s="454">
        <v>44253</v>
      </c>
      <c r="B1153" s="455">
        <v>2018001024</v>
      </c>
      <c r="C1153" s="456">
        <v>-15816.81</v>
      </c>
      <c r="D1153" s="127">
        <v>1</v>
      </c>
      <c r="J1153" s="114"/>
      <c r="K1153" s="114"/>
      <c r="L1153" s="114"/>
    </row>
    <row r="1154" spans="1:12" s="98" customFormat="1" x14ac:dyDescent="0.35">
      <c r="A1154" s="454">
        <v>44296</v>
      </c>
      <c r="B1154" s="455">
        <v>2018001206</v>
      </c>
      <c r="C1154" s="456">
        <v>-15802.16</v>
      </c>
      <c r="D1154" s="127">
        <v>1</v>
      </c>
      <c r="J1154" s="114"/>
      <c r="K1154" s="114"/>
      <c r="L1154" s="114"/>
    </row>
    <row r="1155" spans="1:12" s="98" customFormat="1" x14ac:dyDescent="0.35">
      <c r="A1155" s="454">
        <v>44140</v>
      </c>
      <c r="B1155" s="455">
        <v>2018000449</v>
      </c>
      <c r="C1155" s="456">
        <v>-15719.63</v>
      </c>
      <c r="D1155" s="127">
        <v>1</v>
      </c>
      <c r="J1155" s="114"/>
      <c r="K1155" s="114"/>
      <c r="L1155" s="114"/>
    </row>
    <row r="1156" spans="1:12" s="98" customFormat="1" x14ac:dyDescent="0.35">
      <c r="A1156" s="454">
        <v>44325</v>
      </c>
      <c r="B1156" s="455">
        <v>2018001341</v>
      </c>
      <c r="C1156" s="456">
        <v>-15716.54</v>
      </c>
      <c r="D1156" s="127">
        <v>1</v>
      </c>
      <c r="J1156" s="114"/>
      <c r="K1156" s="114"/>
      <c r="L1156" s="114"/>
    </row>
    <row r="1157" spans="1:12" s="98" customFormat="1" x14ac:dyDescent="0.35">
      <c r="A1157" s="454">
        <v>44156</v>
      </c>
      <c r="B1157" s="455">
        <v>2018000569</v>
      </c>
      <c r="C1157" s="456">
        <v>-15712.44</v>
      </c>
      <c r="D1157" s="127">
        <v>1</v>
      </c>
      <c r="J1157" s="114"/>
      <c r="K1157" s="114"/>
      <c r="L1157" s="114"/>
    </row>
    <row r="1158" spans="1:12" s="98" customFormat="1" x14ac:dyDescent="0.35">
      <c r="A1158" s="454">
        <v>44196</v>
      </c>
      <c r="B1158" s="455">
        <v>2018000754</v>
      </c>
      <c r="C1158" s="456">
        <v>-15705.76</v>
      </c>
      <c r="D1158" s="127">
        <v>1</v>
      </c>
      <c r="J1158" s="114"/>
      <c r="K1158" s="114"/>
      <c r="L1158" s="114"/>
    </row>
    <row r="1159" spans="1:12" s="98" customFormat="1" x14ac:dyDescent="0.35">
      <c r="A1159" s="454">
        <v>44376</v>
      </c>
      <c r="B1159" s="455">
        <v>2018001622</v>
      </c>
      <c r="C1159" s="456">
        <v>-15699.85</v>
      </c>
      <c r="D1159" s="127">
        <v>1</v>
      </c>
      <c r="J1159" s="114"/>
      <c r="K1159" s="114"/>
      <c r="L1159" s="114"/>
    </row>
    <row r="1160" spans="1:12" s="98" customFormat="1" x14ac:dyDescent="0.35">
      <c r="A1160" s="454">
        <v>44320</v>
      </c>
      <c r="B1160" s="455">
        <v>2018001312</v>
      </c>
      <c r="C1160" s="456">
        <v>-15693.11</v>
      </c>
      <c r="D1160" s="127">
        <v>1</v>
      </c>
      <c r="J1160" s="114"/>
      <c r="K1160" s="114"/>
      <c r="L1160" s="114"/>
    </row>
    <row r="1161" spans="1:12" s="98" customFormat="1" x14ac:dyDescent="0.35">
      <c r="A1161" s="454">
        <v>44040</v>
      </c>
      <c r="B1161" s="455">
        <v>2018000138</v>
      </c>
      <c r="C1161" s="456">
        <v>-15647.02</v>
      </c>
      <c r="D1161" s="127">
        <v>1</v>
      </c>
      <c r="J1161" s="114"/>
      <c r="K1161" s="114"/>
      <c r="L1161" s="114"/>
    </row>
    <row r="1162" spans="1:12" s="98" customFormat="1" x14ac:dyDescent="0.35">
      <c r="A1162" s="454">
        <v>44284</v>
      </c>
      <c r="B1162" s="455">
        <v>2018001187</v>
      </c>
      <c r="C1162" s="456">
        <v>-15630.32</v>
      </c>
      <c r="D1162" s="127">
        <v>1</v>
      </c>
      <c r="J1162" s="114"/>
      <c r="K1162" s="114"/>
      <c r="L1162" s="114"/>
    </row>
    <row r="1163" spans="1:12" s="98" customFormat="1" x14ac:dyDescent="0.35">
      <c r="A1163" s="454">
        <v>44210</v>
      </c>
      <c r="B1163" s="455">
        <v>2018000806</v>
      </c>
      <c r="C1163" s="456">
        <v>-15617.1</v>
      </c>
      <c r="D1163" s="127">
        <v>1</v>
      </c>
      <c r="J1163" s="114"/>
      <c r="K1163" s="114"/>
      <c r="L1163" s="114"/>
    </row>
    <row r="1164" spans="1:12" s="98" customFormat="1" x14ac:dyDescent="0.35">
      <c r="A1164" s="454">
        <v>44032</v>
      </c>
      <c r="B1164" s="455">
        <v>2018000080</v>
      </c>
      <c r="C1164" s="456">
        <v>-15605.7</v>
      </c>
      <c r="D1164" s="127">
        <v>1</v>
      </c>
      <c r="J1164" s="114"/>
      <c r="K1164" s="114"/>
      <c r="L1164" s="114"/>
    </row>
    <row r="1165" spans="1:12" s="98" customFormat="1" x14ac:dyDescent="0.35">
      <c r="A1165" s="454">
        <v>44142</v>
      </c>
      <c r="B1165" s="455">
        <v>2018000457</v>
      </c>
      <c r="C1165" s="456">
        <v>-15599.75</v>
      </c>
      <c r="D1165" s="127">
        <v>1</v>
      </c>
      <c r="J1165" s="114"/>
      <c r="K1165" s="114"/>
      <c r="L1165" s="114"/>
    </row>
    <row r="1166" spans="1:12" s="98" customFormat="1" x14ac:dyDescent="0.35">
      <c r="A1166" s="454">
        <v>44358</v>
      </c>
      <c r="B1166" s="455">
        <v>2018001514</v>
      </c>
      <c r="C1166" s="456">
        <v>-15589.73</v>
      </c>
      <c r="D1166" s="127">
        <v>1</v>
      </c>
      <c r="J1166" s="114"/>
      <c r="K1166" s="114"/>
      <c r="L1166" s="114"/>
    </row>
    <row r="1167" spans="1:12" s="98" customFormat="1" x14ac:dyDescent="0.35">
      <c r="A1167" s="454">
        <v>44213</v>
      </c>
      <c r="B1167" s="455">
        <v>2018000829</v>
      </c>
      <c r="C1167" s="456">
        <v>-15580.99</v>
      </c>
      <c r="D1167" s="127">
        <v>1</v>
      </c>
      <c r="J1167" s="114"/>
      <c r="K1167" s="114"/>
      <c r="L1167" s="114"/>
    </row>
    <row r="1168" spans="1:12" s="98" customFormat="1" x14ac:dyDescent="0.35">
      <c r="A1168" s="454">
        <v>44184</v>
      </c>
      <c r="B1168" s="455">
        <v>2018000779</v>
      </c>
      <c r="C1168" s="456">
        <v>-15578.04</v>
      </c>
      <c r="D1168" s="127">
        <v>1</v>
      </c>
      <c r="J1168" s="114"/>
      <c r="K1168" s="114"/>
      <c r="L1168" s="114"/>
    </row>
    <row r="1169" spans="1:12" s="98" customFormat="1" x14ac:dyDescent="0.35">
      <c r="A1169" s="454">
        <v>44104</v>
      </c>
      <c r="B1169" s="455">
        <v>2018000290</v>
      </c>
      <c r="C1169" s="456">
        <v>-15577.53</v>
      </c>
      <c r="D1169" s="127">
        <v>1</v>
      </c>
      <c r="J1169" s="114"/>
      <c r="K1169" s="114"/>
      <c r="L1169" s="114"/>
    </row>
    <row r="1170" spans="1:12" s="98" customFormat="1" x14ac:dyDescent="0.35">
      <c r="A1170" s="454">
        <v>44276</v>
      </c>
      <c r="B1170" s="455">
        <v>2018001112</v>
      </c>
      <c r="C1170" s="456">
        <v>-15562.97</v>
      </c>
      <c r="D1170" s="127">
        <v>1</v>
      </c>
      <c r="J1170" s="114"/>
      <c r="K1170" s="114"/>
      <c r="L1170" s="114"/>
    </row>
    <row r="1171" spans="1:12" s="98" customFormat="1" x14ac:dyDescent="0.35">
      <c r="A1171" s="454">
        <v>44208</v>
      </c>
      <c r="B1171" s="455">
        <v>2018000801</v>
      </c>
      <c r="C1171" s="456">
        <v>-15532.43</v>
      </c>
      <c r="D1171" s="127">
        <v>1</v>
      </c>
      <c r="J1171" s="114"/>
      <c r="K1171" s="114"/>
      <c r="L1171" s="114"/>
    </row>
    <row r="1172" spans="1:12" s="98" customFormat="1" x14ac:dyDescent="0.35">
      <c r="A1172" s="454">
        <v>44209</v>
      </c>
      <c r="B1172" s="455">
        <v>2018000875</v>
      </c>
      <c r="C1172" s="456">
        <v>-15532</v>
      </c>
      <c r="D1172" s="127">
        <v>1</v>
      </c>
      <c r="J1172" s="114"/>
      <c r="K1172" s="114"/>
      <c r="L1172" s="114"/>
    </row>
    <row r="1173" spans="1:12" s="98" customFormat="1" x14ac:dyDescent="0.35">
      <c r="A1173" s="454">
        <v>44243</v>
      </c>
      <c r="B1173" s="455">
        <v>2018000991</v>
      </c>
      <c r="C1173" s="456">
        <v>-15524.39</v>
      </c>
      <c r="D1173" s="127">
        <v>1</v>
      </c>
      <c r="J1173" s="114"/>
      <c r="K1173" s="114"/>
      <c r="L1173" s="114"/>
    </row>
    <row r="1174" spans="1:12" s="98" customFormat="1" x14ac:dyDescent="0.35">
      <c r="A1174" s="454">
        <v>44297</v>
      </c>
      <c r="B1174" s="455">
        <v>2018001215</v>
      </c>
      <c r="C1174" s="456">
        <v>-15515.7</v>
      </c>
      <c r="D1174" s="127">
        <v>1</v>
      </c>
      <c r="J1174" s="114"/>
      <c r="K1174" s="114"/>
      <c r="L1174" s="114"/>
    </row>
    <row r="1175" spans="1:12" s="98" customFormat="1" x14ac:dyDescent="0.35">
      <c r="A1175" s="454">
        <v>44335</v>
      </c>
      <c r="B1175" s="455">
        <v>2018001404</v>
      </c>
      <c r="C1175" s="456">
        <v>-15510.63</v>
      </c>
      <c r="D1175" s="127">
        <v>1</v>
      </c>
      <c r="J1175" s="114"/>
      <c r="K1175" s="114"/>
      <c r="L1175" s="114"/>
    </row>
    <row r="1176" spans="1:12" s="98" customFormat="1" x14ac:dyDescent="0.35">
      <c r="A1176" s="454">
        <v>44353</v>
      </c>
      <c r="B1176" s="455">
        <v>2018001460</v>
      </c>
      <c r="C1176" s="456">
        <v>-15510.63</v>
      </c>
      <c r="D1176" s="127">
        <v>1</v>
      </c>
      <c r="J1176" s="114"/>
      <c r="K1176" s="114"/>
      <c r="L1176" s="114"/>
    </row>
    <row r="1177" spans="1:12" s="98" customFormat="1" x14ac:dyDescent="0.35">
      <c r="A1177" s="454">
        <v>44166</v>
      </c>
      <c r="B1177" s="455">
        <v>2018000659</v>
      </c>
      <c r="C1177" s="456">
        <v>-15485.31</v>
      </c>
      <c r="D1177" s="127">
        <v>1</v>
      </c>
      <c r="J1177" s="114"/>
      <c r="K1177" s="114"/>
      <c r="L1177" s="114"/>
    </row>
    <row r="1178" spans="1:12" s="98" customFormat="1" x14ac:dyDescent="0.35">
      <c r="A1178" s="454">
        <v>44182</v>
      </c>
      <c r="B1178" s="455">
        <v>2018000681</v>
      </c>
      <c r="C1178" s="456">
        <v>-15463.53</v>
      </c>
      <c r="D1178" s="127">
        <v>1</v>
      </c>
      <c r="J1178" s="114"/>
      <c r="K1178" s="114"/>
      <c r="L1178" s="114"/>
    </row>
    <row r="1179" spans="1:12" s="98" customFormat="1" x14ac:dyDescent="0.35">
      <c r="A1179" s="454">
        <v>44360</v>
      </c>
      <c r="B1179" s="455">
        <v>2018001516</v>
      </c>
      <c r="C1179" s="456">
        <v>-15458.03</v>
      </c>
      <c r="D1179" s="127">
        <v>1</v>
      </c>
      <c r="J1179" s="114"/>
      <c r="K1179" s="114"/>
      <c r="L1179" s="114"/>
    </row>
    <row r="1180" spans="1:12" s="98" customFormat="1" x14ac:dyDescent="0.35">
      <c r="A1180" s="454">
        <v>44367</v>
      </c>
      <c r="B1180" s="455">
        <v>2018001559</v>
      </c>
      <c r="C1180" s="456">
        <v>-15429.74</v>
      </c>
      <c r="D1180" s="127">
        <v>1</v>
      </c>
      <c r="J1180" s="114"/>
      <c r="K1180" s="114"/>
      <c r="L1180" s="114"/>
    </row>
    <row r="1181" spans="1:12" s="98" customFormat="1" x14ac:dyDescent="0.35">
      <c r="A1181" s="454">
        <v>44281</v>
      </c>
      <c r="B1181" s="455">
        <v>2018001162</v>
      </c>
      <c r="C1181" s="456">
        <v>-15412.82</v>
      </c>
      <c r="D1181" s="127">
        <v>1</v>
      </c>
      <c r="J1181" s="114"/>
      <c r="K1181" s="114"/>
      <c r="L1181" s="114"/>
    </row>
    <row r="1182" spans="1:12" s="98" customFormat="1" x14ac:dyDescent="0.35">
      <c r="A1182" s="454">
        <v>44219</v>
      </c>
      <c r="B1182" s="455">
        <v>2018000852</v>
      </c>
      <c r="C1182" s="456">
        <v>-15396.73</v>
      </c>
      <c r="D1182" s="127">
        <v>1</v>
      </c>
      <c r="J1182" s="114"/>
      <c r="K1182" s="114"/>
      <c r="L1182" s="114"/>
    </row>
    <row r="1183" spans="1:12" s="98" customFormat="1" x14ac:dyDescent="0.35">
      <c r="A1183" s="454">
        <v>44153</v>
      </c>
      <c r="B1183" s="455">
        <v>2018000534</v>
      </c>
      <c r="C1183" s="456">
        <v>-15392.58</v>
      </c>
      <c r="D1183" s="127">
        <v>1</v>
      </c>
      <c r="J1183" s="114"/>
      <c r="K1183" s="114"/>
      <c r="L1183" s="114"/>
    </row>
    <row r="1184" spans="1:12" s="98" customFormat="1" x14ac:dyDescent="0.35">
      <c r="A1184" s="454">
        <v>44165</v>
      </c>
      <c r="B1184" s="455">
        <v>2018000592</v>
      </c>
      <c r="C1184" s="456">
        <v>-15392.58</v>
      </c>
      <c r="D1184" s="127">
        <v>1</v>
      </c>
      <c r="J1184" s="114"/>
      <c r="K1184" s="114"/>
      <c r="L1184" s="114"/>
    </row>
    <row r="1185" spans="1:12" s="98" customFormat="1" x14ac:dyDescent="0.35">
      <c r="A1185" s="454">
        <v>44231</v>
      </c>
      <c r="B1185" s="455">
        <v>2018000907</v>
      </c>
      <c r="C1185" s="456">
        <v>-15386.62</v>
      </c>
      <c r="D1185" s="127">
        <v>1</v>
      </c>
      <c r="J1185" s="114"/>
      <c r="K1185" s="114"/>
      <c r="L1185" s="114"/>
    </row>
    <row r="1186" spans="1:12" s="98" customFormat="1" x14ac:dyDescent="0.35">
      <c r="A1186" s="454">
        <v>44231</v>
      </c>
      <c r="B1186" s="455">
        <v>2018000908</v>
      </c>
      <c r="C1186" s="456">
        <v>-15386.62</v>
      </c>
      <c r="D1186" s="127">
        <v>1</v>
      </c>
      <c r="J1186" s="114"/>
      <c r="K1186" s="114"/>
      <c r="L1186" s="114"/>
    </row>
    <row r="1187" spans="1:12" s="98" customFormat="1" x14ac:dyDescent="0.35">
      <c r="A1187" s="454">
        <v>44136</v>
      </c>
      <c r="B1187" s="455">
        <v>2018000415</v>
      </c>
      <c r="C1187" s="456">
        <v>-15358.36</v>
      </c>
      <c r="D1187" s="127">
        <v>1</v>
      </c>
      <c r="J1187" s="114"/>
      <c r="K1187" s="114"/>
      <c r="L1187" s="114"/>
    </row>
    <row r="1188" spans="1:12" s="98" customFormat="1" x14ac:dyDescent="0.35">
      <c r="A1188" s="454">
        <v>44360</v>
      </c>
      <c r="B1188" s="455">
        <v>2018001620</v>
      </c>
      <c r="C1188" s="456">
        <v>-15343.43</v>
      </c>
      <c r="D1188" s="127">
        <v>1</v>
      </c>
      <c r="J1188" s="114"/>
      <c r="K1188" s="114"/>
      <c r="L1188" s="114"/>
    </row>
    <row r="1189" spans="1:12" s="98" customFormat="1" x14ac:dyDescent="0.35">
      <c r="A1189" s="454">
        <v>44280</v>
      </c>
      <c r="B1189" s="455">
        <v>2018001148</v>
      </c>
      <c r="C1189" s="456">
        <v>-15329.11</v>
      </c>
      <c r="D1189" s="127">
        <v>1</v>
      </c>
      <c r="J1189" s="114"/>
      <c r="K1189" s="114"/>
      <c r="L1189" s="114"/>
    </row>
    <row r="1190" spans="1:12" s="98" customFormat="1" x14ac:dyDescent="0.35">
      <c r="A1190" s="454">
        <v>44023</v>
      </c>
      <c r="B1190" s="455">
        <v>2018000051</v>
      </c>
      <c r="C1190" s="456">
        <v>-15289.76</v>
      </c>
      <c r="D1190" s="127">
        <v>1</v>
      </c>
      <c r="J1190" s="114"/>
      <c r="K1190" s="114"/>
      <c r="L1190" s="114"/>
    </row>
    <row r="1191" spans="1:12" s="98" customFormat="1" x14ac:dyDescent="0.35">
      <c r="A1191" s="454">
        <v>44234</v>
      </c>
      <c r="B1191" s="455">
        <v>2018000942</v>
      </c>
      <c r="C1191" s="456">
        <v>-15280.19</v>
      </c>
      <c r="D1191" s="127">
        <v>1</v>
      </c>
      <c r="J1191" s="114"/>
      <c r="K1191" s="114"/>
      <c r="L1191" s="114"/>
    </row>
    <row r="1192" spans="1:12" s="98" customFormat="1" x14ac:dyDescent="0.35">
      <c r="A1192" s="454">
        <v>44243</v>
      </c>
      <c r="B1192" s="455">
        <v>2018000986</v>
      </c>
      <c r="C1192" s="456">
        <v>-15271.02</v>
      </c>
      <c r="D1192" s="127">
        <v>1</v>
      </c>
      <c r="J1192" s="114"/>
      <c r="K1192" s="114"/>
      <c r="L1192" s="114"/>
    </row>
    <row r="1193" spans="1:12" s="98" customFormat="1" x14ac:dyDescent="0.35">
      <c r="A1193" s="454">
        <v>44069</v>
      </c>
      <c r="B1193" s="455">
        <v>2018000178</v>
      </c>
      <c r="C1193" s="456">
        <v>-15248.59</v>
      </c>
      <c r="D1193" s="127">
        <v>1</v>
      </c>
      <c r="J1193" s="114"/>
      <c r="K1193" s="114"/>
      <c r="L1193" s="114"/>
    </row>
    <row r="1194" spans="1:12" s="98" customFormat="1" x14ac:dyDescent="0.35">
      <c r="A1194" s="454">
        <v>44140</v>
      </c>
      <c r="B1194" s="455">
        <v>2018000433</v>
      </c>
      <c r="C1194" s="456">
        <v>-15239.84</v>
      </c>
      <c r="D1194" s="127">
        <v>1</v>
      </c>
      <c r="J1194" s="114"/>
      <c r="K1194" s="114"/>
      <c r="L1194" s="114"/>
    </row>
    <row r="1195" spans="1:12" s="98" customFormat="1" x14ac:dyDescent="0.35">
      <c r="A1195" s="454">
        <v>44195</v>
      </c>
      <c r="B1195" s="455">
        <v>2018000768</v>
      </c>
      <c r="C1195" s="456">
        <v>-15237.57</v>
      </c>
      <c r="D1195" s="127">
        <v>1</v>
      </c>
      <c r="J1195" s="114"/>
      <c r="K1195" s="114"/>
      <c r="L1195" s="114"/>
    </row>
    <row r="1196" spans="1:12" s="98" customFormat="1" x14ac:dyDescent="0.35">
      <c r="A1196" s="454">
        <v>44276</v>
      </c>
      <c r="B1196" s="455">
        <v>2018001111</v>
      </c>
      <c r="C1196" s="456">
        <v>-15225.12</v>
      </c>
      <c r="D1196" s="127">
        <v>1</v>
      </c>
      <c r="J1196" s="114"/>
      <c r="K1196" s="114"/>
      <c r="L1196" s="114"/>
    </row>
    <row r="1197" spans="1:12" s="98" customFormat="1" x14ac:dyDescent="0.35">
      <c r="A1197" s="454">
        <v>44277</v>
      </c>
      <c r="B1197" s="455">
        <v>2018001106</v>
      </c>
      <c r="C1197" s="456">
        <v>-15204.85</v>
      </c>
      <c r="D1197" s="127">
        <v>1</v>
      </c>
      <c r="J1197" s="114"/>
      <c r="K1197" s="114"/>
      <c r="L1197" s="114"/>
    </row>
    <row r="1198" spans="1:12" s="98" customFormat="1" x14ac:dyDescent="0.35">
      <c r="A1198" s="454">
        <v>44182</v>
      </c>
      <c r="B1198" s="455">
        <v>2018000681</v>
      </c>
      <c r="C1198" s="456">
        <v>-15173.47</v>
      </c>
      <c r="D1198" s="127">
        <v>1</v>
      </c>
      <c r="J1198" s="114"/>
      <c r="K1198" s="114"/>
      <c r="L1198" s="114"/>
    </row>
    <row r="1199" spans="1:12" s="98" customFormat="1" x14ac:dyDescent="0.35">
      <c r="A1199" s="454">
        <v>44157</v>
      </c>
      <c r="B1199" s="455">
        <v>2018000585</v>
      </c>
      <c r="C1199" s="456">
        <v>-15168.2</v>
      </c>
      <c r="D1199" s="127">
        <v>1</v>
      </c>
      <c r="J1199" s="114"/>
      <c r="K1199" s="114"/>
      <c r="L1199" s="114"/>
    </row>
    <row r="1200" spans="1:12" s="98" customFormat="1" x14ac:dyDescent="0.35">
      <c r="A1200" s="454">
        <v>44219</v>
      </c>
      <c r="B1200" s="455">
        <v>2018000855</v>
      </c>
      <c r="C1200" s="456">
        <v>-15159.86</v>
      </c>
      <c r="D1200" s="127">
        <v>1</v>
      </c>
      <c r="J1200" s="114"/>
      <c r="K1200" s="114"/>
      <c r="L1200" s="114"/>
    </row>
    <row r="1201" spans="1:12" s="98" customFormat="1" x14ac:dyDescent="0.35">
      <c r="A1201" s="454">
        <v>44276</v>
      </c>
      <c r="B1201" s="455">
        <v>2018001114</v>
      </c>
      <c r="C1201" s="456">
        <v>-15158.3</v>
      </c>
      <c r="D1201" s="127">
        <v>1</v>
      </c>
      <c r="J1201" s="114"/>
      <c r="K1201" s="114"/>
      <c r="L1201" s="114"/>
    </row>
    <row r="1202" spans="1:12" s="98" customFormat="1" x14ac:dyDescent="0.35">
      <c r="A1202" s="454">
        <v>44083</v>
      </c>
      <c r="B1202" s="455">
        <v>2018000217</v>
      </c>
      <c r="C1202" s="456">
        <v>-15153.82</v>
      </c>
      <c r="D1202" s="127">
        <v>1</v>
      </c>
      <c r="J1202" s="114"/>
      <c r="K1202" s="114"/>
      <c r="L1202" s="114"/>
    </row>
    <row r="1203" spans="1:12" s="98" customFormat="1" x14ac:dyDescent="0.35">
      <c r="A1203" s="454">
        <v>44280</v>
      </c>
      <c r="B1203" s="455">
        <v>2018001147</v>
      </c>
      <c r="C1203" s="456">
        <v>-15117.25</v>
      </c>
      <c r="D1203" s="127">
        <v>1</v>
      </c>
      <c r="J1203" s="114"/>
      <c r="K1203" s="114"/>
      <c r="L1203" s="114"/>
    </row>
    <row r="1204" spans="1:12" s="98" customFormat="1" x14ac:dyDescent="0.35">
      <c r="A1204" s="454">
        <v>44131</v>
      </c>
      <c r="B1204" s="455">
        <v>2018000385</v>
      </c>
      <c r="C1204" s="456">
        <v>-15115.97</v>
      </c>
      <c r="D1204" s="127">
        <v>1</v>
      </c>
      <c r="J1204" s="114"/>
      <c r="K1204" s="114"/>
      <c r="L1204" s="114"/>
    </row>
    <row r="1205" spans="1:12" s="98" customFormat="1" x14ac:dyDescent="0.35">
      <c r="A1205" s="454">
        <v>44166</v>
      </c>
      <c r="B1205" s="455">
        <v>2018000591</v>
      </c>
      <c r="C1205" s="456">
        <v>-15114.4</v>
      </c>
      <c r="D1205" s="127">
        <v>1</v>
      </c>
      <c r="J1205" s="114"/>
      <c r="K1205" s="114"/>
      <c r="L1205" s="114"/>
    </row>
    <row r="1206" spans="1:12" s="98" customFormat="1" x14ac:dyDescent="0.35">
      <c r="A1206" s="454">
        <v>44323</v>
      </c>
      <c r="B1206" s="455">
        <v>2018001307</v>
      </c>
      <c r="C1206" s="456">
        <v>-15110.22</v>
      </c>
      <c r="D1206" s="127">
        <v>1</v>
      </c>
      <c r="J1206" s="114"/>
      <c r="K1206" s="114"/>
      <c r="L1206" s="114"/>
    </row>
    <row r="1207" spans="1:12" s="98" customFormat="1" x14ac:dyDescent="0.35">
      <c r="A1207" s="454">
        <v>44157</v>
      </c>
      <c r="B1207" s="455">
        <v>2018000585</v>
      </c>
      <c r="C1207" s="456">
        <v>-15086.31</v>
      </c>
      <c r="D1207" s="127">
        <v>1</v>
      </c>
      <c r="J1207" s="114"/>
      <c r="K1207" s="114"/>
      <c r="L1207" s="114"/>
    </row>
    <row r="1208" spans="1:12" s="98" customFormat="1" x14ac:dyDescent="0.35">
      <c r="A1208" s="454">
        <v>44181</v>
      </c>
      <c r="B1208" s="455">
        <v>2018000663</v>
      </c>
      <c r="C1208" s="456">
        <v>-15081.52</v>
      </c>
      <c r="D1208" s="127">
        <v>1</v>
      </c>
      <c r="J1208" s="114"/>
      <c r="K1208" s="114"/>
      <c r="L1208" s="114"/>
    </row>
    <row r="1209" spans="1:12" s="98" customFormat="1" x14ac:dyDescent="0.35">
      <c r="A1209" s="454">
        <v>44034</v>
      </c>
      <c r="B1209" s="455">
        <v>2018000068</v>
      </c>
      <c r="C1209" s="456">
        <v>-15029.51</v>
      </c>
      <c r="D1209" s="127">
        <v>1</v>
      </c>
      <c r="J1209" s="114"/>
      <c r="K1209" s="114"/>
      <c r="L1209" s="114"/>
    </row>
    <row r="1210" spans="1:12" s="98" customFormat="1" x14ac:dyDescent="0.35">
      <c r="A1210" s="454">
        <v>44111</v>
      </c>
      <c r="B1210" s="455">
        <v>2018000314</v>
      </c>
      <c r="C1210" s="456">
        <v>-15018.57</v>
      </c>
      <c r="D1210" s="127">
        <v>1</v>
      </c>
      <c r="J1210" s="114"/>
      <c r="K1210" s="114"/>
      <c r="L1210" s="114"/>
    </row>
    <row r="1211" spans="1:12" s="98" customFormat="1" x14ac:dyDescent="0.35">
      <c r="A1211" s="454">
        <v>44182</v>
      </c>
      <c r="B1211" s="455">
        <v>2018000680</v>
      </c>
      <c r="C1211" s="456">
        <v>-14999.36</v>
      </c>
      <c r="D1211" s="127">
        <v>1</v>
      </c>
      <c r="J1211" s="114"/>
      <c r="K1211" s="114"/>
      <c r="L1211" s="114"/>
    </row>
    <row r="1212" spans="1:12" s="98" customFormat="1" x14ac:dyDescent="0.35">
      <c r="A1212" s="454">
        <v>44230</v>
      </c>
      <c r="B1212" s="455">
        <v>2018000904</v>
      </c>
      <c r="C1212" s="456">
        <v>-14994.47</v>
      </c>
      <c r="D1212" s="127">
        <v>1</v>
      </c>
      <c r="J1212" s="114"/>
      <c r="K1212" s="114"/>
      <c r="L1212" s="114"/>
    </row>
    <row r="1213" spans="1:12" s="98" customFormat="1" x14ac:dyDescent="0.35">
      <c r="A1213" s="454">
        <v>44123</v>
      </c>
      <c r="B1213" s="455">
        <v>2018000392</v>
      </c>
      <c r="C1213" s="456">
        <v>-14991.61</v>
      </c>
      <c r="D1213" s="127">
        <v>1</v>
      </c>
      <c r="J1213" s="114"/>
      <c r="K1213" s="114"/>
      <c r="L1213" s="114"/>
    </row>
    <row r="1214" spans="1:12" s="98" customFormat="1" x14ac:dyDescent="0.35">
      <c r="A1214" s="454">
        <v>44239</v>
      </c>
      <c r="B1214" s="455">
        <v>2018000963</v>
      </c>
      <c r="C1214" s="456">
        <v>-14977.34</v>
      </c>
      <c r="D1214" s="127">
        <v>1</v>
      </c>
      <c r="J1214" s="114"/>
      <c r="K1214" s="114"/>
      <c r="L1214" s="114"/>
    </row>
    <row r="1215" spans="1:12" s="98" customFormat="1" x14ac:dyDescent="0.35">
      <c r="A1215" s="454">
        <v>44188</v>
      </c>
      <c r="B1215" s="455">
        <v>2018000729</v>
      </c>
      <c r="C1215" s="456">
        <v>-14965.21</v>
      </c>
      <c r="D1215" s="127">
        <v>1</v>
      </c>
      <c r="J1215" s="114"/>
      <c r="K1215" s="114"/>
      <c r="L1215" s="114"/>
    </row>
    <row r="1216" spans="1:12" s="98" customFormat="1" x14ac:dyDescent="0.35">
      <c r="A1216" s="454">
        <v>44353</v>
      </c>
      <c r="B1216" s="455">
        <v>2018001506</v>
      </c>
      <c r="C1216" s="456">
        <v>-14962.18</v>
      </c>
      <c r="D1216" s="127">
        <v>1</v>
      </c>
      <c r="J1216" s="114"/>
      <c r="K1216" s="114"/>
      <c r="L1216" s="114"/>
    </row>
    <row r="1217" spans="1:12" s="98" customFormat="1" x14ac:dyDescent="0.35">
      <c r="A1217" s="454">
        <v>44159</v>
      </c>
      <c r="B1217" s="455">
        <v>2018000551</v>
      </c>
      <c r="C1217" s="456">
        <v>-14955.2</v>
      </c>
      <c r="D1217" s="127">
        <v>1</v>
      </c>
      <c r="J1217" s="114"/>
      <c r="K1217" s="114"/>
      <c r="L1217" s="114"/>
    </row>
    <row r="1218" spans="1:12" s="98" customFormat="1" x14ac:dyDescent="0.35">
      <c r="A1218" s="454">
        <v>44364</v>
      </c>
      <c r="B1218" s="455">
        <v>2018001565</v>
      </c>
      <c r="C1218" s="456">
        <v>-14947.02</v>
      </c>
      <c r="D1218" s="127">
        <v>1</v>
      </c>
      <c r="J1218" s="114"/>
      <c r="K1218" s="114"/>
      <c r="L1218" s="114"/>
    </row>
    <row r="1219" spans="1:12" s="98" customFormat="1" x14ac:dyDescent="0.35">
      <c r="A1219" s="454">
        <v>44166</v>
      </c>
      <c r="B1219" s="455">
        <v>2018000607</v>
      </c>
      <c r="C1219" s="456">
        <v>-14942.84</v>
      </c>
      <c r="D1219" s="127">
        <v>1</v>
      </c>
      <c r="J1219" s="114"/>
      <c r="K1219" s="114"/>
      <c r="L1219" s="114"/>
    </row>
    <row r="1220" spans="1:12" s="98" customFormat="1" x14ac:dyDescent="0.35">
      <c r="A1220" s="454">
        <v>44354</v>
      </c>
      <c r="B1220" s="455">
        <v>2018001466</v>
      </c>
      <c r="C1220" s="456">
        <v>-14932.13</v>
      </c>
      <c r="D1220" s="127">
        <v>1</v>
      </c>
      <c r="J1220" s="114"/>
      <c r="K1220" s="114"/>
      <c r="L1220" s="114"/>
    </row>
    <row r="1221" spans="1:12" s="98" customFormat="1" x14ac:dyDescent="0.35">
      <c r="A1221" s="454">
        <v>44177</v>
      </c>
      <c r="B1221" s="455">
        <v>2018000645</v>
      </c>
      <c r="C1221" s="456">
        <v>-14928.95</v>
      </c>
      <c r="D1221" s="127">
        <v>1</v>
      </c>
      <c r="J1221" s="114"/>
      <c r="K1221" s="114"/>
      <c r="L1221" s="114"/>
    </row>
    <row r="1222" spans="1:12" s="98" customFormat="1" x14ac:dyDescent="0.35">
      <c r="A1222" s="454">
        <v>44069</v>
      </c>
      <c r="B1222" s="455">
        <v>2018000173</v>
      </c>
      <c r="C1222" s="456">
        <v>-14882.63</v>
      </c>
      <c r="D1222" s="127">
        <v>1</v>
      </c>
      <c r="J1222" s="114"/>
      <c r="K1222" s="114"/>
      <c r="L1222" s="114"/>
    </row>
    <row r="1223" spans="1:12" s="98" customFormat="1" x14ac:dyDescent="0.35">
      <c r="A1223" s="454">
        <v>44369</v>
      </c>
      <c r="B1223" s="455">
        <v>2018001589</v>
      </c>
      <c r="C1223" s="456">
        <v>-14836.93</v>
      </c>
      <c r="D1223" s="127">
        <v>1</v>
      </c>
      <c r="J1223" s="114"/>
      <c r="K1223" s="114"/>
      <c r="L1223" s="114"/>
    </row>
    <row r="1224" spans="1:12" s="98" customFormat="1" x14ac:dyDescent="0.35">
      <c r="A1224" s="454">
        <v>44158</v>
      </c>
      <c r="B1224" s="455">
        <v>2018000583</v>
      </c>
      <c r="C1224" s="456">
        <v>-14819.21</v>
      </c>
      <c r="D1224" s="127">
        <v>1</v>
      </c>
      <c r="J1224" s="114"/>
      <c r="K1224" s="114"/>
      <c r="L1224" s="114"/>
    </row>
    <row r="1225" spans="1:12" s="98" customFormat="1" x14ac:dyDescent="0.35">
      <c r="A1225" s="454">
        <v>44235</v>
      </c>
      <c r="B1225" s="455">
        <v>2018000968</v>
      </c>
      <c r="C1225" s="456">
        <v>-14817.6</v>
      </c>
      <c r="D1225" s="127">
        <v>1</v>
      </c>
      <c r="J1225" s="114"/>
      <c r="K1225" s="114"/>
      <c r="L1225" s="114"/>
    </row>
    <row r="1226" spans="1:12" s="98" customFormat="1" x14ac:dyDescent="0.35">
      <c r="A1226" s="454">
        <v>44188</v>
      </c>
      <c r="B1226" s="455">
        <v>2018000741</v>
      </c>
      <c r="C1226" s="456">
        <v>-14814.94</v>
      </c>
      <c r="D1226" s="127">
        <v>1</v>
      </c>
      <c r="J1226" s="114"/>
      <c r="K1226" s="114"/>
      <c r="L1226" s="114"/>
    </row>
    <row r="1227" spans="1:12" s="98" customFormat="1" x14ac:dyDescent="0.35">
      <c r="A1227" s="454">
        <v>44159</v>
      </c>
      <c r="B1227" s="455">
        <v>2018000548</v>
      </c>
      <c r="C1227" s="456">
        <v>-14814.58</v>
      </c>
      <c r="D1227" s="127">
        <v>1</v>
      </c>
      <c r="J1227" s="114"/>
      <c r="K1227" s="114"/>
      <c r="L1227" s="114"/>
    </row>
    <row r="1228" spans="1:12" s="98" customFormat="1" x14ac:dyDescent="0.35">
      <c r="A1228" s="454">
        <v>44074</v>
      </c>
      <c r="B1228" s="455">
        <v>2008000030</v>
      </c>
      <c r="C1228" s="456">
        <v>-14806.07</v>
      </c>
      <c r="D1228" s="127">
        <v>1</v>
      </c>
      <c r="J1228" s="114"/>
      <c r="K1228" s="114"/>
      <c r="L1228" s="114"/>
    </row>
    <row r="1229" spans="1:12" s="98" customFormat="1" x14ac:dyDescent="0.35">
      <c r="A1229" s="454">
        <v>44281</v>
      </c>
      <c r="B1229" s="455">
        <v>2018001171</v>
      </c>
      <c r="C1229" s="456">
        <v>-14785.71</v>
      </c>
      <c r="D1229" s="127">
        <v>1</v>
      </c>
      <c r="J1229" s="114"/>
      <c r="K1229" s="114"/>
      <c r="L1229" s="114"/>
    </row>
    <row r="1230" spans="1:12" s="98" customFormat="1" x14ac:dyDescent="0.35">
      <c r="A1230" s="454">
        <v>44360</v>
      </c>
      <c r="B1230" s="455">
        <v>2018001516</v>
      </c>
      <c r="C1230" s="456">
        <v>-14781.43</v>
      </c>
      <c r="D1230" s="127">
        <v>1</v>
      </c>
      <c r="J1230" s="114"/>
      <c r="K1230" s="114"/>
      <c r="L1230" s="114"/>
    </row>
    <row r="1231" spans="1:12" s="98" customFormat="1" x14ac:dyDescent="0.35">
      <c r="A1231" s="454">
        <v>44202</v>
      </c>
      <c r="B1231" s="455">
        <v>2018000792</v>
      </c>
      <c r="C1231" s="456">
        <v>-14773.04</v>
      </c>
      <c r="D1231" s="127">
        <v>1</v>
      </c>
      <c r="J1231" s="114"/>
      <c r="K1231" s="114"/>
      <c r="L1231" s="114"/>
    </row>
    <row r="1232" spans="1:12" s="98" customFormat="1" x14ac:dyDescent="0.35">
      <c r="A1232" s="454">
        <v>44154</v>
      </c>
      <c r="B1232" s="455">
        <v>2018000514</v>
      </c>
      <c r="C1232" s="456">
        <v>-14744.74</v>
      </c>
      <c r="D1232" s="127">
        <v>1</v>
      </c>
      <c r="J1232" s="114"/>
      <c r="K1232" s="114"/>
      <c r="L1232" s="114"/>
    </row>
    <row r="1233" spans="1:12" s="98" customFormat="1" x14ac:dyDescent="0.35">
      <c r="A1233" s="454">
        <v>44328</v>
      </c>
      <c r="B1233" s="455">
        <v>2018001367</v>
      </c>
      <c r="C1233" s="456">
        <v>-14728.39</v>
      </c>
      <c r="D1233" s="127">
        <v>1</v>
      </c>
      <c r="J1233" s="114"/>
      <c r="K1233" s="114"/>
      <c r="L1233" s="114"/>
    </row>
    <row r="1234" spans="1:12" s="98" customFormat="1" x14ac:dyDescent="0.35">
      <c r="A1234" s="454">
        <v>44229</v>
      </c>
      <c r="B1234" s="455">
        <v>2018000903</v>
      </c>
      <c r="C1234" s="456">
        <v>-14728.38</v>
      </c>
      <c r="D1234" s="127">
        <v>1</v>
      </c>
      <c r="J1234" s="114"/>
      <c r="K1234" s="114"/>
      <c r="L1234" s="114"/>
    </row>
    <row r="1235" spans="1:12" s="98" customFormat="1" x14ac:dyDescent="0.35">
      <c r="A1235" s="454">
        <v>44231</v>
      </c>
      <c r="B1235" s="455">
        <v>2018000916</v>
      </c>
      <c r="C1235" s="456">
        <v>-14718.41</v>
      </c>
      <c r="D1235" s="127">
        <v>1</v>
      </c>
      <c r="J1235" s="114"/>
      <c r="K1235" s="114"/>
      <c r="L1235" s="114"/>
    </row>
    <row r="1236" spans="1:12" s="98" customFormat="1" x14ac:dyDescent="0.35">
      <c r="A1236" s="454">
        <v>44354</v>
      </c>
      <c r="B1236" s="455">
        <v>2018001469</v>
      </c>
      <c r="C1236" s="456">
        <v>-14716.8</v>
      </c>
      <c r="D1236" s="127">
        <v>1</v>
      </c>
      <c r="J1236" s="114"/>
      <c r="K1236" s="114"/>
      <c r="L1236" s="114"/>
    </row>
    <row r="1237" spans="1:12" s="98" customFormat="1" x14ac:dyDescent="0.35">
      <c r="A1237" s="454">
        <v>44366</v>
      </c>
      <c r="B1237" s="455">
        <v>2018001618</v>
      </c>
      <c r="C1237" s="456">
        <v>-14710.36</v>
      </c>
      <c r="D1237" s="127">
        <v>1</v>
      </c>
      <c r="J1237" s="114"/>
      <c r="K1237" s="114"/>
      <c r="L1237" s="114"/>
    </row>
    <row r="1238" spans="1:12" s="98" customFormat="1" x14ac:dyDescent="0.35">
      <c r="A1238" s="454">
        <v>44320</v>
      </c>
      <c r="B1238" s="455">
        <v>2018001311</v>
      </c>
      <c r="C1238" s="456">
        <v>-14671.23</v>
      </c>
      <c r="D1238" s="127">
        <v>1</v>
      </c>
      <c r="J1238" s="114"/>
      <c r="K1238" s="114"/>
      <c r="L1238" s="114"/>
    </row>
    <row r="1239" spans="1:12" s="98" customFormat="1" x14ac:dyDescent="0.35">
      <c r="A1239" s="454">
        <v>44080</v>
      </c>
      <c r="B1239" s="455">
        <v>2018000274</v>
      </c>
      <c r="C1239" s="456">
        <v>-14661.51</v>
      </c>
      <c r="D1239" s="127">
        <v>1</v>
      </c>
      <c r="J1239" s="114"/>
      <c r="K1239" s="114"/>
      <c r="L1239" s="114"/>
    </row>
    <row r="1240" spans="1:12" s="98" customFormat="1" x14ac:dyDescent="0.35">
      <c r="A1240" s="454">
        <v>44181</v>
      </c>
      <c r="B1240" s="455">
        <v>2018000663</v>
      </c>
      <c r="C1240" s="456">
        <v>-14623</v>
      </c>
      <c r="D1240" s="127">
        <v>1</v>
      </c>
      <c r="J1240" s="114"/>
      <c r="K1240" s="114"/>
      <c r="L1240" s="114"/>
    </row>
    <row r="1241" spans="1:12" s="98" customFormat="1" x14ac:dyDescent="0.35">
      <c r="A1241" s="454">
        <v>44183</v>
      </c>
      <c r="B1241" s="455">
        <v>2018000682</v>
      </c>
      <c r="C1241" s="456">
        <v>-14622.84</v>
      </c>
      <c r="D1241" s="127">
        <v>1</v>
      </c>
      <c r="J1241" s="114"/>
      <c r="K1241" s="114"/>
      <c r="L1241" s="114"/>
    </row>
    <row r="1242" spans="1:12" s="98" customFormat="1" x14ac:dyDescent="0.35">
      <c r="A1242" s="454">
        <v>44276</v>
      </c>
      <c r="B1242" s="455">
        <v>2018001114</v>
      </c>
      <c r="C1242" s="456">
        <v>-14621.7</v>
      </c>
      <c r="D1242" s="127">
        <v>1</v>
      </c>
      <c r="J1242" s="114"/>
      <c r="K1242" s="114"/>
      <c r="L1242" s="114"/>
    </row>
    <row r="1243" spans="1:12" s="98" customFormat="1" x14ac:dyDescent="0.35">
      <c r="A1243" s="454">
        <v>44324</v>
      </c>
      <c r="B1243" s="455">
        <v>2018001327</v>
      </c>
      <c r="C1243" s="456">
        <v>-14616.49</v>
      </c>
      <c r="D1243" s="127">
        <v>1</v>
      </c>
      <c r="J1243" s="114"/>
      <c r="K1243" s="114"/>
      <c r="L1243" s="114"/>
    </row>
    <row r="1244" spans="1:12" s="98" customFormat="1" x14ac:dyDescent="0.35">
      <c r="A1244" s="454">
        <v>44210</v>
      </c>
      <c r="B1244" s="455">
        <v>2018000815</v>
      </c>
      <c r="C1244" s="456">
        <v>-14604.99</v>
      </c>
      <c r="D1244" s="127">
        <v>1</v>
      </c>
      <c r="J1244" s="114"/>
      <c r="K1244" s="114"/>
      <c r="L1244" s="114"/>
    </row>
    <row r="1245" spans="1:12" s="98" customFormat="1" x14ac:dyDescent="0.35">
      <c r="A1245" s="454">
        <v>44369</v>
      </c>
      <c r="B1245" s="455">
        <v>2018001589</v>
      </c>
      <c r="C1245" s="456">
        <v>-14599.19</v>
      </c>
      <c r="D1245" s="127">
        <v>1</v>
      </c>
      <c r="J1245" s="114"/>
      <c r="K1245" s="114"/>
      <c r="L1245" s="114"/>
    </row>
    <row r="1246" spans="1:12" s="98" customFormat="1" x14ac:dyDescent="0.35">
      <c r="A1246" s="454">
        <v>44307</v>
      </c>
      <c r="B1246" s="455">
        <v>2018001255</v>
      </c>
      <c r="C1246" s="456">
        <v>-14597.5</v>
      </c>
      <c r="D1246" s="127">
        <v>1</v>
      </c>
      <c r="J1246" s="114"/>
      <c r="K1246" s="114"/>
      <c r="L1246" s="114"/>
    </row>
    <row r="1247" spans="1:12" s="98" customFormat="1" x14ac:dyDescent="0.35">
      <c r="A1247" s="454">
        <v>44273</v>
      </c>
      <c r="B1247" s="455">
        <v>2018001103</v>
      </c>
      <c r="C1247" s="456">
        <v>-14587</v>
      </c>
      <c r="D1247" s="127">
        <v>1</v>
      </c>
      <c r="J1247" s="114"/>
      <c r="K1247" s="114"/>
      <c r="L1247" s="114"/>
    </row>
    <row r="1248" spans="1:12" s="98" customFormat="1" x14ac:dyDescent="0.35">
      <c r="A1248" s="454">
        <v>44095</v>
      </c>
      <c r="B1248" s="455">
        <v>2018000261</v>
      </c>
      <c r="C1248" s="456">
        <v>-14577.24</v>
      </c>
      <c r="D1248" s="127">
        <v>1</v>
      </c>
      <c r="J1248" s="114"/>
      <c r="K1248" s="114"/>
      <c r="L1248" s="114"/>
    </row>
    <row r="1249" spans="1:12" s="98" customFormat="1" x14ac:dyDescent="0.35">
      <c r="A1249" s="454">
        <v>44376</v>
      </c>
      <c r="B1249" s="455">
        <v>2018001623</v>
      </c>
      <c r="C1249" s="456">
        <v>-14556.24</v>
      </c>
      <c r="D1249" s="127">
        <v>1</v>
      </c>
      <c r="J1249" s="114"/>
      <c r="K1249" s="114"/>
      <c r="L1249" s="114"/>
    </row>
    <row r="1250" spans="1:12" s="98" customFormat="1" x14ac:dyDescent="0.35">
      <c r="A1250" s="454">
        <v>44360</v>
      </c>
      <c r="B1250" s="455">
        <v>2018001619</v>
      </c>
      <c r="C1250" s="456">
        <v>-14542.59</v>
      </c>
      <c r="D1250" s="127">
        <v>1</v>
      </c>
      <c r="J1250" s="114"/>
      <c r="K1250" s="114"/>
      <c r="L1250" s="114"/>
    </row>
    <row r="1251" spans="1:12" s="98" customFormat="1" x14ac:dyDescent="0.35">
      <c r="A1251" s="454">
        <v>44279</v>
      </c>
      <c r="B1251" s="455">
        <v>2018001152</v>
      </c>
      <c r="C1251" s="456">
        <v>-14536.88</v>
      </c>
      <c r="D1251" s="127">
        <v>1</v>
      </c>
      <c r="J1251" s="114"/>
      <c r="K1251" s="114"/>
      <c r="L1251" s="114"/>
    </row>
    <row r="1252" spans="1:12" s="98" customFormat="1" x14ac:dyDescent="0.35">
      <c r="A1252" s="454">
        <v>44238</v>
      </c>
      <c r="B1252" s="455">
        <v>2018000957</v>
      </c>
      <c r="C1252" s="456">
        <v>-14530.41</v>
      </c>
      <c r="D1252" s="127">
        <v>1</v>
      </c>
      <c r="J1252" s="114"/>
      <c r="K1252" s="114"/>
      <c r="L1252" s="114"/>
    </row>
    <row r="1253" spans="1:12" s="98" customFormat="1" x14ac:dyDescent="0.35">
      <c r="A1253" s="454">
        <v>44314</v>
      </c>
      <c r="B1253" s="455">
        <v>2018001280</v>
      </c>
      <c r="C1253" s="456">
        <v>-14525.25</v>
      </c>
      <c r="D1253" s="127">
        <v>1</v>
      </c>
      <c r="J1253" s="114"/>
      <c r="K1253" s="114"/>
      <c r="L1253" s="114"/>
    </row>
    <row r="1254" spans="1:12" s="98" customFormat="1" x14ac:dyDescent="0.35">
      <c r="A1254" s="454">
        <v>44027</v>
      </c>
      <c r="B1254" s="455">
        <v>2018000050</v>
      </c>
      <c r="C1254" s="456">
        <v>-14514.24</v>
      </c>
      <c r="D1254" s="127">
        <v>1</v>
      </c>
      <c r="J1254" s="114"/>
      <c r="K1254" s="114"/>
      <c r="L1254" s="114"/>
    </row>
    <row r="1255" spans="1:12" s="98" customFormat="1" x14ac:dyDescent="0.35">
      <c r="A1255" s="454">
        <v>44034</v>
      </c>
      <c r="B1255" s="455">
        <v>2018000073</v>
      </c>
      <c r="C1255" s="456">
        <v>-14461.42</v>
      </c>
      <c r="D1255" s="127">
        <v>1</v>
      </c>
      <c r="J1255" s="114"/>
      <c r="K1255" s="114"/>
      <c r="L1255" s="114"/>
    </row>
    <row r="1256" spans="1:12" s="98" customFormat="1" x14ac:dyDescent="0.35">
      <c r="A1256" s="454">
        <v>44281</v>
      </c>
      <c r="B1256" s="455">
        <v>2018001170</v>
      </c>
      <c r="C1256" s="456">
        <v>-14424.48</v>
      </c>
      <c r="D1256" s="127">
        <v>1</v>
      </c>
      <c r="J1256" s="114"/>
      <c r="K1256" s="114"/>
      <c r="L1256" s="114"/>
    </row>
    <row r="1257" spans="1:12" s="98" customFormat="1" x14ac:dyDescent="0.35">
      <c r="A1257" s="454">
        <v>44095</v>
      </c>
      <c r="B1257" s="455">
        <v>2018000246</v>
      </c>
      <c r="C1257" s="456">
        <v>-14411.33</v>
      </c>
      <c r="D1257" s="127">
        <v>1</v>
      </c>
      <c r="J1257" s="114"/>
      <c r="K1257" s="114"/>
      <c r="L1257" s="114"/>
    </row>
    <row r="1258" spans="1:12" s="98" customFormat="1" x14ac:dyDescent="0.35">
      <c r="A1258" s="454">
        <v>44181</v>
      </c>
      <c r="B1258" s="455">
        <v>2018000663</v>
      </c>
      <c r="C1258" s="456">
        <v>-14407.75</v>
      </c>
      <c r="D1258" s="127">
        <v>1</v>
      </c>
      <c r="J1258" s="114"/>
      <c r="K1258" s="114"/>
      <c r="L1258" s="114"/>
    </row>
    <row r="1259" spans="1:12" s="98" customFormat="1" x14ac:dyDescent="0.35">
      <c r="A1259" s="454">
        <v>44188</v>
      </c>
      <c r="B1259" s="455">
        <v>2018000700</v>
      </c>
      <c r="C1259" s="456">
        <v>-14393.88</v>
      </c>
      <c r="D1259" s="127">
        <v>1</v>
      </c>
      <c r="J1259" s="114"/>
      <c r="K1259" s="114"/>
      <c r="L1259" s="114"/>
    </row>
    <row r="1260" spans="1:12" s="98" customFormat="1" x14ac:dyDescent="0.35">
      <c r="A1260" s="454">
        <v>44276</v>
      </c>
      <c r="B1260" s="455">
        <v>2018001109</v>
      </c>
      <c r="C1260" s="456">
        <v>-14378.36</v>
      </c>
      <c r="D1260" s="127">
        <v>1</v>
      </c>
      <c r="J1260" s="114"/>
      <c r="K1260" s="114"/>
      <c r="L1260" s="114"/>
    </row>
    <row r="1261" spans="1:12" s="98" customFormat="1" x14ac:dyDescent="0.35">
      <c r="A1261" s="454">
        <v>44280</v>
      </c>
      <c r="B1261" s="455">
        <v>2018001139</v>
      </c>
      <c r="C1261" s="456">
        <v>-14368.53</v>
      </c>
      <c r="D1261" s="127">
        <v>1</v>
      </c>
      <c r="J1261" s="114"/>
      <c r="K1261" s="114"/>
      <c r="L1261" s="114"/>
    </row>
    <row r="1262" spans="1:12" s="98" customFormat="1" x14ac:dyDescent="0.35">
      <c r="A1262" s="454">
        <v>44159</v>
      </c>
      <c r="B1262" s="455">
        <v>2018000548</v>
      </c>
      <c r="C1262" s="456">
        <v>-14351.6</v>
      </c>
      <c r="D1262" s="127">
        <v>1</v>
      </c>
      <c r="J1262" s="114"/>
      <c r="K1262" s="114"/>
      <c r="L1262" s="114"/>
    </row>
    <row r="1263" spans="1:12" s="98" customFormat="1" x14ac:dyDescent="0.35">
      <c r="A1263" s="454">
        <v>44325</v>
      </c>
      <c r="B1263" s="455">
        <v>2018001344</v>
      </c>
      <c r="C1263" s="456">
        <v>-14317.26</v>
      </c>
      <c r="D1263" s="127">
        <v>1</v>
      </c>
      <c r="J1263" s="114"/>
      <c r="K1263" s="114"/>
      <c r="L1263" s="114"/>
    </row>
    <row r="1264" spans="1:12" s="98" customFormat="1" x14ac:dyDescent="0.35">
      <c r="A1264" s="454">
        <v>44215</v>
      </c>
      <c r="B1264" s="455">
        <v>2018000835</v>
      </c>
      <c r="C1264" s="456">
        <v>-14281.29</v>
      </c>
      <c r="D1264" s="127">
        <v>1</v>
      </c>
      <c r="J1264" s="114"/>
      <c r="K1264" s="114"/>
      <c r="L1264" s="114"/>
    </row>
    <row r="1265" spans="1:12" s="98" customFormat="1" x14ac:dyDescent="0.35">
      <c r="A1265" s="454">
        <v>44088</v>
      </c>
      <c r="B1265" s="455">
        <v>2018000269</v>
      </c>
      <c r="C1265" s="456">
        <v>-14277.16</v>
      </c>
      <c r="D1265" s="127">
        <v>1</v>
      </c>
      <c r="J1265" s="114"/>
      <c r="K1265" s="114"/>
      <c r="L1265" s="114"/>
    </row>
    <row r="1266" spans="1:12" s="98" customFormat="1" x14ac:dyDescent="0.35">
      <c r="A1266" s="454">
        <v>44117</v>
      </c>
      <c r="B1266" s="455">
        <v>2018000331</v>
      </c>
      <c r="C1266" s="456">
        <v>-14273.46</v>
      </c>
      <c r="D1266" s="127">
        <v>1</v>
      </c>
      <c r="J1266" s="114"/>
      <c r="K1266" s="114"/>
      <c r="L1266" s="114"/>
    </row>
    <row r="1267" spans="1:12" s="98" customFormat="1" x14ac:dyDescent="0.35">
      <c r="A1267" s="454">
        <v>44354</v>
      </c>
      <c r="B1267" s="455">
        <v>2018001477</v>
      </c>
      <c r="C1267" s="456">
        <v>-14260.82</v>
      </c>
      <c r="D1267" s="127">
        <v>1</v>
      </c>
      <c r="J1267" s="114"/>
      <c r="K1267" s="114"/>
      <c r="L1267" s="114"/>
    </row>
    <row r="1268" spans="1:12" s="98" customFormat="1" x14ac:dyDescent="0.35">
      <c r="A1268" s="454">
        <v>44195</v>
      </c>
      <c r="B1268" s="455">
        <v>2018000748</v>
      </c>
      <c r="C1268" s="456">
        <v>-14252.11</v>
      </c>
      <c r="D1268" s="127">
        <v>1</v>
      </c>
      <c r="J1268" s="114"/>
      <c r="K1268" s="114"/>
      <c r="L1268" s="114"/>
    </row>
    <row r="1269" spans="1:12" s="98" customFormat="1" x14ac:dyDescent="0.35">
      <c r="A1269" s="454">
        <v>44137</v>
      </c>
      <c r="B1269" s="455">
        <v>2018000407</v>
      </c>
      <c r="C1269" s="456">
        <v>-14244.78</v>
      </c>
      <c r="D1269" s="127">
        <v>1</v>
      </c>
      <c r="J1269" s="114"/>
      <c r="K1269" s="114"/>
      <c r="L1269" s="114"/>
    </row>
    <row r="1270" spans="1:12" s="98" customFormat="1" x14ac:dyDescent="0.35">
      <c r="A1270" s="454">
        <v>44273</v>
      </c>
      <c r="B1270" s="455">
        <v>2018001085</v>
      </c>
      <c r="C1270" s="456">
        <v>-14242.6</v>
      </c>
      <c r="D1270" s="127">
        <v>1</v>
      </c>
      <c r="J1270" s="114"/>
      <c r="K1270" s="114"/>
      <c r="L1270" s="114"/>
    </row>
    <row r="1271" spans="1:12" s="98" customFormat="1" x14ac:dyDescent="0.35">
      <c r="A1271" s="454">
        <v>44281</v>
      </c>
      <c r="B1271" s="455">
        <v>2018001168</v>
      </c>
      <c r="C1271" s="456">
        <v>-14231.92</v>
      </c>
      <c r="D1271" s="127">
        <v>1</v>
      </c>
      <c r="J1271" s="114"/>
      <c r="K1271" s="114"/>
      <c r="L1271" s="114"/>
    </row>
    <row r="1272" spans="1:12" s="98" customFormat="1" x14ac:dyDescent="0.35">
      <c r="A1272" s="454">
        <v>44086</v>
      </c>
      <c r="B1272" s="455">
        <v>2018000297</v>
      </c>
      <c r="C1272" s="456">
        <v>-14223.17</v>
      </c>
      <c r="D1272" s="127">
        <v>1</v>
      </c>
      <c r="J1272" s="114"/>
      <c r="K1272" s="114"/>
      <c r="L1272" s="114"/>
    </row>
    <row r="1273" spans="1:12" s="98" customFormat="1" x14ac:dyDescent="0.35">
      <c r="A1273" s="454">
        <v>44062</v>
      </c>
      <c r="B1273" s="455">
        <v>2018000150</v>
      </c>
      <c r="C1273" s="456">
        <v>-14214.78</v>
      </c>
      <c r="D1273" s="127">
        <v>1</v>
      </c>
      <c r="J1273" s="114"/>
      <c r="K1273" s="114"/>
      <c r="L1273" s="114"/>
    </row>
    <row r="1274" spans="1:12" s="98" customFormat="1" x14ac:dyDescent="0.35">
      <c r="A1274" s="454">
        <v>44358</v>
      </c>
      <c r="B1274" s="455">
        <v>2018001512</v>
      </c>
      <c r="C1274" s="456">
        <v>-14161.19</v>
      </c>
      <c r="D1274" s="127">
        <v>1</v>
      </c>
      <c r="J1274" s="114"/>
      <c r="K1274" s="114"/>
      <c r="L1274" s="114"/>
    </row>
    <row r="1275" spans="1:12" s="98" customFormat="1" x14ac:dyDescent="0.35">
      <c r="A1275" s="454">
        <v>44364</v>
      </c>
      <c r="B1275" s="455">
        <v>2018001566</v>
      </c>
      <c r="C1275" s="456">
        <v>-14132.39</v>
      </c>
      <c r="D1275" s="127">
        <v>1</v>
      </c>
      <c r="J1275" s="114"/>
      <c r="K1275" s="114"/>
      <c r="L1275" s="114"/>
    </row>
    <row r="1276" spans="1:12" s="98" customFormat="1" x14ac:dyDescent="0.35">
      <c r="A1276" s="454">
        <v>44358</v>
      </c>
      <c r="B1276" s="455">
        <v>2018001512</v>
      </c>
      <c r="C1276" s="456">
        <v>-14132.02</v>
      </c>
      <c r="D1276" s="127">
        <v>1</v>
      </c>
      <c r="J1276" s="114"/>
      <c r="K1276" s="114"/>
      <c r="L1276" s="114"/>
    </row>
    <row r="1277" spans="1:12" s="98" customFormat="1" x14ac:dyDescent="0.35">
      <c r="A1277" s="454">
        <v>44077</v>
      </c>
      <c r="B1277" s="455">
        <v>2018000232</v>
      </c>
      <c r="C1277" s="456">
        <v>-14122.69</v>
      </c>
      <c r="D1277" s="127">
        <v>1</v>
      </c>
      <c r="J1277" s="114"/>
      <c r="K1277" s="114"/>
      <c r="L1277" s="114"/>
    </row>
    <row r="1278" spans="1:12" s="98" customFormat="1" x14ac:dyDescent="0.35">
      <c r="A1278" s="454">
        <v>44370</v>
      </c>
      <c r="B1278" s="455">
        <v>2018001608</v>
      </c>
      <c r="C1278" s="456">
        <v>-14107.89</v>
      </c>
      <c r="D1278" s="127">
        <v>1</v>
      </c>
      <c r="J1278" s="114"/>
      <c r="K1278" s="114"/>
      <c r="L1278" s="114"/>
    </row>
    <row r="1279" spans="1:12" s="98" customFormat="1" x14ac:dyDescent="0.35">
      <c r="A1279" s="454">
        <v>44234</v>
      </c>
      <c r="B1279" s="455">
        <v>2018000930</v>
      </c>
      <c r="C1279" s="456">
        <v>-14104.19</v>
      </c>
      <c r="D1279" s="127">
        <v>1</v>
      </c>
      <c r="J1279" s="114"/>
      <c r="K1279" s="114"/>
      <c r="L1279" s="114"/>
    </row>
    <row r="1280" spans="1:12" s="98" customFormat="1" x14ac:dyDescent="0.35">
      <c r="A1280" s="454">
        <v>44370</v>
      </c>
      <c r="B1280" s="455">
        <v>2018001570</v>
      </c>
      <c r="C1280" s="456">
        <v>-14084.61</v>
      </c>
      <c r="D1280" s="127">
        <v>1</v>
      </c>
      <c r="J1280" s="114"/>
      <c r="K1280" s="114"/>
      <c r="L1280" s="114"/>
    </row>
    <row r="1281" spans="1:12" s="98" customFormat="1" x14ac:dyDescent="0.35">
      <c r="A1281" s="454">
        <v>44219</v>
      </c>
      <c r="B1281" s="455">
        <v>2018000862</v>
      </c>
      <c r="C1281" s="456">
        <v>-14080.77</v>
      </c>
      <c r="D1281" s="127">
        <v>1</v>
      </c>
      <c r="J1281" s="114"/>
      <c r="K1281" s="114"/>
      <c r="L1281" s="114"/>
    </row>
    <row r="1282" spans="1:12" s="98" customFormat="1" x14ac:dyDescent="0.35">
      <c r="A1282" s="454">
        <v>44330</v>
      </c>
      <c r="B1282" s="455">
        <v>2018001376</v>
      </c>
      <c r="C1282" s="456">
        <v>-14069.48</v>
      </c>
      <c r="D1282" s="127">
        <v>1</v>
      </c>
      <c r="J1282" s="114"/>
      <c r="K1282" s="114"/>
      <c r="L1282" s="114"/>
    </row>
    <row r="1283" spans="1:12" s="98" customFormat="1" x14ac:dyDescent="0.35">
      <c r="A1283" s="454">
        <v>44146</v>
      </c>
      <c r="B1283" s="455">
        <v>2018000604</v>
      </c>
      <c r="C1283" s="456">
        <v>-14066.99</v>
      </c>
      <c r="D1283" s="127">
        <v>1</v>
      </c>
      <c r="J1283" s="114"/>
      <c r="K1283" s="114"/>
      <c r="L1283" s="114"/>
    </row>
    <row r="1284" spans="1:12" s="98" customFormat="1" x14ac:dyDescent="0.35">
      <c r="A1284" s="454">
        <v>44201</v>
      </c>
      <c r="B1284" s="455">
        <v>2018000791</v>
      </c>
      <c r="C1284" s="456">
        <v>-14054.75</v>
      </c>
      <c r="D1284" s="127">
        <v>1</v>
      </c>
      <c r="J1284" s="114"/>
      <c r="K1284" s="114"/>
      <c r="L1284" s="114"/>
    </row>
    <row r="1285" spans="1:12" s="98" customFormat="1" x14ac:dyDescent="0.35">
      <c r="A1285" s="454">
        <v>44070</v>
      </c>
      <c r="B1285" s="455">
        <v>2018000207</v>
      </c>
      <c r="C1285" s="456">
        <v>-14051</v>
      </c>
      <c r="D1285" s="127">
        <v>1</v>
      </c>
      <c r="J1285" s="114"/>
      <c r="K1285" s="114"/>
      <c r="L1285" s="114"/>
    </row>
    <row r="1286" spans="1:12" s="98" customFormat="1" x14ac:dyDescent="0.35">
      <c r="A1286" s="454">
        <v>44181</v>
      </c>
      <c r="B1286" s="455">
        <v>2018000655</v>
      </c>
      <c r="C1286" s="456">
        <v>-14031.55</v>
      </c>
      <c r="D1286" s="127">
        <v>1</v>
      </c>
      <c r="J1286" s="114"/>
      <c r="K1286" s="114"/>
      <c r="L1286" s="114"/>
    </row>
    <row r="1287" spans="1:12" s="98" customFormat="1" x14ac:dyDescent="0.35">
      <c r="A1287" s="454">
        <v>44314</v>
      </c>
      <c r="B1287" s="455">
        <v>2018001270</v>
      </c>
      <c r="C1287" s="456">
        <v>-14023.5</v>
      </c>
      <c r="D1287" s="127">
        <v>1</v>
      </c>
      <c r="J1287" s="114"/>
      <c r="K1287" s="114"/>
      <c r="L1287" s="114"/>
    </row>
    <row r="1288" spans="1:12" s="98" customFormat="1" x14ac:dyDescent="0.35">
      <c r="A1288" s="454">
        <v>44281</v>
      </c>
      <c r="B1288" s="455">
        <v>2018001170</v>
      </c>
      <c r="C1288" s="456">
        <v>-14019.06</v>
      </c>
      <c r="D1288" s="127">
        <v>1</v>
      </c>
      <c r="J1288" s="114"/>
      <c r="K1288" s="114"/>
      <c r="L1288" s="114"/>
    </row>
    <row r="1289" spans="1:12" s="98" customFormat="1" x14ac:dyDescent="0.35">
      <c r="A1289" s="454">
        <v>44189</v>
      </c>
      <c r="B1289" s="455">
        <v>2018000701</v>
      </c>
      <c r="C1289" s="456">
        <v>-14010.9</v>
      </c>
      <c r="D1289" s="127">
        <v>1</v>
      </c>
      <c r="J1289" s="114"/>
      <c r="K1289" s="114"/>
      <c r="L1289" s="114"/>
    </row>
    <row r="1290" spans="1:12" s="98" customFormat="1" x14ac:dyDescent="0.35">
      <c r="A1290" s="454">
        <v>44229</v>
      </c>
      <c r="B1290" s="455">
        <v>2018000924</v>
      </c>
      <c r="C1290" s="456">
        <v>-14000.92</v>
      </c>
      <c r="D1290" s="127">
        <v>1</v>
      </c>
      <c r="J1290" s="114"/>
      <c r="K1290" s="114"/>
      <c r="L1290" s="114"/>
    </row>
    <row r="1291" spans="1:12" s="98" customFormat="1" x14ac:dyDescent="0.35">
      <c r="A1291" s="454">
        <v>44147</v>
      </c>
      <c r="B1291" s="455">
        <v>2018000476</v>
      </c>
      <c r="C1291" s="456">
        <v>-13996.17</v>
      </c>
      <c r="D1291" s="127">
        <v>1</v>
      </c>
      <c r="J1291" s="114"/>
      <c r="K1291" s="114"/>
      <c r="L1291" s="114"/>
    </row>
    <row r="1292" spans="1:12" s="98" customFormat="1" x14ac:dyDescent="0.35">
      <c r="A1292" s="454">
        <v>44144</v>
      </c>
      <c r="B1292" s="455">
        <v>2018000464</v>
      </c>
      <c r="C1292" s="456">
        <v>-13992.92</v>
      </c>
      <c r="D1292" s="127">
        <v>1</v>
      </c>
      <c r="J1292" s="114"/>
      <c r="K1292" s="114"/>
      <c r="L1292" s="114"/>
    </row>
    <row r="1293" spans="1:12" s="98" customFormat="1" x14ac:dyDescent="0.35">
      <c r="A1293" s="454">
        <v>44165</v>
      </c>
      <c r="B1293" s="455">
        <v>2008000095</v>
      </c>
      <c r="C1293" s="456">
        <v>-13990.82</v>
      </c>
      <c r="D1293" s="127">
        <v>1</v>
      </c>
      <c r="J1293" s="114"/>
      <c r="K1293" s="114"/>
      <c r="L1293" s="114"/>
    </row>
    <row r="1294" spans="1:12" s="98" customFormat="1" x14ac:dyDescent="0.35">
      <c r="A1294" s="454">
        <v>44250</v>
      </c>
      <c r="B1294" s="455">
        <v>2018001000</v>
      </c>
      <c r="C1294" s="456">
        <v>-13980.2</v>
      </c>
      <c r="D1294" s="127">
        <v>1</v>
      </c>
      <c r="J1294" s="114"/>
      <c r="K1294" s="114"/>
      <c r="L1294" s="114"/>
    </row>
    <row r="1295" spans="1:12" s="98" customFormat="1" x14ac:dyDescent="0.35">
      <c r="A1295" s="454">
        <v>44370</v>
      </c>
      <c r="B1295" s="455">
        <v>2018001609</v>
      </c>
      <c r="C1295" s="456">
        <v>-13959.35</v>
      </c>
      <c r="D1295" s="127">
        <v>1</v>
      </c>
      <c r="J1295" s="114"/>
      <c r="K1295" s="114"/>
      <c r="L1295" s="114"/>
    </row>
    <row r="1296" spans="1:12" s="98" customFormat="1" x14ac:dyDescent="0.35">
      <c r="A1296" s="454">
        <v>44243</v>
      </c>
      <c r="B1296" s="455">
        <v>2018000989</v>
      </c>
      <c r="C1296" s="456">
        <v>-13944.28</v>
      </c>
      <c r="D1296" s="127">
        <v>1</v>
      </c>
      <c r="J1296" s="114"/>
      <c r="K1296" s="114"/>
      <c r="L1296" s="114"/>
    </row>
    <row r="1297" spans="1:12" s="98" customFormat="1" x14ac:dyDescent="0.35">
      <c r="A1297" s="454">
        <v>44142</v>
      </c>
      <c r="B1297" s="455">
        <v>2018000457</v>
      </c>
      <c r="C1297" s="456">
        <v>-13899.78</v>
      </c>
      <c r="D1297" s="127">
        <v>1</v>
      </c>
      <c r="J1297" s="114"/>
      <c r="K1297" s="114"/>
      <c r="L1297" s="114"/>
    </row>
    <row r="1298" spans="1:12" s="98" customFormat="1" x14ac:dyDescent="0.35">
      <c r="A1298" s="454">
        <v>44370</v>
      </c>
      <c r="B1298" s="455">
        <v>2018001608</v>
      </c>
      <c r="C1298" s="456">
        <v>-13870.01</v>
      </c>
      <c r="D1298" s="127">
        <v>1</v>
      </c>
      <c r="J1298" s="114"/>
      <c r="K1298" s="114"/>
      <c r="L1298" s="114"/>
    </row>
    <row r="1299" spans="1:12" s="98" customFormat="1" x14ac:dyDescent="0.35">
      <c r="A1299" s="454">
        <v>44324</v>
      </c>
      <c r="B1299" s="455">
        <v>2018001331</v>
      </c>
      <c r="C1299" s="456">
        <v>-13868.33</v>
      </c>
      <c r="D1299" s="127">
        <v>1</v>
      </c>
      <c r="J1299" s="114"/>
      <c r="K1299" s="114"/>
      <c r="L1299" s="114"/>
    </row>
    <row r="1300" spans="1:12" s="98" customFormat="1" x14ac:dyDescent="0.35">
      <c r="A1300" s="454">
        <v>44209</v>
      </c>
      <c r="B1300" s="455">
        <v>2018000875</v>
      </c>
      <c r="C1300" s="456">
        <v>-13846.56</v>
      </c>
      <c r="D1300" s="127">
        <v>1</v>
      </c>
      <c r="J1300" s="114"/>
      <c r="K1300" s="114"/>
      <c r="L1300" s="114"/>
    </row>
    <row r="1301" spans="1:12" s="98" customFormat="1" x14ac:dyDescent="0.35">
      <c r="A1301" s="454">
        <v>44376</v>
      </c>
      <c r="B1301" s="455">
        <v>2018001622</v>
      </c>
      <c r="C1301" s="456">
        <v>-13832.88</v>
      </c>
      <c r="D1301" s="127">
        <v>1</v>
      </c>
      <c r="J1301" s="114"/>
      <c r="K1301" s="114"/>
      <c r="L1301" s="114"/>
    </row>
    <row r="1302" spans="1:12" s="98" customFormat="1" x14ac:dyDescent="0.35">
      <c r="A1302" s="454">
        <v>44147</v>
      </c>
      <c r="B1302" s="455">
        <v>2018000557</v>
      </c>
      <c r="C1302" s="456">
        <v>-13804.14</v>
      </c>
      <c r="D1302" s="127">
        <v>1</v>
      </c>
      <c r="J1302" s="114"/>
      <c r="K1302" s="114"/>
      <c r="L1302" s="114"/>
    </row>
    <row r="1303" spans="1:12" s="98" customFormat="1" x14ac:dyDescent="0.35">
      <c r="A1303" s="454">
        <v>44353</v>
      </c>
      <c r="B1303" s="455">
        <v>2018001506</v>
      </c>
      <c r="C1303" s="456">
        <v>-13793.26</v>
      </c>
      <c r="D1303" s="127">
        <v>1</v>
      </c>
      <c r="J1303" s="114"/>
      <c r="K1303" s="114"/>
      <c r="L1303" s="114"/>
    </row>
    <row r="1304" spans="1:12" s="98" customFormat="1" x14ac:dyDescent="0.35">
      <c r="A1304" s="454">
        <v>44034</v>
      </c>
      <c r="B1304" s="455">
        <v>2018000094</v>
      </c>
      <c r="C1304" s="456">
        <v>-13765.64</v>
      </c>
      <c r="D1304" s="127">
        <v>1</v>
      </c>
      <c r="J1304" s="114"/>
      <c r="K1304" s="114"/>
      <c r="L1304" s="114"/>
    </row>
    <row r="1305" spans="1:12" s="98" customFormat="1" x14ac:dyDescent="0.35">
      <c r="A1305" s="454">
        <v>44186</v>
      </c>
      <c r="B1305" s="455">
        <v>2018000692</v>
      </c>
      <c r="C1305" s="456">
        <v>-13747.86</v>
      </c>
      <c r="D1305" s="127">
        <v>1</v>
      </c>
      <c r="J1305" s="114"/>
      <c r="K1305" s="114"/>
      <c r="L1305" s="114"/>
    </row>
    <row r="1306" spans="1:12" s="98" customFormat="1" x14ac:dyDescent="0.35">
      <c r="A1306" s="454">
        <v>44325</v>
      </c>
      <c r="B1306" s="455">
        <v>2018001335</v>
      </c>
      <c r="C1306" s="456">
        <v>-13727.98</v>
      </c>
      <c r="D1306" s="127">
        <v>1</v>
      </c>
      <c r="J1306" s="114"/>
      <c r="K1306" s="114"/>
      <c r="L1306" s="114"/>
    </row>
    <row r="1307" spans="1:12" s="98" customFormat="1" x14ac:dyDescent="0.35">
      <c r="A1307" s="454">
        <v>44365</v>
      </c>
      <c r="B1307" s="455">
        <v>2018001546</v>
      </c>
      <c r="C1307" s="456">
        <v>-13704.82</v>
      </c>
      <c r="D1307" s="127">
        <v>1</v>
      </c>
      <c r="J1307" s="114"/>
      <c r="K1307" s="114"/>
      <c r="L1307" s="114"/>
    </row>
    <row r="1308" spans="1:12" s="98" customFormat="1" x14ac:dyDescent="0.35">
      <c r="A1308" s="454">
        <v>44163</v>
      </c>
      <c r="B1308" s="455">
        <v>2018000587</v>
      </c>
      <c r="C1308" s="456">
        <v>-13683.62</v>
      </c>
      <c r="D1308" s="127">
        <v>1</v>
      </c>
      <c r="J1308" s="114"/>
      <c r="K1308" s="114"/>
      <c r="L1308" s="114"/>
    </row>
    <row r="1309" spans="1:12" s="98" customFormat="1" x14ac:dyDescent="0.35">
      <c r="A1309" s="454">
        <v>44351</v>
      </c>
      <c r="B1309" s="455">
        <v>2018001498</v>
      </c>
      <c r="C1309" s="456">
        <v>-13680.21</v>
      </c>
      <c r="D1309" s="127">
        <v>1</v>
      </c>
      <c r="J1309" s="114"/>
      <c r="K1309" s="114"/>
      <c r="L1309" s="114"/>
    </row>
    <row r="1310" spans="1:12" s="98" customFormat="1" x14ac:dyDescent="0.35">
      <c r="A1310" s="454">
        <v>44323</v>
      </c>
      <c r="B1310" s="455">
        <v>2018001306</v>
      </c>
      <c r="C1310" s="456">
        <v>-13662.11</v>
      </c>
      <c r="D1310" s="127">
        <v>1</v>
      </c>
      <c r="J1310" s="114"/>
      <c r="K1310" s="114"/>
      <c r="L1310" s="114"/>
    </row>
    <row r="1311" spans="1:12" s="98" customFormat="1" x14ac:dyDescent="0.35">
      <c r="A1311" s="454">
        <v>44077</v>
      </c>
      <c r="B1311" s="455">
        <v>2018000192</v>
      </c>
      <c r="C1311" s="456">
        <v>-13632.68</v>
      </c>
      <c r="D1311" s="127">
        <v>1</v>
      </c>
      <c r="J1311" s="114"/>
      <c r="K1311" s="114"/>
      <c r="L1311" s="114"/>
    </row>
    <row r="1312" spans="1:12" s="98" customFormat="1" x14ac:dyDescent="0.35">
      <c r="A1312" s="454">
        <v>44276</v>
      </c>
      <c r="B1312" s="455">
        <v>2018001112</v>
      </c>
      <c r="C1312" s="456">
        <v>-13626.28</v>
      </c>
      <c r="D1312" s="127">
        <v>1</v>
      </c>
      <c r="J1312" s="114"/>
      <c r="K1312" s="114"/>
      <c r="L1312" s="114"/>
    </row>
    <row r="1313" spans="1:12" s="98" customFormat="1" x14ac:dyDescent="0.35">
      <c r="A1313" s="454">
        <v>44188</v>
      </c>
      <c r="B1313" s="455">
        <v>2018000733</v>
      </c>
      <c r="C1313" s="456">
        <v>-13604.85</v>
      </c>
      <c r="D1313" s="127">
        <v>1</v>
      </c>
      <c r="J1313" s="114"/>
      <c r="K1313" s="114"/>
      <c r="L1313" s="114"/>
    </row>
    <row r="1314" spans="1:12" s="98" customFormat="1" x14ac:dyDescent="0.35">
      <c r="A1314" s="454">
        <v>44143</v>
      </c>
      <c r="B1314" s="455">
        <v>2018000448</v>
      </c>
      <c r="C1314" s="456">
        <v>-13599.78</v>
      </c>
      <c r="D1314" s="127">
        <v>1</v>
      </c>
      <c r="J1314" s="114"/>
      <c r="K1314" s="114"/>
      <c r="L1314" s="114"/>
    </row>
    <row r="1315" spans="1:12" s="98" customFormat="1" x14ac:dyDescent="0.35">
      <c r="A1315" s="454">
        <v>44188</v>
      </c>
      <c r="B1315" s="455">
        <v>2018000767</v>
      </c>
      <c r="C1315" s="456">
        <v>-13599.32</v>
      </c>
      <c r="D1315" s="127">
        <v>1</v>
      </c>
      <c r="J1315" s="114"/>
      <c r="K1315" s="114"/>
      <c r="L1315" s="114"/>
    </row>
    <row r="1316" spans="1:12" s="98" customFormat="1" x14ac:dyDescent="0.35">
      <c r="A1316" s="454">
        <v>44215</v>
      </c>
      <c r="B1316" s="455">
        <v>2018000836</v>
      </c>
      <c r="C1316" s="456">
        <v>-13596.64</v>
      </c>
      <c r="D1316" s="127">
        <v>1</v>
      </c>
      <c r="J1316" s="114"/>
      <c r="K1316" s="114"/>
      <c r="L1316" s="114"/>
    </row>
    <row r="1317" spans="1:12" s="98" customFormat="1" x14ac:dyDescent="0.35">
      <c r="A1317" s="454">
        <v>44276</v>
      </c>
      <c r="B1317" s="455">
        <v>2018001109</v>
      </c>
      <c r="C1317" s="456">
        <v>-13595.44</v>
      </c>
      <c r="D1317" s="127">
        <v>1</v>
      </c>
      <c r="J1317" s="114"/>
      <c r="K1317" s="114"/>
      <c r="L1317" s="114"/>
    </row>
    <row r="1318" spans="1:12" s="98" customFormat="1" x14ac:dyDescent="0.35">
      <c r="A1318" s="454">
        <v>44039</v>
      </c>
      <c r="B1318" s="455">
        <v>2018000088</v>
      </c>
      <c r="C1318" s="456">
        <v>-13555.05</v>
      </c>
      <c r="D1318" s="127">
        <v>1</v>
      </c>
      <c r="J1318" s="114"/>
      <c r="K1318" s="114"/>
      <c r="L1318" s="114"/>
    </row>
    <row r="1319" spans="1:12" s="98" customFormat="1" x14ac:dyDescent="0.35">
      <c r="A1319" s="454">
        <v>44021</v>
      </c>
      <c r="B1319" s="455">
        <v>2018000042</v>
      </c>
      <c r="C1319" s="456">
        <v>-13550.59</v>
      </c>
      <c r="D1319" s="127">
        <v>1</v>
      </c>
      <c r="J1319" s="114"/>
      <c r="K1319" s="114"/>
      <c r="L1319" s="114"/>
    </row>
    <row r="1320" spans="1:12" s="98" customFormat="1" x14ac:dyDescent="0.35">
      <c r="A1320" s="454">
        <v>44280</v>
      </c>
      <c r="B1320" s="455">
        <v>2018001141</v>
      </c>
      <c r="C1320" s="456">
        <v>-13548.6</v>
      </c>
      <c r="D1320" s="127">
        <v>1</v>
      </c>
      <c r="J1320" s="114"/>
      <c r="K1320" s="114"/>
      <c r="L1320" s="114"/>
    </row>
    <row r="1321" spans="1:12" s="98" customFormat="1" x14ac:dyDescent="0.35">
      <c r="A1321" s="454">
        <v>44182</v>
      </c>
      <c r="B1321" s="455">
        <v>2018000739</v>
      </c>
      <c r="C1321" s="456">
        <v>-13539.5</v>
      </c>
      <c r="D1321" s="127">
        <v>1</v>
      </c>
      <c r="J1321" s="114"/>
      <c r="K1321" s="114"/>
      <c r="L1321" s="114"/>
    </row>
    <row r="1322" spans="1:12" s="98" customFormat="1" x14ac:dyDescent="0.35">
      <c r="A1322" s="454">
        <v>44080</v>
      </c>
      <c r="B1322" s="455">
        <v>2018000274</v>
      </c>
      <c r="C1322" s="456">
        <v>-13527.89</v>
      </c>
      <c r="D1322" s="127">
        <v>1</v>
      </c>
      <c r="J1322" s="114"/>
      <c r="K1322" s="114"/>
      <c r="L1322" s="114"/>
    </row>
    <row r="1323" spans="1:12" s="98" customFormat="1" x14ac:dyDescent="0.35">
      <c r="A1323" s="454">
        <v>44125</v>
      </c>
      <c r="B1323" s="455">
        <v>2018000365</v>
      </c>
      <c r="C1323" s="456">
        <v>-13515.48</v>
      </c>
      <c r="D1323" s="127">
        <v>1</v>
      </c>
      <c r="J1323" s="114"/>
      <c r="K1323" s="114"/>
      <c r="L1323" s="114"/>
    </row>
    <row r="1324" spans="1:12" s="98" customFormat="1" x14ac:dyDescent="0.35">
      <c r="A1324" s="454">
        <v>44038</v>
      </c>
      <c r="B1324" s="455">
        <v>2018000083</v>
      </c>
      <c r="C1324" s="456">
        <v>-13506.6</v>
      </c>
      <c r="D1324" s="127">
        <v>1</v>
      </c>
      <c r="J1324" s="114"/>
      <c r="K1324" s="114"/>
      <c r="L1324" s="114"/>
    </row>
    <row r="1325" spans="1:12" s="98" customFormat="1" x14ac:dyDescent="0.35">
      <c r="A1325" s="454">
        <v>44042</v>
      </c>
      <c r="B1325" s="455">
        <v>2018000110</v>
      </c>
      <c r="C1325" s="456">
        <v>-13465.4</v>
      </c>
      <c r="D1325" s="127">
        <v>1</v>
      </c>
      <c r="J1325" s="114"/>
      <c r="K1325" s="114"/>
      <c r="L1325" s="114"/>
    </row>
    <row r="1326" spans="1:12" s="98" customFormat="1" x14ac:dyDescent="0.35">
      <c r="A1326" s="454">
        <v>44243</v>
      </c>
      <c r="B1326" s="455">
        <v>2018000996</v>
      </c>
      <c r="C1326" s="456">
        <v>-13458.92</v>
      </c>
      <c r="D1326" s="127">
        <v>1</v>
      </c>
      <c r="J1326" s="114"/>
      <c r="K1326" s="114"/>
      <c r="L1326" s="114"/>
    </row>
    <row r="1327" spans="1:12" s="98" customFormat="1" x14ac:dyDescent="0.35">
      <c r="A1327" s="454">
        <v>44034</v>
      </c>
      <c r="B1327" s="455">
        <v>2018000097</v>
      </c>
      <c r="C1327" s="456">
        <v>-13454.24</v>
      </c>
      <c r="D1327" s="127">
        <v>1</v>
      </c>
      <c r="J1327" s="114"/>
      <c r="K1327" s="114"/>
      <c r="L1327" s="114"/>
    </row>
    <row r="1328" spans="1:12" s="98" customFormat="1" x14ac:dyDescent="0.35">
      <c r="A1328" s="454">
        <v>44173</v>
      </c>
      <c r="B1328" s="455">
        <v>2018000622</v>
      </c>
      <c r="C1328" s="456">
        <v>-13453.8</v>
      </c>
      <c r="D1328" s="127">
        <v>1</v>
      </c>
      <c r="J1328" s="114"/>
      <c r="K1328" s="114"/>
      <c r="L1328" s="114"/>
    </row>
    <row r="1329" spans="1:12" s="98" customFormat="1" x14ac:dyDescent="0.35">
      <c r="A1329" s="454">
        <v>44117</v>
      </c>
      <c r="B1329" s="455">
        <v>2018000331</v>
      </c>
      <c r="C1329" s="456">
        <v>-13437.67</v>
      </c>
      <c r="D1329" s="127">
        <v>1</v>
      </c>
      <c r="J1329" s="114"/>
      <c r="K1329" s="114"/>
      <c r="L1329" s="114"/>
    </row>
    <row r="1330" spans="1:12" s="98" customFormat="1" x14ac:dyDescent="0.35">
      <c r="A1330" s="454">
        <v>44143</v>
      </c>
      <c r="B1330" s="455">
        <v>2018000461</v>
      </c>
      <c r="C1330" s="456">
        <v>-13424.08</v>
      </c>
      <c r="D1330" s="127">
        <v>1</v>
      </c>
      <c r="J1330" s="114"/>
      <c r="K1330" s="114"/>
      <c r="L1330" s="114"/>
    </row>
    <row r="1331" spans="1:12" s="98" customFormat="1" x14ac:dyDescent="0.35">
      <c r="A1331" s="454">
        <v>44215</v>
      </c>
      <c r="B1331" s="455">
        <v>2018000836</v>
      </c>
      <c r="C1331" s="456">
        <v>-13419.4</v>
      </c>
      <c r="D1331" s="127">
        <v>1</v>
      </c>
      <c r="J1331" s="114"/>
      <c r="K1331" s="114"/>
      <c r="L1331" s="114"/>
    </row>
    <row r="1332" spans="1:12" s="98" customFormat="1" x14ac:dyDescent="0.35">
      <c r="A1332" s="454">
        <v>44243</v>
      </c>
      <c r="B1332" s="455">
        <v>2018000996</v>
      </c>
      <c r="C1332" s="456">
        <v>-13396.49</v>
      </c>
      <c r="D1332" s="127">
        <v>1</v>
      </c>
      <c r="J1332" s="114"/>
      <c r="K1332" s="114"/>
      <c r="L1332" s="114"/>
    </row>
    <row r="1333" spans="1:12" s="98" customFormat="1" x14ac:dyDescent="0.35">
      <c r="A1333" s="454">
        <v>44352</v>
      </c>
      <c r="B1333" s="455">
        <v>2018001455</v>
      </c>
      <c r="C1333" s="456">
        <v>-13393.62</v>
      </c>
      <c r="D1333" s="127">
        <v>1</v>
      </c>
      <c r="J1333" s="114"/>
      <c r="K1333" s="114"/>
      <c r="L1333" s="114"/>
    </row>
    <row r="1334" spans="1:12" s="98" customFormat="1" x14ac:dyDescent="0.35">
      <c r="A1334" s="454">
        <v>44281</v>
      </c>
      <c r="B1334" s="455">
        <v>2018001171</v>
      </c>
      <c r="C1334" s="456">
        <v>-13383.67</v>
      </c>
      <c r="D1334" s="127">
        <v>1</v>
      </c>
      <c r="J1334" s="114"/>
      <c r="K1334" s="114"/>
      <c r="L1334" s="114"/>
    </row>
    <row r="1335" spans="1:12" s="98" customFormat="1" x14ac:dyDescent="0.35">
      <c r="A1335" s="454">
        <v>44014</v>
      </c>
      <c r="B1335" s="455">
        <v>2018000034</v>
      </c>
      <c r="C1335" s="456">
        <v>-13380.08</v>
      </c>
      <c r="D1335" s="127">
        <v>1</v>
      </c>
      <c r="J1335" s="114"/>
      <c r="K1335" s="114"/>
      <c r="L1335" s="114"/>
    </row>
    <row r="1336" spans="1:12" s="98" customFormat="1" x14ac:dyDescent="0.35">
      <c r="A1336" s="454">
        <v>44036</v>
      </c>
      <c r="B1336" s="455">
        <v>2018000071</v>
      </c>
      <c r="C1336" s="456">
        <v>-13349.81</v>
      </c>
      <c r="D1336" s="127">
        <v>1</v>
      </c>
      <c r="J1336" s="114"/>
      <c r="K1336" s="114"/>
      <c r="L1336" s="114"/>
    </row>
    <row r="1337" spans="1:12" s="98" customFormat="1" x14ac:dyDescent="0.35">
      <c r="A1337" s="454">
        <v>44209</v>
      </c>
      <c r="B1337" s="455">
        <v>2018000875</v>
      </c>
      <c r="C1337" s="456">
        <v>-13347.65</v>
      </c>
      <c r="D1337" s="127">
        <v>1</v>
      </c>
      <c r="J1337" s="114"/>
      <c r="K1337" s="114"/>
      <c r="L1337" s="114"/>
    </row>
    <row r="1338" spans="1:12" s="98" customFormat="1" x14ac:dyDescent="0.35">
      <c r="A1338" s="454">
        <v>44243</v>
      </c>
      <c r="B1338" s="455">
        <v>2018000996</v>
      </c>
      <c r="C1338" s="456">
        <v>-13325.14</v>
      </c>
      <c r="D1338" s="127">
        <v>1</v>
      </c>
      <c r="J1338" s="114"/>
      <c r="K1338" s="114"/>
      <c r="L1338" s="114"/>
    </row>
    <row r="1339" spans="1:12" s="98" customFormat="1" x14ac:dyDescent="0.35">
      <c r="A1339" s="454">
        <v>44210</v>
      </c>
      <c r="B1339" s="455">
        <v>2018000808</v>
      </c>
      <c r="C1339" s="456">
        <v>-13320.47</v>
      </c>
      <c r="D1339" s="127">
        <v>1</v>
      </c>
      <c r="J1339" s="114"/>
      <c r="K1339" s="114"/>
      <c r="L1339" s="114"/>
    </row>
    <row r="1340" spans="1:12" s="98" customFormat="1" x14ac:dyDescent="0.35">
      <c r="A1340" s="454">
        <v>44281</v>
      </c>
      <c r="B1340" s="455">
        <v>2018001170</v>
      </c>
      <c r="C1340" s="456">
        <v>-13313.38</v>
      </c>
      <c r="D1340" s="127">
        <v>1</v>
      </c>
      <c r="J1340" s="114"/>
      <c r="K1340" s="114"/>
      <c r="L1340" s="114"/>
    </row>
    <row r="1341" spans="1:12" s="98" customFormat="1" x14ac:dyDescent="0.35">
      <c r="A1341" s="454">
        <v>44273</v>
      </c>
      <c r="B1341" s="455">
        <v>2018001092</v>
      </c>
      <c r="C1341" s="456">
        <v>-13308.66</v>
      </c>
      <c r="D1341" s="127">
        <v>1</v>
      </c>
      <c r="J1341" s="114"/>
      <c r="K1341" s="114"/>
      <c r="L1341" s="114"/>
    </row>
    <row r="1342" spans="1:12" s="98" customFormat="1" x14ac:dyDescent="0.35">
      <c r="A1342" s="454">
        <v>44311</v>
      </c>
      <c r="B1342" s="455">
        <v>2018001258</v>
      </c>
      <c r="C1342" s="456">
        <v>-13308.14</v>
      </c>
      <c r="D1342" s="127">
        <v>1</v>
      </c>
      <c r="J1342" s="114"/>
      <c r="K1342" s="114"/>
      <c r="L1342" s="114"/>
    </row>
    <row r="1343" spans="1:12" s="98" customFormat="1" x14ac:dyDescent="0.35">
      <c r="A1343" s="454">
        <v>44082</v>
      </c>
      <c r="B1343" s="455">
        <v>2018000214</v>
      </c>
      <c r="C1343" s="456">
        <v>-13298.25</v>
      </c>
      <c r="D1343" s="127">
        <v>1</v>
      </c>
      <c r="J1343" s="114"/>
      <c r="K1343" s="114"/>
      <c r="L1343" s="114"/>
    </row>
    <row r="1344" spans="1:12" s="98" customFormat="1" x14ac:dyDescent="0.35">
      <c r="A1344" s="454">
        <v>44135</v>
      </c>
      <c r="B1344" s="455">
        <v>2008000068</v>
      </c>
      <c r="C1344" s="456">
        <v>-13289.72</v>
      </c>
      <c r="D1344" s="127">
        <v>1</v>
      </c>
      <c r="J1344" s="114"/>
      <c r="K1344" s="114"/>
      <c r="L1344" s="114"/>
    </row>
    <row r="1345" spans="1:12" s="98" customFormat="1" x14ac:dyDescent="0.35">
      <c r="A1345" s="454">
        <v>44026</v>
      </c>
      <c r="B1345" s="455">
        <v>2018000043</v>
      </c>
      <c r="C1345" s="456">
        <v>-13282.35</v>
      </c>
      <c r="D1345" s="127">
        <v>1</v>
      </c>
      <c r="J1345" s="114"/>
      <c r="K1345" s="114"/>
      <c r="L1345" s="114"/>
    </row>
    <row r="1346" spans="1:12" s="98" customFormat="1" x14ac:dyDescent="0.35">
      <c r="A1346" s="454">
        <v>44243</v>
      </c>
      <c r="B1346" s="455">
        <v>2018000996</v>
      </c>
      <c r="C1346" s="456">
        <v>-13262.7</v>
      </c>
      <c r="D1346" s="127">
        <v>1</v>
      </c>
      <c r="J1346" s="114"/>
      <c r="K1346" s="114"/>
      <c r="L1346" s="114"/>
    </row>
    <row r="1347" spans="1:12" s="98" customFormat="1" x14ac:dyDescent="0.35">
      <c r="A1347" s="454">
        <v>44281</v>
      </c>
      <c r="B1347" s="455">
        <v>2018001161</v>
      </c>
      <c r="C1347" s="456">
        <v>-13252.54</v>
      </c>
      <c r="D1347" s="127">
        <v>1</v>
      </c>
      <c r="J1347" s="114"/>
      <c r="K1347" s="114"/>
      <c r="L1347" s="114"/>
    </row>
    <row r="1348" spans="1:12" s="98" customFormat="1" x14ac:dyDescent="0.35">
      <c r="A1348" s="454">
        <v>44335</v>
      </c>
      <c r="B1348" s="455">
        <v>2018001411</v>
      </c>
      <c r="C1348" s="456">
        <v>-13248.61</v>
      </c>
      <c r="D1348" s="127">
        <v>1</v>
      </c>
      <c r="J1348" s="114"/>
      <c r="K1348" s="114"/>
      <c r="L1348" s="114"/>
    </row>
    <row r="1349" spans="1:12" s="98" customFormat="1" x14ac:dyDescent="0.35">
      <c r="A1349" s="454">
        <v>44117</v>
      </c>
      <c r="B1349" s="455">
        <v>2018000331</v>
      </c>
      <c r="C1349" s="456">
        <v>-13245.93</v>
      </c>
      <c r="D1349" s="127">
        <v>1</v>
      </c>
      <c r="J1349" s="114"/>
      <c r="K1349" s="114"/>
      <c r="L1349" s="114"/>
    </row>
    <row r="1350" spans="1:12" s="98" customFormat="1" x14ac:dyDescent="0.35">
      <c r="A1350" s="454">
        <v>44370</v>
      </c>
      <c r="B1350" s="455">
        <v>2018001570</v>
      </c>
      <c r="C1350" s="456">
        <v>-13239.31</v>
      </c>
      <c r="D1350" s="127">
        <v>1</v>
      </c>
      <c r="J1350" s="114"/>
      <c r="K1350" s="114"/>
      <c r="L1350" s="114"/>
    </row>
    <row r="1351" spans="1:12" s="98" customFormat="1" x14ac:dyDescent="0.35">
      <c r="A1351" s="454">
        <v>44195</v>
      </c>
      <c r="B1351" s="455">
        <v>2018000748</v>
      </c>
      <c r="C1351" s="456">
        <v>-13234.1</v>
      </c>
      <c r="D1351" s="127">
        <v>1</v>
      </c>
      <c r="J1351" s="114"/>
      <c r="K1351" s="114"/>
      <c r="L1351" s="114"/>
    </row>
    <row r="1352" spans="1:12" s="98" customFormat="1" x14ac:dyDescent="0.35">
      <c r="A1352" s="454">
        <v>44281</v>
      </c>
      <c r="B1352" s="455">
        <v>2018001172</v>
      </c>
      <c r="C1352" s="456">
        <v>-13227.74</v>
      </c>
      <c r="D1352" s="127">
        <v>1</v>
      </c>
      <c r="J1352" s="114"/>
      <c r="K1352" s="114"/>
      <c r="L1352" s="114"/>
    </row>
    <row r="1353" spans="1:12" s="98" customFormat="1" x14ac:dyDescent="0.35">
      <c r="A1353" s="454">
        <v>44095</v>
      </c>
      <c r="B1353" s="455">
        <v>2018000247</v>
      </c>
      <c r="C1353" s="456">
        <v>-13220.69</v>
      </c>
      <c r="D1353" s="127">
        <v>1</v>
      </c>
      <c r="J1353" s="114"/>
      <c r="K1353" s="114"/>
      <c r="L1353" s="114"/>
    </row>
    <row r="1354" spans="1:12" s="98" customFormat="1" x14ac:dyDescent="0.35">
      <c r="A1354" s="454">
        <v>44069</v>
      </c>
      <c r="B1354" s="455">
        <v>2018000178</v>
      </c>
      <c r="C1354" s="456">
        <v>-13216.73</v>
      </c>
      <c r="D1354" s="127">
        <v>1</v>
      </c>
      <c r="J1354" s="114"/>
      <c r="K1354" s="114"/>
      <c r="L1354" s="114"/>
    </row>
    <row r="1355" spans="1:12" s="98" customFormat="1" x14ac:dyDescent="0.35">
      <c r="A1355" s="454">
        <v>44306</v>
      </c>
      <c r="B1355" s="455">
        <v>2018001245</v>
      </c>
      <c r="C1355" s="456">
        <v>-13211.1</v>
      </c>
      <c r="D1355" s="127">
        <v>1</v>
      </c>
      <c r="J1355" s="114"/>
      <c r="K1355" s="114"/>
      <c r="L1355" s="114"/>
    </row>
    <row r="1356" spans="1:12" s="98" customFormat="1" x14ac:dyDescent="0.35">
      <c r="A1356" s="454">
        <v>44182</v>
      </c>
      <c r="B1356" s="455">
        <v>2018000739</v>
      </c>
      <c r="C1356" s="456">
        <v>-13185.96</v>
      </c>
      <c r="D1356" s="127">
        <v>1</v>
      </c>
      <c r="J1356" s="114"/>
      <c r="K1356" s="114"/>
      <c r="L1356" s="114"/>
    </row>
    <row r="1357" spans="1:12" s="98" customFormat="1" x14ac:dyDescent="0.35">
      <c r="A1357" s="454">
        <v>44278</v>
      </c>
      <c r="B1357" s="455">
        <v>2018001191</v>
      </c>
      <c r="C1357" s="456">
        <v>-13183.28</v>
      </c>
      <c r="D1357" s="127">
        <v>1</v>
      </c>
      <c r="J1357" s="114"/>
      <c r="K1357" s="114"/>
      <c r="L1357" s="114"/>
    </row>
    <row r="1358" spans="1:12" s="98" customFormat="1" x14ac:dyDescent="0.35">
      <c r="A1358" s="454">
        <v>44125</v>
      </c>
      <c r="B1358" s="455">
        <v>2018000396</v>
      </c>
      <c r="C1358" s="456">
        <v>-13162.31</v>
      </c>
      <c r="D1358" s="127">
        <v>1</v>
      </c>
      <c r="J1358" s="114"/>
      <c r="K1358" s="114"/>
      <c r="L1358" s="114"/>
    </row>
    <row r="1359" spans="1:12" s="98" customFormat="1" x14ac:dyDescent="0.35">
      <c r="A1359" s="454">
        <v>44070</v>
      </c>
      <c r="B1359" s="455">
        <v>2018000207</v>
      </c>
      <c r="C1359" s="456">
        <v>-13148.35</v>
      </c>
      <c r="D1359" s="127">
        <v>1</v>
      </c>
      <c r="J1359" s="114"/>
      <c r="K1359" s="114"/>
      <c r="L1359" s="114"/>
    </row>
    <row r="1360" spans="1:12" s="98" customFormat="1" x14ac:dyDescent="0.35">
      <c r="A1360" s="454">
        <v>44364</v>
      </c>
      <c r="B1360" s="455">
        <v>2018001551</v>
      </c>
      <c r="C1360" s="456">
        <v>-13126.41</v>
      </c>
      <c r="D1360" s="127">
        <v>1</v>
      </c>
      <c r="J1360" s="114"/>
      <c r="K1360" s="114"/>
      <c r="L1360" s="114"/>
    </row>
    <row r="1361" spans="1:12" s="98" customFormat="1" x14ac:dyDescent="0.35">
      <c r="A1361" s="454">
        <v>44154</v>
      </c>
      <c r="B1361" s="455">
        <v>2018000516</v>
      </c>
      <c r="C1361" s="456">
        <v>-13099.79</v>
      </c>
      <c r="D1361" s="127">
        <v>1</v>
      </c>
      <c r="J1361" s="114"/>
      <c r="K1361" s="114"/>
      <c r="L1361" s="114"/>
    </row>
    <row r="1362" spans="1:12" s="98" customFormat="1" x14ac:dyDescent="0.35">
      <c r="A1362" s="454">
        <v>44307</v>
      </c>
      <c r="B1362" s="455">
        <v>2018001253</v>
      </c>
      <c r="C1362" s="456">
        <v>-13084.66</v>
      </c>
      <c r="D1362" s="127">
        <v>1</v>
      </c>
      <c r="J1362" s="114"/>
      <c r="K1362" s="114"/>
      <c r="L1362" s="114"/>
    </row>
    <row r="1363" spans="1:12" s="98" customFormat="1" x14ac:dyDescent="0.35">
      <c r="A1363" s="454">
        <v>44182</v>
      </c>
      <c r="B1363" s="455">
        <v>2018000681</v>
      </c>
      <c r="C1363" s="456">
        <v>-13076.59</v>
      </c>
      <c r="D1363" s="127">
        <v>1</v>
      </c>
      <c r="J1363" s="114"/>
      <c r="K1363" s="114"/>
      <c r="L1363" s="114"/>
    </row>
    <row r="1364" spans="1:12" s="98" customFormat="1" x14ac:dyDescent="0.35">
      <c r="A1364" s="454">
        <v>44023</v>
      </c>
      <c r="B1364" s="455">
        <v>2018000014</v>
      </c>
      <c r="C1364" s="456">
        <v>-13039.71</v>
      </c>
      <c r="D1364" s="127">
        <v>1</v>
      </c>
      <c r="J1364" s="114"/>
      <c r="K1364" s="114"/>
      <c r="L1364" s="114"/>
    </row>
    <row r="1365" spans="1:12" s="98" customFormat="1" x14ac:dyDescent="0.35">
      <c r="A1365" s="454">
        <v>44166</v>
      </c>
      <c r="B1365" s="455">
        <v>2018000615</v>
      </c>
      <c r="C1365" s="456">
        <v>-13021.94</v>
      </c>
      <c r="D1365" s="127">
        <v>1</v>
      </c>
      <c r="J1365" s="114"/>
      <c r="K1365" s="114"/>
      <c r="L1365" s="114"/>
    </row>
    <row r="1366" spans="1:12" s="98" customFormat="1" x14ac:dyDescent="0.35">
      <c r="A1366" s="454">
        <v>44261</v>
      </c>
      <c r="B1366" s="455">
        <v>2008000199</v>
      </c>
      <c r="C1366" s="456">
        <v>-13002.2</v>
      </c>
      <c r="D1366" s="127">
        <v>1</v>
      </c>
      <c r="J1366" s="114"/>
      <c r="K1366" s="114"/>
      <c r="L1366" s="114"/>
    </row>
    <row r="1367" spans="1:12" s="98" customFormat="1" x14ac:dyDescent="0.35">
      <c r="A1367" s="454">
        <v>44324</v>
      </c>
      <c r="B1367" s="455">
        <v>2018001351</v>
      </c>
      <c r="C1367" s="456">
        <v>-12998.85</v>
      </c>
      <c r="D1367" s="127">
        <v>1</v>
      </c>
      <c r="J1367" s="114"/>
      <c r="K1367" s="114"/>
      <c r="L1367" s="114"/>
    </row>
    <row r="1368" spans="1:12" s="98" customFormat="1" x14ac:dyDescent="0.35">
      <c r="A1368" s="454">
        <v>44039</v>
      </c>
      <c r="B1368" s="455">
        <v>2018000091</v>
      </c>
      <c r="C1368" s="456">
        <v>-12988.54</v>
      </c>
      <c r="D1368" s="127">
        <v>1</v>
      </c>
      <c r="J1368" s="114"/>
      <c r="K1368" s="114"/>
      <c r="L1368" s="114"/>
    </row>
    <row r="1369" spans="1:12" s="98" customFormat="1" x14ac:dyDescent="0.35">
      <c r="A1369" s="454">
        <v>44330</v>
      </c>
      <c r="B1369" s="455">
        <v>2018001372</v>
      </c>
      <c r="C1369" s="456">
        <v>-12987.22</v>
      </c>
      <c r="D1369" s="127">
        <v>1</v>
      </c>
      <c r="J1369" s="114"/>
      <c r="K1369" s="114"/>
      <c r="L1369" s="114"/>
    </row>
    <row r="1370" spans="1:12" s="98" customFormat="1" x14ac:dyDescent="0.35">
      <c r="A1370" s="454">
        <v>44173</v>
      </c>
      <c r="B1370" s="455">
        <v>2018000622</v>
      </c>
      <c r="C1370" s="456">
        <v>-12983.85</v>
      </c>
      <c r="D1370" s="127">
        <v>1</v>
      </c>
      <c r="J1370" s="114"/>
      <c r="K1370" s="114"/>
      <c r="L1370" s="114"/>
    </row>
    <row r="1371" spans="1:12" s="98" customFormat="1" x14ac:dyDescent="0.35">
      <c r="A1371" s="454">
        <v>44184</v>
      </c>
      <c r="B1371" s="455">
        <v>2018000778</v>
      </c>
      <c r="C1371" s="456">
        <v>-12981.7</v>
      </c>
      <c r="D1371" s="127">
        <v>1</v>
      </c>
      <c r="J1371" s="114"/>
      <c r="K1371" s="114"/>
      <c r="L1371" s="114"/>
    </row>
    <row r="1372" spans="1:12" s="98" customFormat="1" x14ac:dyDescent="0.35">
      <c r="A1372" s="454">
        <v>44215</v>
      </c>
      <c r="B1372" s="455">
        <v>2018000836</v>
      </c>
      <c r="C1372" s="456">
        <v>-12955</v>
      </c>
      <c r="D1372" s="127">
        <v>1</v>
      </c>
      <c r="J1372" s="114"/>
      <c r="K1372" s="114"/>
      <c r="L1372" s="114"/>
    </row>
    <row r="1373" spans="1:12" s="98" customFormat="1" x14ac:dyDescent="0.35">
      <c r="A1373" s="454">
        <v>44278</v>
      </c>
      <c r="B1373" s="455">
        <v>2018001116</v>
      </c>
      <c r="C1373" s="456">
        <v>-12943.47</v>
      </c>
      <c r="D1373" s="127">
        <v>1</v>
      </c>
      <c r="J1373" s="114"/>
      <c r="K1373" s="114"/>
      <c r="L1373" s="114"/>
    </row>
    <row r="1374" spans="1:12" s="98" customFormat="1" x14ac:dyDescent="0.35">
      <c r="A1374" s="454">
        <v>44150</v>
      </c>
      <c r="B1374" s="455">
        <v>2018000522</v>
      </c>
      <c r="C1374" s="456">
        <v>-12922.57</v>
      </c>
      <c r="D1374" s="127">
        <v>1</v>
      </c>
      <c r="J1374" s="114"/>
      <c r="K1374" s="114"/>
      <c r="L1374" s="114"/>
    </row>
    <row r="1375" spans="1:12" s="98" customFormat="1" x14ac:dyDescent="0.35">
      <c r="A1375" s="454">
        <v>44034</v>
      </c>
      <c r="B1375" s="455">
        <v>2018000097</v>
      </c>
      <c r="C1375" s="456">
        <v>-12916.61</v>
      </c>
      <c r="D1375" s="127">
        <v>1</v>
      </c>
      <c r="J1375" s="114"/>
      <c r="K1375" s="114"/>
      <c r="L1375" s="114"/>
    </row>
    <row r="1376" spans="1:12" s="98" customFormat="1" x14ac:dyDescent="0.35">
      <c r="A1376" s="454">
        <v>44364</v>
      </c>
      <c r="B1376" s="455">
        <v>2018001565</v>
      </c>
      <c r="C1376" s="456">
        <v>-12916.57</v>
      </c>
      <c r="D1376" s="127">
        <v>1</v>
      </c>
      <c r="J1376" s="114"/>
      <c r="K1376" s="114"/>
      <c r="L1376" s="114"/>
    </row>
    <row r="1377" spans="1:12" s="98" customFormat="1" x14ac:dyDescent="0.35">
      <c r="A1377" s="454">
        <v>44325</v>
      </c>
      <c r="B1377" s="455">
        <v>2018001343</v>
      </c>
      <c r="C1377" s="456">
        <v>-12911.22</v>
      </c>
      <c r="D1377" s="127">
        <v>1</v>
      </c>
      <c r="J1377" s="114"/>
      <c r="K1377" s="114"/>
      <c r="L1377" s="114"/>
    </row>
    <row r="1378" spans="1:12" s="98" customFormat="1" x14ac:dyDescent="0.35">
      <c r="A1378" s="454">
        <v>44215</v>
      </c>
      <c r="B1378" s="455">
        <v>2018000836</v>
      </c>
      <c r="C1378" s="456">
        <v>-12905.59</v>
      </c>
      <c r="D1378" s="127">
        <v>1</v>
      </c>
      <c r="J1378" s="114"/>
      <c r="K1378" s="114"/>
      <c r="L1378" s="114"/>
    </row>
    <row r="1379" spans="1:12" s="98" customFormat="1" x14ac:dyDescent="0.35">
      <c r="A1379" s="454">
        <v>44243</v>
      </c>
      <c r="B1379" s="455">
        <v>2018000979</v>
      </c>
      <c r="C1379" s="456">
        <v>-12890.41</v>
      </c>
      <c r="D1379" s="127">
        <v>1</v>
      </c>
      <c r="J1379" s="114"/>
      <c r="K1379" s="114"/>
      <c r="L1379" s="114"/>
    </row>
    <row r="1380" spans="1:12" s="98" customFormat="1" x14ac:dyDescent="0.35">
      <c r="A1380" s="454">
        <v>44184</v>
      </c>
      <c r="B1380" s="455">
        <v>2018000780</v>
      </c>
      <c r="C1380" s="456">
        <v>-12888.96</v>
      </c>
      <c r="D1380" s="127">
        <v>1</v>
      </c>
      <c r="J1380" s="114"/>
      <c r="K1380" s="114"/>
      <c r="L1380" s="114"/>
    </row>
    <row r="1381" spans="1:12" s="98" customFormat="1" x14ac:dyDescent="0.35">
      <c r="A1381" s="454">
        <v>44143</v>
      </c>
      <c r="B1381" s="455">
        <v>2018000461</v>
      </c>
      <c r="C1381" s="456">
        <v>-12884.33</v>
      </c>
      <c r="D1381" s="127">
        <v>1</v>
      </c>
      <c r="J1381" s="114"/>
      <c r="K1381" s="114"/>
      <c r="L1381" s="114"/>
    </row>
    <row r="1382" spans="1:12" s="98" customFormat="1" x14ac:dyDescent="0.35">
      <c r="A1382" s="454">
        <v>44123</v>
      </c>
      <c r="B1382" s="455">
        <v>2018000345</v>
      </c>
      <c r="C1382" s="456">
        <v>-12875.58</v>
      </c>
      <c r="D1382" s="127">
        <v>1</v>
      </c>
      <c r="J1382" s="114"/>
      <c r="K1382" s="114"/>
      <c r="L1382" s="114"/>
    </row>
    <row r="1383" spans="1:12" s="98" customFormat="1" x14ac:dyDescent="0.35">
      <c r="A1383" s="454">
        <v>44168</v>
      </c>
      <c r="B1383" s="455">
        <v>2018000606</v>
      </c>
      <c r="C1383" s="456">
        <v>-12853.76</v>
      </c>
      <c r="D1383" s="127">
        <v>1</v>
      </c>
      <c r="J1383" s="114"/>
      <c r="K1383" s="114"/>
      <c r="L1383" s="114"/>
    </row>
    <row r="1384" spans="1:12" s="98" customFormat="1" x14ac:dyDescent="0.35">
      <c r="A1384" s="454">
        <v>44306</v>
      </c>
      <c r="B1384" s="455">
        <v>2018001245</v>
      </c>
      <c r="C1384" s="456">
        <v>-12833.64</v>
      </c>
      <c r="D1384" s="127">
        <v>1</v>
      </c>
      <c r="J1384" s="114"/>
      <c r="K1384" s="114"/>
      <c r="L1384" s="114"/>
    </row>
    <row r="1385" spans="1:12" s="98" customFormat="1" x14ac:dyDescent="0.35">
      <c r="A1385" s="454">
        <v>44034</v>
      </c>
      <c r="B1385" s="455">
        <v>2018000074</v>
      </c>
      <c r="C1385" s="456">
        <v>-12821.46</v>
      </c>
      <c r="D1385" s="127">
        <v>1</v>
      </c>
      <c r="J1385" s="114"/>
      <c r="K1385" s="114"/>
      <c r="L1385" s="114"/>
    </row>
    <row r="1386" spans="1:12" s="98" customFormat="1" x14ac:dyDescent="0.35">
      <c r="A1386" s="454">
        <v>44324</v>
      </c>
      <c r="B1386" s="455">
        <v>2018001396</v>
      </c>
      <c r="C1386" s="456">
        <v>-12817.66</v>
      </c>
      <c r="D1386" s="127">
        <v>1</v>
      </c>
      <c r="J1386" s="114"/>
      <c r="K1386" s="114"/>
      <c r="L1386" s="114"/>
    </row>
    <row r="1387" spans="1:12" s="98" customFormat="1" x14ac:dyDescent="0.35">
      <c r="A1387" s="454">
        <v>44189</v>
      </c>
      <c r="B1387" s="455">
        <v>2018000701</v>
      </c>
      <c r="C1387" s="456">
        <v>-12816.34</v>
      </c>
      <c r="D1387" s="127">
        <v>1</v>
      </c>
      <c r="J1387" s="114"/>
      <c r="K1387" s="114"/>
      <c r="L1387" s="114"/>
    </row>
    <row r="1388" spans="1:12" s="98" customFormat="1" x14ac:dyDescent="0.35">
      <c r="A1388" s="454">
        <v>44094</v>
      </c>
      <c r="B1388" s="455">
        <v>2018000245</v>
      </c>
      <c r="C1388" s="456">
        <v>-12810.87</v>
      </c>
      <c r="D1388" s="127">
        <v>1</v>
      </c>
      <c r="J1388" s="114"/>
      <c r="K1388" s="114"/>
      <c r="L1388" s="114"/>
    </row>
    <row r="1389" spans="1:12" s="98" customFormat="1" x14ac:dyDescent="0.35">
      <c r="A1389" s="454">
        <v>44262</v>
      </c>
      <c r="B1389" s="455">
        <v>2018001048</v>
      </c>
      <c r="C1389" s="456">
        <v>-12802.61</v>
      </c>
      <c r="D1389" s="127">
        <v>1</v>
      </c>
      <c r="J1389" s="114"/>
      <c r="K1389" s="114"/>
      <c r="L1389" s="114"/>
    </row>
    <row r="1390" spans="1:12" s="98" customFormat="1" x14ac:dyDescent="0.35">
      <c r="A1390" s="454">
        <v>44266</v>
      </c>
      <c r="B1390" s="455">
        <v>2018001064</v>
      </c>
      <c r="C1390" s="456">
        <v>-12795.55</v>
      </c>
      <c r="D1390" s="127">
        <v>1</v>
      </c>
      <c r="J1390" s="114"/>
      <c r="K1390" s="114"/>
      <c r="L1390" s="114"/>
    </row>
    <row r="1391" spans="1:12" s="98" customFormat="1" x14ac:dyDescent="0.35">
      <c r="A1391" s="454">
        <v>44243</v>
      </c>
      <c r="B1391" s="455">
        <v>2018000996</v>
      </c>
      <c r="C1391" s="456">
        <v>-12791.46</v>
      </c>
      <c r="D1391" s="127">
        <v>1</v>
      </c>
      <c r="J1391" s="114"/>
      <c r="K1391" s="114"/>
      <c r="L1391" s="114"/>
    </row>
    <row r="1392" spans="1:12" s="98" customFormat="1" x14ac:dyDescent="0.35">
      <c r="A1392" s="454">
        <v>44125</v>
      </c>
      <c r="B1392" s="455">
        <v>2018000365</v>
      </c>
      <c r="C1392" s="456">
        <v>-12775.71</v>
      </c>
      <c r="D1392" s="127">
        <v>1</v>
      </c>
      <c r="J1392" s="114"/>
      <c r="K1392" s="114"/>
      <c r="L1392" s="114"/>
    </row>
    <row r="1393" spans="1:12" s="98" customFormat="1" x14ac:dyDescent="0.35">
      <c r="A1393" s="454">
        <v>44180</v>
      </c>
      <c r="B1393" s="455">
        <v>2018000653</v>
      </c>
      <c r="C1393" s="456">
        <v>-12765.87</v>
      </c>
      <c r="D1393" s="127">
        <v>1</v>
      </c>
      <c r="J1393" s="114"/>
      <c r="K1393" s="114"/>
      <c r="L1393" s="114"/>
    </row>
    <row r="1394" spans="1:12" s="98" customFormat="1" x14ac:dyDescent="0.35">
      <c r="A1394" s="454">
        <v>44183</v>
      </c>
      <c r="B1394" s="455">
        <v>2018000674</v>
      </c>
      <c r="C1394" s="456">
        <v>-12765.87</v>
      </c>
      <c r="D1394" s="127">
        <v>1</v>
      </c>
      <c r="J1394" s="114"/>
      <c r="K1394" s="114"/>
      <c r="L1394" s="114"/>
    </row>
    <row r="1395" spans="1:12" s="98" customFormat="1" x14ac:dyDescent="0.35">
      <c r="A1395" s="454">
        <v>44352</v>
      </c>
      <c r="B1395" s="455">
        <v>2018001456</v>
      </c>
      <c r="C1395" s="456">
        <v>-12760.15</v>
      </c>
      <c r="D1395" s="127">
        <v>1</v>
      </c>
      <c r="J1395" s="114"/>
      <c r="K1395" s="114"/>
      <c r="L1395" s="114"/>
    </row>
    <row r="1396" spans="1:12" s="98" customFormat="1" x14ac:dyDescent="0.35">
      <c r="A1396" s="454">
        <v>44248</v>
      </c>
      <c r="B1396" s="455">
        <v>2018001030</v>
      </c>
      <c r="C1396" s="456">
        <v>-12743.34</v>
      </c>
      <c r="D1396" s="127">
        <v>1</v>
      </c>
      <c r="J1396" s="114"/>
      <c r="K1396" s="114"/>
      <c r="L1396" s="114"/>
    </row>
    <row r="1397" spans="1:12" s="98" customFormat="1" x14ac:dyDescent="0.35">
      <c r="A1397" s="454">
        <v>44373</v>
      </c>
      <c r="B1397" s="455">
        <v>2018001594</v>
      </c>
      <c r="C1397" s="456">
        <v>-12726.48</v>
      </c>
      <c r="D1397" s="127">
        <v>1</v>
      </c>
      <c r="J1397" s="114"/>
      <c r="K1397" s="114"/>
      <c r="L1397" s="114"/>
    </row>
    <row r="1398" spans="1:12" s="98" customFormat="1" x14ac:dyDescent="0.35">
      <c r="A1398" s="454">
        <v>44140</v>
      </c>
      <c r="B1398" s="455">
        <v>2018000434</v>
      </c>
      <c r="C1398" s="456">
        <v>-12716.64</v>
      </c>
      <c r="D1398" s="127">
        <v>1</v>
      </c>
      <c r="J1398" s="114"/>
      <c r="K1398" s="114"/>
      <c r="L1398" s="114"/>
    </row>
    <row r="1399" spans="1:12" s="98" customFormat="1" x14ac:dyDescent="0.35">
      <c r="A1399" s="454">
        <v>44376</v>
      </c>
      <c r="B1399" s="455">
        <v>2018001605</v>
      </c>
      <c r="C1399" s="456">
        <v>-12716.06</v>
      </c>
      <c r="D1399" s="127">
        <v>1</v>
      </c>
      <c r="J1399" s="114"/>
      <c r="K1399" s="114"/>
      <c r="L1399" s="114"/>
    </row>
    <row r="1400" spans="1:12" s="98" customFormat="1" x14ac:dyDescent="0.35">
      <c r="A1400" s="454">
        <v>44025</v>
      </c>
      <c r="B1400" s="455">
        <v>2018000040</v>
      </c>
      <c r="C1400" s="456">
        <v>-12714.11</v>
      </c>
      <c r="D1400" s="127">
        <v>1</v>
      </c>
      <c r="J1400" s="114"/>
      <c r="K1400" s="114"/>
      <c r="L1400" s="114"/>
    </row>
    <row r="1401" spans="1:12" s="98" customFormat="1" x14ac:dyDescent="0.35">
      <c r="A1401" s="454">
        <v>44311</v>
      </c>
      <c r="B1401" s="455">
        <v>2018001256</v>
      </c>
      <c r="C1401" s="456">
        <v>-12711.39</v>
      </c>
      <c r="D1401" s="127">
        <v>1</v>
      </c>
      <c r="J1401" s="114"/>
      <c r="K1401" s="114"/>
      <c r="L1401" s="114"/>
    </row>
    <row r="1402" spans="1:12" s="98" customFormat="1" x14ac:dyDescent="0.35">
      <c r="A1402" s="454">
        <v>44147</v>
      </c>
      <c r="B1402" s="455">
        <v>2018000467</v>
      </c>
      <c r="C1402" s="456">
        <v>-12683.85</v>
      </c>
      <c r="D1402" s="127">
        <v>1</v>
      </c>
      <c r="J1402" s="114"/>
      <c r="K1402" s="114"/>
      <c r="L1402" s="114"/>
    </row>
    <row r="1403" spans="1:12" s="98" customFormat="1" x14ac:dyDescent="0.35">
      <c r="A1403" s="454">
        <v>44034</v>
      </c>
      <c r="B1403" s="455">
        <v>2018000074</v>
      </c>
      <c r="C1403" s="456">
        <v>-12672.38</v>
      </c>
      <c r="D1403" s="127">
        <v>1</v>
      </c>
      <c r="J1403" s="114"/>
      <c r="K1403" s="114"/>
      <c r="L1403" s="114"/>
    </row>
    <row r="1404" spans="1:12" s="98" customFormat="1" x14ac:dyDescent="0.35">
      <c r="A1404" s="454">
        <v>44260</v>
      </c>
      <c r="B1404" s="455">
        <v>2018001034</v>
      </c>
      <c r="C1404" s="456">
        <v>-12670.22</v>
      </c>
      <c r="D1404" s="127">
        <v>1</v>
      </c>
      <c r="J1404" s="114"/>
      <c r="K1404" s="114"/>
      <c r="L1404" s="114"/>
    </row>
    <row r="1405" spans="1:12" s="98" customFormat="1" x14ac:dyDescent="0.35">
      <c r="A1405" s="454">
        <v>44146</v>
      </c>
      <c r="B1405" s="455">
        <v>2018000478</v>
      </c>
      <c r="C1405" s="456">
        <v>-12664.88</v>
      </c>
      <c r="D1405" s="127">
        <v>1</v>
      </c>
      <c r="J1405" s="114"/>
      <c r="K1405" s="114"/>
      <c r="L1405" s="114"/>
    </row>
    <row r="1406" spans="1:12" s="98" customFormat="1" x14ac:dyDescent="0.35">
      <c r="A1406" s="454">
        <v>44243</v>
      </c>
      <c r="B1406" s="455">
        <v>2018000996</v>
      </c>
      <c r="C1406" s="456">
        <v>-12664.22</v>
      </c>
      <c r="D1406" s="127">
        <v>1</v>
      </c>
      <c r="J1406" s="114"/>
      <c r="K1406" s="114"/>
      <c r="L1406" s="114"/>
    </row>
    <row r="1407" spans="1:12" s="98" customFormat="1" x14ac:dyDescent="0.35">
      <c r="A1407" s="454">
        <v>44152</v>
      </c>
      <c r="B1407" s="455">
        <v>2018000515</v>
      </c>
      <c r="C1407" s="456">
        <v>-12656.48</v>
      </c>
      <c r="D1407" s="127">
        <v>1</v>
      </c>
      <c r="J1407" s="114"/>
      <c r="K1407" s="114"/>
      <c r="L1407" s="114"/>
    </row>
    <row r="1408" spans="1:12" s="98" customFormat="1" x14ac:dyDescent="0.35">
      <c r="A1408" s="454">
        <v>44355</v>
      </c>
      <c r="B1408" s="455">
        <v>2018001478</v>
      </c>
      <c r="C1408" s="456">
        <v>-12624.34</v>
      </c>
      <c r="D1408" s="127">
        <v>1</v>
      </c>
      <c r="J1408" s="114"/>
      <c r="K1408" s="114"/>
      <c r="L1408" s="114"/>
    </row>
    <row r="1409" spans="1:12" s="98" customFormat="1" x14ac:dyDescent="0.35">
      <c r="A1409" s="454">
        <v>44137</v>
      </c>
      <c r="B1409" s="455">
        <v>2018000407</v>
      </c>
      <c r="C1409" s="456">
        <v>-12609.46</v>
      </c>
      <c r="D1409" s="127">
        <v>1</v>
      </c>
      <c r="J1409" s="114"/>
      <c r="K1409" s="114"/>
      <c r="L1409" s="114"/>
    </row>
    <row r="1410" spans="1:12" s="98" customFormat="1" x14ac:dyDescent="0.35">
      <c r="A1410" s="454">
        <v>44107</v>
      </c>
      <c r="B1410" s="455">
        <v>2018000306</v>
      </c>
      <c r="C1410" s="456">
        <v>-12589.43</v>
      </c>
      <c r="D1410" s="127">
        <v>1</v>
      </c>
      <c r="J1410" s="114"/>
      <c r="K1410" s="114"/>
      <c r="L1410" s="114"/>
    </row>
    <row r="1411" spans="1:12" s="98" customFormat="1" x14ac:dyDescent="0.35">
      <c r="A1411" s="454">
        <v>44370</v>
      </c>
      <c r="B1411" s="455">
        <v>2018001587</v>
      </c>
      <c r="C1411" s="456">
        <v>-12586.57</v>
      </c>
      <c r="D1411" s="127">
        <v>1</v>
      </c>
      <c r="J1411" s="114"/>
      <c r="K1411" s="114"/>
      <c r="L1411" s="114"/>
    </row>
    <row r="1412" spans="1:12" s="98" customFormat="1" x14ac:dyDescent="0.35">
      <c r="A1412" s="454">
        <v>44132</v>
      </c>
      <c r="B1412" s="455">
        <v>2018000388</v>
      </c>
      <c r="C1412" s="456">
        <v>-12575.99</v>
      </c>
      <c r="D1412" s="127">
        <v>1</v>
      </c>
      <c r="J1412" s="114"/>
      <c r="K1412" s="114"/>
      <c r="L1412" s="114"/>
    </row>
    <row r="1413" spans="1:12" s="98" customFormat="1" x14ac:dyDescent="0.35">
      <c r="A1413" s="454">
        <v>44164</v>
      </c>
      <c r="B1413" s="455">
        <v>2018000574</v>
      </c>
      <c r="C1413" s="456">
        <v>-12544.89</v>
      </c>
      <c r="D1413" s="127">
        <v>1</v>
      </c>
      <c r="J1413" s="114"/>
      <c r="K1413" s="114"/>
      <c r="L1413" s="114"/>
    </row>
    <row r="1414" spans="1:12" s="98" customFormat="1" x14ac:dyDescent="0.35">
      <c r="A1414" s="454">
        <v>44023</v>
      </c>
      <c r="B1414" s="455">
        <v>2018000014</v>
      </c>
      <c r="C1414" s="456">
        <v>-12496.58</v>
      </c>
      <c r="D1414" s="127">
        <v>1</v>
      </c>
      <c r="J1414" s="114"/>
      <c r="K1414" s="114"/>
      <c r="L1414" s="114"/>
    </row>
    <row r="1415" spans="1:12" s="98" customFormat="1" x14ac:dyDescent="0.35">
      <c r="A1415" s="454">
        <v>44163</v>
      </c>
      <c r="B1415" s="455">
        <v>2018000587</v>
      </c>
      <c r="C1415" s="456">
        <v>-12486.16</v>
      </c>
      <c r="D1415" s="127">
        <v>1</v>
      </c>
      <c r="J1415" s="114"/>
      <c r="K1415" s="114"/>
      <c r="L1415" s="114"/>
    </row>
    <row r="1416" spans="1:12" s="98" customFormat="1" x14ac:dyDescent="0.35">
      <c r="A1416" s="454">
        <v>44219</v>
      </c>
      <c r="B1416" s="455">
        <v>2018000863</v>
      </c>
      <c r="C1416" s="456">
        <v>-12463.22</v>
      </c>
      <c r="D1416" s="127">
        <v>1</v>
      </c>
      <c r="J1416" s="114"/>
      <c r="K1416" s="114"/>
      <c r="L1416" s="114"/>
    </row>
    <row r="1417" spans="1:12" s="98" customFormat="1" x14ac:dyDescent="0.35">
      <c r="A1417" s="454">
        <v>44154</v>
      </c>
      <c r="B1417" s="455">
        <v>2018000514</v>
      </c>
      <c r="C1417" s="456">
        <v>-12454.29</v>
      </c>
      <c r="D1417" s="127">
        <v>1</v>
      </c>
      <c r="J1417" s="114"/>
      <c r="K1417" s="114"/>
      <c r="L1417" s="114"/>
    </row>
    <row r="1418" spans="1:12" s="98" customFormat="1" x14ac:dyDescent="0.35">
      <c r="A1418" s="454">
        <v>44216</v>
      </c>
      <c r="B1418" s="455">
        <v>2018000844</v>
      </c>
      <c r="C1418" s="456">
        <v>-12422.66</v>
      </c>
      <c r="D1418" s="127">
        <v>1</v>
      </c>
      <c r="J1418" s="114"/>
      <c r="K1418" s="114"/>
      <c r="L1418" s="114"/>
    </row>
    <row r="1419" spans="1:12" s="98" customFormat="1" x14ac:dyDescent="0.35">
      <c r="A1419" s="454">
        <v>44331</v>
      </c>
      <c r="B1419" s="455">
        <v>2018001355</v>
      </c>
      <c r="C1419" s="456">
        <v>-12420.34</v>
      </c>
      <c r="D1419" s="127">
        <v>1</v>
      </c>
      <c r="J1419" s="114"/>
      <c r="K1419" s="114"/>
      <c r="L1419" s="114"/>
    </row>
    <row r="1420" spans="1:12" s="98" customFormat="1" x14ac:dyDescent="0.35">
      <c r="A1420" s="454">
        <v>44253</v>
      </c>
      <c r="B1420" s="455">
        <v>2018001025</v>
      </c>
      <c r="C1420" s="456">
        <v>-12400.54</v>
      </c>
      <c r="D1420" s="127">
        <v>1</v>
      </c>
      <c r="J1420" s="114"/>
      <c r="K1420" s="114"/>
      <c r="L1420" s="114"/>
    </row>
    <row r="1421" spans="1:12" s="98" customFormat="1" x14ac:dyDescent="0.35">
      <c r="A1421" s="454">
        <v>44164</v>
      </c>
      <c r="B1421" s="455">
        <v>2018000573</v>
      </c>
      <c r="C1421" s="456">
        <v>-12395.31</v>
      </c>
      <c r="D1421" s="127">
        <v>1</v>
      </c>
      <c r="J1421" s="114"/>
      <c r="K1421" s="114"/>
      <c r="L1421" s="114"/>
    </row>
    <row r="1422" spans="1:12" s="98" customFormat="1" x14ac:dyDescent="0.35">
      <c r="A1422" s="454">
        <v>44126</v>
      </c>
      <c r="B1422" s="455">
        <v>2018000368</v>
      </c>
      <c r="C1422" s="456">
        <v>-12390.2</v>
      </c>
      <c r="D1422" s="127">
        <v>1</v>
      </c>
      <c r="J1422" s="114"/>
      <c r="K1422" s="114"/>
      <c r="L1422" s="114"/>
    </row>
    <row r="1423" spans="1:12" s="98" customFormat="1" x14ac:dyDescent="0.35">
      <c r="A1423" s="454">
        <v>44021</v>
      </c>
      <c r="B1423" s="455">
        <v>2018000041</v>
      </c>
      <c r="C1423" s="456">
        <v>-12386.92</v>
      </c>
      <c r="D1423" s="127">
        <v>1</v>
      </c>
      <c r="J1423" s="114"/>
      <c r="K1423" s="114"/>
      <c r="L1423" s="114"/>
    </row>
    <row r="1424" spans="1:12" s="98" customFormat="1" x14ac:dyDescent="0.35">
      <c r="A1424" s="454">
        <v>44284</v>
      </c>
      <c r="B1424" s="455">
        <v>2018001188</v>
      </c>
      <c r="C1424" s="456">
        <v>-12351.04</v>
      </c>
      <c r="D1424" s="127">
        <v>1</v>
      </c>
      <c r="J1424" s="114"/>
      <c r="K1424" s="114"/>
      <c r="L1424" s="114"/>
    </row>
    <row r="1425" spans="1:12" s="98" customFormat="1" x14ac:dyDescent="0.35">
      <c r="A1425" s="454">
        <v>44048</v>
      </c>
      <c r="B1425" s="455">
        <v>2018000174</v>
      </c>
      <c r="C1425" s="456">
        <v>-12324.72</v>
      </c>
      <c r="D1425" s="127">
        <v>1</v>
      </c>
      <c r="J1425" s="114"/>
      <c r="K1425" s="114"/>
      <c r="L1425" s="114"/>
    </row>
    <row r="1426" spans="1:12" s="98" customFormat="1" x14ac:dyDescent="0.35">
      <c r="A1426" s="454">
        <v>44243</v>
      </c>
      <c r="B1426" s="455">
        <v>2018000993</v>
      </c>
      <c r="C1426" s="456">
        <v>-12316.44</v>
      </c>
      <c r="D1426" s="127">
        <v>1</v>
      </c>
      <c r="J1426" s="114"/>
      <c r="K1426" s="114"/>
      <c r="L1426" s="114"/>
    </row>
    <row r="1427" spans="1:12" s="98" customFormat="1" x14ac:dyDescent="0.35">
      <c r="A1427" s="454">
        <v>44168</v>
      </c>
      <c r="B1427" s="455">
        <v>2018000640</v>
      </c>
      <c r="C1427" s="456">
        <v>-12259.8</v>
      </c>
      <c r="D1427" s="127">
        <v>1</v>
      </c>
      <c r="J1427" s="114"/>
      <c r="K1427" s="114"/>
      <c r="L1427" s="114"/>
    </row>
    <row r="1428" spans="1:12" s="98" customFormat="1" x14ac:dyDescent="0.35">
      <c r="A1428" s="454">
        <v>44173</v>
      </c>
      <c r="B1428" s="455">
        <v>2018000622</v>
      </c>
      <c r="C1428" s="456">
        <v>-12253.44</v>
      </c>
      <c r="D1428" s="127">
        <v>1</v>
      </c>
      <c r="J1428" s="114"/>
      <c r="K1428" s="114"/>
      <c r="L1428" s="114"/>
    </row>
    <row r="1429" spans="1:12" s="98" customFormat="1" x14ac:dyDescent="0.35">
      <c r="A1429" s="454">
        <v>44360</v>
      </c>
      <c r="B1429" s="455">
        <v>2018001619</v>
      </c>
      <c r="C1429" s="456">
        <v>-12205.48</v>
      </c>
      <c r="D1429" s="127">
        <v>1</v>
      </c>
      <c r="J1429" s="114"/>
      <c r="K1429" s="114"/>
      <c r="L1429" s="114"/>
    </row>
    <row r="1430" spans="1:12" s="98" customFormat="1" x14ac:dyDescent="0.35">
      <c r="A1430" s="454">
        <v>44153</v>
      </c>
      <c r="B1430" s="455">
        <v>2018000541</v>
      </c>
      <c r="C1430" s="456">
        <v>-12185.79</v>
      </c>
      <c r="D1430" s="127">
        <v>1</v>
      </c>
      <c r="J1430" s="114"/>
      <c r="K1430" s="114"/>
      <c r="L1430" s="114"/>
    </row>
    <row r="1431" spans="1:12" s="98" customFormat="1" x14ac:dyDescent="0.35">
      <c r="A1431" s="454">
        <v>44057</v>
      </c>
      <c r="B1431" s="455">
        <v>2018000147</v>
      </c>
      <c r="C1431" s="456">
        <v>-12180.03</v>
      </c>
      <c r="D1431" s="127">
        <v>1</v>
      </c>
      <c r="J1431" s="114"/>
      <c r="K1431" s="114"/>
      <c r="L1431" s="114"/>
    </row>
    <row r="1432" spans="1:12" s="98" customFormat="1" x14ac:dyDescent="0.35">
      <c r="A1432" s="454">
        <v>44329</v>
      </c>
      <c r="B1432" s="455">
        <v>2018001382</v>
      </c>
      <c r="C1432" s="456">
        <v>-12166.69</v>
      </c>
      <c r="D1432" s="127">
        <v>1</v>
      </c>
      <c r="J1432" s="114"/>
      <c r="K1432" s="114"/>
      <c r="L1432" s="114"/>
    </row>
    <row r="1433" spans="1:12" s="98" customFormat="1" x14ac:dyDescent="0.35">
      <c r="A1433" s="454">
        <v>44039</v>
      </c>
      <c r="B1433" s="455">
        <v>2018000088</v>
      </c>
      <c r="C1433" s="456">
        <v>-12150.48</v>
      </c>
      <c r="D1433" s="127">
        <v>1</v>
      </c>
      <c r="J1433" s="114"/>
      <c r="K1433" s="114"/>
      <c r="L1433" s="114"/>
    </row>
    <row r="1434" spans="1:12" s="98" customFormat="1" x14ac:dyDescent="0.35">
      <c r="A1434" s="454">
        <v>44364</v>
      </c>
      <c r="B1434" s="455">
        <v>2018001566</v>
      </c>
      <c r="C1434" s="456">
        <v>-12147.46</v>
      </c>
      <c r="D1434" s="127">
        <v>1</v>
      </c>
      <c r="J1434" s="114"/>
      <c r="K1434" s="114"/>
      <c r="L1434" s="114"/>
    </row>
    <row r="1435" spans="1:12" s="98" customFormat="1" x14ac:dyDescent="0.35">
      <c r="A1435" s="454">
        <v>44131</v>
      </c>
      <c r="B1435" s="455">
        <v>2018000400</v>
      </c>
      <c r="C1435" s="456">
        <v>-12140.22</v>
      </c>
      <c r="D1435" s="127">
        <v>1</v>
      </c>
      <c r="J1435" s="114"/>
      <c r="K1435" s="114"/>
      <c r="L1435" s="114"/>
    </row>
    <row r="1436" spans="1:12" s="98" customFormat="1" x14ac:dyDescent="0.35">
      <c r="A1436" s="454">
        <v>44162</v>
      </c>
      <c r="B1436" s="455">
        <v>2018000584</v>
      </c>
      <c r="C1436" s="456">
        <v>-12117.82</v>
      </c>
      <c r="D1436" s="127">
        <v>1</v>
      </c>
      <c r="J1436" s="114"/>
      <c r="K1436" s="114"/>
      <c r="L1436" s="114"/>
    </row>
    <row r="1437" spans="1:12" s="98" customFormat="1" x14ac:dyDescent="0.35">
      <c r="A1437" s="454">
        <v>44363</v>
      </c>
      <c r="B1437" s="455">
        <v>2018001530</v>
      </c>
      <c r="C1437" s="456">
        <v>-12108.18</v>
      </c>
      <c r="D1437" s="127">
        <v>1</v>
      </c>
      <c r="J1437" s="114"/>
      <c r="K1437" s="114"/>
      <c r="L1437" s="114"/>
    </row>
    <row r="1438" spans="1:12" s="98" customFormat="1" x14ac:dyDescent="0.35">
      <c r="A1438" s="454">
        <v>44164</v>
      </c>
      <c r="B1438" s="455">
        <v>2018000576</v>
      </c>
      <c r="C1438" s="456">
        <v>-12085.56</v>
      </c>
      <c r="D1438" s="127">
        <v>1</v>
      </c>
      <c r="J1438" s="114"/>
      <c r="K1438" s="114"/>
      <c r="L1438" s="114"/>
    </row>
    <row r="1439" spans="1:12" s="98" customFormat="1" x14ac:dyDescent="0.35">
      <c r="A1439" s="454">
        <v>44171</v>
      </c>
      <c r="B1439" s="455">
        <v>2018000614</v>
      </c>
      <c r="C1439" s="456">
        <v>-12085.56</v>
      </c>
      <c r="D1439" s="127">
        <v>1</v>
      </c>
      <c r="J1439" s="114"/>
      <c r="K1439" s="114"/>
      <c r="L1439" s="114"/>
    </row>
    <row r="1440" spans="1:12" s="98" customFormat="1" x14ac:dyDescent="0.35">
      <c r="A1440" s="454">
        <v>44209</v>
      </c>
      <c r="B1440" s="455">
        <v>2018000875</v>
      </c>
      <c r="C1440" s="456">
        <v>-12079.21</v>
      </c>
      <c r="D1440" s="127">
        <v>1</v>
      </c>
      <c r="J1440" s="114"/>
      <c r="K1440" s="114"/>
      <c r="L1440" s="114"/>
    </row>
    <row r="1441" spans="1:12" s="98" customFormat="1" x14ac:dyDescent="0.35">
      <c r="A1441" s="454">
        <v>44303</v>
      </c>
      <c r="B1441" s="455">
        <v>2018001239</v>
      </c>
      <c r="C1441" s="456">
        <v>-12076.62</v>
      </c>
      <c r="D1441" s="127">
        <v>1</v>
      </c>
      <c r="J1441" s="114"/>
      <c r="K1441" s="114"/>
      <c r="L1441" s="114"/>
    </row>
    <row r="1442" spans="1:12" s="98" customFormat="1" x14ac:dyDescent="0.35">
      <c r="A1442" s="454">
        <v>44364</v>
      </c>
      <c r="B1442" s="455">
        <v>2018001566</v>
      </c>
      <c r="C1442" s="456">
        <v>-12073.64</v>
      </c>
      <c r="D1442" s="127">
        <v>1</v>
      </c>
      <c r="J1442" s="114"/>
      <c r="K1442" s="114"/>
      <c r="L1442" s="114"/>
    </row>
    <row r="1443" spans="1:12" s="98" customFormat="1" x14ac:dyDescent="0.35">
      <c r="A1443" s="454">
        <v>44188</v>
      </c>
      <c r="B1443" s="455">
        <v>2018000733</v>
      </c>
      <c r="C1443" s="456">
        <v>-12073.51</v>
      </c>
      <c r="D1443" s="127">
        <v>1</v>
      </c>
      <c r="J1443" s="114"/>
      <c r="K1443" s="114"/>
      <c r="L1443" s="114"/>
    </row>
    <row r="1444" spans="1:12" s="98" customFormat="1" x14ac:dyDescent="0.35">
      <c r="A1444" s="454">
        <v>44272</v>
      </c>
      <c r="B1444" s="455">
        <v>2018001083</v>
      </c>
      <c r="C1444" s="456">
        <v>-12069.16</v>
      </c>
      <c r="D1444" s="127">
        <v>1</v>
      </c>
      <c r="J1444" s="114"/>
      <c r="K1444" s="114"/>
      <c r="L1444" s="114"/>
    </row>
    <row r="1445" spans="1:12" s="98" customFormat="1" x14ac:dyDescent="0.35">
      <c r="A1445" s="454">
        <v>44243</v>
      </c>
      <c r="B1445" s="455">
        <v>2018000991</v>
      </c>
      <c r="C1445" s="456">
        <v>-12058.24</v>
      </c>
      <c r="D1445" s="127">
        <v>1</v>
      </c>
      <c r="J1445" s="114"/>
      <c r="K1445" s="114"/>
      <c r="L1445" s="114"/>
    </row>
    <row r="1446" spans="1:12" s="98" customFormat="1" x14ac:dyDescent="0.35">
      <c r="A1446" s="454">
        <v>44182</v>
      </c>
      <c r="B1446" s="455">
        <v>2018000681</v>
      </c>
      <c r="C1446" s="456">
        <v>-12018.21</v>
      </c>
      <c r="D1446" s="127">
        <v>1</v>
      </c>
      <c r="J1446" s="114"/>
      <c r="K1446" s="114"/>
      <c r="L1446" s="114"/>
    </row>
    <row r="1447" spans="1:12" s="98" customFormat="1" x14ac:dyDescent="0.35">
      <c r="A1447" s="454">
        <v>44276</v>
      </c>
      <c r="B1447" s="455">
        <v>2018001110</v>
      </c>
      <c r="C1447" s="456">
        <v>-12017.85</v>
      </c>
      <c r="D1447" s="127">
        <v>1</v>
      </c>
      <c r="J1447" s="114"/>
      <c r="K1447" s="114"/>
      <c r="L1447" s="114"/>
    </row>
    <row r="1448" spans="1:12" s="98" customFormat="1" x14ac:dyDescent="0.35">
      <c r="A1448" s="454">
        <v>44337</v>
      </c>
      <c r="B1448" s="455">
        <v>2018001441</v>
      </c>
      <c r="C1448" s="456">
        <v>-12003</v>
      </c>
      <c r="D1448" s="127">
        <v>1</v>
      </c>
      <c r="J1448" s="114"/>
      <c r="K1448" s="114"/>
      <c r="L1448" s="114"/>
    </row>
    <row r="1449" spans="1:12" s="98" customFormat="1" x14ac:dyDescent="0.35">
      <c r="A1449" s="454">
        <v>44314</v>
      </c>
      <c r="B1449" s="455">
        <v>2018001270</v>
      </c>
      <c r="C1449" s="456">
        <v>-11998.89</v>
      </c>
      <c r="D1449" s="127">
        <v>1</v>
      </c>
      <c r="J1449" s="114"/>
      <c r="K1449" s="114"/>
      <c r="L1449" s="114"/>
    </row>
    <row r="1450" spans="1:12" s="98" customFormat="1" x14ac:dyDescent="0.35">
      <c r="A1450" s="454">
        <v>44360</v>
      </c>
      <c r="B1450" s="455">
        <v>2018001619</v>
      </c>
      <c r="C1450" s="456">
        <v>-11981.97</v>
      </c>
      <c r="D1450" s="127">
        <v>1</v>
      </c>
      <c r="J1450" s="114"/>
      <c r="K1450" s="114"/>
      <c r="L1450" s="114"/>
    </row>
    <row r="1451" spans="1:12" s="98" customFormat="1" x14ac:dyDescent="0.35">
      <c r="A1451" s="454">
        <v>44314</v>
      </c>
      <c r="B1451" s="455">
        <v>2018001270</v>
      </c>
      <c r="C1451" s="456">
        <v>-11941.05</v>
      </c>
      <c r="D1451" s="127">
        <v>1</v>
      </c>
      <c r="J1451" s="114"/>
      <c r="K1451" s="114"/>
      <c r="L1451" s="114"/>
    </row>
    <row r="1452" spans="1:12" s="98" customFormat="1" x14ac:dyDescent="0.35">
      <c r="A1452" s="454">
        <v>44331</v>
      </c>
      <c r="B1452" s="455">
        <v>2018001355</v>
      </c>
      <c r="C1452" s="456">
        <v>-11938.61</v>
      </c>
      <c r="D1452" s="127">
        <v>1</v>
      </c>
      <c r="J1452" s="114"/>
      <c r="K1452" s="114"/>
      <c r="L1452" s="114"/>
    </row>
    <row r="1453" spans="1:12" s="98" customFormat="1" x14ac:dyDescent="0.35">
      <c r="A1453" s="454">
        <v>44161</v>
      </c>
      <c r="B1453" s="455">
        <v>2018000594</v>
      </c>
      <c r="C1453" s="456">
        <v>-11916.66</v>
      </c>
      <c r="D1453" s="127">
        <v>1</v>
      </c>
      <c r="J1453" s="114"/>
      <c r="K1453" s="114"/>
      <c r="L1453" s="114"/>
    </row>
    <row r="1454" spans="1:12" s="98" customFormat="1" x14ac:dyDescent="0.35">
      <c r="A1454" s="454">
        <v>44043</v>
      </c>
      <c r="B1454" s="455">
        <v>2018000135</v>
      </c>
      <c r="C1454" s="456">
        <v>-11915.82</v>
      </c>
      <c r="D1454" s="127">
        <v>1</v>
      </c>
      <c r="J1454" s="114"/>
      <c r="K1454" s="114"/>
      <c r="L1454" s="114"/>
    </row>
    <row r="1455" spans="1:12" s="98" customFormat="1" x14ac:dyDescent="0.35">
      <c r="A1455" s="454">
        <v>44276</v>
      </c>
      <c r="B1455" s="455">
        <v>2018001111</v>
      </c>
      <c r="C1455" s="456">
        <v>-11910.82</v>
      </c>
      <c r="D1455" s="127">
        <v>1</v>
      </c>
      <c r="J1455" s="114"/>
      <c r="K1455" s="114"/>
      <c r="L1455" s="114"/>
    </row>
    <row r="1456" spans="1:12" s="98" customFormat="1" x14ac:dyDescent="0.35">
      <c r="A1456" s="454">
        <v>44089</v>
      </c>
      <c r="B1456" s="455">
        <v>2018000234</v>
      </c>
      <c r="C1456" s="456">
        <v>-11906.57</v>
      </c>
      <c r="D1456" s="127">
        <v>1</v>
      </c>
      <c r="J1456" s="114"/>
      <c r="K1456" s="114"/>
      <c r="L1456" s="114"/>
    </row>
    <row r="1457" spans="1:12" s="98" customFormat="1" x14ac:dyDescent="0.35">
      <c r="A1457" s="454">
        <v>44095</v>
      </c>
      <c r="B1457" s="455">
        <v>2018000262</v>
      </c>
      <c r="C1457" s="456">
        <v>-11902.69</v>
      </c>
      <c r="D1457" s="127">
        <v>1</v>
      </c>
      <c r="J1457" s="114"/>
      <c r="K1457" s="114"/>
      <c r="L1457" s="114"/>
    </row>
    <row r="1458" spans="1:12" s="98" customFormat="1" x14ac:dyDescent="0.35">
      <c r="A1458" s="454">
        <v>44364</v>
      </c>
      <c r="B1458" s="455">
        <v>2018001566</v>
      </c>
      <c r="C1458" s="456">
        <v>-11874.86</v>
      </c>
      <c r="D1458" s="127">
        <v>1</v>
      </c>
      <c r="J1458" s="114"/>
      <c r="K1458" s="114"/>
      <c r="L1458" s="114"/>
    </row>
    <row r="1459" spans="1:12" s="98" customFormat="1" x14ac:dyDescent="0.35">
      <c r="A1459" s="454">
        <v>44370</v>
      </c>
      <c r="B1459" s="455">
        <v>2018001573</v>
      </c>
      <c r="C1459" s="456">
        <v>-11847.54</v>
      </c>
      <c r="D1459" s="127">
        <v>1</v>
      </c>
      <c r="J1459" s="114"/>
      <c r="K1459" s="114"/>
      <c r="L1459" s="114"/>
    </row>
    <row r="1460" spans="1:12" s="98" customFormat="1" x14ac:dyDescent="0.35">
      <c r="A1460" s="454">
        <v>44146</v>
      </c>
      <c r="B1460" s="455">
        <v>2018000503</v>
      </c>
      <c r="C1460" s="456">
        <v>-11834.62</v>
      </c>
      <c r="D1460" s="127">
        <v>1</v>
      </c>
      <c r="J1460" s="114"/>
      <c r="K1460" s="114"/>
      <c r="L1460" s="114"/>
    </row>
    <row r="1461" spans="1:12" s="98" customFormat="1" x14ac:dyDescent="0.35">
      <c r="A1461" s="454">
        <v>44199</v>
      </c>
      <c r="B1461" s="455">
        <v>2018000773</v>
      </c>
      <c r="C1461" s="456">
        <v>-11833.1</v>
      </c>
      <c r="D1461" s="127">
        <v>1</v>
      </c>
      <c r="J1461" s="114"/>
      <c r="K1461" s="114"/>
      <c r="L1461" s="114"/>
    </row>
    <row r="1462" spans="1:12" s="98" customFormat="1" x14ac:dyDescent="0.35">
      <c r="A1462" s="454">
        <v>44284</v>
      </c>
      <c r="B1462" s="455">
        <v>2018001188</v>
      </c>
      <c r="C1462" s="456">
        <v>-11804.88</v>
      </c>
      <c r="D1462" s="127">
        <v>1</v>
      </c>
      <c r="J1462" s="114"/>
      <c r="K1462" s="114"/>
      <c r="L1462" s="114"/>
    </row>
    <row r="1463" spans="1:12" s="98" customFormat="1" x14ac:dyDescent="0.35">
      <c r="A1463" s="454">
        <v>44168</v>
      </c>
      <c r="B1463" s="455">
        <v>2018000606</v>
      </c>
      <c r="C1463" s="456">
        <v>-11791.15</v>
      </c>
      <c r="D1463" s="127">
        <v>1</v>
      </c>
      <c r="J1463" s="114"/>
      <c r="K1463" s="114"/>
      <c r="L1463" s="114"/>
    </row>
    <row r="1464" spans="1:12" s="98" customFormat="1" x14ac:dyDescent="0.35">
      <c r="A1464" s="454">
        <v>44125</v>
      </c>
      <c r="B1464" s="455">
        <v>2018000356</v>
      </c>
      <c r="C1464" s="456">
        <v>-11768.31</v>
      </c>
      <c r="D1464" s="127">
        <v>1</v>
      </c>
      <c r="J1464" s="114"/>
      <c r="K1464" s="114"/>
      <c r="L1464" s="114"/>
    </row>
    <row r="1465" spans="1:12" s="98" customFormat="1" x14ac:dyDescent="0.35">
      <c r="A1465" s="454">
        <v>44132</v>
      </c>
      <c r="B1465" s="455">
        <v>2018000388</v>
      </c>
      <c r="C1465" s="456">
        <v>-11760.85</v>
      </c>
      <c r="D1465" s="127">
        <v>1</v>
      </c>
      <c r="J1465" s="114"/>
      <c r="K1465" s="114"/>
      <c r="L1465" s="114"/>
    </row>
    <row r="1466" spans="1:12" s="98" customFormat="1" x14ac:dyDescent="0.35">
      <c r="A1466" s="454">
        <v>44111</v>
      </c>
      <c r="B1466" s="455">
        <v>2018000322</v>
      </c>
      <c r="C1466" s="456">
        <v>-11756.64</v>
      </c>
      <c r="D1466" s="127">
        <v>1</v>
      </c>
      <c r="J1466" s="114"/>
      <c r="K1466" s="114"/>
      <c r="L1466" s="114"/>
    </row>
    <row r="1467" spans="1:12" s="98" customFormat="1" x14ac:dyDescent="0.35">
      <c r="A1467" s="454">
        <v>44331</v>
      </c>
      <c r="B1467" s="455">
        <v>2018001355</v>
      </c>
      <c r="C1467" s="456">
        <v>-11734.13</v>
      </c>
      <c r="D1467" s="127">
        <v>1</v>
      </c>
      <c r="J1467" s="114"/>
      <c r="K1467" s="114"/>
      <c r="L1467" s="114"/>
    </row>
    <row r="1468" spans="1:12" s="98" customFormat="1" x14ac:dyDescent="0.35">
      <c r="A1468" s="454">
        <v>44178</v>
      </c>
      <c r="B1468" s="455">
        <v>2018000687</v>
      </c>
      <c r="C1468" s="456">
        <v>-11718.22</v>
      </c>
      <c r="D1468" s="127">
        <v>1</v>
      </c>
      <c r="J1468" s="114"/>
      <c r="K1468" s="114"/>
      <c r="L1468" s="114"/>
    </row>
    <row r="1469" spans="1:12" s="98" customFormat="1" x14ac:dyDescent="0.35">
      <c r="A1469" s="454">
        <v>44089</v>
      </c>
      <c r="B1469" s="455">
        <v>2018000299</v>
      </c>
      <c r="C1469" s="456">
        <v>-11716.83</v>
      </c>
      <c r="D1469" s="127">
        <v>1</v>
      </c>
      <c r="J1469" s="114"/>
      <c r="K1469" s="114"/>
      <c r="L1469" s="114"/>
    </row>
    <row r="1470" spans="1:12" s="98" customFormat="1" x14ac:dyDescent="0.35">
      <c r="A1470" s="454">
        <v>44215</v>
      </c>
      <c r="B1470" s="455">
        <v>2018000836</v>
      </c>
      <c r="C1470" s="456">
        <v>-11697.93</v>
      </c>
      <c r="D1470" s="127">
        <v>1</v>
      </c>
      <c r="J1470" s="114"/>
      <c r="K1470" s="114"/>
      <c r="L1470" s="114"/>
    </row>
    <row r="1471" spans="1:12" s="98" customFormat="1" x14ac:dyDescent="0.35">
      <c r="A1471" s="454">
        <v>44354</v>
      </c>
      <c r="B1471" s="455">
        <v>2018001476</v>
      </c>
      <c r="C1471" s="456">
        <v>-11689.2</v>
      </c>
      <c r="D1471" s="127">
        <v>1</v>
      </c>
      <c r="J1471" s="114"/>
      <c r="K1471" s="114"/>
      <c r="L1471" s="114"/>
    </row>
    <row r="1472" spans="1:12" s="98" customFormat="1" x14ac:dyDescent="0.35">
      <c r="A1472" s="454">
        <v>44066</v>
      </c>
      <c r="B1472" s="455">
        <v>2018000168</v>
      </c>
      <c r="C1472" s="456">
        <v>-11684.4</v>
      </c>
      <c r="D1472" s="127">
        <v>1</v>
      </c>
      <c r="J1472" s="114"/>
      <c r="K1472" s="114"/>
      <c r="L1472" s="114"/>
    </row>
    <row r="1473" spans="1:12" s="98" customFormat="1" x14ac:dyDescent="0.35">
      <c r="A1473" s="454">
        <v>44175</v>
      </c>
      <c r="B1473" s="455">
        <v>2018000636</v>
      </c>
      <c r="C1473" s="456">
        <v>-11680.01</v>
      </c>
      <c r="D1473" s="127">
        <v>1</v>
      </c>
      <c r="J1473" s="114"/>
      <c r="K1473" s="114"/>
      <c r="L1473" s="114"/>
    </row>
    <row r="1474" spans="1:12" s="98" customFormat="1" x14ac:dyDescent="0.35">
      <c r="A1474" s="454">
        <v>44159</v>
      </c>
      <c r="B1474" s="455">
        <v>2018000548</v>
      </c>
      <c r="C1474" s="456">
        <v>-11674.79</v>
      </c>
      <c r="D1474" s="127">
        <v>1</v>
      </c>
      <c r="J1474" s="114"/>
      <c r="K1474" s="114"/>
      <c r="L1474" s="114"/>
    </row>
    <row r="1475" spans="1:12" s="98" customFormat="1" x14ac:dyDescent="0.35">
      <c r="A1475" s="454">
        <v>44256</v>
      </c>
      <c r="B1475" s="455">
        <v>2018001040</v>
      </c>
      <c r="C1475" s="456">
        <v>-11674.3</v>
      </c>
      <c r="D1475" s="127">
        <v>1</v>
      </c>
      <c r="J1475" s="114"/>
      <c r="K1475" s="114"/>
      <c r="L1475" s="114"/>
    </row>
    <row r="1476" spans="1:12" s="98" customFormat="1" x14ac:dyDescent="0.35">
      <c r="A1476" s="454">
        <v>44021</v>
      </c>
      <c r="B1476" s="455">
        <v>2018000042</v>
      </c>
      <c r="C1476" s="456">
        <v>-11669.18</v>
      </c>
      <c r="D1476" s="127">
        <v>1</v>
      </c>
      <c r="J1476" s="114"/>
      <c r="K1476" s="114"/>
      <c r="L1476" s="114"/>
    </row>
    <row r="1477" spans="1:12" s="98" customFormat="1" x14ac:dyDescent="0.35">
      <c r="A1477" s="454">
        <v>44376</v>
      </c>
      <c r="B1477" s="455">
        <v>2018001623</v>
      </c>
      <c r="C1477" s="456">
        <v>-11662.42</v>
      </c>
      <c r="D1477" s="127">
        <v>1</v>
      </c>
      <c r="J1477" s="114"/>
      <c r="K1477" s="114"/>
      <c r="L1477" s="114"/>
    </row>
    <row r="1478" spans="1:12" s="98" customFormat="1" x14ac:dyDescent="0.35">
      <c r="A1478" s="454">
        <v>44173</v>
      </c>
      <c r="B1478" s="455">
        <v>2018000641</v>
      </c>
      <c r="C1478" s="456">
        <v>-11660.97</v>
      </c>
      <c r="D1478" s="127">
        <v>1</v>
      </c>
      <c r="J1478" s="114"/>
      <c r="K1478" s="114"/>
      <c r="L1478" s="114"/>
    </row>
    <row r="1479" spans="1:12" s="98" customFormat="1" x14ac:dyDescent="0.35">
      <c r="A1479" s="454">
        <v>44164</v>
      </c>
      <c r="B1479" s="455">
        <v>2018000575</v>
      </c>
      <c r="C1479" s="456">
        <v>-11656.85</v>
      </c>
      <c r="D1479" s="127">
        <v>1</v>
      </c>
      <c r="J1479" s="114"/>
      <c r="K1479" s="114"/>
      <c r="L1479" s="114"/>
    </row>
    <row r="1480" spans="1:12" s="98" customFormat="1" x14ac:dyDescent="0.35">
      <c r="A1480" s="454">
        <v>44299</v>
      </c>
      <c r="B1480" s="455">
        <v>2018001223</v>
      </c>
      <c r="C1480" s="456">
        <v>-11644.21</v>
      </c>
      <c r="D1480" s="127">
        <v>1</v>
      </c>
      <c r="J1480" s="114"/>
      <c r="K1480" s="114"/>
      <c r="L1480" s="114"/>
    </row>
    <row r="1481" spans="1:12" s="98" customFormat="1" x14ac:dyDescent="0.35">
      <c r="A1481" s="454">
        <v>44243</v>
      </c>
      <c r="B1481" s="455">
        <v>2018000996</v>
      </c>
      <c r="C1481" s="456">
        <v>-11643.29</v>
      </c>
      <c r="D1481" s="127">
        <v>1</v>
      </c>
      <c r="J1481" s="114"/>
      <c r="K1481" s="114"/>
      <c r="L1481" s="114"/>
    </row>
    <row r="1482" spans="1:12" s="98" customFormat="1" x14ac:dyDescent="0.35">
      <c r="A1482" s="454">
        <v>44351</v>
      </c>
      <c r="B1482" s="455">
        <v>2018001464</v>
      </c>
      <c r="C1482" s="456">
        <v>-11639.76</v>
      </c>
      <c r="D1482" s="127">
        <v>1</v>
      </c>
      <c r="J1482" s="114"/>
      <c r="K1482" s="114"/>
      <c r="L1482" s="114"/>
    </row>
    <row r="1483" spans="1:12" s="98" customFormat="1" x14ac:dyDescent="0.35">
      <c r="A1483" s="454">
        <v>44021</v>
      </c>
      <c r="B1483" s="455">
        <v>2018000042</v>
      </c>
      <c r="C1483" s="456">
        <v>-11629.77</v>
      </c>
      <c r="D1483" s="127">
        <v>1</v>
      </c>
      <c r="J1483" s="114"/>
      <c r="K1483" s="114"/>
      <c r="L1483" s="114"/>
    </row>
    <row r="1484" spans="1:12" s="98" customFormat="1" x14ac:dyDescent="0.35">
      <c r="A1484" s="454">
        <v>44104</v>
      </c>
      <c r="B1484" s="455">
        <v>2008000044</v>
      </c>
      <c r="C1484" s="456">
        <v>-11620.1</v>
      </c>
      <c r="D1484" s="127">
        <v>1</v>
      </c>
      <c r="J1484" s="114"/>
      <c r="K1484" s="114"/>
      <c r="L1484" s="114"/>
    </row>
    <row r="1485" spans="1:12" s="98" customFormat="1" x14ac:dyDescent="0.35">
      <c r="A1485" s="454">
        <v>44042</v>
      </c>
      <c r="B1485" s="455">
        <v>2018000122</v>
      </c>
      <c r="C1485" s="456">
        <v>-11611.03</v>
      </c>
      <c r="D1485" s="127">
        <v>1</v>
      </c>
      <c r="J1485" s="114"/>
      <c r="K1485" s="114"/>
      <c r="L1485" s="114"/>
    </row>
    <row r="1486" spans="1:12" s="98" customFormat="1" x14ac:dyDescent="0.35">
      <c r="A1486" s="454">
        <v>44263</v>
      </c>
      <c r="B1486" s="455">
        <v>2018001058</v>
      </c>
      <c r="C1486" s="456">
        <v>-11608.53</v>
      </c>
      <c r="D1486" s="127">
        <v>1</v>
      </c>
      <c r="J1486" s="114"/>
      <c r="K1486" s="114"/>
      <c r="L1486" s="114"/>
    </row>
    <row r="1487" spans="1:12" s="98" customFormat="1" x14ac:dyDescent="0.35">
      <c r="A1487" s="454">
        <v>44125</v>
      </c>
      <c r="B1487" s="455">
        <v>2018000365</v>
      </c>
      <c r="C1487" s="456">
        <v>-11598.19</v>
      </c>
      <c r="D1487" s="127">
        <v>1</v>
      </c>
      <c r="J1487" s="114"/>
      <c r="K1487" s="114"/>
      <c r="L1487" s="114"/>
    </row>
    <row r="1488" spans="1:12" s="98" customFormat="1" x14ac:dyDescent="0.35">
      <c r="A1488" s="454">
        <v>44114</v>
      </c>
      <c r="B1488" s="455">
        <v>2018000334</v>
      </c>
      <c r="C1488" s="456">
        <v>-11595.55</v>
      </c>
      <c r="D1488" s="127">
        <v>1</v>
      </c>
      <c r="J1488" s="114"/>
      <c r="K1488" s="114"/>
      <c r="L1488" s="114"/>
    </row>
    <row r="1489" spans="1:12" s="98" customFormat="1" x14ac:dyDescent="0.35">
      <c r="A1489" s="454">
        <v>44314</v>
      </c>
      <c r="B1489" s="455">
        <v>2018001280</v>
      </c>
      <c r="C1489" s="456">
        <v>-11569.11</v>
      </c>
      <c r="D1489" s="127">
        <v>1</v>
      </c>
      <c r="J1489" s="114"/>
      <c r="K1489" s="114"/>
      <c r="L1489" s="114"/>
    </row>
    <row r="1490" spans="1:12" s="98" customFormat="1" x14ac:dyDescent="0.35">
      <c r="A1490" s="454">
        <v>44043</v>
      </c>
      <c r="B1490" s="455">
        <v>2018000135</v>
      </c>
      <c r="C1490" s="456">
        <v>-11563.28</v>
      </c>
      <c r="D1490" s="127">
        <v>1</v>
      </c>
      <c r="J1490" s="114"/>
      <c r="K1490" s="114"/>
      <c r="L1490" s="114"/>
    </row>
    <row r="1491" spans="1:12" s="98" customFormat="1" x14ac:dyDescent="0.35">
      <c r="A1491" s="454">
        <v>44127</v>
      </c>
      <c r="B1491" s="455">
        <v>2018000364</v>
      </c>
      <c r="C1491" s="456">
        <v>-11553.35</v>
      </c>
      <c r="D1491" s="127">
        <v>1</v>
      </c>
      <c r="J1491" s="114"/>
      <c r="K1491" s="114"/>
      <c r="L1491" s="114"/>
    </row>
    <row r="1492" spans="1:12" s="98" customFormat="1" x14ac:dyDescent="0.35">
      <c r="A1492" s="454">
        <v>44146</v>
      </c>
      <c r="B1492" s="455">
        <v>2018000491</v>
      </c>
      <c r="C1492" s="456">
        <v>-11540.83</v>
      </c>
      <c r="D1492" s="127">
        <v>1</v>
      </c>
      <c r="J1492" s="114"/>
      <c r="K1492" s="114"/>
      <c r="L1492" s="114"/>
    </row>
    <row r="1493" spans="1:12" s="98" customFormat="1" x14ac:dyDescent="0.35">
      <c r="A1493" s="454">
        <v>44177</v>
      </c>
      <c r="B1493" s="455">
        <v>2018000643</v>
      </c>
      <c r="C1493" s="456">
        <v>-11529.35</v>
      </c>
      <c r="D1493" s="127">
        <v>1</v>
      </c>
      <c r="J1493" s="114"/>
      <c r="K1493" s="114"/>
      <c r="L1493" s="114"/>
    </row>
    <row r="1494" spans="1:12" s="98" customFormat="1" x14ac:dyDescent="0.35">
      <c r="A1494" s="454">
        <v>44243</v>
      </c>
      <c r="B1494" s="455">
        <v>2018000991</v>
      </c>
      <c r="C1494" s="456">
        <v>-11527.55</v>
      </c>
      <c r="D1494" s="127">
        <v>1</v>
      </c>
      <c r="J1494" s="114"/>
      <c r="K1494" s="114"/>
      <c r="L1494" s="114"/>
    </row>
    <row r="1495" spans="1:12" s="98" customFormat="1" x14ac:dyDescent="0.35">
      <c r="A1495" s="454">
        <v>44263</v>
      </c>
      <c r="B1495" s="455">
        <v>2018001050</v>
      </c>
      <c r="C1495" s="456">
        <v>-11507.69</v>
      </c>
      <c r="D1495" s="127">
        <v>1</v>
      </c>
      <c r="J1495" s="114"/>
      <c r="K1495" s="114"/>
      <c r="L1495" s="114"/>
    </row>
    <row r="1496" spans="1:12" s="98" customFormat="1" x14ac:dyDescent="0.35">
      <c r="A1496" s="454">
        <v>44146</v>
      </c>
      <c r="B1496" s="455">
        <v>2018000503</v>
      </c>
      <c r="C1496" s="456">
        <v>-11495.73</v>
      </c>
      <c r="D1496" s="127">
        <v>1</v>
      </c>
      <c r="J1496" s="114"/>
      <c r="K1496" s="114"/>
      <c r="L1496" s="114"/>
    </row>
    <row r="1497" spans="1:12" s="98" customFormat="1" x14ac:dyDescent="0.35">
      <c r="A1497" s="454">
        <v>44088</v>
      </c>
      <c r="B1497" s="455">
        <v>2018000230</v>
      </c>
      <c r="C1497" s="456">
        <v>-11466.69</v>
      </c>
      <c r="D1497" s="127">
        <v>1</v>
      </c>
      <c r="J1497" s="114"/>
      <c r="K1497" s="114"/>
      <c r="L1497" s="114"/>
    </row>
    <row r="1498" spans="1:12" s="98" customFormat="1" x14ac:dyDescent="0.35">
      <c r="A1498" s="454">
        <v>44243</v>
      </c>
      <c r="B1498" s="455">
        <v>2018000996</v>
      </c>
      <c r="C1498" s="456">
        <v>-11404.43</v>
      </c>
      <c r="D1498" s="127">
        <v>1</v>
      </c>
      <c r="J1498" s="114"/>
      <c r="K1498" s="114"/>
      <c r="L1498" s="114"/>
    </row>
    <row r="1499" spans="1:12" s="98" customFormat="1" x14ac:dyDescent="0.35">
      <c r="A1499" s="454">
        <v>44243</v>
      </c>
      <c r="B1499" s="455">
        <v>2018000993</v>
      </c>
      <c r="C1499" s="456">
        <v>-11380.16</v>
      </c>
      <c r="D1499" s="127">
        <v>1</v>
      </c>
      <c r="J1499" s="114"/>
      <c r="K1499" s="114"/>
      <c r="L1499" s="114"/>
    </row>
    <row r="1500" spans="1:12" s="98" customFormat="1" x14ac:dyDescent="0.35">
      <c r="A1500" s="454">
        <v>44354</v>
      </c>
      <c r="B1500" s="455">
        <v>2018001507</v>
      </c>
      <c r="C1500" s="456">
        <v>-11371.44</v>
      </c>
      <c r="D1500" s="127">
        <v>1</v>
      </c>
      <c r="J1500" s="114"/>
      <c r="K1500" s="114"/>
      <c r="L1500" s="114"/>
    </row>
    <row r="1501" spans="1:12" s="98" customFormat="1" x14ac:dyDescent="0.35">
      <c r="A1501" s="454">
        <v>44240</v>
      </c>
      <c r="B1501" s="455">
        <v>2018000983</v>
      </c>
      <c r="C1501" s="456">
        <v>-11369.89</v>
      </c>
      <c r="D1501" s="127">
        <v>1</v>
      </c>
      <c r="J1501" s="114"/>
      <c r="K1501" s="114"/>
      <c r="L1501" s="114"/>
    </row>
    <row r="1502" spans="1:12" s="98" customFormat="1" x14ac:dyDescent="0.35">
      <c r="A1502" s="454">
        <v>44338</v>
      </c>
      <c r="B1502" s="455">
        <v>2018001412</v>
      </c>
      <c r="C1502" s="456">
        <v>-11368.22</v>
      </c>
      <c r="D1502" s="127">
        <v>1</v>
      </c>
      <c r="J1502" s="114"/>
      <c r="K1502" s="114"/>
      <c r="L1502" s="114"/>
    </row>
    <row r="1503" spans="1:12" s="98" customFormat="1" x14ac:dyDescent="0.35">
      <c r="A1503" s="454">
        <v>44363</v>
      </c>
      <c r="B1503" s="455">
        <v>2018001530</v>
      </c>
      <c r="C1503" s="456">
        <v>-11363.67</v>
      </c>
      <c r="D1503" s="127">
        <v>1</v>
      </c>
      <c r="J1503" s="114"/>
      <c r="K1503" s="114"/>
      <c r="L1503" s="114"/>
    </row>
    <row r="1504" spans="1:12" s="98" customFormat="1" x14ac:dyDescent="0.35">
      <c r="A1504" s="454">
        <v>44253</v>
      </c>
      <c r="B1504" s="455">
        <v>2018001027</v>
      </c>
      <c r="C1504" s="456">
        <v>-11357.8</v>
      </c>
      <c r="D1504" s="127">
        <v>1</v>
      </c>
      <c r="J1504" s="114"/>
      <c r="K1504" s="114"/>
      <c r="L1504" s="114"/>
    </row>
    <row r="1505" spans="1:12" s="98" customFormat="1" x14ac:dyDescent="0.35">
      <c r="A1505" s="454">
        <v>44108</v>
      </c>
      <c r="B1505" s="455">
        <v>2018000349</v>
      </c>
      <c r="C1505" s="456">
        <v>-11342.67</v>
      </c>
      <c r="D1505" s="127">
        <v>1</v>
      </c>
      <c r="J1505" s="114"/>
      <c r="K1505" s="114"/>
      <c r="L1505" s="114"/>
    </row>
    <row r="1506" spans="1:12" s="98" customFormat="1" x14ac:dyDescent="0.35">
      <c r="A1506" s="454">
        <v>44159</v>
      </c>
      <c r="B1506" s="455">
        <v>2018000554</v>
      </c>
      <c r="C1506" s="456">
        <v>-11336.03</v>
      </c>
      <c r="D1506" s="127">
        <v>1</v>
      </c>
      <c r="J1506" s="114"/>
      <c r="K1506" s="114"/>
      <c r="L1506" s="114"/>
    </row>
    <row r="1507" spans="1:12" s="98" customFormat="1" x14ac:dyDescent="0.35">
      <c r="A1507" s="454">
        <v>44276</v>
      </c>
      <c r="B1507" s="455">
        <v>2018001110</v>
      </c>
      <c r="C1507" s="456">
        <v>-11334.66</v>
      </c>
      <c r="D1507" s="127">
        <v>1</v>
      </c>
      <c r="J1507" s="114"/>
      <c r="K1507" s="114"/>
      <c r="L1507" s="114"/>
    </row>
    <row r="1508" spans="1:12" s="98" customFormat="1" x14ac:dyDescent="0.35">
      <c r="A1508" s="454">
        <v>44173</v>
      </c>
      <c r="B1508" s="455">
        <v>2018000627</v>
      </c>
      <c r="C1508" s="456">
        <v>-11312.77</v>
      </c>
      <c r="D1508" s="127">
        <v>1</v>
      </c>
      <c r="J1508" s="114"/>
      <c r="K1508" s="114"/>
      <c r="L1508" s="114"/>
    </row>
    <row r="1509" spans="1:12" s="98" customFormat="1" x14ac:dyDescent="0.35">
      <c r="A1509" s="454">
        <v>44143</v>
      </c>
      <c r="B1509" s="455">
        <v>2018000474</v>
      </c>
      <c r="C1509" s="456">
        <v>-11292.53</v>
      </c>
      <c r="D1509" s="127">
        <v>1</v>
      </c>
      <c r="J1509" s="114"/>
      <c r="K1509" s="114"/>
      <c r="L1509" s="114"/>
    </row>
    <row r="1510" spans="1:12" s="98" customFormat="1" x14ac:dyDescent="0.35">
      <c r="A1510" s="454">
        <v>44168</v>
      </c>
      <c r="B1510" s="455">
        <v>2018000640</v>
      </c>
      <c r="C1510" s="456">
        <v>-11289.61</v>
      </c>
      <c r="D1510" s="127">
        <v>1</v>
      </c>
      <c r="J1510" s="114"/>
      <c r="K1510" s="114"/>
      <c r="L1510" s="114"/>
    </row>
    <row r="1511" spans="1:12" s="98" customFormat="1" x14ac:dyDescent="0.35">
      <c r="A1511" s="454">
        <v>44095</v>
      </c>
      <c r="B1511" s="455">
        <v>2018000247</v>
      </c>
      <c r="C1511" s="456">
        <v>-11287.84</v>
      </c>
      <c r="D1511" s="127">
        <v>1</v>
      </c>
      <c r="J1511" s="114"/>
      <c r="K1511" s="114"/>
      <c r="L1511" s="114"/>
    </row>
    <row r="1512" spans="1:12" s="98" customFormat="1" x14ac:dyDescent="0.35">
      <c r="A1512" s="454">
        <v>44126</v>
      </c>
      <c r="B1512" s="455">
        <v>2018000355</v>
      </c>
      <c r="C1512" s="456">
        <v>-11281.07</v>
      </c>
      <c r="D1512" s="127">
        <v>1</v>
      </c>
      <c r="J1512" s="114"/>
      <c r="K1512" s="114"/>
      <c r="L1512" s="114"/>
    </row>
    <row r="1513" spans="1:12" s="98" customFormat="1" x14ac:dyDescent="0.35">
      <c r="A1513" s="454">
        <v>44090</v>
      </c>
      <c r="B1513" s="455">
        <v>2018000238</v>
      </c>
      <c r="C1513" s="456">
        <v>-11264.23</v>
      </c>
      <c r="D1513" s="127">
        <v>1</v>
      </c>
      <c r="J1513" s="114"/>
      <c r="K1513" s="114"/>
      <c r="L1513" s="114"/>
    </row>
    <row r="1514" spans="1:12" s="98" customFormat="1" x14ac:dyDescent="0.35">
      <c r="A1514" s="454">
        <v>44188</v>
      </c>
      <c r="B1514" s="455">
        <v>2018000741</v>
      </c>
      <c r="C1514" s="456">
        <v>-11249.52</v>
      </c>
      <c r="D1514" s="127">
        <v>1</v>
      </c>
      <c r="J1514" s="114"/>
      <c r="K1514" s="114"/>
      <c r="L1514" s="114"/>
    </row>
    <row r="1515" spans="1:12" s="98" customFormat="1" x14ac:dyDescent="0.35">
      <c r="A1515" s="454">
        <v>44373</v>
      </c>
      <c r="B1515" s="455">
        <v>2018001595</v>
      </c>
      <c r="C1515" s="456">
        <v>-11247.91</v>
      </c>
      <c r="D1515" s="127">
        <v>1</v>
      </c>
      <c r="J1515" s="114"/>
      <c r="K1515" s="114"/>
      <c r="L1515" s="114"/>
    </row>
    <row r="1516" spans="1:12" s="98" customFormat="1" x14ac:dyDescent="0.35">
      <c r="A1516" s="454">
        <v>44360</v>
      </c>
      <c r="B1516" s="455">
        <v>2018001619</v>
      </c>
      <c r="C1516" s="456">
        <v>-11204.06</v>
      </c>
      <c r="D1516" s="127">
        <v>1</v>
      </c>
      <c r="J1516" s="114"/>
      <c r="K1516" s="114"/>
      <c r="L1516" s="114"/>
    </row>
    <row r="1517" spans="1:12" s="98" customFormat="1" x14ac:dyDescent="0.35">
      <c r="A1517" s="454">
        <v>44311</v>
      </c>
      <c r="B1517" s="455">
        <v>2018001258</v>
      </c>
      <c r="C1517" s="456">
        <v>-11200.15</v>
      </c>
      <c r="D1517" s="127">
        <v>1</v>
      </c>
      <c r="J1517" s="114"/>
      <c r="K1517" s="114"/>
      <c r="L1517" s="114"/>
    </row>
    <row r="1518" spans="1:12" s="98" customFormat="1" x14ac:dyDescent="0.35">
      <c r="A1518" s="454">
        <v>44189</v>
      </c>
      <c r="B1518" s="455">
        <v>2018000701</v>
      </c>
      <c r="C1518" s="456">
        <v>-11196.96</v>
      </c>
      <c r="D1518" s="127">
        <v>1</v>
      </c>
      <c r="J1518" s="114"/>
      <c r="K1518" s="114"/>
      <c r="L1518" s="114"/>
    </row>
    <row r="1519" spans="1:12" s="98" customFormat="1" x14ac:dyDescent="0.35">
      <c r="A1519" s="454">
        <v>44021</v>
      </c>
      <c r="B1519" s="455">
        <v>2018000041</v>
      </c>
      <c r="C1519" s="456">
        <v>-11174.9</v>
      </c>
      <c r="D1519" s="127">
        <v>1</v>
      </c>
      <c r="J1519" s="114"/>
      <c r="K1519" s="114"/>
      <c r="L1519" s="114"/>
    </row>
    <row r="1520" spans="1:12" s="98" customFormat="1" x14ac:dyDescent="0.35">
      <c r="A1520" s="454">
        <v>44038</v>
      </c>
      <c r="B1520" s="455">
        <v>2018000081</v>
      </c>
      <c r="C1520" s="456">
        <v>-11166.88</v>
      </c>
      <c r="D1520" s="127">
        <v>1</v>
      </c>
      <c r="J1520" s="114"/>
      <c r="K1520" s="114"/>
      <c r="L1520" s="114"/>
    </row>
    <row r="1521" spans="1:12" s="98" customFormat="1" x14ac:dyDescent="0.35">
      <c r="A1521" s="454">
        <v>44361</v>
      </c>
      <c r="B1521" s="455">
        <v>2018001528</v>
      </c>
      <c r="C1521" s="456">
        <v>-11158.72</v>
      </c>
      <c r="D1521" s="127">
        <v>1</v>
      </c>
      <c r="J1521" s="114"/>
      <c r="K1521" s="114"/>
      <c r="L1521" s="114"/>
    </row>
    <row r="1522" spans="1:12" s="98" customFormat="1" x14ac:dyDescent="0.35">
      <c r="A1522" s="454">
        <v>44281</v>
      </c>
      <c r="B1522" s="455">
        <v>2018001171</v>
      </c>
      <c r="C1522" s="456">
        <v>-11140.29</v>
      </c>
      <c r="D1522" s="127">
        <v>1</v>
      </c>
      <c r="J1522" s="114"/>
      <c r="K1522" s="114"/>
      <c r="L1522" s="114"/>
    </row>
    <row r="1523" spans="1:12" s="98" customFormat="1" x14ac:dyDescent="0.35">
      <c r="A1523" s="454">
        <v>44082</v>
      </c>
      <c r="B1523" s="455">
        <v>2018000214</v>
      </c>
      <c r="C1523" s="456">
        <v>-11133.42</v>
      </c>
      <c r="D1523" s="127">
        <v>1</v>
      </c>
      <c r="J1523" s="114"/>
      <c r="K1523" s="114"/>
      <c r="L1523" s="114"/>
    </row>
    <row r="1524" spans="1:12" s="98" customFormat="1" x14ac:dyDescent="0.35">
      <c r="A1524" s="454">
        <v>44082</v>
      </c>
      <c r="B1524" s="455">
        <v>2018000216</v>
      </c>
      <c r="C1524" s="456">
        <v>-11133.42</v>
      </c>
      <c r="D1524" s="127">
        <v>1</v>
      </c>
      <c r="J1524" s="114"/>
      <c r="K1524" s="114"/>
      <c r="L1524" s="114"/>
    </row>
    <row r="1525" spans="1:12" s="98" customFormat="1" x14ac:dyDescent="0.35">
      <c r="A1525" s="454">
        <v>44160</v>
      </c>
      <c r="B1525" s="455">
        <v>2018000544</v>
      </c>
      <c r="C1525" s="456">
        <v>-11128.2</v>
      </c>
      <c r="D1525" s="127">
        <v>1</v>
      </c>
      <c r="J1525" s="114"/>
      <c r="K1525" s="114"/>
      <c r="L1525" s="114"/>
    </row>
    <row r="1526" spans="1:12" s="98" customFormat="1" x14ac:dyDescent="0.35">
      <c r="A1526" s="454">
        <v>44104</v>
      </c>
      <c r="B1526" s="455">
        <v>2018000290</v>
      </c>
      <c r="C1526" s="456">
        <v>-11099.65</v>
      </c>
      <c r="D1526" s="127">
        <v>1</v>
      </c>
      <c r="J1526" s="114"/>
      <c r="K1526" s="114"/>
      <c r="L1526" s="114"/>
    </row>
    <row r="1527" spans="1:12" s="98" customFormat="1" x14ac:dyDescent="0.35">
      <c r="A1527" s="454">
        <v>44215</v>
      </c>
      <c r="B1527" s="455">
        <v>2018000836</v>
      </c>
      <c r="C1527" s="456">
        <v>-11086.17</v>
      </c>
      <c r="D1527" s="127">
        <v>1</v>
      </c>
      <c r="J1527" s="114"/>
      <c r="K1527" s="114"/>
      <c r="L1527" s="114"/>
    </row>
    <row r="1528" spans="1:12" s="98" customFormat="1" x14ac:dyDescent="0.35">
      <c r="A1528" s="454">
        <v>44021</v>
      </c>
      <c r="B1528" s="455">
        <v>2018000042</v>
      </c>
      <c r="C1528" s="456">
        <v>-11078.25</v>
      </c>
      <c r="D1528" s="127">
        <v>1</v>
      </c>
      <c r="J1528" s="114"/>
      <c r="K1528" s="114"/>
      <c r="L1528" s="114"/>
    </row>
    <row r="1529" spans="1:12" s="98" customFormat="1" x14ac:dyDescent="0.35">
      <c r="A1529" s="454">
        <v>44358</v>
      </c>
      <c r="B1529" s="455">
        <v>2018001510</v>
      </c>
      <c r="C1529" s="456">
        <v>-11073.75</v>
      </c>
      <c r="D1529" s="127">
        <v>1</v>
      </c>
      <c r="J1529" s="114"/>
      <c r="K1529" s="114"/>
      <c r="L1529" s="114"/>
    </row>
    <row r="1530" spans="1:12" s="98" customFormat="1" x14ac:dyDescent="0.35">
      <c r="A1530" s="454">
        <v>44173</v>
      </c>
      <c r="B1530" s="455">
        <v>2018000626</v>
      </c>
      <c r="C1530" s="456">
        <v>-11064.39</v>
      </c>
      <c r="D1530" s="127">
        <v>1</v>
      </c>
      <c r="J1530" s="114"/>
      <c r="K1530" s="114"/>
      <c r="L1530" s="114"/>
    </row>
    <row r="1531" spans="1:12" s="98" customFormat="1" x14ac:dyDescent="0.35">
      <c r="A1531" s="454">
        <v>44376</v>
      </c>
      <c r="B1531" s="455">
        <v>2018001606</v>
      </c>
      <c r="C1531" s="456">
        <v>-11060.34</v>
      </c>
      <c r="D1531" s="127">
        <v>1</v>
      </c>
      <c r="J1531" s="114"/>
      <c r="K1531" s="114"/>
      <c r="L1531" s="114"/>
    </row>
    <row r="1532" spans="1:12" s="98" customFormat="1" x14ac:dyDescent="0.35">
      <c r="A1532" s="454">
        <v>44189</v>
      </c>
      <c r="B1532" s="455">
        <v>2018000701</v>
      </c>
      <c r="C1532" s="456">
        <v>-11057.46</v>
      </c>
      <c r="D1532" s="127">
        <v>1</v>
      </c>
      <c r="J1532" s="114"/>
      <c r="K1532" s="114"/>
      <c r="L1532" s="114"/>
    </row>
    <row r="1533" spans="1:12" s="98" customFormat="1" x14ac:dyDescent="0.35">
      <c r="A1533" s="454">
        <v>44280</v>
      </c>
      <c r="B1533" s="455">
        <v>2018001143</v>
      </c>
      <c r="C1533" s="456">
        <v>-11054.76</v>
      </c>
      <c r="D1533" s="127">
        <v>1</v>
      </c>
      <c r="J1533" s="114"/>
      <c r="K1533" s="114"/>
      <c r="L1533" s="114"/>
    </row>
    <row r="1534" spans="1:12" s="98" customFormat="1" x14ac:dyDescent="0.35">
      <c r="A1534" s="454">
        <v>44361</v>
      </c>
      <c r="B1534" s="455">
        <v>2018001528</v>
      </c>
      <c r="C1534" s="456">
        <v>-11039.93</v>
      </c>
      <c r="D1534" s="127">
        <v>1</v>
      </c>
      <c r="J1534" s="114"/>
      <c r="K1534" s="114"/>
      <c r="L1534" s="114"/>
    </row>
    <row r="1535" spans="1:12" s="98" customFormat="1" x14ac:dyDescent="0.35">
      <c r="A1535" s="454">
        <v>44210</v>
      </c>
      <c r="B1535" s="455">
        <v>2018000807</v>
      </c>
      <c r="C1535" s="456">
        <v>-11023.83</v>
      </c>
      <c r="D1535" s="127">
        <v>1</v>
      </c>
      <c r="J1535" s="114"/>
      <c r="K1535" s="114"/>
      <c r="L1535" s="114"/>
    </row>
    <row r="1536" spans="1:12" s="98" customFormat="1" x14ac:dyDescent="0.35">
      <c r="A1536" s="454">
        <v>44299</v>
      </c>
      <c r="B1536" s="455">
        <v>2018001224</v>
      </c>
      <c r="C1536" s="456">
        <v>-11012.35</v>
      </c>
      <c r="D1536" s="127">
        <v>1</v>
      </c>
      <c r="J1536" s="114"/>
      <c r="K1536" s="114"/>
      <c r="L1536" s="114"/>
    </row>
    <row r="1537" spans="1:12" s="98" customFormat="1" x14ac:dyDescent="0.35">
      <c r="A1537" s="454">
        <v>44146</v>
      </c>
      <c r="B1537" s="455">
        <v>2018000479</v>
      </c>
      <c r="C1537" s="456">
        <v>-10999.82</v>
      </c>
      <c r="D1537" s="127">
        <v>1</v>
      </c>
      <c r="J1537" s="114"/>
      <c r="K1537" s="114"/>
      <c r="L1537" s="114"/>
    </row>
    <row r="1538" spans="1:12" s="98" customFormat="1" x14ac:dyDescent="0.35">
      <c r="A1538" s="454">
        <v>44358</v>
      </c>
      <c r="B1538" s="455">
        <v>2018001527</v>
      </c>
      <c r="C1538" s="456">
        <v>-10981.69</v>
      </c>
      <c r="D1538" s="127">
        <v>1</v>
      </c>
      <c r="J1538" s="114"/>
      <c r="K1538" s="114"/>
      <c r="L1538" s="114"/>
    </row>
    <row r="1539" spans="1:12" s="98" customFormat="1" x14ac:dyDescent="0.35">
      <c r="A1539" s="454">
        <v>44281</v>
      </c>
      <c r="B1539" s="455">
        <v>2018001165</v>
      </c>
      <c r="C1539" s="456">
        <v>-10973.8</v>
      </c>
      <c r="D1539" s="127">
        <v>1</v>
      </c>
      <c r="J1539" s="114"/>
      <c r="K1539" s="114"/>
      <c r="L1539" s="114"/>
    </row>
    <row r="1540" spans="1:12" s="98" customFormat="1" x14ac:dyDescent="0.35">
      <c r="A1540" s="454">
        <v>44201</v>
      </c>
      <c r="B1540" s="455">
        <v>2018000784</v>
      </c>
      <c r="C1540" s="456">
        <v>-10950.1</v>
      </c>
      <c r="D1540" s="127">
        <v>1</v>
      </c>
      <c r="J1540" s="114"/>
      <c r="K1540" s="114"/>
      <c r="L1540" s="114"/>
    </row>
    <row r="1541" spans="1:12" s="98" customFormat="1" x14ac:dyDescent="0.35">
      <c r="A1541" s="454">
        <v>44218</v>
      </c>
      <c r="B1541" s="455">
        <v>2018000883</v>
      </c>
      <c r="C1541" s="456">
        <v>-10937.26</v>
      </c>
      <c r="D1541" s="127">
        <v>1</v>
      </c>
      <c r="J1541" s="114"/>
      <c r="K1541" s="114"/>
      <c r="L1541" s="114"/>
    </row>
    <row r="1542" spans="1:12" s="98" customFormat="1" x14ac:dyDescent="0.35">
      <c r="A1542" s="454">
        <v>44195</v>
      </c>
      <c r="B1542" s="455">
        <v>2018000768</v>
      </c>
      <c r="C1542" s="456">
        <v>-10936.56</v>
      </c>
      <c r="D1542" s="127">
        <v>1</v>
      </c>
      <c r="J1542" s="114"/>
      <c r="K1542" s="114"/>
      <c r="L1542" s="114"/>
    </row>
    <row r="1543" spans="1:12" s="98" customFormat="1" x14ac:dyDescent="0.35">
      <c r="A1543" s="454">
        <v>44082</v>
      </c>
      <c r="B1543" s="455">
        <v>2018000273</v>
      </c>
      <c r="C1543" s="456">
        <v>-10928.96</v>
      </c>
      <c r="D1543" s="127">
        <v>1</v>
      </c>
      <c r="J1543" s="114"/>
      <c r="K1543" s="114"/>
      <c r="L1543" s="114"/>
    </row>
    <row r="1544" spans="1:12" s="98" customFormat="1" x14ac:dyDescent="0.35">
      <c r="A1544" s="454">
        <v>44183</v>
      </c>
      <c r="B1544" s="455">
        <v>2018000682</v>
      </c>
      <c r="C1544" s="456">
        <v>-10883.07</v>
      </c>
      <c r="D1544" s="127">
        <v>1</v>
      </c>
      <c r="J1544" s="114"/>
      <c r="K1544" s="114"/>
      <c r="L1544" s="114"/>
    </row>
    <row r="1545" spans="1:12" s="98" customFormat="1" x14ac:dyDescent="0.35">
      <c r="A1545" s="454">
        <v>44237</v>
      </c>
      <c r="B1545" s="455">
        <v>2018000969</v>
      </c>
      <c r="C1545" s="456">
        <v>-10880.53</v>
      </c>
      <c r="D1545" s="127">
        <v>1</v>
      </c>
      <c r="J1545" s="114"/>
      <c r="K1545" s="114"/>
      <c r="L1545" s="114"/>
    </row>
    <row r="1546" spans="1:12" s="98" customFormat="1" x14ac:dyDescent="0.35">
      <c r="A1546" s="454">
        <v>44209</v>
      </c>
      <c r="B1546" s="455">
        <v>2018000831</v>
      </c>
      <c r="C1546" s="456">
        <v>-10871.41</v>
      </c>
      <c r="D1546" s="127">
        <v>1</v>
      </c>
      <c r="J1546" s="114"/>
      <c r="K1546" s="114"/>
      <c r="L1546" s="114"/>
    </row>
    <row r="1547" spans="1:12" s="98" customFormat="1" x14ac:dyDescent="0.35">
      <c r="A1547" s="454">
        <v>44173</v>
      </c>
      <c r="B1547" s="455">
        <v>2018000622</v>
      </c>
      <c r="C1547" s="456">
        <v>-10851.34</v>
      </c>
      <c r="D1547" s="127">
        <v>1</v>
      </c>
      <c r="J1547" s="114"/>
      <c r="K1547" s="114"/>
      <c r="L1547" s="114"/>
    </row>
    <row r="1548" spans="1:12" s="98" customFormat="1" x14ac:dyDescent="0.35">
      <c r="A1548" s="454">
        <v>44038</v>
      </c>
      <c r="B1548" s="455">
        <v>2018000082</v>
      </c>
      <c r="C1548" s="456">
        <v>-10847.82</v>
      </c>
      <c r="D1548" s="127">
        <v>1</v>
      </c>
      <c r="J1548" s="114"/>
      <c r="K1548" s="114"/>
      <c r="L1548" s="114"/>
    </row>
    <row r="1549" spans="1:12" s="98" customFormat="1" x14ac:dyDescent="0.35">
      <c r="A1549" s="454">
        <v>44280</v>
      </c>
      <c r="B1549" s="455">
        <v>2018001145</v>
      </c>
      <c r="C1549" s="456">
        <v>-10843.19</v>
      </c>
      <c r="D1549" s="127">
        <v>1</v>
      </c>
      <c r="J1549" s="114"/>
      <c r="K1549" s="114"/>
      <c r="L1549" s="114"/>
    </row>
    <row r="1550" spans="1:12" s="98" customFormat="1" x14ac:dyDescent="0.35">
      <c r="A1550" s="454">
        <v>44289</v>
      </c>
      <c r="B1550" s="455">
        <v>2018001196</v>
      </c>
      <c r="C1550" s="456">
        <v>-10831.76</v>
      </c>
      <c r="D1550" s="127">
        <v>1</v>
      </c>
      <c r="J1550" s="114"/>
      <c r="K1550" s="114"/>
      <c r="L1550" s="114"/>
    </row>
    <row r="1551" spans="1:12" s="98" customFormat="1" x14ac:dyDescent="0.35">
      <c r="A1551" s="454">
        <v>44209</v>
      </c>
      <c r="B1551" s="455">
        <v>2018000873</v>
      </c>
      <c r="C1551" s="456">
        <v>-10826.69</v>
      </c>
      <c r="D1551" s="127">
        <v>1</v>
      </c>
      <c r="J1551" s="114"/>
      <c r="K1551" s="114"/>
      <c r="L1551" s="114"/>
    </row>
    <row r="1552" spans="1:12" s="98" customFormat="1" x14ac:dyDescent="0.35">
      <c r="A1552" s="454">
        <v>44039</v>
      </c>
      <c r="B1552" s="455">
        <v>2018000088</v>
      </c>
      <c r="C1552" s="456">
        <v>-10806.4</v>
      </c>
      <c r="D1552" s="127">
        <v>1</v>
      </c>
      <c r="J1552" s="114"/>
      <c r="K1552" s="114"/>
      <c r="L1552" s="114"/>
    </row>
    <row r="1553" spans="1:12" s="98" customFormat="1" x14ac:dyDescent="0.35">
      <c r="A1553" s="454">
        <v>44338</v>
      </c>
      <c r="B1553" s="455">
        <v>2018001412</v>
      </c>
      <c r="C1553" s="456">
        <v>-10767.17</v>
      </c>
      <c r="D1553" s="127">
        <v>1</v>
      </c>
      <c r="J1553" s="114"/>
      <c r="K1553" s="114"/>
      <c r="L1553" s="114"/>
    </row>
    <row r="1554" spans="1:12" s="98" customFormat="1" x14ac:dyDescent="0.35">
      <c r="A1554" s="454">
        <v>44151</v>
      </c>
      <c r="B1554" s="455">
        <v>2018000531</v>
      </c>
      <c r="C1554" s="456">
        <v>-10753.3</v>
      </c>
      <c r="D1554" s="127">
        <v>1</v>
      </c>
      <c r="J1554" s="114"/>
      <c r="K1554" s="114"/>
      <c r="L1554" s="114"/>
    </row>
    <row r="1555" spans="1:12" s="98" customFormat="1" x14ac:dyDescent="0.35">
      <c r="A1555" s="454">
        <v>44360</v>
      </c>
      <c r="B1555" s="455">
        <v>2018001619</v>
      </c>
      <c r="C1555" s="456">
        <v>-10750.28</v>
      </c>
      <c r="D1555" s="127">
        <v>1</v>
      </c>
      <c r="J1555" s="114"/>
      <c r="K1555" s="114"/>
      <c r="L1555" s="114"/>
    </row>
    <row r="1556" spans="1:12" s="98" customFormat="1" x14ac:dyDescent="0.35">
      <c r="A1556" s="454">
        <v>44366</v>
      </c>
      <c r="B1556" s="455">
        <v>2018001621</v>
      </c>
      <c r="C1556" s="456">
        <v>-10744.86</v>
      </c>
      <c r="D1556" s="127">
        <v>1</v>
      </c>
      <c r="J1556" s="114"/>
      <c r="K1556" s="114"/>
      <c r="L1556" s="114"/>
    </row>
    <row r="1557" spans="1:12" s="98" customFormat="1" x14ac:dyDescent="0.35">
      <c r="A1557" s="454">
        <v>44143</v>
      </c>
      <c r="B1557" s="455">
        <v>2018000468</v>
      </c>
      <c r="C1557" s="456">
        <v>-10737.82</v>
      </c>
      <c r="D1557" s="127">
        <v>1</v>
      </c>
      <c r="J1557" s="114"/>
      <c r="K1557" s="114"/>
      <c r="L1557" s="114"/>
    </row>
    <row r="1558" spans="1:12" s="98" customFormat="1" x14ac:dyDescent="0.35">
      <c r="A1558" s="454">
        <v>44281</v>
      </c>
      <c r="B1558" s="455">
        <v>2018001172</v>
      </c>
      <c r="C1558" s="456">
        <v>-10728.64</v>
      </c>
      <c r="D1558" s="127">
        <v>1</v>
      </c>
      <c r="J1558" s="114"/>
      <c r="K1558" s="114"/>
      <c r="L1558" s="114"/>
    </row>
    <row r="1559" spans="1:12" s="98" customFormat="1" x14ac:dyDescent="0.35">
      <c r="A1559" s="454">
        <v>44253</v>
      </c>
      <c r="B1559" s="455">
        <v>2018001014</v>
      </c>
      <c r="C1559" s="456">
        <v>-10721.19</v>
      </c>
      <c r="D1559" s="127">
        <v>1</v>
      </c>
      <c r="J1559" s="114"/>
      <c r="K1559" s="114"/>
      <c r="L1559" s="114"/>
    </row>
    <row r="1560" spans="1:12" s="98" customFormat="1" x14ac:dyDescent="0.35">
      <c r="A1560" s="454">
        <v>44202</v>
      </c>
      <c r="B1560" s="455">
        <v>2018000792</v>
      </c>
      <c r="C1560" s="456">
        <v>-10718.63</v>
      </c>
      <c r="D1560" s="127">
        <v>1</v>
      </c>
      <c r="J1560" s="114"/>
      <c r="K1560" s="114"/>
      <c r="L1560" s="114"/>
    </row>
    <row r="1561" spans="1:12" s="98" customFormat="1" x14ac:dyDescent="0.35">
      <c r="A1561" s="454">
        <v>44248</v>
      </c>
      <c r="B1561" s="455">
        <v>2018001031</v>
      </c>
      <c r="C1561" s="456">
        <v>-10695.3</v>
      </c>
      <c r="D1561" s="127">
        <v>1</v>
      </c>
      <c r="J1561" s="114"/>
      <c r="K1561" s="114"/>
      <c r="L1561" s="114"/>
    </row>
    <row r="1562" spans="1:12" s="98" customFormat="1" x14ac:dyDescent="0.35">
      <c r="A1562" s="454">
        <v>44139</v>
      </c>
      <c r="B1562" s="455">
        <v>2018000442</v>
      </c>
      <c r="C1562" s="456">
        <v>-10688.47</v>
      </c>
      <c r="D1562" s="127">
        <v>1</v>
      </c>
      <c r="J1562" s="114"/>
      <c r="K1562" s="114"/>
      <c r="L1562" s="114"/>
    </row>
    <row r="1563" spans="1:12" s="98" customFormat="1" x14ac:dyDescent="0.35">
      <c r="A1563" s="454">
        <v>44331</v>
      </c>
      <c r="B1563" s="455">
        <v>2018001355</v>
      </c>
      <c r="C1563" s="456">
        <v>-10680.71</v>
      </c>
      <c r="D1563" s="127">
        <v>1</v>
      </c>
      <c r="J1563" s="114"/>
      <c r="K1563" s="114"/>
      <c r="L1563" s="114"/>
    </row>
    <row r="1564" spans="1:12" s="98" customFormat="1" x14ac:dyDescent="0.35">
      <c r="A1564" s="454">
        <v>44083</v>
      </c>
      <c r="B1564" s="455">
        <v>2018000221</v>
      </c>
      <c r="C1564" s="456">
        <v>-10671.65</v>
      </c>
      <c r="D1564" s="127">
        <v>1</v>
      </c>
      <c r="J1564" s="114"/>
      <c r="K1564" s="114"/>
      <c r="L1564" s="114"/>
    </row>
    <row r="1565" spans="1:12" s="98" customFormat="1" x14ac:dyDescent="0.35">
      <c r="A1565" s="454">
        <v>44365</v>
      </c>
      <c r="B1565" s="455">
        <v>2018001546</v>
      </c>
      <c r="C1565" s="456">
        <v>-10651.7</v>
      </c>
      <c r="D1565" s="127">
        <v>1</v>
      </c>
      <c r="J1565" s="114"/>
      <c r="K1565" s="114"/>
      <c r="L1565" s="114"/>
    </row>
    <row r="1566" spans="1:12" s="98" customFormat="1" x14ac:dyDescent="0.35">
      <c r="A1566" s="454">
        <v>44034</v>
      </c>
      <c r="B1566" s="455">
        <v>2018000065</v>
      </c>
      <c r="C1566" s="456">
        <v>-10640.55</v>
      </c>
      <c r="D1566" s="127">
        <v>1</v>
      </c>
      <c r="J1566" s="114"/>
      <c r="K1566" s="114"/>
      <c r="L1566" s="114"/>
    </row>
    <row r="1567" spans="1:12" s="98" customFormat="1" x14ac:dyDescent="0.35">
      <c r="A1567" s="454">
        <v>44113</v>
      </c>
      <c r="B1567" s="455">
        <v>2018000318</v>
      </c>
      <c r="C1567" s="456">
        <v>-10637.16</v>
      </c>
      <c r="D1567" s="127">
        <v>1</v>
      </c>
      <c r="J1567" s="114"/>
      <c r="K1567" s="114"/>
      <c r="L1567" s="114"/>
    </row>
    <row r="1568" spans="1:12" s="98" customFormat="1" x14ac:dyDescent="0.35">
      <c r="A1568" s="454">
        <v>44131</v>
      </c>
      <c r="B1568" s="455">
        <v>2018000402</v>
      </c>
      <c r="C1568" s="456">
        <v>-10636.4</v>
      </c>
      <c r="D1568" s="127">
        <v>1</v>
      </c>
      <c r="J1568" s="114"/>
      <c r="K1568" s="114"/>
      <c r="L1568" s="114"/>
    </row>
    <row r="1569" spans="1:12" s="98" customFormat="1" x14ac:dyDescent="0.35">
      <c r="A1569" s="454">
        <v>44314</v>
      </c>
      <c r="B1569" s="455">
        <v>2018001279</v>
      </c>
      <c r="C1569" s="456">
        <v>-10626.3</v>
      </c>
      <c r="D1569" s="127">
        <v>1</v>
      </c>
      <c r="J1569" s="114"/>
      <c r="K1569" s="114"/>
      <c r="L1569" s="114"/>
    </row>
    <row r="1570" spans="1:12" s="98" customFormat="1" x14ac:dyDescent="0.35">
      <c r="A1570" s="454">
        <v>44122</v>
      </c>
      <c r="B1570" s="455">
        <v>2018000342</v>
      </c>
      <c r="C1570" s="456">
        <v>-10600.77</v>
      </c>
      <c r="D1570" s="127">
        <v>1</v>
      </c>
      <c r="J1570" s="114"/>
      <c r="K1570" s="114"/>
      <c r="L1570" s="114"/>
    </row>
    <row r="1571" spans="1:12" s="98" customFormat="1" x14ac:dyDescent="0.35">
      <c r="A1571" s="454">
        <v>44331</v>
      </c>
      <c r="B1571" s="455">
        <v>2018001355</v>
      </c>
      <c r="C1571" s="456">
        <v>-10587.37</v>
      </c>
      <c r="D1571" s="127">
        <v>1</v>
      </c>
      <c r="J1571" s="114"/>
      <c r="K1571" s="114"/>
      <c r="L1571" s="114"/>
    </row>
    <row r="1572" spans="1:12" s="98" customFormat="1" x14ac:dyDescent="0.35">
      <c r="A1572" s="454">
        <v>44278</v>
      </c>
      <c r="B1572" s="455">
        <v>2018001117</v>
      </c>
      <c r="C1572" s="456">
        <v>-10566.49</v>
      </c>
      <c r="D1572" s="127">
        <v>1</v>
      </c>
      <c r="J1572" s="114"/>
      <c r="K1572" s="114"/>
      <c r="L1572" s="114"/>
    </row>
    <row r="1573" spans="1:12" s="98" customFormat="1" x14ac:dyDescent="0.35">
      <c r="A1573" s="454">
        <v>44197</v>
      </c>
      <c r="B1573" s="455">
        <v>2018000758</v>
      </c>
      <c r="C1573" s="456">
        <v>-10564.66</v>
      </c>
      <c r="D1573" s="127">
        <v>1</v>
      </c>
      <c r="J1573" s="114"/>
      <c r="K1573" s="114"/>
      <c r="L1573" s="114"/>
    </row>
    <row r="1574" spans="1:12" s="98" customFormat="1" x14ac:dyDescent="0.35">
      <c r="A1574" s="454">
        <v>44039</v>
      </c>
      <c r="B1574" s="455">
        <v>2018000088</v>
      </c>
      <c r="C1574" s="456">
        <v>-10564.47</v>
      </c>
      <c r="D1574" s="127">
        <v>1</v>
      </c>
      <c r="J1574" s="114"/>
      <c r="K1574" s="114"/>
      <c r="L1574" s="114"/>
    </row>
    <row r="1575" spans="1:12" s="98" customFormat="1" x14ac:dyDescent="0.35">
      <c r="A1575" s="454">
        <v>44331</v>
      </c>
      <c r="B1575" s="455">
        <v>2018001355</v>
      </c>
      <c r="C1575" s="456">
        <v>-10559.23</v>
      </c>
      <c r="D1575" s="127">
        <v>1</v>
      </c>
      <c r="J1575" s="114"/>
      <c r="K1575" s="114"/>
      <c r="L1575" s="114"/>
    </row>
    <row r="1576" spans="1:12" s="98" customFormat="1" x14ac:dyDescent="0.35">
      <c r="A1576" s="454">
        <v>44364</v>
      </c>
      <c r="B1576" s="455">
        <v>2018001552</v>
      </c>
      <c r="C1576" s="456">
        <v>-10557.34</v>
      </c>
      <c r="D1576" s="127">
        <v>1</v>
      </c>
      <c r="J1576" s="114"/>
      <c r="K1576" s="114"/>
      <c r="L1576" s="114"/>
    </row>
    <row r="1577" spans="1:12" s="98" customFormat="1" x14ac:dyDescent="0.35">
      <c r="A1577" s="454">
        <v>44114</v>
      </c>
      <c r="B1577" s="455">
        <v>2018000320</v>
      </c>
      <c r="C1577" s="456">
        <v>-10548.11</v>
      </c>
      <c r="D1577" s="127">
        <v>1</v>
      </c>
      <c r="J1577" s="114"/>
      <c r="K1577" s="114"/>
      <c r="L1577" s="114"/>
    </row>
    <row r="1578" spans="1:12" s="98" customFormat="1" x14ac:dyDescent="0.35">
      <c r="A1578" s="454">
        <v>44215</v>
      </c>
      <c r="B1578" s="455">
        <v>2018000835</v>
      </c>
      <c r="C1578" s="456">
        <v>-10537.23</v>
      </c>
      <c r="D1578" s="127">
        <v>1</v>
      </c>
      <c r="J1578" s="114"/>
      <c r="K1578" s="114"/>
      <c r="L1578" s="114"/>
    </row>
    <row r="1579" spans="1:12" s="98" customFormat="1" x14ac:dyDescent="0.35">
      <c r="A1579" s="454">
        <v>44314</v>
      </c>
      <c r="B1579" s="455">
        <v>2018001269</v>
      </c>
      <c r="C1579" s="456">
        <v>-10531.1</v>
      </c>
      <c r="D1579" s="127">
        <v>1</v>
      </c>
      <c r="J1579" s="114"/>
      <c r="K1579" s="114"/>
      <c r="L1579" s="114"/>
    </row>
    <row r="1580" spans="1:12" s="98" customFormat="1" x14ac:dyDescent="0.35">
      <c r="A1580" s="454">
        <v>44202</v>
      </c>
      <c r="B1580" s="455">
        <v>2018000792</v>
      </c>
      <c r="C1580" s="456">
        <v>-10472.91</v>
      </c>
      <c r="D1580" s="127">
        <v>1</v>
      </c>
      <c r="J1580" s="114"/>
      <c r="K1580" s="114"/>
      <c r="L1580" s="114"/>
    </row>
    <row r="1581" spans="1:12" s="98" customFormat="1" x14ac:dyDescent="0.35">
      <c r="A1581" s="454">
        <v>44347</v>
      </c>
      <c r="B1581" s="455">
        <v>2008000271</v>
      </c>
      <c r="C1581" s="456">
        <v>-10472.91</v>
      </c>
      <c r="D1581" s="127">
        <v>1</v>
      </c>
      <c r="J1581" s="114"/>
      <c r="K1581" s="114"/>
      <c r="L1581" s="114"/>
    </row>
    <row r="1582" spans="1:12" s="98" customFormat="1" x14ac:dyDescent="0.35">
      <c r="A1582" s="454">
        <v>44297</v>
      </c>
      <c r="B1582" s="455">
        <v>2018001215</v>
      </c>
      <c r="C1582" s="456">
        <v>-10472.76</v>
      </c>
      <c r="D1582" s="127">
        <v>1</v>
      </c>
      <c r="J1582" s="114"/>
      <c r="K1582" s="114"/>
      <c r="L1582" s="114"/>
    </row>
    <row r="1583" spans="1:12" s="98" customFormat="1" x14ac:dyDescent="0.35">
      <c r="A1583" s="454">
        <v>44178</v>
      </c>
      <c r="B1583" s="455">
        <v>2018000690</v>
      </c>
      <c r="C1583" s="456">
        <v>-10465.469999999999</v>
      </c>
      <c r="D1583" s="127">
        <v>1</v>
      </c>
      <c r="J1583" s="114"/>
      <c r="K1583" s="114"/>
      <c r="L1583" s="114"/>
    </row>
    <row r="1584" spans="1:12" s="98" customFormat="1" x14ac:dyDescent="0.35">
      <c r="A1584" s="454">
        <v>44314</v>
      </c>
      <c r="B1584" s="455">
        <v>2018001269</v>
      </c>
      <c r="C1584" s="456">
        <v>-10448.77</v>
      </c>
      <c r="D1584" s="127">
        <v>1</v>
      </c>
      <c r="J1584" s="114"/>
      <c r="K1584" s="114"/>
      <c r="L1584" s="114"/>
    </row>
    <row r="1585" spans="1:12" s="98" customFormat="1" x14ac:dyDescent="0.35">
      <c r="A1585" s="454">
        <v>44376</v>
      </c>
      <c r="B1585" s="455">
        <v>2018001607</v>
      </c>
      <c r="C1585" s="456">
        <v>-10445.41</v>
      </c>
      <c r="D1585" s="127">
        <v>1</v>
      </c>
      <c r="J1585" s="114"/>
      <c r="K1585" s="114"/>
      <c r="L1585" s="114"/>
    </row>
    <row r="1586" spans="1:12" s="98" customFormat="1" x14ac:dyDescent="0.35">
      <c r="A1586" s="454">
        <v>44292</v>
      </c>
      <c r="B1586" s="455">
        <v>2018001211</v>
      </c>
      <c r="C1586" s="456">
        <v>-10429.17</v>
      </c>
      <c r="D1586" s="127">
        <v>1</v>
      </c>
      <c r="J1586" s="114"/>
      <c r="K1586" s="114"/>
      <c r="L1586" s="114"/>
    </row>
    <row r="1587" spans="1:12" s="98" customFormat="1" x14ac:dyDescent="0.35">
      <c r="A1587" s="454">
        <v>44100</v>
      </c>
      <c r="B1587" s="455">
        <v>2018000276</v>
      </c>
      <c r="C1587" s="456">
        <v>-10422.42</v>
      </c>
      <c r="D1587" s="127">
        <v>1</v>
      </c>
      <c r="J1587" s="114"/>
      <c r="K1587" s="114"/>
      <c r="L1587" s="114"/>
    </row>
    <row r="1588" spans="1:12" s="98" customFormat="1" x14ac:dyDescent="0.35">
      <c r="A1588" s="454">
        <v>44085</v>
      </c>
      <c r="B1588" s="455">
        <v>2018000229</v>
      </c>
      <c r="C1588" s="456">
        <v>-10412</v>
      </c>
      <c r="D1588" s="127">
        <v>1</v>
      </c>
      <c r="J1588" s="114"/>
      <c r="K1588" s="114"/>
      <c r="L1588" s="114"/>
    </row>
    <row r="1589" spans="1:12" s="98" customFormat="1" x14ac:dyDescent="0.35">
      <c r="A1589" s="454">
        <v>44328</v>
      </c>
      <c r="B1589" s="455">
        <v>2018001366</v>
      </c>
      <c r="C1589" s="456">
        <v>-10403.39</v>
      </c>
      <c r="D1589" s="127">
        <v>1</v>
      </c>
      <c r="J1589" s="114"/>
      <c r="K1589" s="114"/>
      <c r="L1589" s="114"/>
    </row>
    <row r="1590" spans="1:12" s="98" customFormat="1" x14ac:dyDescent="0.35">
      <c r="A1590" s="454">
        <v>44168</v>
      </c>
      <c r="B1590" s="455">
        <v>2018000605</v>
      </c>
      <c r="C1590" s="456">
        <v>-10384.82</v>
      </c>
      <c r="D1590" s="127">
        <v>1</v>
      </c>
      <c r="J1590" s="114"/>
      <c r="K1590" s="114"/>
      <c r="L1590" s="114"/>
    </row>
    <row r="1591" spans="1:12" s="98" customFormat="1" x14ac:dyDescent="0.35">
      <c r="A1591" s="454">
        <v>44156</v>
      </c>
      <c r="B1591" s="455">
        <v>2018000523</v>
      </c>
      <c r="C1591" s="456">
        <v>-10361.83</v>
      </c>
      <c r="D1591" s="127">
        <v>1</v>
      </c>
      <c r="J1591" s="114"/>
      <c r="K1591" s="114"/>
      <c r="L1591" s="114"/>
    </row>
    <row r="1592" spans="1:12" s="98" customFormat="1" x14ac:dyDescent="0.35">
      <c r="A1592" s="454">
        <v>44154</v>
      </c>
      <c r="B1592" s="455">
        <v>2018000590</v>
      </c>
      <c r="C1592" s="456">
        <v>-10351.219999999999</v>
      </c>
      <c r="D1592" s="127">
        <v>1</v>
      </c>
      <c r="J1592" s="114"/>
      <c r="K1592" s="114"/>
      <c r="L1592" s="114"/>
    </row>
    <row r="1593" spans="1:12" s="98" customFormat="1" x14ac:dyDescent="0.35">
      <c r="A1593" s="454">
        <v>44057</v>
      </c>
      <c r="B1593" s="455">
        <v>2018000146</v>
      </c>
      <c r="C1593" s="456">
        <v>-10341.540000000001</v>
      </c>
      <c r="D1593" s="127">
        <v>1</v>
      </c>
      <c r="J1593" s="114"/>
      <c r="K1593" s="114"/>
      <c r="L1593" s="114"/>
    </row>
    <row r="1594" spans="1:12" s="98" customFormat="1" x14ac:dyDescent="0.35">
      <c r="A1594" s="454">
        <v>44178</v>
      </c>
      <c r="B1594" s="455">
        <v>2018000689</v>
      </c>
      <c r="C1594" s="456">
        <v>-10321.06</v>
      </c>
      <c r="D1594" s="127">
        <v>1</v>
      </c>
      <c r="J1594" s="114"/>
      <c r="K1594" s="114"/>
      <c r="L1594" s="114"/>
    </row>
    <row r="1595" spans="1:12" s="98" customFormat="1" x14ac:dyDescent="0.35">
      <c r="A1595" s="454">
        <v>44353</v>
      </c>
      <c r="B1595" s="455">
        <v>2018001454</v>
      </c>
      <c r="C1595" s="456">
        <v>-10272.200000000001</v>
      </c>
      <c r="D1595" s="127">
        <v>1</v>
      </c>
      <c r="J1595" s="114"/>
      <c r="K1595" s="114"/>
      <c r="L1595" s="114"/>
    </row>
    <row r="1596" spans="1:12" s="98" customFormat="1" x14ac:dyDescent="0.35">
      <c r="A1596" s="454">
        <v>44148</v>
      </c>
      <c r="B1596" s="455">
        <v>2018000481</v>
      </c>
      <c r="C1596" s="456">
        <v>-10269.299999999999</v>
      </c>
      <c r="D1596" s="127">
        <v>1</v>
      </c>
      <c r="J1596" s="114"/>
      <c r="K1596" s="114"/>
      <c r="L1596" s="114"/>
    </row>
    <row r="1597" spans="1:12" s="98" customFormat="1" x14ac:dyDescent="0.35">
      <c r="A1597" s="454">
        <v>44188</v>
      </c>
      <c r="B1597" s="455">
        <v>2018000741</v>
      </c>
      <c r="C1597" s="456">
        <v>-10266.98</v>
      </c>
      <c r="D1597" s="127">
        <v>1</v>
      </c>
      <c r="J1597" s="114"/>
      <c r="K1597" s="114"/>
      <c r="L1597" s="114"/>
    </row>
    <row r="1598" spans="1:12" s="98" customFormat="1" x14ac:dyDescent="0.35">
      <c r="A1598" s="454">
        <v>44123</v>
      </c>
      <c r="B1598" s="455">
        <v>2018000353</v>
      </c>
      <c r="C1598" s="456">
        <v>-10265.31</v>
      </c>
      <c r="D1598" s="127">
        <v>1</v>
      </c>
      <c r="J1598" s="114"/>
      <c r="K1598" s="114"/>
      <c r="L1598" s="114"/>
    </row>
    <row r="1599" spans="1:12" s="98" customFormat="1" x14ac:dyDescent="0.35">
      <c r="A1599" s="454">
        <v>44202</v>
      </c>
      <c r="B1599" s="455">
        <v>2018000792</v>
      </c>
      <c r="C1599" s="456">
        <v>-10250.959999999999</v>
      </c>
      <c r="D1599" s="127">
        <v>1</v>
      </c>
      <c r="J1599" s="114"/>
      <c r="K1599" s="114"/>
      <c r="L1599" s="114"/>
    </row>
    <row r="1600" spans="1:12" s="98" customFormat="1" x14ac:dyDescent="0.35">
      <c r="A1600" s="454">
        <v>44062</v>
      </c>
      <c r="B1600" s="455">
        <v>2018000185</v>
      </c>
      <c r="C1600" s="456">
        <v>-10250.16</v>
      </c>
      <c r="D1600" s="127">
        <v>1</v>
      </c>
      <c r="J1600" s="114"/>
      <c r="K1600" s="114"/>
      <c r="L1600" s="114"/>
    </row>
    <row r="1601" spans="1:12" s="98" customFormat="1" x14ac:dyDescent="0.35">
      <c r="A1601" s="454">
        <v>44176</v>
      </c>
      <c r="B1601" s="455">
        <v>2018000686</v>
      </c>
      <c r="C1601" s="456">
        <v>-10248.85</v>
      </c>
      <c r="D1601" s="127">
        <v>1</v>
      </c>
      <c r="J1601" s="114"/>
      <c r="K1601" s="114"/>
      <c r="L1601" s="114"/>
    </row>
    <row r="1602" spans="1:12" s="98" customFormat="1" x14ac:dyDescent="0.35">
      <c r="A1602" s="454">
        <v>44223</v>
      </c>
      <c r="B1602" s="455">
        <v>2018000887</v>
      </c>
      <c r="C1602" s="456">
        <v>-10227.94</v>
      </c>
      <c r="D1602" s="127">
        <v>1</v>
      </c>
      <c r="J1602" s="114"/>
      <c r="K1602" s="114"/>
      <c r="L1602" s="114"/>
    </row>
    <row r="1603" spans="1:12" s="98" customFormat="1" x14ac:dyDescent="0.35">
      <c r="A1603" s="454">
        <v>44164</v>
      </c>
      <c r="B1603" s="455">
        <v>2018000574</v>
      </c>
      <c r="C1603" s="456">
        <v>-10207.4</v>
      </c>
      <c r="D1603" s="127">
        <v>1</v>
      </c>
      <c r="J1603" s="114"/>
      <c r="K1603" s="114"/>
      <c r="L1603" s="114"/>
    </row>
    <row r="1604" spans="1:12" s="98" customFormat="1" x14ac:dyDescent="0.35">
      <c r="A1604" s="454">
        <v>44337</v>
      </c>
      <c r="B1604" s="455">
        <v>2018001391</v>
      </c>
      <c r="C1604" s="456">
        <v>-10205.52</v>
      </c>
      <c r="D1604" s="127">
        <v>1</v>
      </c>
      <c r="J1604" s="114"/>
      <c r="K1604" s="114"/>
      <c r="L1604" s="114"/>
    </row>
    <row r="1605" spans="1:12" s="98" customFormat="1" x14ac:dyDescent="0.35">
      <c r="A1605" s="454">
        <v>44243</v>
      </c>
      <c r="B1605" s="455">
        <v>2018000993</v>
      </c>
      <c r="C1605" s="456">
        <v>-10170.719999999999</v>
      </c>
      <c r="D1605" s="127">
        <v>1</v>
      </c>
      <c r="J1605" s="114"/>
      <c r="K1605" s="114"/>
      <c r="L1605" s="114"/>
    </row>
    <row r="1606" spans="1:12" s="98" customFormat="1" x14ac:dyDescent="0.35">
      <c r="A1606" s="454">
        <v>44243</v>
      </c>
      <c r="B1606" s="455">
        <v>2018000996</v>
      </c>
      <c r="C1606" s="456">
        <v>-10163.93</v>
      </c>
      <c r="D1606" s="127">
        <v>1</v>
      </c>
      <c r="J1606" s="114"/>
      <c r="K1606" s="114"/>
      <c r="L1606" s="114"/>
    </row>
    <row r="1607" spans="1:12" s="98" customFormat="1" x14ac:dyDescent="0.35">
      <c r="A1607" s="454">
        <v>44366</v>
      </c>
      <c r="B1607" s="455">
        <v>2018001621</v>
      </c>
      <c r="C1607" s="456">
        <v>-10161.65</v>
      </c>
      <c r="D1607" s="127">
        <v>1</v>
      </c>
      <c r="J1607" s="114"/>
      <c r="K1607" s="114"/>
      <c r="L1607" s="114"/>
    </row>
    <row r="1608" spans="1:12" s="98" customFormat="1" x14ac:dyDescent="0.35">
      <c r="A1608" s="454">
        <v>44307</v>
      </c>
      <c r="B1608" s="455">
        <v>2018001255</v>
      </c>
      <c r="C1608" s="456">
        <v>-10141.16</v>
      </c>
      <c r="D1608" s="127">
        <v>1</v>
      </c>
      <c r="J1608" s="114"/>
      <c r="K1608" s="114"/>
      <c r="L1608" s="114"/>
    </row>
    <row r="1609" spans="1:12" s="98" customFormat="1" x14ac:dyDescent="0.35">
      <c r="A1609" s="454">
        <v>44364</v>
      </c>
      <c r="B1609" s="455">
        <v>2018001548</v>
      </c>
      <c r="C1609" s="456">
        <v>-10127.030000000001</v>
      </c>
      <c r="D1609" s="127">
        <v>1</v>
      </c>
      <c r="J1609" s="114"/>
      <c r="K1609" s="114"/>
      <c r="L1609" s="114"/>
    </row>
    <row r="1610" spans="1:12" s="98" customFormat="1" x14ac:dyDescent="0.35">
      <c r="A1610" s="454">
        <v>44140</v>
      </c>
      <c r="B1610" s="455">
        <v>2018000456</v>
      </c>
      <c r="C1610" s="456">
        <v>-10122.049999999999</v>
      </c>
      <c r="D1610" s="127">
        <v>1</v>
      </c>
      <c r="J1610" s="114"/>
      <c r="K1610" s="114"/>
      <c r="L1610" s="114"/>
    </row>
    <row r="1611" spans="1:12" s="98" customFormat="1" x14ac:dyDescent="0.35">
      <c r="A1611" s="454">
        <v>44083</v>
      </c>
      <c r="B1611" s="455">
        <v>2018000222</v>
      </c>
      <c r="C1611" s="456">
        <v>-10104.67</v>
      </c>
      <c r="D1611" s="127">
        <v>1</v>
      </c>
      <c r="J1611" s="114"/>
      <c r="K1611" s="114"/>
      <c r="L1611" s="114"/>
    </row>
    <row r="1612" spans="1:12" s="98" customFormat="1" x14ac:dyDescent="0.35">
      <c r="A1612" s="454">
        <v>44365</v>
      </c>
      <c r="B1612" s="455">
        <v>2018001546</v>
      </c>
      <c r="C1612" s="456">
        <v>-10103.379999999999</v>
      </c>
      <c r="D1612" s="127">
        <v>1</v>
      </c>
      <c r="J1612" s="114"/>
      <c r="K1612" s="114"/>
      <c r="L1612" s="114"/>
    </row>
    <row r="1613" spans="1:12" s="98" customFormat="1" x14ac:dyDescent="0.35">
      <c r="A1613" s="454">
        <v>44171</v>
      </c>
      <c r="B1613" s="455">
        <v>2018000661</v>
      </c>
      <c r="C1613" s="456">
        <v>-10088.879999999999</v>
      </c>
      <c r="D1613" s="127">
        <v>1</v>
      </c>
      <c r="J1613" s="114"/>
      <c r="K1613" s="114"/>
      <c r="L1613" s="114"/>
    </row>
    <row r="1614" spans="1:12" s="98" customFormat="1" x14ac:dyDescent="0.35">
      <c r="A1614" s="454">
        <v>44347</v>
      </c>
      <c r="B1614" s="455">
        <v>2018001439</v>
      </c>
      <c r="C1614" s="456">
        <v>-10086.92</v>
      </c>
      <c r="D1614" s="127">
        <v>1</v>
      </c>
      <c r="J1614" s="114"/>
      <c r="K1614" s="114"/>
      <c r="L1614" s="114"/>
    </row>
    <row r="1615" spans="1:12" s="98" customFormat="1" x14ac:dyDescent="0.35">
      <c r="A1615" s="454">
        <v>44314</v>
      </c>
      <c r="B1615" s="455">
        <v>2018001269</v>
      </c>
      <c r="C1615" s="456">
        <v>-10067.93</v>
      </c>
      <c r="D1615" s="127">
        <v>1</v>
      </c>
      <c r="J1615" s="114"/>
      <c r="K1615" s="114"/>
      <c r="L1615" s="114"/>
    </row>
    <row r="1616" spans="1:12" s="98" customFormat="1" x14ac:dyDescent="0.35">
      <c r="A1616" s="454">
        <v>44126</v>
      </c>
      <c r="B1616" s="455">
        <v>2018000368</v>
      </c>
      <c r="C1616" s="456">
        <v>-10027.950000000001</v>
      </c>
      <c r="D1616" s="127">
        <v>1</v>
      </c>
      <c r="J1616" s="114"/>
      <c r="K1616" s="114"/>
      <c r="L1616" s="114"/>
    </row>
    <row r="1617" spans="1:12" s="98" customFormat="1" x14ac:dyDescent="0.35">
      <c r="A1617" s="454">
        <v>44070</v>
      </c>
      <c r="B1617" s="455">
        <v>2018000207</v>
      </c>
      <c r="C1617" s="456">
        <v>-10017.790000000001</v>
      </c>
      <c r="D1617" s="127">
        <v>1</v>
      </c>
      <c r="J1617" s="114"/>
      <c r="K1617" s="114"/>
      <c r="L1617" s="114"/>
    </row>
    <row r="1618" spans="1:12" s="98" customFormat="1" x14ac:dyDescent="0.35">
      <c r="A1618" s="454">
        <v>44039</v>
      </c>
      <c r="B1618" s="455">
        <v>2018000089</v>
      </c>
      <c r="C1618" s="456">
        <v>-10016.040000000001</v>
      </c>
      <c r="D1618" s="127">
        <v>1</v>
      </c>
      <c r="J1618" s="114"/>
      <c r="K1618" s="114"/>
      <c r="L1618" s="114"/>
    </row>
    <row r="1619" spans="1:12" s="98" customFormat="1" x14ac:dyDescent="0.35">
      <c r="A1619" s="454">
        <v>44172</v>
      </c>
      <c r="B1619" s="455">
        <v>2018000623</v>
      </c>
      <c r="C1619" s="456">
        <v>-10014.450000000001</v>
      </c>
      <c r="D1619" s="127">
        <v>1</v>
      </c>
      <c r="J1619" s="114"/>
      <c r="K1619" s="114"/>
      <c r="L1619" s="114"/>
    </row>
    <row r="1620" spans="1:12" s="98" customFormat="1" x14ac:dyDescent="0.35">
      <c r="A1620" s="454">
        <v>44177</v>
      </c>
      <c r="B1620" s="455">
        <v>2018000646</v>
      </c>
      <c r="C1620" s="456">
        <v>-10014.450000000001</v>
      </c>
      <c r="D1620" s="127">
        <v>1</v>
      </c>
      <c r="J1620" s="114"/>
      <c r="K1620" s="114"/>
      <c r="L1620" s="114"/>
    </row>
    <row r="1621" spans="1:12" s="98" customFormat="1" x14ac:dyDescent="0.35">
      <c r="A1621" s="454">
        <v>44284</v>
      </c>
      <c r="B1621" s="455">
        <v>2018001188</v>
      </c>
      <c r="C1621" s="456">
        <v>-10009.58</v>
      </c>
      <c r="D1621" s="127">
        <v>1</v>
      </c>
      <c r="J1621" s="114"/>
      <c r="K1621" s="114"/>
      <c r="L1621" s="114"/>
    </row>
    <row r="1622" spans="1:12" s="98" customFormat="1" x14ac:dyDescent="0.35">
      <c r="A1622" s="454">
        <v>44234</v>
      </c>
      <c r="B1622" s="455">
        <v>2018000928</v>
      </c>
      <c r="C1622" s="456">
        <v>-9991.33</v>
      </c>
      <c r="D1622" s="127">
        <v>1</v>
      </c>
      <c r="J1622" s="114"/>
      <c r="K1622" s="114"/>
      <c r="L1622" s="114"/>
    </row>
    <row r="1623" spans="1:12" s="98" customFormat="1" x14ac:dyDescent="0.35">
      <c r="A1623" s="454">
        <v>44147</v>
      </c>
      <c r="B1623" s="455">
        <v>2018000476</v>
      </c>
      <c r="C1623" s="456">
        <v>-9978.6200000000008</v>
      </c>
      <c r="D1623" s="127">
        <v>1</v>
      </c>
      <c r="J1623" s="114"/>
      <c r="K1623" s="114"/>
      <c r="L1623" s="114"/>
    </row>
    <row r="1624" spans="1:12" s="98" customFormat="1" x14ac:dyDescent="0.35">
      <c r="A1624" s="454">
        <v>44243</v>
      </c>
      <c r="B1624" s="455">
        <v>2018000994</v>
      </c>
      <c r="C1624" s="456">
        <v>-9969.67</v>
      </c>
      <c r="D1624" s="127">
        <v>1</v>
      </c>
      <c r="J1624" s="114"/>
      <c r="K1624" s="114"/>
      <c r="L1624" s="114"/>
    </row>
    <row r="1625" spans="1:12" s="98" customFormat="1" x14ac:dyDescent="0.35">
      <c r="A1625" s="454">
        <v>44182</v>
      </c>
      <c r="B1625" s="455">
        <v>2018000681</v>
      </c>
      <c r="C1625" s="456">
        <v>-9968.2099999999991</v>
      </c>
      <c r="D1625" s="127">
        <v>1</v>
      </c>
      <c r="J1625" s="114"/>
      <c r="K1625" s="114"/>
      <c r="L1625" s="114"/>
    </row>
    <row r="1626" spans="1:12" s="98" customFormat="1" x14ac:dyDescent="0.35">
      <c r="A1626" s="454">
        <v>44284</v>
      </c>
      <c r="B1626" s="455">
        <v>2018001188</v>
      </c>
      <c r="C1626" s="456">
        <v>-9936.1200000000008</v>
      </c>
      <c r="D1626" s="127">
        <v>1</v>
      </c>
      <c r="J1626" s="114"/>
      <c r="K1626" s="114"/>
      <c r="L1626" s="114"/>
    </row>
    <row r="1627" spans="1:12" s="98" customFormat="1" x14ac:dyDescent="0.35">
      <c r="A1627" s="454">
        <v>44215</v>
      </c>
      <c r="B1627" s="455">
        <v>2018000836</v>
      </c>
      <c r="C1627" s="456">
        <v>-9935.7199999999993</v>
      </c>
      <c r="D1627" s="127">
        <v>1</v>
      </c>
      <c r="J1627" s="114"/>
      <c r="K1627" s="114"/>
      <c r="L1627" s="114"/>
    </row>
    <row r="1628" spans="1:12" s="98" customFormat="1" x14ac:dyDescent="0.35">
      <c r="A1628" s="454">
        <v>44324</v>
      </c>
      <c r="B1628" s="455">
        <v>2018001350</v>
      </c>
      <c r="C1628" s="456">
        <v>-9935.24</v>
      </c>
      <c r="D1628" s="127">
        <v>1</v>
      </c>
      <c r="J1628" s="114"/>
      <c r="K1628" s="114"/>
      <c r="L1628" s="114"/>
    </row>
    <row r="1629" spans="1:12" s="98" customFormat="1" x14ac:dyDescent="0.35">
      <c r="A1629" s="454">
        <v>44221</v>
      </c>
      <c r="B1629" s="455">
        <v>2018000867</v>
      </c>
      <c r="C1629" s="456">
        <v>-9934.4500000000007</v>
      </c>
      <c r="D1629" s="127">
        <v>1</v>
      </c>
      <c r="J1629" s="114"/>
      <c r="K1629" s="114"/>
      <c r="L1629" s="114"/>
    </row>
    <row r="1630" spans="1:12" s="98" customFormat="1" x14ac:dyDescent="0.35">
      <c r="A1630" s="454">
        <v>44095</v>
      </c>
      <c r="B1630" s="455">
        <v>2018000248</v>
      </c>
      <c r="C1630" s="456">
        <v>-9929.48</v>
      </c>
      <c r="D1630" s="127">
        <v>1</v>
      </c>
      <c r="J1630" s="114"/>
      <c r="K1630" s="114"/>
      <c r="L1630" s="114"/>
    </row>
    <row r="1631" spans="1:12" s="98" customFormat="1" x14ac:dyDescent="0.35">
      <c r="A1631" s="454">
        <v>44224</v>
      </c>
      <c r="B1631" s="455">
        <v>2018000890</v>
      </c>
      <c r="C1631" s="456">
        <v>-9900.76</v>
      </c>
      <c r="D1631" s="127">
        <v>1</v>
      </c>
      <c r="J1631" s="114"/>
      <c r="K1631" s="114"/>
      <c r="L1631" s="114"/>
    </row>
    <row r="1632" spans="1:12" s="98" customFormat="1" x14ac:dyDescent="0.35">
      <c r="A1632" s="454">
        <v>44068</v>
      </c>
      <c r="B1632" s="455">
        <v>2018000191</v>
      </c>
      <c r="C1632" s="456">
        <v>-9872.69</v>
      </c>
      <c r="D1632" s="127">
        <v>1</v>
      </c>
      <c r="J1632" s="114"/>
      <c r="K1632" s="114"/>
      <c r="L1632" s="114"/>
    </row>
    <row r="1633" spans="1:12" s="98" customFormat="1" x14ac:dyDescent="0.35">
      <c r="A1633" s="454">
        <v>44021</v>
      </c>
      <c r="B1633" s="455">
        <v>2018000041</v>
      </c>
      <c r="C1633" s="456">
        <v>-9854.58</v>
      </c>
      <c r="D1633" s="127">
        <v>1</v>
      </c>
      <c r="J1633" s="114"/>
      <c r="K1633" s="114"/>
      <c r="L1633" s="114"/>
    </row>
    <row r="1634" spans="1:12" s="98" customFormat="1" x14ac:dyDescent="0.35">
      <c r="A1634" s="454">
        <v>44116</v>
      </c>
      <c r="B1634" s="455">
        <v>2018000330</v>
      </c>
      <c r="C1634" s="456">
        <v>-9854.5</v>
      </c>
      <c r="D1634" s="127">
        <v>1</v>
      </c>
      <c r="J1634" s="114"/>
      <c r="K1634" s="114"/>
      <c r="L1634" s="114"/>
    </row>
    <row r="1635" spans="1:12" s="98" customFormat="1" x14ac:dyDescent="0.35">
      <c r="A1635" s="454">
        <v>44209</v>
      </c>
      <c r="B1635" s="455">
        <v>2018000875</v>
      </c>
      <c r="C1635" s="456">
        <v>-9850.58</v>
      </c>
      <c r="D1635" s="127">
        <v>1</v>
      </c>
      <c r="J1635" s="114"/>
      <c r="K1635" s="114"/>
      <c r="L1635" s="114"/>
    </row>
    <row r="1636" spans="1:12" s="98" customFormat="1" x14ac:dyDescent="0.35">
      <c r="A1636" s="454">
        <v>44104</v>
      </c>
      <c r="B1636" s="455">
        <v>2018000290</v>
      </c>
      <c r="C1636" s="456">
        <v>-9840.86</v>
      </c>
      <c r="D1636" s="127">
        <v>1</v>
      </c>
      <c r="J1636" s="114"/>
      <c r="K1636" s="114"/>
      <c r="L1636" s="114"/>
    </row>
    <row r="1637" spans="1:12" s="98" customFormat="1" x14ac:dyDescent="0.35">
      <c r="A1637" s="454">
        <v>44187</v>
      </c>
      <c r="B1637" s="455">
        <v>2018000732</v>
      </c>
      <c r="C1637" s="456">
        <v>-9836.8700000000008</v>
      </c>
      <c r="D1637" s="127">
        <v>1</v>
      </c>
      <c r="J1637" s="114"/>
      <c r="K1637" s="114"/>
      <c r="L1637" s="114"/>
    </row>
    <row r="1638" spans="1:12" s="98" customFormat="1" x14ac:dyDescent="0.35">
      <c r="A1638" s="454">
        <v>44281</v>
      </c>
      <c r="B1638" s="455">
        <v>2018001170</v>
      </c>
      <c r="C1638" s="456">
        <v>-9828.43</v>
      </c>
      <c r="D1638" s="127">
        <v>1</v>
      </c>
      <c r="J1638" s="114"/>
      <c r="K1638" s="114"/>
      <c r="L1638" s="114"/>
    </row>
    <row r="1639" spans="1:12" s="98" customFormat="1" x14ac:dyDescent="0.35">
      <c r="A1639" s="454">
        <v>44236</v>
      </c>
      <c r="B1639" s="455">
        <v>2018000967</v>
      </c>
      <c r="C1639" s="456">
        <v>-9824.77</v>
      </c>
      <c r="D1639" s="127">
        <v>1</v>
      </c>
      <c r="J1639" s="114"/>
      <c r="K1639" s="114"/>
      <c r="L1639" s="114"/>
    </row>
    <row r="1640" spans="1:12" s="98" customFormat="1" x14ac:dyDescent="0.35">
      <c r="A1640" s="454">
        <v>44253</v>
      </c>
      <c r="B1640" s="455">
        <v>2018001027</v>
      </c>
      <c r="C1640" s="456">
        <v>-9820.32</v>
      </c>
      <c r="D1640" s="127">
        <v>1</v>
      </c>
      <c r="J1640" s="114"/>
      <c r="K1640" s="114"/>
      <c r="L1640" s="114"/>
    </row>
    <row r="1641" spans="1:12" s="98" customFormat="1" x14ac:dyDescent="0.35">
      <c r="A1641" s="454">
        <v>44294</v>
      </c>
      <c r="B1641" s="455">
        <v>2018001204</v>
      </c>
      <c r="C1641" s="456">
        <v>-9809.52</v>
      </c>
      <c r="D1641" s="127">
        <v>1</v>
      </c>
      <c r="J1641" s="114"/>
      <c r="K1641" s="114"/>
      <c r="L1641" s="114"/>
    </row>
    <row r="1642" spans="1:12" s="98" customFormat="1" x14ac:dyDescent="0.35">
      <c r="A1642" s="454">
        <v>44164</v>
      </c>
      <c r="B1642" s="455">
        <v>2018000577</v>
      </c>
      <c r="C1642" s="456">
        <v>-9807.5</v>
      </c>
      <c r="D1642" s="127">
        <v>1</v>
      </c>
      <c r="J1642" s="114"/>
      <c r="K1642" s="114"/>
      <c r="L1642" s="114"/>
    </row>
    <row r="1643" spans="1:12" s="98" customFormat="1" x14ac:dyDescent="0.35">
      <c r="A1643" s="454">
        <v>44156</v>
      </c>
      <c r="B1643" s="455">
        <v>2018000549</v>
      </c>
      <c r="C1643" s="456">
        <v>-9798.9</v>
      </c>
      <c r="D1643" s="127">
        <v>1</v>
      </c>
      <c r="J1643" s="114"/>
      <c r="K1643" s="114"/>
      <c r="L1643" s="114"/>
    </row>
    <row r="1644" spans="1:12" s="98" customFormat="1" x14ac:dyDescent="0.35">
      <c r="A1644" s="454">
        <v>44080</v>
      </c>
      <c r="B1644" s="455">
        <v>2018000226</v>
      </c>
      <c r="C1644" s="456">
        <v>-9798.1299999999992</v>
      </c>
      <c r="D1644" s="127">
        <v>1</v>
      </c>
      <c r="J1644" s="114"/>
      <c r="K1644" s="114"/>
      <c r="L1644" s="114"/>
    </row>
    <row r="1645" spans="1:12" s="98" customFormat="1" x14ac:dyDescent="0.35">
      <c r="A1645" s="454">
        <v>44220</v>
      </c>
      <c r="B1645" s="455">
        <v>2018000879</v>
      </c>
      <c r="C1645" s="456">
        <v>-9790.2099999999991</v>
      </c>
      <c r="D1645" s="127">
        <v>1</v>
      </c>
      <c r="J1645" s="114"/>
      <c r="K1645" s="114"/>
      <c r="L1645" s="114"/>
    </row>
    <row r="1646" spans="1:12" s="98" customFormat="1" x14ac:dyDescent="0.35">
      <c r="A1646" s="454">
        <v>44126</v>
      </c>
      <c r="B1646" s="455">
        <v>2018000380</v>
      </c>
      <c r="C1646" s="456">
        <v>-9790.2000000000007</v>
      </c>
      <c r="D1646" s="127">
        <v>1</v>
      </c>
      <c r="J1646" s="114"/>
      <c r="K1646" s="114"/>
      <c r="L1646" s="114"/>
    </row>
    <row r="1647" spans="1:12" s="98" customFormat="1" x14ac:dyDescent="0.35">
      <c r="A1647" s="454">
        <v>44371</v>
      </c>
      <c r="B1647" s="455">
        <v>2018001601</v>
      </c>
      <c r="C1647" s="456">
        <v>-9784.2000000000007</v>
      </c>
      <c r="D1647" s="127">
        <v>1</v>
      </c>
      <c r="J1647" s="114"/>
      <c r="K1647" s="114"/>
      <c r="L1647" s="114"/>
    </row>
    <row r="1648" spans="1:12" s="98" customFormat="1" x14ac:dyDescent="0.35">
      <c r="A1648" s="454">
        <v>44021</v>
      </c>
      <c r="B1648" s="455">
        <v>2018000042</v>
      </c>
      <c r="C1648" s="456">
        <v>-9773.02</v>
      </c>
      <c r="D1648" s="127">
        <v>1</v>
      </c>
      <c r="J1648" s="114"/>
      <c r="K1648" s="114"/>
      <c r="L1648" s="114"/>
    </row>
    <row r="1649" spans="1:12" s="98" customFormat="1" x14ac:dyDescent="0.35">
      <c r="A1649" s="454">
        <v>44276</v>
      </c>
      <c r="B1649" s="455">
        <v>2018001109</v>
      </c>
      <c r="C1649" s="456">
        <v>-9766.7999999999993</v>
      </c>
      <c r="D1649" s="127">
        <v>1</v>
      </c>
      <c r="J1649" s="114"/>
      <c r="K1649" s="114"/>
      <c r="L1649" s="114"/>
    </row>
    <row r="1650" spans="1:12" s="98" customFormat="1" x14ac:dyDescent="0.35">
      <c r="A1650" s="454">
        <v>44173</v>
      </c>
      <c r="B1650" s="455">
        <v>2018000641</v>
      </c>
      <c r="C1650" s="456">
        <v>-9760.8799999999992</v>
      </c>
      <c r="D1650" s="127">
        <v>1</v>
      </c>
      <c r="J1650" s="114"/>
      <c r="K1650" s="114"/>
      <c r="L1650" s="114"/>
    </row>
    <row r="1651" spans="1:12" s="98" customFormat="1" x14ac:dyDescent="0.35">
      <c r="A1651" s="454">
        <v>44223</v>
      </c>
      <c r="B1651" s="455">
        <v>2018000887</v>
      </c>
      <c r="C1651" s="456">
        <v>-9732.66</v>
      </c>
      <c r="D1651" s="127">
        <v>1</v>
      </c>
      <c r="J1651" s="114"/>
      <c r="K1651" s="114"/>
      <c r="L1651" s="114"/>
    </row>
    <row r="1652" spans="1:12" s="98" customFormat="1" x14ac:dyDescent="0.35">
      <c r="A1652" s="454">
        <v>44041</v>
      </c>
      <c r="B1652" s="455">
        <v>2018000127</v>
      </c>
      <c r="C1652" s="456">
        <v>-9730.08</v>
      </c>
      <c r="D1652" s="127">
        <v>1</v>
      </c>
      <c r="J1652" s="114"/>
      <c r="K1652" s="114"/>
      <c r="L1652" s="114"/>
    </row>
    <row r="1653" spans="1:12" s="98" customFormat="1" x14ac:dyDescent="0.35">
      <c r="A1653" s="454">
        <v>44164</v>
      </c>
      <c r="B1653" s="455">
        <v>2018000577</v>
      </c>
      <c r="C1653" s="456">
        <v>-9716.8700000000008</v>
      </c>
      <c r="D1653" s="127">
        <v>1</v>
      </c>
      <c r="J1653" s="114"/>
      <c r="K1653" s="114"/>
      <c r="L1653" s="114"/>
    </row>
    <row r="1654" spans="1:12" s="98" customFormat="1" x14ac:dyDescent="0.35">
      <c r="A1654" s="454">
        <v>44137</v>
      </c>
      <c r="B1654" s="455">
        <v>2018000407</v>
      </c>
      <c r="C1654" s="456">
        <v>-9716.82</v>
      </c>
      <c r="D1654" s="127">
        <v>1</v>
      </c>
      <c r="J1654" s="114"/>
      <c r="K1654" s="114"/>
      <c r="L1654" s="114"/>
    </row>
    <row r="1655" spans="1:12" s="98" customFormat="1" x14ac:dyDescent="0.35">
      <c r="A1655" s="454">
        <v>44372</v>
      </c>
      <c r="B1655" s="455">
        <v>2018001593</v>
      </c>
      <c r="C1655" s="456">
        <v>-9702.0400000000009</v>
      </c>
      <c r="D1655" s="127">
        <v>1</v>
      </c>
      <c r="J1655" s="114"/>
      <c r="K1655" s="114"/>
      <c r="L1655" s="114"/>
    </row>
    <row r="1656" spans="1:12" s="98" customFormat="1" x14ac:dyDescent="0.35">
      <c r="A1656" s="454">
        <v>44247</v>
      </c>
      <c r="B1656" s="455">
        <v>2018001008</v>
      </c>
      <c r="C1656" s="456">
        <v>-9702.02</v>
      </c>
      <c r="D1656" s="127">
        <v>1</v>
      </c>
      <c r="J1656" s="114"/>
      <c r="K1656" s="114"/>
      <c r="L1656" s="114"/>
    </row>
    <row r="1657" spans="1:12" s="98" customFormat="1" x14ac:dyDescent="0.35">
      <c r="A1657" s="454">
        <v>44134</v>
      </c>
      <c r="B1657" s="455">
        <v>2018000403</v>
      </c>
      <c r="C1657" s="456">
        <v>-9699.84</v>
      </c>
      <c r="D1657" s="127">
        <v>1</v>
      </c>
      <c r="J1657" s="114"/>
      <c r="K1657" s="114"/>
      <c r="L1657" s="114"/>
    </row>
    <row r="1658" spans="1:12" s="98" customFormat="1" x14ac:dyDescent="0.35">
      <c r="A1658" s="454">
        <v>44215</v>
      </c>
      <c r="B1658" s="455">
        <v>2018000836</v>
      </c>
      <c r="C1658" s="456">
        <v>-9695.18</v>
      </c>
      <c r="D1658" s="127">
        <v>1</v>
      </c>
      <c r="J1658" s="114"/>
      <c r="K1658" s="114"/>
      <c r="L1658" s="114"/>
    </row>
    <row r="1659" spans="1:12" s="98" customFormat="1" x14ac:dyDescent="0.35">
      <c r="A1659" s="454">
        <v>44034</v>
      </c>
      <c r="B1659" s="455">
        <v>2018000075</v>
      </c>
      <c r="C1659" s="456">
        <v>-9690.64</v>
      </c>
      <c r="D1659" s="127">
        <v>1</v>
      </c>
      <c r="J1659" s="114"/>
      <c r="K1659" s="114"/>
      <c r="L1659" s="114"/>
    </row>
    <row r="1660" spans="1:12" s="98" customFormat="1" x14ac:dyDescent="0.35">
      <c r="A1660" s="454">
        <v>44182</v>
      </c>
      <c r="B1660" s="455">
        <v>2018000740</v>
      </c>
      <c r="C1660" s="456">
        <v>-9688.82</v>
      </c>
      <c r="D1660" s="127">
        <v>1</v>
      </c>
      <c r="J1660" s="114"/>
      <c r="K1660" s="114"/>
      <c r="L1660" s="114"/>
    </row>
    <row r="1661" spans="1:12" s="98" customFormat="1" x14ac:dyDescent="0.35">
      <c r="A1661" s="454">
        <v>44329</v>
      </c>
      <c r="B1661" s="455">
        <v>2018001383</v>
      </c>
      <c r="C1661" s="456">
        <v>-9682.68</v>
      </c>
      <c r="D1661" s="127">
        <v>1</v>
      </c>
      <c r="J1661" s="114"/>
      <c r="K1661" s="114"/>
      <c r="L1661" s="114"/>
    </row>
    <row r="1662" spans="1:12" s="98" customFormat="1" x14ac:dyDescent="0.35">
      <c r="A1662" s="454">
        <v>44164</v>
      </c>
      <c r="B1662" s="455">
        <v>2018000576</v>
      </c>
      <c r="C1662" s="456">
        <v>-9666.5300000000007</v>
      </c>
      <c r="D1662" s="127">
        <v>1</v>
      </c>
      <c r="J1662" s="114"/>
      <c r="K1662" s="114"/>
      <c r="L1662" s="114"/>
    </row>
    <row r="1663" spans="1:12" s="98" customFormat="1" x14ac:dyDescent="0.35">
      <c r="A1663" s="454">
        <v>44227</v>
      </c>
      <c r="B1663" s="455">
        <v>2018000898</v>
      </c>
      <c r="C1663" s="456">
        <v>-9663.51</v>
      </c>
      <c r="D1663" s="127">
        <v>1</v>
      </c>
      <c r="J1663" s="114"/>
      <c r="K1663" s="114"/>
      <c r="L1663" s="114"/>
    </row>
    <row r="1664" spans="1:12" s="98" customFormat="1" x14ac:dyDescent="0.35">
      <c r="A1664" s="454">
        <v>44087</v>
      </c>
      <c r="B1664" s="455">
        <v>2018000295</v>
      </c>
      <c r="C1664" s="456">
        <v>-9659.1200000000008</v>
      </c>
      <c r="D1664" s="127">
        <v>1</v>
      </c>
      <c r="J1664" s="114"/>
      <c r="K1664" s="114"/>
      <c r="L1664" s="114"/>
    </row>
    <row r="1665" spans="1:12" s="98" customFormat="1" x14ac:dyDescent="0.35">
      <c r="A1665" s="454">
        <v>44146</v>
      </c>
      <c r="B1665" s="455">
        <v>2018000490</v>
      </c>
      <c r="C1665" s="456">
        <v>-9650.98</v>
      </c>
      <c r="D1665" s="127">
        <v>1</v>
      </c>
      <c r="J1665" s="114"/>
      <c r="K1665" s="114"/>
      <c r="L1665" s="114"/>
    </row>
    <row r="1666" spans="1:12" s="98" customFormat="1" x14ac:dyDescent="0.35">
      <c r="A1666" s="454">
        <v>44229</v>
      </c>
      <c r="B1666" s="455">
        <v>2018000924</v>
      </c>
      <c r="C1666" s="456">
        <v>-9647.27</v>
      </c>
      <c r="D1666" s="127">
        <v>1</v>
      </c>
      <c r="J1666" s="114"/>
      <c r="K1666" s="114"/>
      <c r="L1666" s="114"/>
    </row>
    <row r="1667" spans="1:12" s="98" customFormat="1" x14ac:dyDescent="0.35">
      <c r="A1667" s="454">
        <v>44209</v>
      </c>
      <c r="B1667" s="455">
        <v>2018000831</v>
      </c>
      <c r="C1667" s="456">
        <v>-9646.56</v>
      </c>
      <c r="D1667" s="127">
        <v>1</v>
      </c>
      <c r="J1667" s="114"/>
      <c r="K1667" s="114"/>
      <c r="L1667" s="114"/>
    </row>
    <row r="1668" spans="1:12" s="98" customFormat="1" x14ac:dyDescent="0.35">
      <c r="A1668" s="454">
        <v>44224</v>
      </c>
      <c r="B1668" s="455">
        <v>2018000890</v>
      </c>
      <c r="C1668" s="456">
        <v>-9640.19</v>
      </c>
      <c r="D1668" s="127">
        <v>1</v>
      </c>
      <c r="J1668" s="114"/>
      <c r="K1668" s="114"/>
      <c r="L1668" s="114"/>
    </row>
    <row r="1669" spans="1:12" s="98" customFormat="1" x14ac:dyDescent="0.35">
      <c r="A1669" s="454">
        <v>44224</v>
      </c>
      <c r="B1669" s="455">
        <v>2018000890</v>
      </c>
      <c r="C1669" s="456">
        <v>-9639.09</v>
      </c>
      <c r="D1669" s="127">
        <v>1</v>
      </c>
      <c r="J1669" s="114"/>
      <c r="K1669" s="114"/>
      <c r="L1669" s="114"/>
    </row>
    <row r="1670" spans="1:12" s="98" customFormat="1" x14ac:dyDescent="0.35">
      <c r="A1670" s="454">
        <v>44314</v>
      </c>
      <c r="B1670" s="455">
        <v>2018001283</v>
      </c>
      <c r="C1670" s="456">
        <v>-9625.23</v>
      </c>
      <c r="D1670" s="127">
        <v>1</v>
      </c>
      <c r="J1670" s="114"/>
      <c r="K1670" s="114"/>
      <c r="L1670" s="114"/>
    </row>
    <row r="1671" spans="1:12" s="98" customFormat="1" x14ac:dyDescent="0.35">
      <c r="A1671" s="454">
        <v>44062</v>
      </c>
      <c r="B1671" s="455">
        <v>2018000150</v>
      </c>
      <c r="C1671" s="456">
        <v>-9624.18</v>
      </c>
      <c r="D1671" s="127">
        <v>1</v>
      </c>
      <c r="J1671" s="114"/>
      <c r="K1671" s="114"/>
      <c r="L1671" s="114"/>
    </row>
    <row r="1672" spans="1:12" s="98" customFormat="1" x14ac:dyDescent="0.35">
      <c r="A1672" s="454">
        <v>44311</v>
      </c>
      <c r="B1672" s="455">
        <v>2018001258</v>
      </c>
      <c r="C1672" s="456">
        <v>-9600.5</v>
      </c>
      <c r="D1672" s="127">
        <v>1</v>
      </c>
      <c r="J1672" s="114"/>
      <c r="K1672" s="114"/>
      <c r="L1672" s="114"/>
    </row>
    <row r="1673" spans="1:12" s="98" customFormat="1" x14ac:dyDescent="0.35">
      <c r="A1673" s="454">
        <v>44043</v>
      </c>
      <c r="B1673" s="455">
        <v>2018000132</v>
      </c>
      <c r="C1673" s="456">
        <v>-9589.06</v>
      </c>
      <c r="D1673" s="127">
        <v>1</v>
      </c>
      <c r="J1673" s="114"/>
      <c r="K1673" s="114"/>
      <c r="L1673" s="114"/>
    </row>
    <row r="1674" spans="1:12" s="98" customFormat="1" x14ac:dyDescent="0.35">
      <c r="A1674" s="454">
        <v>44334</v>
      </c>
      <c r="B1674" s="455">
        <v>2018001385</v>
      </c>
      <c r="C1674" s="456">
        <v>-9576.0400000000009</v>
      </c>
      <c r="D1674" s="127">
        <v>1</v>
      </c>
      <c r="J1674" s="114"/>
      <c r="K1674" s="114"/>
      <c r="L1674" s="114"/>
    </row>
    <row r="1675" spans="1:12" s="98" customFormat="1" x14ac:dyDescent="0.35">
      <c r="A1675" s="454">
        <v>44083</v>
      </c>
      <c r="B1675" s="455">
        <v>2018000219</v>
      </c>
      <c r="C1675" s="456">
        <v>-9557.35</v>
      </c>
      <c r="D1675" s="127">
        <v>1</v>
      </c>
      <c r="J1675" s="114"/>
      <c r="K1675" s="114"/>
      <c r="L1675" s="114"/>
    </row>
    <row r="1676" spans="1:12" s="98" customFormat="1" x14ac:dyDescent="0.35">
      <c r="A1676" s="454">
        <v>44165</v>
      </c>
      <c r="B1676" s="455">
        <v>2018000597</v>
      </c>
      <c r="C1676" s="456">
        <v>-9554.4699999999993</v>
      </c>
      <c r="D1676" s="127">
        <v>1</v>
      </c>
      <c r="J1676" s="114"/>
      <c r="K1676" s="114"/>
      <c r="L1676" s="114"/>
    </row>
    <row r="1677" spans="1:12" s="98" customFormat="1" x14ac:dyDescent="0.35">
      <c r="A1677" s="454">
        <v>44123</v>
      </c>
      <c r="B1677" s="455">
        <v>2018000370</v>
      </c>
      <c r="C1677" s="456">
        <v>-9540.27</v>
      </c>
      <c r="D1677" s="127">
        <v>1</v>
      </c>
      <c r="J1677" s="114"/>
      <c r="K1677" s="114"/>
      <c r="L1677" s="114"/>
    </row>
    <row r="1678" spans="1:12" s="98" customFormat="1" x14ac:dyDescent="0.35">
      <c r="A1678" s="454">
        <v>44140</v>
      </c>
      <c r="B1678" s="455">
        <v>2018000441</v>
      </c>
      <c r="C1678" s="456">
        <v>-9537.48</v>
      </c>
      <c r="D1678" s="127">
        <v>1</v>
      </c>
      <c r="J1678" s="114"/>
      <c r="K1678" s="114"/>
      <c r="L1678" s="114"/>
    </row>
    <row r="1679" spans="1:12" s="98" customFormat="1" x14ac:dyDescent="0.35">
      <c r="A1679" s="454">
        <v>44021</v>
      </c>
      <c r="B1679" s="455">
        <v>2018000042</v>
      </c>
      <c r="C1679" s="456">
        <v>-9534.7099999999991</v>
      </c>
      <c r="D1679" s="127">
        <v>1</v>
      </c>
      <c r="J1679" s="114"/>
      <c r="K1679" s="114"/>
      <c r="L1679" s="114"/>
    </row>
    <row r="1680" spans="1:12" s="98" customFormat="1" x14ac:dyDescent="0.35">
      <c r="A1680" s="454">
        <v>44146</v>
      </c>
      <c r="B1680" s="455">
        <v>2018000486</v>
      </c>
      <c r="C1680" s="456">
        <v>-9525.6</v>
      </c>
      <c r="D1680" s="127">
        <v>1</v>
      </c>
      <c r="J1680" s="114"/>
      <c r="K1680" s="114"/>
      <c r="L1680" s="114"/>
    </row>
    <row r="1681" spans="1:12" s="98" customFormat="1" x14ac:dyDescent="0.35">
      <c r="A1681" s="454">
        <v>44320</v>
      </c>
      <c r="B1681" s="455">
        <v>2018001312</v>
      </c>
      <c r="C1681" s="456">
        <v>-9507.1</v>
      </c>
      <c r="D1681" s="127">
        <v>1</v>
      </c>
      <c r="J1681" s="114"/>
      <c r="K1681" s="114"/>
      <c r="L1681" s="114"/>
    </row>
    <row r="1682" spans="1:12" s="98" customFormat="1" x14ac:dyDescent="0.35">
      <c r="A1682" s="454">
        <v>44243</v>
      </c>
      <c r="B1682" s="455">
        <v>2018000996</v>
      </c>
      <c r="C1682" s="456">
        <v>-9504.08</v>
      </c>
      <c r="D1682" s="127">
        <v>1</v>
      </c>
      <c r="J1682" s="114"/>
      <c r="K1682" s="114"/>
      <c r="L1682" s="114"/>
    </row>
    <row r="1683" spans="1:12" s="98" customFormat="1" x14ac:dyDescent="0.35">
      <c r="A1683" s="454">
        <v>44276</v>
      </c>
      <c r="B1683" s="455">
        <v>2018001109</v>
      </c>
      <c r="C1683" s="456">
        <v>-9504.08</v>
      </c>
      <c r="D1683" s="127">
        <v>1</v>
      </c>
      <c r="J1683" s="114"/>
      <c r="K1683" s="114"/>
      <c r="L1683" s="114"/>
    </row>
    <row r="1684" spans="1:12" s="98" customFormat="1" x14ac:dyDescent="0.35">
      <c r="A1684" s="454">
        <v>44370</v>
      </c>
      <c r="B1684" s="455">
        <v>2018001587</v>
      </c>
      <c r="C1684" s="456">
        <v>-9479.09</v>
      </c>
      <c r="D1684" s="127">
        <v>1</v>
      </c>
      <c r="J1684" s="114"/>
      <c r="K1684" s="114"/>
      <c r="L1684" s="114"/>
    </row>
    <row r="1685" spans="1:12" s="98" customFormat="1" x14ac:dyDescent="0.35">
      <c r="A1685" s="454">
        <v>44021</v>
      </c>
      <c r="B1685" s="455">
        <v>2018000042</v>
      </c>
      <c r="C1685" s="456">
        <v>-9471.61</v>
      </c>
      <c r="D1685" s="127">
        <v>1</v>
      </c>
      <c r="J1685" s="114"/>
      <c r="K1685" s="114"/>
      <c r="L1685" s="114"/>
    </row>
    <row r="1686" spans="1:12" s="98" customFormat="1" x14ac:dyDescent="0.35">
      <c r="A1686" s="454">
        <v>44280</v>
      </c>
      <c r="B1686" s="455">
        <v>2018001159</v>
      </c>
      <c r="C1686" s="456">
        <v>-9468.69</v>
      </c>
      <c r="D1686" s="127">
        <v>1</v>
      </c>
      <c r="J1686" s="114"/>
      <c r="K1686" s="114"/>
      <c r="L1686" s="114"/>
    </row>
    <row r="1687" spans="1:12" s="98" customFormat="1" x14ac:dyDescent="0.35">
      <c r="A1687" s="454">
        <v>44280</v>
      </c>
      <c r="B1687" s="455">
        <v>2018001159</v>
      </c>
      <c r="C1687" s="456">
        <v>-9468.69</v>
      </c>
      <c r="D1687" s="127">
        <v>1</v>
      </c>
      <c r="J1687" s="114"/>
      <c r="K1687" s="114"/>
      <c r="L1687" s="114"/>
    </row>
    <row r="1688" spans="1:12" s="98" customFormat="1" x14ac:dyDescent="0.35">
      <c r="A1688" s="454">
        <v>44143</v>
      </c>
      <c r="B1688" s="455">
        <v>2018000471</v>
      </c>
      <c r="C1688" s="456">
        <v>-9460.39</v>
      </c>
      <c r="D1688" s="127">
        <v>1</v>
      </c>
      <c r="J1688" s="114"/>
      <c r="K1688" s="114"/>
      <c r="L1688" s="114"/>
    </row>
    <row r="1689" spans="1:12" s="98" customFormat="1" x14ac:dyDescent="0.35">
      <c r="A1689" s="454">
        <v>44339</v>
      </c>
      <c r="B1689" s="455">
        <v>2018001420</v>
      </c>
      <c r="C1689" s="456">
        <v>-9456.2199999999993</v>
      </c>
      <c r="D1689" s="127">
        <v>1</v>
      </c>
      <c r="J1689" s="114"/>
      <c r="K1689" s="114"/>
      <c r="L1689" s="114"/>
    </row>
    <row r="1690" spans="1:12" s="98" customFormat="1" x14ac:dyDescent="0.35">
      <c r="A1690" s="454">
        <v>44284</v>
      </c>
      <c r="B1690" s="455">
        <v>2018001187</v>
      </c>
      <c r="C1690" s="456">
        <v>-9431.77</v>
      </c>
      <c r="D1690" s="127">
        <v>1</v>
      </c>
      <c r="J1690" s="114"/>
      <c r="K1690" s="114"/>
      <c r="L1690" s="114"/>
    </row>
    <row r="1691" spans="1:12" s="98" customFormat="1" x14ac:dyDescent="0.35">
      <c r="A1691" s="454">
        <v>44164</v>
      </c>
      <c r="B1691" s="455">
        <v>2018000601</v>
      </c>
      <c r="C1691" s="456">
        <v>-9394.32</v>
      </c>
      <c r="D1691" s="127">
        <v>1</v>
      </c>
      <c r="J1691" s="114"/>
      <c r="K1691" s="114"/>
      <c r="L1691" s="114"/>
    </row>
    <row r="1692" spans="1:12" s="98" customFormat="1" x14ac:dyDescent="0.35">
      <c r="A1692" s="454">
        <v>44195</v>
      </c>
      <c r="B1692" s="455">
        <v>2018000742</v>
      </c>
      <c r="C1692" s="456">
        <v>-9381.4500000000007</v>
      </c>
      <c r="D1692" s="127">
        <v>1</v>
      </c>
      <c r="J1692" s="114"/>
      <c r="K1692" s="114"/>
      <c r="L1692" s="114"/>
    </row>
    <row r="1693" spans="1:12" s="98" customFormat="1" x14ac:dyDescent="0.35">
      <c r="A1693" s="454">
        <v>44043</v>
      </c>
      <c r="B1693" s="455">
        <v>2018000133</v>
      </c>
      <c r="C1693" s="456">
        <v>-9377.5400000000009</v>
      </c>
      <c r="D1693" s="127">
        <v>1</v>
      </c>
      <c r="J1693" s="114"/>
      <c r="K1693" s="114"/>
      <c r="L1693" s="114"/>
    </row>
    <row r="1694" spans="1:12" s="98" customFormat="1" x14ac:dyDescent="0.35">
      <c r="A1694" s="454">
        <v>44209</v>
      </c>
      <c r="B1694" s="455">
        <v>2018000831</v>
      </c>
      <c r="C1694" s="456">
        <v>-9369.17</v>
      </c>
      <c r="D1694" s="127">
        <v>1</v>
      </c>
      <c r="J1694" s="114"/>
      <c r="K1694" s="114"/>
      <c r="L1694" s="114"/>
    </row>
    <row r="1695" spans="1:12" s="98" customFormat="1" x14ac:dyDescent="0.35">
      <c r="A1695" s="454">
        <v>44364</v>
      </c>
      <c r="B1695" s="455">
        <v>2018001543</v>
      </c>
      <c r="C1695" s="456">
        <v>-9364.25</v>
      </c>
      <c r="D1695" s="127">
        <v>1</v>
      </c>
      <c r="J1695" s="114"/>
      <c r="K1695" s="114"/>
      <c r="L1695" s="114"/>
    </row>
    <row r="1696" spans="1:12" s="98" customFormat="1" x14ac:dyDescent="0.35">
      <c r="A1696" s="454">
        <v>44154</v>
      </c>
      <c r="B1696" s="455">
        <v>2018000514</v>
      </c>
      <c r="C1696" s="456">
        <v>-9356.1299999999992</v>
      </c>
      <c r="D1696" s="127">
        <v>1</v>
      </c>
      <c r="J1696" s="114"/>
      <c r="K1696" s="114"/>
      <c r="L1696" s="114"/>
    </row>
    <row r="1697" spans="1:12" s="98" customFormat="1" x14ac:dyDescent="0.35">
      <c r="A1697" s="454">
        <v>44168</v>
      </c>
      <c r="B1697" s="455">
        <v>2018000606</v>
      </c>
      <c r="C1697" s="456">
        <v>-9352.66</v>
      </c>
      <c r="D1697" s="127">
        <v>1</v>
      </c>
      <c r="J1697" s="114"/>
      <c r="K1697" s="114"/>
      <c r="L1697" s="114"/>
    </row>
    <row r="1698" spans="1:12" s="98" customFormat="1" x14ac:dyDescent="0.35">
      <c r="A1698" s="454">
        <v>44020</v>
      </c>
      <c r="B1698" s="455">
        <v>2018000061</v>
      </c>
      <c r="C1698" s="456">
        <v>-9350.34</v>
      </c>
      <c r="D1698" s="127">
        <v>1</v>
      </c>
      <c r="J1698" s="114"/>
      <c r="K1698" s="114"/>
      <c r="L1698" s="114"/>
    </row>
    <row r="1699" spans="1:12" s="98" customFormat="1" x14ac:dyDescent="0.35">
      <c r="A1699" s="454">
        <v>44183</v>
      </c>
      <c r="B1699" s="455">
        <v>2018000682</v>
      </c>
      <c r="C1699" s="456">
        <v>-9341.84</v>
      </c>
      <c r="D1699" s="127">
        <v>1</v>
      </c>
      <c r="J1699" s="114"/>
      <c r="K1699" s="114"/>
      <c r="L1699" s="114"/>
    </row>
    <row r="1700" spans="1:12" s="98" customFormat="1" x14ac:dyDescent="0.35">
      <c r="A1700" s="454">
        <v>44196</v>
      </c>
      <c r="B1700" s="455">
        <v>2018000752</v>
      </c>
      <c r="C1700" s="456">
        <v>-9328.99</v>
      </c>
      <c r="D1700" s="127">
        <v>1</v>
      </c>
      <c r="J1700" s="114"/>
      <c r="K1700" s="114"/>
      <c r="L1700" s="114"/>
    </row>
    <row r="1701" spans="1:12" s="98" customFormat="1" x14ac:dyDescent="0.35">
      <c r="A1701" s="454">
        <v>44247</v>
      </c>
      <c r="B1701" s="455">
        <v>2018001011</v>
      </c>
      <c r="C1701" s="456">
        <v>-9313.7999999999993</v>
      </c>
      <c r="D1701" s="127">
        <v>1</v>
      </c>
      <c r="J1701" s="114"/>
      <c r="K1701" s="114"/>
      <c r="L1701" s="114"/>
    </row>
    <row r="1702" spans="1:12" s="98" customFormat="1" x14ac:dyDescent="0.35">
      <c r="A1702" s="454">
        <v>44281</v>
      </c>
      <c r="B1702" s="455">
        <v>2018001172</v>
      </c>
      <c r="C1702" s="456">
        <v>-9311.15</v>
      </c>
      <c r="D1702" s="127">
        <v>1</v>
      </c>
      <c r="J1702" s="114"/>
      <c r="K1702" s="114"/>
      <c r="L1702" s="114"/>
    </row>
    <row r="1703" spans="1:12" s="98" customFormat="1" x14ac:dyDescent="0.35">
      <c r="A1703" s="454">
        <v>44363</v>
      </c>
      <c r="B1703" s="455">
        <v>2018001540</v>
      </c>
      <c r="C1703" s="456">
        <v>-9306.3799999999992</v>
      </c>
      <c r="D1703" s="127">
        <v>1</v>
      </c>
      <c r="J1703" s="114"/>
      <c r="K1703" s="114"/>
      <c r="L1703" s="114"/>
    </row>
    <row r="1704" spans="1:12" s="98" customFormat="1" x14ac:dyDescent="0.35">
      <c r="A1704" s="454">
        <v>44103</v>
      </c>
      <c r="B1704" s="455">
        <v>2018000285</v>
      </c>
      <c r="C1704" s="456">
        <v>-9289.32</v>
      </c>
      <c r="D1704" s="127">
        <v>1</v>
      </c>
      <c r="J1704" s="114"/>
      <c r="K1704" s="114"/>
      <c r="L1704" s="114"/>
    </row>
    <row r="1705" spans="1:12" s="98" customFormat="1" x14ac:dyDescent="0.35">
      <c r="A1705" s="454">
        <v>44163</v>
      </c>
      <c r="B1705" s="455">
        <v>2018000558</v>
      </c>
      <c r="C1705" s="456">
        <v>-9274.3700000000008</v>
      </c>
      <c r="D1705" s="127">
        <v>1</v>
      </c>
      <c r="J1705" s="114"/>
      <c r="K1705" s="114"/>
      <c r="L1705" s="114"/>
    </row>
    <row r="1706" spans="1:12" s="98" customFormat="1" x14ac:dyDescent="0.35">
      <c r="A1706" s="454">
        <v>44215</v>
      </c>
      <c r="B1706" s="455">
        <v>2018000836</v>
      </c>
      <c r="C1706" s="456">
        <v>-9263.57</v>
      </c>
      <c r="D1706" s="127">
        <v>1</v>
      </c>
      <c r="J1706" s="114"/>
      <c r="K1706" s="114"/>
      <c r="L1706" s="114"/>
    </row>
    <row r="1707" spans="1:12" s="98" customFormat="1" x14ac:dyDescent="0.35">
      <c r="A1707" s="454">
        <v>44197</v>
      </c>
      <c r="B1707" s="455">
        <v>2018000782</v>
      </c>
      <c r="C1707" s="456">
        <v>-9225.52</v>
      </c>
      <c r="D1707" s="127">
        <v>1</v>
      </c>
      <c r="J1707" s="114"/>
      <c r="K1707" s="114"/>
      <c r="L1707" s="114"/>
    </row>
    <row r="1708" spans="1:12" s="98" customFormat="1" x14ac:dyDescent="0.35">
      <c r="A1708" s="454">
        <v>44140</v>
      </c>
      <c r="B1708" s="455">
        <v>2018000430</v>
      </c>
      <c r="C1708" s="456">
        <v>-9202.7999999999993</v>
      </c>
      <c r="D1708" s="127">
        <v>1</v>
      </c>
      <c r="J1708" s="114"/>
      <c r="K1708" s="114"/>
      <c r="L1708" s="114"/>
    </row>
    <row r="1709" spans="1:12" s="98" customFormat="1" x14ac:dyDescent="0.35">
      <c r="A1709" s="454">
        <v>44324</v>
      </c>
      <c r="B1709" s="455">
        <v>2018001351</v>
      </c>
      <c r="C1709" s="456">
        <v>-9198.33</v>
      </c>
      <c r="D1709" s="127">
        <v>1</v>
      </c>
      <c r="J1709" s="114"/>
      <c r="K1709" s="114"/>
      <c r="L1709" s="114"/>
    </row>
    <row r="1710" spans="1:12" s="98" customFormat="1" x14ac:dyDescent="0.35">
      <c r="A1710" s="454">
        <v>44159</v>
      </c>
      <c r="B1710" s="455">
        <v>2018000554</v>
      </c>
      <c r="C1710" s="456">
        <v>-9195.85</v>
      </c>
      <c r="D1710" s="127">
        <v>1</v>
      </c>
      <c r="J1710" s="114"/>
      <c r="K1710" s="114"/>
      <c r="L1710" s="114"/>
    </row>
    <row r="1711" spans="1:12" s="98" customFormat="1" x14ac:dyDescent="0.35">
      <c r="A1711" s="454">
        <v>44014</v>
      </c>
      <c r="B1711" s="455">
        <v>2018000018</v>
      </c>
      <c r="C1711" s="456">
        <v>-9193.58</v>
      </c>
      <c r="D1711" s="127">
        <v>1</v>
      </c>
      <c r="J1711" s="114"/>
      <c r="K1711" s="114"/>
      <c r="L1711" s="114"/>
    </row>
    <row r="1712" spans="1:12" s="98" customFormat="1" x14ac:dyDescent="0.35">
      <c r="A1712" s="454">
        <v>44366</v>
      </c>
      <c r="B1712" s="455">
        <v>2018001621</v>
      </c>
      <c r="C1712" s="456">
        <v>-9176.39</v>
      </c>
      <c r="D1712" s="127">
        <v>1</v>
      </c>
      <c r="J1712" s="114"/>
      <c r="K1712" s="114"/>
      <c r="L1712" s="114"/>
    </row>
    <row r="1713" spans="1:12" s="98" customFormat="1" x14ac:dyDescent="0.35">
      <c r="A1713" s="454">
        <v>44146</v>
      </c>
      <c r="B1713" s="455">
        <v>2018000604</v>
      </c>
      <c r="C1713" s="456">
        <v>-9175.66</v>
      </c>
      <c r="D1713" s="127">
        <v>1</v>
      </c>
      <c r="J1713" s="114"/>
      <c r="K1713" s="114"/>
      <c r="L1713" s="114"/>
    </row>
    <row r="1714" spans="1:12" s="98" customFormat="1" x14ac:dyDescent="0.35">
      <c r="A1714" s="454">
        <v>44282</v>
      </c>
      <c r="B1714" s="455">
        <v>2018001160</v>
      </c>
      <c r="C1714" s="456">
        <v>-9139.68</v>
      </c>
      <c r="D1714" s="127">
        <v>1</v>
      </c>
      <c r="J1714" s="114"/>
      <c r="K1714" s="114"/>
      <c r="L1714" s="114"/>
    </row>
    <row r="1715" spans="1:12" s="98" customFormat="1" x14ac:dyDescent="0.35">
      <c r="A1715" s="454">
        <v>44132</v>
      </c>
      <c r="B1715" s="455">
        <v>2018000388</v>
      </c>
      <c r="C1715" s="456">
        <v>-9126.66</v>
      </c>
      <c r="D1715" s="127">
        <v>1</v>
      </c>
      <c r="J1715" s="114"/>
      <c r="K1715" s="114"/>
      <c r="L1715" s="114"/>
    </row>
    <row r="1716" spans="1:12" s="98" customFormat="1" x14ac:dyDescent="0.35">
      <c r="A1716" s="454">
        <v>44137</v>
      </c>
      <c r="B1716" s="455">
        <v>2018000409</v>
      </c>
      <c r="C1716" s="456">
        <v>-9099.85</v>
      </c>
      <c r="D1716" s="127">
        <v>1</v>
      </c>
      <c r="J1716" s="114"/>
      <c r="K1716" s="114"/>
      <c r="L1716" s="114"/>
    </row>
    <row r="1717" spans="1:12" s="98" customFormat="1" x14ac:dyDescent="0.35">
      <c r="A1717" s="454">
        <v>44125</v>
      </c>
      <c r="B1717" s="455">
        <v>2018000359</v>
      </c>
      <c r="C1717" s="456">
        <v>-9076.99</v>
      </c>
      <c r="D1717" s="127">
        <v>1</v>
      </c>
      <c r="J1717" s="114"/>
      <c r="K1717" s="114"/>
      <c r="L1717" s="114"/>
    </row>
    <row r="1718" spans="1:12" s="98" customFormat="1" x14ac:dyDescent="0.35">
      <c r="A1718" s="454">
        <v>44168</v>
      </c>
      <c r="B1718" s="455">
        <v>2018000606</v>
      </c>
      <c r="C1718" s="456">
        <v>-9074.3799999999992</v>
      </c>
      <c r="D1718" s="127">
        <v>1</v>
      </c>
      <c r="J1718" s="114"/>
      <c r="K1718" s="114"/>
      <c r="L1718" s="114"/>
    </row>
    <row r="1719" spans="1:12" s="98" customFormat="1" x14ac:dyDescent="0.35">
      <c r="A1719" s="454">
        <v>44133</v>
      </c>
      <c r="B1719" s="455">
        <v>2018000419</v>
      </c>
      <c r="C1719" s="456">
        <v>-9050.81</v>
      </c>
      <c r="D1719" s="127">
        <v>1</v>
      </c>
      <c r="J1719" s="114"/>
      <c r="K1719" s="114"/>
      <c r="L1719" s="114"/>
    </row>
    <row r="1720" spans="1:12" s="98" customFormat="1" x14ac:dyDescent="0.35">
      <c r="A1720" s="454">
        <v>44242</v>
      </c>
      <c r="B1720" s="455">
        <v>2018000971</v>
      </c>
      <c r="C1720" s="456">
        <v>-9013.39</v>
      </c>
      <c r="D1720" s="127">
        <v>1</v>
      </c>
      <c r="J1720" s="114"/>
      <c r="K1720" s="114"/>
      <c r="L1720" s="114"/>
    </row>
    <row r="1721" spans="1:12" s="98" customFormat="1" x14ac:dyDescent="0.35">
      <c r="A1721" s="454">
        <v>44276</v>
      </c>
      <c r="B1721" s="455">
        <v>2018001132</v>
      </c>
      <c r="C1721" s="456">
        <v>-9012.56</v>
      </c>
      <c r="D1721" s="127">
        <v>1</v>
      </c>
      <c r="J1721" s="114"/>
      <c r="K1721" s="114"/>
      <c r="L1721" s="114"/>
    </row>
    <row r="1722" spans="1:12" s="98" customFormat="1" x14ac:dyDescent="0.35">
      <c r="A1722" s="454">
        <v>44198</v>
      </c>
      <c r="B1722" s="455">
        <v>2018000766</v>
      </c>
      <c r="C1722" s="456">
        <v>-9008.11</v>
      </c>
      <c r="D1722" s="127">
        <v>1</v>
      </c>
      <c r="J1722" s="114"/>
      <c r="K1722" s="114"/>
      <c r="L1722" s="114"/>
    </row>
    <row r="1723" spans="1:12" s="98" customFormat="1" x14ac:dyDescent="0.35">
      <c r="A1723" s="454">
        <v>44314</v>
      </c>
      <c r="B1723" s="455">
        <v>2018001269</v>
      </c>
      <c r="C1723" s="456">
        <v>-8993.07</v>
      </c>
      <c r="D1723" s="127">
        <v>1</v>
      </c>
      <c r="J1723" s="114"/>
      <c r="K1723" s="114"/>
      <c r="L1723" s="114"/>
    </row>
    <row r="1724" spans="1:12" s="98" customFormat="1" x14ac:dyDescent="0.35">
      <c r="A1724" s="454">
        <v>44040</v>
      </c>
      <c r="B1724" s="455">
        <v>2018000100</v>
      </c>
      <c r="C1724" s="456">
        <v>-8977.18</v>
      </c>
      <c r="D1724" s="127">
        <v>1</v>
      </c>
      <c r="J1724" s="114"/>
      <c r="K1724" s="114"/>
      <c r="L1724" s="114"/>
    </row>
    <row r="1725" spans="1:12" s="98" customFormat="1" x14ac:dyDescent="0.35">
      <c r="A1725" s="454">
        <v>44265</v>
      </c>
      <c r="B1725" s="455">
        <v>2018001067</v>
      </c>
      <c r="C1725" s="456">
        <v>-8972.91</v>
      </c>
      <c r="D1725" s="127">
        <v>1</v>
      </c>
      <c r="J1725" s="114"/>
      <c r="K1725" s="114"/>
      <c r="L1725" s="114"/>
    </row>
    <row r="1726" spans="1:12" s="98" customFormat="1" x14ac:dyDescent="0.35">
      <c r="A1726" s="454">
        <v>44276</v>
      </c>
      <c r="B1726" s="455">
        <v>2018001134</v>
      </c>
      <c r="C1726" s="456">
        <v>-8972.89</v>
      </c>
      <c r="D1726" s="127">
        <v>1</v>
      </c>
      <c r="J1726" s="114"/>
      <c r="K1726" s="114"/>
      <c r="L1726" s="114"/>
    </row>
    <row r="1727" spans="1:12" s="98" customFormat="1" x14ac:dyDescent="0.35">
      <c r="A1727" s="454">
        <v>44046</v>
      </c>
      <c r="B1727" s="455">
        <v>2018000120</v>
      </c>
      <c r="C1727" s="456">
        <v>-8957.67</v>
      </c>
      <c r="D1727" s="127">
        <v>1</v>
      </c>
      <c r="J1727" s="114"/>
      <c r="K1727" s="114"/>
      <c r="L1727" s="114"/>
    </row>
    <row r="1728" spans="1:12" s="98" customFormat="1" x14ac:dyDescent="0.35">
      <c r="A1728" s="454">
        <v>44351</v>
      </c>
      <c r="B1728" s="455">
        <v>2018001498</v>
      </c>
      <c r="C1728" s="456">
        <v>-8957.39</v>
      </c>
      <c r="D1728" s="127">
        <v>1</v>
      </c>
      <c r="J1728" s="114"/>
      <c r="K1728" s="114"/>
      <c r="L1728" s="114"/>
    </row>
    <row r="1729" spans="1:12" s="98" customFormat="1" x14ac:dyDescent="0.35">
      <c r="A1729" s="454">
        <v>44114</v>
      </c>
      <c r="B1729" s="455">
        <v>2018000369</v>
      </c>
      <c r="C1729" s="456">
        <v>-8953.42</v>
      </c>
      <c r="D1729" s="127">
        <v>1</v>
      </c>
      <c r="J1729" s="114"/>
      <c r="K1729" s="114"/>
      <c r="L1729" s="114"/>
    </row>
    <row r="1730" spans="1:12" s="98" customFormat="1" x14ac:dyDescent="0.35">
      <c r="A1730" s="454">
        <v>44220</v>
      </c>
      <c r="B1730" s="455">
        <v>2018000850</v>
      </c>
      <c r="C1730" s="456">
        <v>-8951.61</v>
      </c>
      <c r="D1730" s="127">
        <v>1</v>
      </c>
      <c r="J1730" s="114"/>
      <c r="K1730" s="114"/>
      <c r="L1730" s="114"/>
    </row>
    <row r="1731" spans="1:12" s="98" customFormat="1" x14ac:dyDescent="0.35">
      <c r="A1731" s="454">
        <v>44364</v>
      </c>
      <c r="B1731" s="455">
        <v>2018001569</v>
      </c>
      <c r="C1731" s="456">
        <v>-8946.18</v>
      </c>
      <c r="D1731" s="127">
        <v>1</v>
      </c>
      <c r="J1731" s="114"/>
      <c r="K1731" s="114"/>
      <c r="L1731" s="114"/>
    </row>
    <row r="1732" spans="1:12" s="98" customFormat="1" x14ac:dyDescent="0.35">
      <c r="A1732" s="454">
        <v>44276</v>
      </c>
      <c r="B1732" s="455">
        <v>2018001133</v>
      </c>
      <c r="C1732" s="456">
        <v>-8933.2199999999993</v>
      </c>
      <c r="D1732" s="127">
        <v>1</v>
      </c>
      <c r="J1732" s="114"/>
      <c r="K1732" s="114"/>
      <c r="L1732" s="114"/>
    </row>
    <row r="1733" spans="1:12" s="98" customFormat="1" x14ac:dyDescent="0.35">
      <c r="A1733" s="454">
        <v>44072</v>
      </c>
      <c r="B1733" s="455">
        <v>2018000198</v>
      </c>
      <c r="C1733" s="456">
        <v>-8917.83</v>
      </c>
      <c r="D1733" s="127">
        <v>1</v>
      </c>
      <c r="J1733" s="114"/>
      <c r="K1733" s="114"/>
      <c r="L1733" s="114"/>
    </row>
    <row r="1734" spans="1:12" s="98" customFormat="1" x14ac:dyDescent="0.35">
      <c r="A1734" s="454">
        <v>44359</v>
      </c>
      <c r="B1734" s="455">
        <v>2018001534</v>
      </c>
      <c r="C1734" s="456">
        <v>-8908.5</v>
      </c>
      <c r="D1734" s="127">
        <v>1</v>
      </c>
      <c r="J1734" s="114"/>
      <c r="K1734" s="114"/>
      <c r="L1734" s="114"/>
    </row>
    <row r="1735" spans="1:12" s="98" customFormat="1" x14ac:dyDescent="0.35">
      <c r="A1735" s="454">
        <v>44188</v>
      </c>
      <c r="B1735" s="455">
        <v>2018000741</v>
      </c>
      <c r="C1735" s="456">
        <v>-8908.0400000000009</v>
      </c>
      <c r="D1735" s="127">
        <v>1</v>
      </c>
      <c r="J1735" s="114"/>
      <c r="K1735" s="114"/>
      <c r="L1735" s="114"/>
    </row>
    <row r="1736" spans="1:12" s="98" customFormat="1" x14ac:dyDescent="0.35">
      <c r="A1736" s="454">
        <v>44167</v>
      </c>
      <c r="B1736" s="455">
        <v>2018000612</v>
      </c>
      <c r="C1736" s="456">
        <v>-8901.52</v>
      </c>
      <c r="D1736" s="127">
        <v>1</v>
      </c>
      <c r="J1736" s="114"/>
      <c r="K1736" s="114"/>
      <c r="L1736" s="114"/>
    </row>
    <row r="1737" spans="1:12" s="98" customFormat="1" x14ac:dyDescent="0.35">
      <c r="A1737" s="454">
        <v>44076</v>
      </c>
      <c r="B1737" s="455">
        <v>2018000195</v>
      </c>
      <c r="C1737" s="456">
        <v>-8895.06</v>
      </c>
      <c r="D1737" s="127">
        <v>1</v>
      </c>
      <c r="J1737" s="114"/>
      <c r="K1737" s="114"/>
      <c r="L1737" s="114"/>
    </row>
    <row r="1738" spans="1:12" s="98" customFormat="1" x14ac:dyDescent="0.35">
      <c r="A1738" s="454">
        <v>44152</v>
      </c>
      <c r="B1738" s="455">
        <v>2018000515</v>
      </c>
      <c r="C1738" s="456">
        <v>-8890.61</v>
      </c>
      <c r="D1738" s="127">
        <v>1</v>
      </c>
      <c r="J1738" s="114"/>
      <c r="K1738" s="114"/>
      <c r="L1738" s="114"/>
    </row>
    <row r="1739" spans="1:12" s="98" customFormat="1" x14ac:dyDescent="0.35">
      <c r="A1739" s="454">
        <v>44140</v>
      </c>
      <c r="B1739" s="455">
        <v>2018000484</v>
      </c>
      <c r="C1739" s="456">
        <v>-8889.16</v>
      </c>
      <c r="D1739" s="127">
        <v>1</v>
      </c>
      <c r="J1739" s="114"/>
      <c r="K1739" s="114"/>
      <c r="L1739" s="114"/>
    </row>
    <row r="1740" spans="1:12" s="98" customFormat="1" x14ac:dyDescent="0.35">
      <c r="A1740" s="454">
        <v>44027</v>
      </c>
      <c r="B1740" s="455">
        <v>2018000050</v>
      </c>
      <c r="C1740" s="456">
        <v>-8885.6</v>
      </c>
      <c r="D1740" s="127">
        <v>1</v>
      </c>
      <c r="J1740" s="114"/>
      <c r="K1740" s="114"/>
      <c r="L1740" s="114"/>
    </row>
    <row r="1741" spans="1:12" s="98" customFormat="1" x14ac:dyDescent="0.35">
      <c r="A1741" s="454">
        <v>44314</v>
      </c>
      <c r="B1741" s="455">
        <v>2018001269</v>
      </c>
      <c r="C1741" s="456">
        <v>-8881.7900000000009</v>
      </c>
      <c r="D1741" s="127">
        <v>1</v>
      </c>
      <c r="J1741" s="114"/>
      <c r="K1741" s="114"/>
      <c r="L1741" s="114"/>
    </row>
    <row r="1742" spans="1:12" s="98" customFormat="1" x14ac:dyDescent="0.35">
      <c r="A1742" s="454">
        <v>44276</v>
      </c>
      <c r="B1742" s="455">
        <v>2018001135</v>
      </c>
      <c r="C1742" s="456">
        <v>-8867.09</v>
      </c>
      <c r="D1742" s="127">
        <v>1</v>
      </c>
      <c r="J1742" s="114"/>
      <c r="K1742" s="114"/>
      <c r="L1742" s="114"/>
    </row>
    <row r="1743" spans="1:12" s="98" customFormat="1" x14ac:dyDescent="0.35">
      <c r="A1743" s="454">
        <v>44172</v>
      </c>
      <c r="B1743" s="455">
        <v>2018000629</v>
      </c>
      <c r="C1743" s="456">
        <v>-8866.76</v>
      </c>
      <c r="D1743" s="127">
        <v>1</v>
      </c>
      <c r="J1743" s="114"/>
      <c r="K1743" s="114"/>
      <c r="L1743" s="114"/>
    </row>
    <row r="1744" spans="1:12" s="98" customFormat="1" x14ac:dyDescent="0.35">
      <c r="A1744" s="454">
        <v>44090</v>
      </c>
      <c r="B1744" s="455">
        <v>2018000300</v>
      </c>
      <c r="C1744" s="456">
        <v>-8860.67</v>
      </c>
      <c r="D1744" s="127">
        <v>1</v>
      </c>
      <c r="J1744" s="114"/>
      <c r="K1744" s="114"/>
      <c r="L1744" s="114"/>
    </row>
    <row r="1745" spans="1:12" s="98" customFormat="1" x14ac:dyDescent="0.35">
      <c r="A1745" s="454">
        <v>44196</v>
      </c>
      <c r="B1745" s="455">
        <v>2018000762</v>
      </c>
      <c r="C1745" s="456">
        <v>-8856.6299999999992</v>
      </c>
      <c r="D1745" s="127">
        <v>1</v>
      </c>
      <c r="J1745" s="114"/>
      <c r="K1745" s="114"/>
      <c r="L1745" s="114"/>
    </row>
    <row r="1746" spans="1:12" s="98" customFormat="1" x14ac:dyDescent="0.35">
      <c r="A1746" s="454">
        <v>44070</v>
      </c>
      <c r="B1746" s="455">
        <v>2018000207</v>
      </c>
      <c r="C1746" s="456">
        <v>-8843.83</v>
      </c>
      <c r="D1746" s="127">
        <v>1</v>
      </c>
      <c r="J1746" s="114"/>
      <c r="K1746" s="114"/>
      <c r="L1746" s="114"/>
    </row>
    <row r="1747" spans="1:12" s="98" customFormat="1" x14ac:dyDescent="0.35">
      <c r="A1747" s="454">
        <v>44236</v>
      </c>
      <c r="B1747" s="455">
        <v>2018000967</v>
      </c>
      <c r="C1747" s="456">
        <v>-8839.67</v>
      </c>
      <c r="D1747" s="127">
        <v>1</v>
      </c>
      <c r="J1747" s="114"/>
      <c r="K1747" s="114"/>
      <c r="L1747" s="114"/>
    </row>
    <row r="1748" spans="1:12" s="98" customFormat="1" x14ac:dyDescent="0.35">
      <c r="A1748" s="454">
        <v>44314</v>
      </c>
      <c r="B1748" s="455">
        <v>2018001269</v>
      </c>
      <c r="C1748" s="456">
        <v>-8828.89</v>
      </c>
      <c r="D1748" s="127">
        <v>1</v>
      </c>
      <c r="J1748" s="114"/>
      <c r="K1748" s="114"/>
      <c r="L1748" s="114"/>
    </row>
    <row r="1749" spans="1:12" s="98" customFormat="1" x14ac:dyDescent="0.35">
      <c r="A1749" s="454">
        <v>44043</v>
      </c>
      <c r="B1749" s="455">
        <v>2018000132</v>
      </c>
      <c r="C1749" s="456">
        <v>-8813.48</v>
      </c>
      <c r="D1749" s="127">
        <v>1</v>
      </c>
      <c r="J1749" s="114"/>
      <c r="K1749" s="114"/>
      <c r="L1749" s="114"/>
    </row>
    <row r="1750" spans="1:12" s="98" customFormat="1" x14ac:dyDescent="0.35">
      <c r="A1750" s="454">
        <v>44227</v>
      </c>
      <c r="B1750" s="455">
        <v>2008000183</v>
      </c>
      <c r="C1750" s="456">
        <v>-8799.89</v>
      </c>
      <c r="D1750" s="127">
        <v>1</v>
      </c>
      <c r="J1750" s="114"/>
      <c r="K1750" s="114"/>
      <c r="L1750" s="114"/>
    </row>
    <row r="1751" spans="1:12" s="98" customFormat="1" x14ac:dyDescent="0.35">
      <c r="A1751" s="454">
        <v>44281</v>
      </c>
      <c r="B1751" s="455">
        <v>2018001171</v>
      </c>
      <c r="C1751" s="456">
        <v>-8788.9</v>
      </c>
      <c r="D1751" s="127">
        <v>1</v>
      </c>
      <c r="J1751" s="114"/>
      <c r="K1751" s="114"/>
      <c r="L1751" s="114"/>
    </row>
    <row r="1752" spans="1:12" s="98" customFormat="1" x14ac:dyDescent="0.35">
      <c r="A1752" s="454">
        <v>44015</v>
      </c>
      <c r="B1752" s="455">
        <v>2018000032</v>
      </c>
      <c r="C1752" s="456">
        <v>-8770.0400000000009</v>
      </c>
      <c r="D1752" s="127">
        <v>1</v>
      </c>
      <c r="J1752" s="114"/>
      <c r="K1752" s="114"/>
      <c r="L1752" s="114"/>
    </row>
    <row r="1753" spans="1:12" s="98" customFormat="1" x14ac:dyDescent="0.35">
      <c r="A1753" s="454">
        <v>44364</v>
      </c>
      <c r="B1753" s="455">
        <v>2018001555</v>
      </c>
      <c r="C1753" s="456">
        <v>-8763</v>
      </c>
      <c r="D1753" s="127">
        <v>1</v>
      </c>
      <c r="J1753" s="114"/>
      <c r="K1753" s="114"/>
      <c r="L1753" s="114"/>
    </row>
    <row r="1754" spans="1:12" s="98" customFormat="1" x14ac:dyDescent="0.35">
      <c r="A1754" s="454">
        <v>44376</v>
      </c>
      <c r="B1754" s="455">
        <v>2018001622</v>
      </c>
      <c r="C1754" s="456">
        <v>-8755.6299999999992</v>
      </c>
      <c r="D1754" s="127">
        <v>1</v>
      </c>
      <c r="J1754" s="114"/>
      <c r="K1754" s="114"/>
      <c r="L1754" s="114"/>
    </row>
    <row r="1755" spans="1:12" s="98" customFormat="1" x14ac:dyDescent="0.35">
      <c r="A1755" s="454">
        <v>44329</v>
      </c>
      <c r="B1755" s="455">
        <v>2018001362</v>
      </c>
      <c r="C1755" s="456">
        <v>-8755.0400000000009</v>
      </c>
      <c r="D1755" s="127">
        <v>1</v>
      </c>
      <c r="J1755" s="114"/>
      <c r="K1755" s="114"/>
      <c r="L1755" s="114"/>
    </row>
    <row r="1756" spans="1:12" s="98" customFormat="1" x14ac:dyDescent="0.35">
      <c r="A1756" s="454">
        <v>44219</v>
      </c>
      <c r="B1756" s="455">
        <v>2018000856</v>
      </c>
      <c r="C1756" s="456">
        <v>-8754.8700000000008</v>
      </c>
      <c r="D1756" s="127">
        <v>1</v>
      </c>
      <c r="J1756" s="114"/>
      <c r="K1756" s="114"/>
      <c r="L1756" s="114"/>
    </row>
    <row r="1757" spans="1:12" s="98" customFormat="1" x14ac:dyDescent="0.35">
      <c r="A1757" s="454">
        <v>44209</v>
      </c>
      <c r="B1757" s="455">
        <v>2018000831</v>
      </c>
      <c r="C1757" s="456">
        <v>-8750.9500000000007</v>
      </c>
      <c r="D1757" s="127">
        <v>1</v>
      </c>
      <c r="J1757" s="114"/>
      <c r="K1757" s="114"/>
      <c r="L1757" s="114"/>
    </row>
    <row r="1758" spans="1:12" s="98" customFormat="1" x14ac:dyDescent="0.35">
      <c r="A1758" s="454">
        <v>44014</v>
      </c>
      <c r="B1758" s="455">
        <v>2018000000</v>
      </c>
      <c r="C1758" s="456">
        <v>-8749.25</v>
      </c>
      <c r="D1758" s="127">
        <v>1</v>
      </c>
      <c r="J1758" s="114"/>
      <c r="K1758" s="114"/>
      <c r="L1758" s="114"/>
    </row>
    <row r="1759" spans="1:12" s="98" customFormat="1" x14ac:dyDescent="0.35">
      <c r="A1759" s="454">
        <v>44287</v>
      </c>
      <c r="B1759" s="455">
        <v>2012009168</v>
      </c>
      <c r="C1759" s="456">
        <v>-8741.4500000000007</v>
      </c>
      <c r="D1759" s="127">
        <v>1</v>
      </c>
      <c r="J1759" s="114"/>
      <c r="K1759" s="114"/>
      <c r="L1759" s="114"/>
    </row>
    <row r="1760" spans="1:12" s="98" customFormat="1" x14ac:dyDescent="0.35">
      <c r="A1760" s="454">
        <v>44367</v>
      </c>
      <c r="B1760" s="455">
        <v>2018001564</v>
      </c>
      <c r="C1760" s="456">
        <v>-8739.32</v>
      </c>
      <c r="D1760" s="127">
        <v>1</v>
      </c>
      <c r="J1760" s="114"/>
      <c r="K1760" s="114"/>
      <c r="L1760" s="114"/>
    </row>
    <row r="1761" spans="1:12" s="98" customFormat="1" x14ac:dyDescent="0.35">
      <c r="A1761" s="454">
        <v>44311</v>
      </c>
      <c r="B1761" s="455">
        <v>2018001260</v>
      </c>
      <c r="C1761" s="456">
        <v>-8724.24</v>
      </c>
      <c r="D1761" s="127">
        <v>1</v>
      </c>
      <c r="J1761" s="114"/>
      <c r="K1761" s="114"/>
      <c r="L1761" s="114"/>
    </row>
    <row r="1762" spans="1:12" s="98" customFormat="1" x14ac:dyDescent="0.35">
      <c r="A1762" s="454">
        <v>44168</v>
      </c>
      <c r="B1762" s="455">
        <v>2018000609</v>
      </c>
      <c r="C1762" s="456">
        <v>-8694.19</v>
      </c>
      <c r="D1762" s="127">
        <v>1</v>
      </c>
      <c r="J1762" s="114"/>
      <c r="K1762" s="114"/>
      <c r="L1762" s="114"/>
    </row>
    <row r="1763" spans="1:12" s="98" customFormat="1" x14ac:dyDescent="0.35">
      <c r="A1763" s="454">
        <v>44140</v>
      </c>
      <c r="B1763" s="455">
        <v>2018000453</v>
      </c>
      <c r="C1763" s="456">
        <v>-8678.1</v>
      </c>
      <c r="D1763" s="127">
        <v>1</v>
      </c>
      <c r="J1763" s="114"/>
      <c r="K1763" s="114"/>
      <c r="L1763" s="114"/>
    </row>
    <row r="1764" spans="1:12" s="98" customFormat="1" x14ac:dyDescent="0.35">
      <c r="A1764" s="454">
        <v>44160</v>
      </c>
      <c r="B1764" s="455">
        <v>2018000544</v>
      </c>
      <c r="C1764" s="456">
        <v>-8624</v>
      </c>
      <c r="D1764" s="127">
        <v>1</v>
      </c>
      <c r="J1764" s="114"/>
      <c r="K1764" s="114"/>
      <c r="L1764" s="114"/>
    </row>
    <row r="1765" spans="1:12" s="98" customFormat="1" x14ac:dyDescent="0.35">
      <c r="A1765" s="454">
        <v>44140</v>
      </c>
      <c r="B1765" s="455">
        <v>2018000437</v>
      </c>
      <c r="C1765" s="456">
        <v>-8611.1299999999992</v>
      </c>
      <c r="D1765" s="127">
        <v>1</v>
      </c>
      <c r="J1765" s="114"/>
      <c r="K1765" s="114"/>
      <c r="L1765" s="114"/>
    </row>
    <row r="1766" spans="1:12" s="98" customFormat="1" x14ac:dyDescent="0.35">
      <c r="A1766" s="454">
        <v>44021</v>
      </c>
      <c r="B1766" s="455">
        <v>2018000042</v>
      </c>
      <c r="C1766" s="456">
        <v>-8595.5400000000009</v>
      </c>
      <c r="D1766" s="127">
        <v>1</v>
      </c>
      <c r="J1766" s="114"/>
      <c r="K1766" s="114"/>
      <c r="L1766" s="114"/>
    </row>
    <row r="1767" spans="1:12" s="98" customFormat="1" x14ac:dyDescent="0.35">
      <c r="A1767" s="454">
        <v>44192</v>
      </c>
      <c r="B1767" s="455">
        <v>2018000723</v>
      </c>
      <c r="C1767" s="456">
        <v>-8537.85</v>
      </c>
      <c r="D1767" s="127">
        <v>1</v>
      </c>
      <c r="J1767" s="114"/>
      <c r="K1767" s="114"/>
      <c r="L1767" s="114"/>
    </row>
    <row r="1768" spans="1:12" s="98" customFormat="1" x14ac:dyDescent="0.35">
      <c r="A1768" s="454">
        <v>44192</v>
      </c>
      <c r="B1768" s="455">
        <v>2018000724</v>
      </c>
      <c r="C1768" s="456">
        <v>-8530.91</v>
      </c>
      <c r="D1768" s="127">
        <v>1</v>
      </c>
      <c r="J1768" s="114"/>
      <c r="K1768" s="114"/>
      <c r="L1768" s="114"/>
    </row>
    <row r="1769" spans="1:12" s="98" customFormat="1" x14ac:dyDescent="0.35">
      <c r="A1769" s="454">
        <v>44219</v>
      </c>
      <c r="B1769" s="455">
        <v>2018000854</v>
      </c>
      <c r="C1769" s="456">
        <v>-8527.42</v>
      </c>
      <c r="D1769" s="127">
        <v>1</v>
      </c>
      <c r="J1769" s="114"/>
      <c r="K1769" s="114"/>
      <c r="L1769" s="114"/>
    </row>
    <row r="1770" spans="1:12" s="98" customFormat="1" x14ac:dyDescent="0.35">
      <c r="A1770" s="454">
        <v>44209</v>
      </c>
      <c r="B1770" s="455">
        <v>2018000875</v>
      </c>
      <c r="C1770" s="456">
        <v>-8522.9699999999993</v>
      </c>
      <c r="D1770" s="127">
        <v>1</v>
      </c>
      <c r="J1770" s="114"/>
      <c r="K1770" s="114"/>
      <c r="L1770" s="114"/>
    </row>
    <row r="1771" spans="1:12" s="98" customFormat="1" x14ac:dyDescent="0.35">
      <c r="A1771" s="454">
        <v>44160</v>
      </c>
      <c r="B1771" s="455">
        <v>2018000567</v>
      </c>
      <c r="C1771" s="456">
        <v>-8499.86</v>
      </c>
      <c r="D1771" s="127">
        <v>1</v>
      </c>
      <c r="J1771" s="114"/>
      <c r="K1771" s="114"/>
      <c r="L1771" s="114"/>
    </row>
    <row r="1772" spans="1:12" s="98" customFormat="1" x14ac:dyDescent="0.35">
      <c r="A1772" s="454">
        <v>44062</v>
      </c>
      <c r="B1772" s="455">
        <v>2018000150</v>
      </c>
      <c r="C1772" s="456">
        <v>-8498.58</v>
      </c>
      <c r="D1772" s="127">
        <v>1</v>
      </c>
      <c r="J1772" s="114"/>
      <c r="K1772" s="114"/>
      <c r="L1772" s="114"/>
    </row>
    <row r="1773" spans="1:12" s="98" customFormat="1" x14ac:dyDescent="0.35">
      <c r="A1773" s="454">
        <v>44207</v>
      </c>
      <c r="B1773" s="455">
        <v>2018000817</v>
      </c>
      <c r="C1773" s="456">
        <v>-8495.56</v>
      </c>
      <c r="D1773" s="127">
        <v>1</v>
      </c>
      <c r="J1773" s="114"/>
      <c r="K1773" s="114"/>
      <c r="L1773" s="114"/>
    </row>
    <row r="1774" spans="1:12" s="98" customFormat="1" x14ac:dyDescent="0.35">
      <c r="A1774" s="454">
        <v>44160</v>
      </c>
      <c r="B1774" s="455">
        <v>2018000581</v>
      </c>
      <c r="C1774" s="456">
        <v>-8476.4500000000007</v>
      </c>
      <c r="D1774" s="127">
        <v>1</v>
      </c>
      <c r="J1774" s="114"/>
      <c r="K1774" s="114"/>
      <c r="L1774" s="114"/>
    </row>
    <row r="1775" spans="1:12" s="98" customFormat="1" x14ac:dyDescent="0.35">
      <c r="A1775" s="454">
        <v>44347</v>
      </c>
      <c r="B1775" s="455">
        <v>2018001440</v>
      </c>
      <c r="C1775" s="456">
        <v>-8470.02</v>
      </c>
      <c r="D1775" s="127">
        <v>1</v>
      </c>
      <c r="J1775" s="114"/>
      <c r="K1775" s="114"/>
      <c r="L1775" s="114"/>
    </row>
    <row r="1776" spans="1:12" s="98" customFormat="1" x14ac:dyDescent="0.35">
      <c r="A1776" s="454">
        <v>44289</v>
      </c>
      <c r="B1776" s="455">
        <v>2018001195</v>
      </c>
      <c r="C1776" s="456">
        <v>-8468.65</v>
      </c>
      <c r="D1776" s="127">
        <v>1</v>
      </c>
      <c r="J1776" s="114"/>
      <c r="K1776" s="114"/>
      <c r="L1776" s="114"/>
    </row>
    <row r="1777" spans="1:12" s="98" customFormat="1" x14ac:dyDescent="0.35">
      <c r="A1777" s="454">
        <v>44182</v>
      </c>
      <c r="B1777" s="455">
        <v>2018000681</v>
      </c>
      <c r="C1777" s="456">
        <v>-8463.7800000000007</v>
      </c>
      <c r="D1777" s="127">
        <v>1</v>
      </c>
      <c r="J1777" s="114"/>
      <c r="K1777" s="114"/>
      <c r="L1777" s="114"/>
    </row>
    <row r="1778" spans="1:12" s="98" customFormat="1" x14ac:dyDescent="0.35">
      <c r="A1778" s="454">
        <v>44043</v>
      </c>
      <c r="B1778" s="455">
        <v>2018000133</v>
      </c>
      <c r="C1778" s="456">
        <v>-8460.94</v>
      </c>
      <c r="D1778" s="127">
        <v>1</v>
      </c>
      <c r="J1778" s="114"/>
      <c r="K1778" s="114"/>
      <c r="L1778" s="114"/>
    </row>
    <row r="1779" spans="1:12" s="98" customFormat="1" x14ac:dyDescent="0.35">
      <c r="A1779" s="454">
        <v>44014</v>
      </c>
      <c r="B1779" s="455">
        <v>2018000018</v>
      </c>
      <c r="C1779" s="456">
        <v>-8440.26</v>
      </c>
      <c r="D1779" s="127">
        <v>1</v>
      </c>
      <c r="J1779" s="114"/>
      <c r="K1779" s="114"/>
      <c r="L1779" s="114"/>
    </row>
    <row r="1780" spans="1:12" s="98" customFormat="1" x14ac:dyDescent="0.35">
      <c r="A1780" s="454">
        <v>44152</v>
      </c>
      <c r="B1780" s="455">
        <v>2018000515</v>
      </c>
      <c r="C1780" s="456">
        <v>-8434.56</v>
      </c>
      <c r="D1780" s="127">
        <v>1</v>
      </c>
      <c r="J1780" s="114"/>
      <c r="K1780" s="114"/>
      <c r="L1780" s="114"/>
    </row>
    <row r="1781" spans="1:12" s="98" customFormat="1" x14ac:dyDescent="0.35">
      <c r="A1781" s="454">
        <v>44140</v>
      </c>
      <c r="B1781" s="455">
        <v>2018000437</v>
      </c>
      <c r="C1781" s="456">
        <v>-8428.42</v>
      </c>
      <c r="D1781" s="127">
        <v>1</v>
      </c>
      <c r="J1781" s="114"/>
      <c r="K1781" s="114"/>
      <c r="L1781" s="114"/>
    </row>
    <row r="1782" spans="1:12" s="98" customFormat="1" x14ac:dyDescent="0.35">
      <c r="A1782" s="454">
        <v>44321</v>
      </c>
      <c r="B1782" s="455">
        <v>2018001305</v>
      </c>
      <c r="C1782" s="456">
        <v>-8427.41</v>
      </c>
      <c r="D1782" s="127">
        <v>1</v>
      </c>
      <c r="J1782" s="114"/>
      <c r="K1782" s="114"/>
      <c r="L1782" s="114"/>
    </row>
    <row r="1783" spans="1:12" s="98" customFormat="1" x14ac:dyDescent="0.35">
      <c r="A1783" s="454">
        <v>44160</v>
      </c>
      <c r="B1783" s="455">
        <v>2018000564</v>
      </c>
      <c r="C1783" s="456">
        <v>-8407.19</v>
      </c>
      <c r="D1783" s="127">
        <v>1</v>
      </c>
      <c r="J1783" s="114"/>
      <c r="K1783" s="114"/>
      <c r="L1783" s="114"/>
    </row>
    <row r="1784" spans="1:12" s="98" customFormat="1" x14ac:dyDescent="0.35">
      <c r="A1784" s="454">
        <v>44146</v>
      </c>
      <c r="B1784" s="455">
        <v>2018000487</v>
      </c>
      <c r="C1784" s="456">
        <v>-8401.9599999999991</v>
      </c>
      <c r="D1784" s="127">
        <v>1</v>
      </c>
      <c r="J1784" s="114"/>
      <c r="K1784" s="114"/>
      <c r="L1784" s="114"/>
    </row>
    <row r="1785" spans="1:12" s="98" customFormat="1" x14ac:dyDescent="0.35">
      <c r="A1785" s="454">
        <v>44182</v>
      </c>
      <c r="B1785" s="455">
        <v>2018000681</v>
      </c>
      <c r="C1785" s="456">
        <v>-8398.9500000000007</v>
      </c>
      <c r="D1785" s="127">
        <v>1</v>
      </c>
      <c r="J1785" s="114"/>
      <c r="K1785" s="114"/>
      <c r="L1785" s="114"/>
    </row>
    <row r="1786" spans="1:12" s="98" customFormat="1" x14ac:dyDescent="0.35">
      <c r="A1786" s="454">
        <v>44090</v>
      </c>
      <c r="B1786" s="455">
        <v>2018000237</v>
      </c>
      <c r="C1786" s="456">
        <v>-8391.9</v>
      </c>
      <c r="D1786" s="127">
        <v>1</v>
      </c>
      <c r="J1786" s="114"/>
      <c r="K1786" s="114"/>
      <c r="L1786" s="114"/>
    </row>
    <row r="1787" spans="1:12" s="98" customFormat="1" x14ac:dyDescent="0.35">
      <c r="A1787" s="454">
        <v>44369</v>
      </c>
      <c r="B1787" s="455">
        <v>2018001585</v>
      </c>
      <c r="C1787" s="456">
        <v>-8375.74</v>
      </c>
      <c r="D1787" s="127">
        <v>1</v>
      </c>
      <c r="J1787" s="114"/>
      <c r="K1787" s="114"/>
      <c r="L1787" s="114"/>
    </row>
    <row r="1788" spans="1:12" s="98" customFormat="1" x14ac:dyDescent="0.35">
      <c r="A1788" s="454">
        <v>44369</v>
      </c>
      <c r="B1788" s="455">
        <v>2018001580</v>
      </c>
      <c r="C1788" s="456">
        <v>-8357.49</v>
      </c>
      <c r="D1788" s="127">
        <v>1</v>
      </c>
      <c r="J1788" s="114"/>
      <c r="K1788" s="114"/>
      <c r="L1788" s="114"/>
    </row>
    <row r="1789" spans="1:12" s="98" customFormat="1" x14ac:dyDescent="0.35">
      <c r="A1789" s="454">
        <v>44152</v>
      </c>
      <c r="B1789" s="455">
        <v>2018000515</v>
      </c>
      <c r="C1789" s="456">
        <v>-8350.5</v>
      </c>
      <c r="D1789" s="127">
        <v>1</v>
      </c>
      <c r="J1789" s="114"/>
      <c r="K1789" s="114"/>
      <c r="L1789" s="114"/>
    </row>
    <row r="1790" spans="1:12" s="98" customFormat="1" x14ac:dyDescent="0.35">
      <c r="A1790" s="454">
        <v>44140</v>
      </c>
      <c r="B1790" s="455">
        <v>2018000443</v>
      </c>
      <c r="C1790" s="456">
        <v>-8349.94</v>
      </c>
      <c r="D1790" s="127">
        <v>1</v>
      </c>
      <c r="J1790" s="114"/>
      <c r="K1790" s="114"/>
      <c r="L1790" s="114"/>
    </row>
    <row r="1791" spans="1:12" s="98" customFormat="1" x14ac:dyDescent="0.35">
      <c r="A1791" s="454">
        <v>44177</v>
      </c>
      <c r="B1791" s="455">
        <v>2018000643</v>
      </c>
      <c r="C1791" s="456">
        <v>-8339.4500000000007</v>
      </c>
      <c r="D1791" s="127">
        <v>1</v>
      </c>
      <c r="J1791" s="114"/>
      <c r="K1791" s="114"/>
      <c r="L1791" s="114"/>
    </row>
    <row r="1792" spans="1:12" s="98" customFormat="1" x14ac:dyDescent="0.35">
      <c r="A1792" s="454">
        <v>44146</v>
      </c>
      <c r="B1792" s="455">
        <v>2018000466</v>
      </c>
      <c r="C1792" s="456">
        <v>-8335.85</v>
      </c>
      <c r="D1792" s="127">
        <v>1</v>
      </c>
      <c r="J1792" s="114"/>
      <c r="K1792" s="114"/>
      <c r="L1792" s="114"/>
    </row>
    <row r="1793" spans="1:12" s="98" customFormat="1" x14ac:dyDescent="0.35">
      <c r="A1793" s="454">
        <v>44188</v>
      </c>
      <c r="B1793" s="455">
        <v>2018000741</v>
      </c>
      <c r="C1793" s="456">
        <v>-8329.56</v>
      </c>
      <c r="D1793" s="127">
        <v>1</v>
      </c>
      <c r="J1793" s="114"/>
      <c r="K1793" s="114"/>
      <c r="L1793" s="114"/>
    </row>
    <row r="1794" spans="1:12" s="98" customFormat="1" x14ac:dyDescent="0.35">
      <c r="A1794" s="454">
        <v>44281</v>
      </c>
      <c r="B1794" s="455">
        <v>2018001164</v>
      </c>
      <c r="C1794" s="456">
        <v>-8327.64</v>
      </c>
      <c r="D1794" s="127">
        <v>1</v>
      </c>
      <c r="J1794" s="114"/>
      <c r="K1794" s="114"/>
      <c r="L1794" s="114"/>
    </row>
    <row r="1795" spans="1:12" s="98" customFormat="1" x14ac:dyDescent="0.35">
      <c r="A1795" s="454">
        <v>44271</v>
      </c>
      <c r="B1795" s="455">
        <v>2018001080</v>
      </c>
      <c r="C1795" s="456">
        <v>-8326.2800000000007</v>
      </c>
      <c r="D1795" s="127">
        <v>1</v>
      </c>
      <c r="J1795" s="114"/>
      <c r="K1795" s="114"/>
      <c r="L1795" s="114"/>
    </row>
    <row r="1796" spans="1:12" s="98" customFormat="1" x14ac:dyDescent="0.35">
      <c r="A1796" s="454">
        <v>44094</v>
      </c>
      <c r="B1796" s="455">
        <v>2018000243</v>
      </c>
      <c r="C1796" s="456">
        <v>-8326.2099999999991</v>
      </c>
      <c r="D1796" s="127">
        <v>1</v>
      </c>
      <c r="J1796" s="114"/>
      <c r="K1796" s="114"/>
      <c r="L1796" s="114"/>
    </row>
    <row r="1797" spans="1:12" s="98" customFormat="1" x14ac:dyDescent="0.35">
      <c r="A1797" s="454">
        <v>44297</v>
      </c>
      <c r="B1797" s="455">
        <v>2018001210</v>
      </c>
      <c r="C1797" s="456">
        <v>-8296.73</v>
      </c>
      <c r="D1797" s="127">
        <v>1</v>
      </c>
      <c r="J1797" s="114"/>
      <c r="K1797" s="114"/>
      <c r="L1797" s="114"/>
    </row>
    <row r="1798" spans="1:12" s="98" customFormat="1" x14ac:dyDescent="0.35">
      <c r="A1798" s="454">
        <v>44238</v>
      </c>
      <c r="B1798" s="455">
        <v>2018000955</v>
      </c>
      <c r="C1798" s="456">
        <v>-8288.0300000000007</v>
      </c>
      <c r="D1798" s="127">
        <v>1</v>
      </c>
      <c r="J1798" s="114"/>
      <c r="K1798" s="114"/>
      <c r="L1798" s="114"/>
    </row>
    <row r="1799" spans="1:12" s="98" customFormat="1" x14ac:dyDescent="0.35">
      <c r="A1799" s="454">
        <v>44229</v>
      </c>
      <c r="B1799" s="455">
        <v>2018000924</v>
      </c>
      <c r="C1799" s="456">
        <v>-8274.74</v>
      </c>
      <c r="D1799" s="127">
        <v>1</v>
      </c>
      <c r="J1799" s="114"/>
      <c r="K1799" s="114"/>
      <c r="L1799" s="114"/>
    </row>
    <row r="1800" spans="1:12" s="98" customFormat="1" x14ac:dyDescent="0.35">
      <c r="A1800" s="454">
        <v>44205</v>
      </c>
      <c r="B1800" s="455">
        <v>2018000799</v>
      </c>
      <c r="C1800" s="456">
        <v>-8272.9599999999991</v>
      </c>
      <c r="D1800" s="127">
        <v>1</v>
      </c>
      <c r="J1800" s="114"/>
      <c r="K1800" s="114"/>
      <c r="L1800" s="114"/>
    </row>
    <row r="1801" spans="1:12" s="98" customFormat="1" x14ac:dyDescent="0.35">
      <c r="A1801" s="454">
        <v>44122</v>
      </c>
      <c r="B1801" s="455">
        <v>2018000344</v>
      </c>
      <c r="C1801" s="456">
        <v>-8261.74</v>
      </c>
      <c r="D1801" s="127">
        <v>1</v>
      </c>
      <c r="J1801" s="114"/>
      <c r="K1801" s="114"/>
      <c r="L1801" s="114"/>
    </row>
    <row r="1802" spans="1:12" s="98" customFormat="1" x14ac:dyDescent="0.35">
      <c r="A1802" s="454">
        <v>44263</v>
      </c>
      <c r="B1802" s="455">
        <v>2018001054</v>
      </c>
      <c r="C1802" s="456">
        <v>-8213.98</v>
      </c>
      <c r="D1802" s="127">
        <v>1</v>
      </c>
      <c r="J1802" s="114"/>
      <c r="K1802" s="114"/>
      <c r="L1802" s="114"/>
    </row>
    <row r="1803" spans="1:12" s="98" customFormat="1" x14ac:dyDescent="0.35">
      <c r="A1803" s="454">
        <v>44176</v>
      </c>
      <c r="B1803" s="455">
        <v>2018000647</v>
      </c>
      <c r="C1803" s="456">
        <v>-8205.56</v>
      </c>
      <c r="D1803" s="127">
        <v>1</v>
      </c>
      <c r="J1803" s="114"/>
      <c r="K1803" s="114"/>
      <c r="L1803" s="114"/>
    </row>
    <row r="1804" spans="1:12" s="98" customFormat="1" x14ac:dyDescent="0.35">
      <c r="A1804" s="454">
        <v>44185</v>
      </c>
      <c r="B1804" s="455">
        <v>2018000683</v>
      </c>
      <c r="C1804" s="456">
        <v>-8180.4</v>
      </c>
      <c r="D1804" s="127">
        <v>1</v>
      </c>
      <c r="J1804" s="114"/>
      <c r="K1804" s="114"/>
      <c r="L1804" s="114"/>
    </row>
    <row r="1805" spans="1:12" s="98" customFormat="1" x14ac:dyDescent="0.35">
      <c r="A1805" s="454">
        <v>44196</v>
      </c>
      <c r="B1805" s="455">
        <v>2018000751</v>
      </c>
      <c r="C1805" s="456">
        <v>-8148.1</v>
      </c>
      <c r="D1805" s="127">
        <v>1</v>
      </c>
      <c r="J1805" s="114"/>
      <c r="K1805" s="114"/>
      <c r="L1805" s="114"/>
    </row>
    <row r="1806" spans="1:12" s="98" customFormat="1" x14ac:dyDescent="0.35">
      <c r="A1806" s="454">
        <v>44263</v>
      </c>
      <c r="B1806" s="455">
        <v>2018001059</v>
      </c>
      <c r="C1806" s="456">
        <v>-8142.62</v>
      </c>
      <c r="D1806" s="127">
        <v>1</v>
      </c>
      <c r="J1806" s="114"/>
      <c r="K1806" s="114"/>
      <c r="L1806" s="114"/>
    </row>
    <row r="1807" spans="1:12" s="98" customFormat="1" x14ac:dyDescent="0.35">
      <c r="A1807" s="454">
        <v>44300</v>
      </c>
      <c r="B1807" s="455">
        <v>2018001237</v>
      </c>
      <c r="C1807" s="456">
        <v>-8137.32</v>
      </c>
      <c r="D1807" s="127">
        <v>1</v>
      </c>
      <c r="J1807" s="114"/>
      <c r="K1807" s="114"/>
      <c r="L1807" s="114"/>
    </row>
    <row r="1808" spans="1:12" s="98" customFormat="1" x14ac:dyDescent="0.35">
      <c r="A1808" s="454">
        <v>44260</v>
      </c>
      <c r="B1808" s="455">
        <v>2018001034</v>
      </c>
      <c r="C1808" s="456">
        <v>-8134.95</v>
      </c>
      <c r="D1808" s="127">
        <v>1</v>
      </c>
      <c r="J1808" s="114"/>
      <c r="K1808" s="114"/>
      <c r="L1808" s="114"/>
    </row>
    <row r="1809" spans="1:12" s="98" customFormat="1" x14ac:dyDescent="0.35">
      <c r="A1809" s="454">
        <v>44014</v>
      </c>
      <c r="B1809" s="455">
        <v>2018000001</v>
      </c>
      <c r="C1809" s="456">
        <v>-8123.15</v>
      </c>
      <c r="D1809" s="127">
        <v>1</v>
      </c>
      <c r="J1809" s="114"/>
      <c r="K1809" s="114"/>
      <c r="L1809" s="114"/>
    </row>
    <row r="1810" spans="1:12" s="98" customFormat="1" x14ac:dyDescent="0.35">
      <c r="A1810" s="454">
        <v>44263</v>
      </c>
      <c r="B1810" s="455">
        <v>2018001060</v>
      </c>
      <c r="C1810" s="456">
        <v>-8101.08</v>
      </c>
      <c r="D1810" s="127">
        <v>1</v>
      </c>
      <c r="J1810" s="114"/>
      <c r="K1810" s="114"/>
      <c r="L1810" s="114"/>
    </row>
    <row r="1811" spans="1:12" s="98" customFormat="1" x14ac:dyDescent="0.35">
      <c r="A1811" s="454">
        <v>44285</v>
      </c>
      <c r="B1811" s="455">
        <v>2018001182</v>
      </c>
      <c r="C1811" s="456">
        <v>-8076.6</v>
      </c>
      <c r="D1811" s="127">
        <v>1</v>
      </c>
      <c r="J1811" s="114"/>
      <c r="K1811" s="114"/>
      <c r="L1811" s="114"/>
    </row>
    <row r="1812" spans="1:12" s="98" customFormat="1" x14ac:dyDescent="0.35">
      <c r="A1812" s="454">
        <v>44229</v>
      </c>
      <c r="B1812" s="455">
        <v>2018000924</v>
      </c>
      <c r="C1812" s="456">
        <v>-8049.49</v>
      </c>
      <c r="D1812" s="127">
        <v>1</v>
      </c>
      <c r="J1812" s="114"/>
      <c r="K1812" s="114"/>
      <c r="L1812" s="114"/>
    </row>
    <row r="1813" spans="1:12" s="98" customFormat="1" x14ac:dyDescent="0.35">
      <c r="A1813" s="454">
        <v>44359</v>
      </c>
      <c r="B1813" s="455">
        <v>2018001534</v>
      </c>
      <c r="C1813" s="456">
        <v>-8048.02</v>
      </c>
      <c r="D1813" s="127">
        <v>1</v>
      </c>
      <c r="J1813" s="114"/>
      <c r="K1813" s="114"/>
      <c r="L1813" s="114"/>
    </row>
    <row r="1814" spans="1:12" s="98" customFormat="1" x14ac:dyDescent="0.35">
      <c r="A1814" s="454">
        <v>44229</v>
      </c>
      <c r="B1814" s="455">
        <v>2018000924</v>
      </c>
      <c r="C1814" s="456">
        <v>-8045.47</v>
      </c>
      <c r="D1814" s="127">
        <v>1</v>
      </c>
      <c r="J1814" s="114"/>
      <c r="K1814" s="114"/>
      <c r="L1814" s="114"/>
    </row>
    <row r="1815" spans="1:12" s="98" customFormat="1" x14ac:dyDescent="0.35">
      <c r="A1815" s="454">
        <v>44219</v>
      </c>
      <c r="B1815" s="455">
        <v>2018000858</v>
      </c>
      <c r="C1815" s="456">
        <v>-8015.15</v>
      </c>
      <c r="D1815" s="127">
        <v>1</v>
      </c>
      <c r="J1815" s="114"/>
      <c r="K1815" s="114"/>
      <c r="L1815" s="114"/>
    </row>
    <row r="1816" spans="1:12" s="98" customFormat="1" x14ac:dyDescent="0.35">
      <c r="A1816" s="454">
        <v>44033</v>
      </c>
      <c r="B1816" s="455">
        <v>2018000077</v>
      </c>
      <c r="C1816" s="456">
        <v>-8008.55</v>
      </c>
      <c r="D1816" s="127">
        <v>1</v>
      </c>
      <c r="J1816" s="114"/>
      <c r="K1816" s="114"/>
      <c r="L1816" s="114"/>
    </row>
    <row r="1817" spans="1:12" s="98" customFormat="1" x14ac:dyDescent="0.35">
      <c r="A1817" s="454">
        <v>44160</v>
      </c>
      <c r="B1817" s="455">
        <v>2018000568</v>
      </c>
      <c r="C1817" s="456">
        <v>-7999.87</v>
      </c>
      <c r="D1817" s="127">
        <v>1</v>
      </c>
      <c r="J1817" s="114"/>
      <c r="K1817" s="114"/>
      <c r="L1817" s="114"/>
    </row>
    <row r="1818" spans="1:12" s="98" customFormat="1" x14ac:dyDescent="0.35">
      <c r="A1818" s="454">
        <v>44358</v>
      </c>
      <c r="B1818" s="455">
        <v>2018001488</v>
      </c>
      <c r="C1818" s="456">
        <v>-7994.31</v>
      </c>
      <c r="D1818" s="127">
        <v>1</v>
      </c>
      <c r="J1818" s="114"/>
      <c r="K1818" s="114"/>
      <c r="L1818" s="114"/>
    </row>
    <row r="1819" spans="1:12" s="98" customFormat="1" x14ac:dyDescent="0.35">
      <c r="A1819" s="454">
        <v>44229</v>
      </c>
      <c r="B1819" s="455">
        <v>2018000924</v>
      </c>
      <c r="C1819" s="456">
        <v>-7992.06</v>
      </c>
      <c r="D1819" s="127">
        <v>1</v>
      </c>
      <c r="J1819" s="114"/>
      <c r="K1819" s="114"/>
      <c r="L1819" s="114"/>
    </row>
    <row r="1820" spans="1:12" s="98" customFormat="1" x14ac:dyDescent="0.35">
      <c r="A1820" s="454">
        <v>44262</v>
      </c>
      <c r="B1820" s="455">
        <v>2018001032</v>
      </c>
      <c r="C1820" s="456">
        <v>-7983.47</v>
      </c>
      <c r="D1820" s="127">
        <v>1</v>
      </c>
      <c r="J1820" s="114"/>
      <c r="K1820" s="114"/>
      <c r="L1820" s="114"/>
    </row>
    <row r="1821" spans="1:12" s="98" customFormat="1" x14ac:dyDescent="0.35">
      <c r="A1821" s="454">
        <v>44370</v>
      </c>
      <c r="B1821" s="455">
        <v>2018001587</v>
      </c>
      <c r="C1821" s="456">
        <v>-7981.6</v>
      </c>
      <c r="D1821" s="127">
        <v>1</v>
      </c>
      <c r="J1821" s="114"/>
      <c r="K1821" s="114"/>
      <c r="L1821" s="114"/>
    </row>
    <row r="1822" spans="1:12" s="98" customFormat="1" x14ac:dyDescent="0.35">
      <c r="A1822" s="454">
        <v>44285</v>
      </c>
      <c r="B1822" s="455">
        <v>2018001184</v>
      </c>
      <c r="C1822" s="456">
        <v>-7974.02</v>
      </c>
      <c r="D1822" s="127">
        <v>1</v>
      </c>
      <c r="J1822" s="114"/>
      <c r="K1822" s="114"/>
      <c r="L1822" s="114"/>
    </row>
    <row r="1823" spans="1:12" s="98" customFormat="1" x14ac:dyDescent="0.35">
      <c r="A1823" s="454">
        <v>44034</v>
      </c>
      <c r="B1823" s="455">
        <v>2018000076</v>
      </c>
      <c r="C1823" s="456">
        <v>-7967.38</v>
      </c>
      <c r="D1823" s="127">
        <v>1</v>
      </c>
      <c r="J1823" s="114"/>
      <c r="K1823" s="114"/>
      <c r="L1823" s="114"/>
    </row>
    <row r="1824" spans="1:12" s="98" customFormat="1" x14ac:dyDescent="0.35">
      <c r="A1824" s="454">
        <v>44377</v>
      </c>
      <c r="B1824" s="455">
        <v>2008000349</v>
      </c>
      <c r="C1824" s="456">
        <v>-7945.42</v>
      </c>
      <c r="D1824" s="127">
        <v>1</v>
      </c>
      <c r="J1824" s="114"/>
      <c r="K1824" s="114"/>
      <c r="L1824" s="114"/>
    </row>
    <row r="1825" spans="1:12" s="98" customFormat="1" x14ac:dyDescent="0.35">
      <c r="A1825" s="454">
        <v>44088</v>
      </c>
      <c r="B1825" s="455">
        <v>2018000269</v>
      </c>
      <c r="C1825" s="456">
        <v>-7935.84</v>
      </c>
      <c r="D1825" s="127">
        <v>1</v>
      </c>
      <c r="J1825" s="114"/>
      <c r="K1825" s="114"/>
      <c r="L1825" s="114"/>
    </row>
    <row r="1826" spans="1:12" s="98" customFormat="1" x14ac:dyDescent="0.35">
      <c r="A1826" s="454">
        <v>44284</v>
      </c>
      <c r="B1826" s="455">
        <v>2018001188</v>
      </c>
      <c r="C1826" s="456">
        <v>-7931.17</v>
      </c>
      <c r="D1826" s="127">
        <v>1</v>
      </c>
      <c r="J1826" s="114"/>
      <c r="K1826" s="114"/>
      <c r="L1826" s="114"/>
    </row>
    <row r="1827" spans="1:12" s="98" customFormat="1" x14ac:dyDescent="0.35">
      <c r="A1827" s="454">
        <v>44041</v>
      </c>
      <c r="B1827" s="455">
        <v>2018000114</v>
      </c>
      <c r="C1827" s="456">
        <v>-7896.87</v>
      </c>
      <c r="D1827" s="127">
        <v>1</v>
      </c>
      <c r="J1827" s="114"/>
      <c r="K1827" s="114"/>
      <c r="L1827" s="114"/>
    </row>
    <row r="1828" spans="1:12" s="98" customFormat="1" x14ac:dyDescent="0.35">
      <c r="A1828" s="454">
        <v>44050</v>
      </c>
      <c r="B1828" s="455">
        <v>2018000124</v>
      </c>
      <c r="C1828" s="456">
        <v>-7895.53</v>
      </c>
      <c r="D1828" s="127">
        <v>1</v>
      </c>
      <c r="J1828" s="114"/>
      <c r="K1828" s="114"/>
      <c r="L1828" s="114"/>
    </row>
    <row r="1829" spans="1:12" s="98" customFormat="1" x14ac:dyDescent="0.35">
      <c r="A1829" s="454">
        <v>44242</v>
      </c>
      <c r="B1829" s="455">
        <v>2018000972</v>
      </c>
      <c r="C1829" s="456">
        <v>-7879.96</v>
      </c>
      <c r="D1829" s="127">
        <v>1</v>
      </c>
      <c r="J1829" s="114"/>
      <c r="K1829" s="114"/>
      <c r="L1829" s="114"/>
    </row>
    <row r="1830" spans="1:12" s="98" customFormat="1" x14ac:dyDescent="0.35">
      <c r="A1830" s="454">
        <v>44324</v>
      </c>
      <c r="B1830" s="455">
        <v>2018001397</v>
      </c>
      <c r="C1830" s="456">
        <v>-7871.84</v>
      </c>
      <c r="D1830" s="127">
        <v>1</v>
      </c>
      <c r="J1830" s="114"/>
      <c r="K1830" s="114"/>
      <c r="L1830" s="114"/>
    </row>
    <row r="1831" spans="1:12" s="98" customFormat="1" x14ac:dyDescent="0.35">
      <c r="A1831" s="454">
        <v>44209</v>
      </c>
      <c r="B1831" s="455">
        <v>2018000875</v>
      </c>
      <c r="C1831" s="456">
        <v>-7866.13</v>
      </c>
      <c r="D1831" s="127">
        <v>1</v>
      </c>
      <c r="J1831" s="114"/>
      <c r="K1831" s="114"/>
      <c r="L1831" s="114"/>
    </row>
    <row r="1832" spans="1:12" s="98" customFormat="1" x14ac:dyDescent="0.35">
      <c r="A1832" s="454">
        <v>44070</v>
      </c>
      <c r="B1832" s="455">
        <v>2018000207</v>
      </c>
      <c r="C1832" s="456">
        <v>-7862.92</v>
      </c>
      <c r="D1832" s="127">
        <v>1</v>
      </c>
      <c r="J1832" s="114"/>
      <c r="K1832" s="114"/>
      <c r="L1832" s="114"/>
    </row>
    <row r="1833" spans="1:12" s="98" customFormat="1" x14ac:dyDescent="0.35">
      <c r="A1833" s="454">
        <v>44063</v>
      </c>
      <c r="B1833" s="455">
        <v>2018000160</v>
      </c>
      <c r="C1833" s="456">
        <v>-7857.39</v>
      </c>
      <c r="D1833" s="127">
        <v>1</v>
      </c>
      <c r="J1833" s="114"/>
      <c r="K1833" s="114"/>
      <c r="L1833" s="114"/>
    </row>
    <row r="1834" spans="1:12" s="98" customFormat="1" x14ac:dyDescent="0.35">
      <c r="A1834" s="454">
        <v>44063</v>
      </c>
      <c r="B1834" s="455">
        <v>2018000163</v>
      </c>
      <c r="C1834" s="456">
        <v>-7857.39</v>
      </c>
      <c r="D1834" s="127">
        <v>1</v>
      </c>
      <c r="J1834" s="114"/>
      <c r="K1834" s="114"/>
      <c r="L1834" s="114"/>
    </row>
    <row r="1835" spans="1:12" s="98" customFormat="1" x14ac:dyDescent="0.35">
      <c r="A1835" s="454">
        <v>44063</v>
      </c>
      <c r="B1835" s="455">
        <v>2018000166</v>
      </c>
      <c r="C1835" s="456">
        <v>-7857.39</v>
      </c>
      <c r="D1835" s="127">
        <v>1</v>
      </c>
      <c r="J1835" s="114"/>
      <c r="K1835" s="114"/>
      <c r="L1835" s="114"/>
    </row>
    <row r="1836" spans="1:12" s="98" customFormat="1" x14ac:dyDescent="0.35">
      <c r="A1836" s="454">
        <v>44063</v>
      </c>
      <c r="B1836" s="455">
        <v>2018000162</v>
      </c>
      <c r="C1836" s="456">
        <v>-7826.43</v>
      </c>
      <c r="D1836" s="127">
        <v>1</v>
      </c>
      <c r="J1836" s="114"/>
      <c r="K1836" s="114"/>
      <c r="L1836" s="114"/>
    </row>
    <row r="1837" spans="1:12" s="98" customFormat="1" x14ac:dyDescent="0.35">
      <c r="A1837" s="454">
        <v>44040</v>
      </c>
      <c r="B1837" s="455">
        <v>2018000100</v>
      </c>
      <c r="C1837" s="456">
        <v>-7813.47</v>
      </c>
      <c r="D1837" s="127">
        <v>1</v>
      </c>
      <c r="J1837" s="114"/>
      <c r="K1837" s="114"/>
      <c r="L1837" s="114"/>
    </row>
    <row r="1838" spans="1:12" s="98" customFormat="1" x14ac:dyDescent="0.35">
      <c r="A1838" s="454">
        <v>44238</v>
      </c>
      <c r="B1838" s="455">
        <v>2018000953</v>
      </c>
      <c r="C1838" s="456">
        <v>-7810.27</v>
      </c>
      <c r="D1838" s="127">
        <v>1</v>
      </c>
      <c r="J1838" s="114"/>
      <c r="K1838" s="114"/>
      <c r="L1838" s="114"/>
    </row>
    <row r="1839" spans="1:12" s="98" customFormat="1" x14ac:dyDescent="0.35">
      <c r="A1839" s="454">
        <v>44140</v>
      </c>
      <c r="B1839" s="455">
        <v>2018000484</v>
      </c>
      <c r="C1839" s="456">
        <v>-7807.89</v>
      </c>
      <c r="D1839" s="127">
        <v>1</v>
      </c>
      <c r="J1839" s="114"/>
      <c r="K1839" s="114"/>
      <c r="L1839" s="114"/>
    </row>
    <row r="1840" spans="1:12" s="98" customFormat="1" x14ac:dyDescent="0.35">
      <c r="A1840" s="454">
        <v>44236</v>
      </c>
      <c r="B1840" s="455">
        <v>2018000951</v>
      </c>
      <c r="C1840" s="456">
        <v>-7803.22</v>
      </c>
      <c r="D1840" s="127">
        <v>1</v>
      </c>
      <c r="J1840" s="114"/>
      <c r="K1840" s="114"/>
      <c r="L1840" s="114"/>
    </row>
    <row r="1841" spans="1:12" s="98" customFormat="1" x14ac:dyDescent="0.35">
      <c r="A1841" s="454">
        <v>44183</v>
      </c>
      <c r="B1841" s="455">
        <v>2018000710</v>
      </c>
      <c r="C1841" s="456">
        <v>-7790.45</v>
      </c>
      <c r="D1841" s="127">
        <v>1</v>
      </c>
      <c r="J1841" s="114"/>
      <c r="K1841" s="114"/>
      <c r="L1841" s="114"/>
    </row>
    <row r="1842" spans="1:12" s="98" customFormat="1" x14ac:dyDescent="0.35">
      <c r="A1842" s="454">
        <v>44183</v>
      </c>
      <c r="B1842" s="455">
        <v>2018000710</v>
      </c>
      <c r="C1842" s="456">
        <v>-7790.45</v>
      </c>
      <c r="D1842" s="127">
        <v>1</v>
      </c>
      <c r="J1842" s="114"/>
      <c r="K1842" s="114"/>
      <c r="L1842" s="114"/>
    </row>
    <row r="1843" spans="1:12" s="98" customFormat="1" x14ac:dyDescent="0.35">
      <c r="A1843" s="454">
        <v>44132</v>
      </c>
      <c r="B1843" s="455">
        <v>2018000388</v>
      </c>
      <c r="C1843" s="456">
        <v>-7778.02</v>
      </c>
      <c r="D1843" s="127">
        <v>1</v>
      </c>
      <c r="J1843" s="114"/>
      <c r="K1843" s="114"/>
      <c r="L1843" s="114"/>
    </row>
    <row r="1844" spans="1:12" s="98" customFormat="1" x14ac:dyDescent="0.35">
      <c r="A1844" s="454">
        <v>44219</v>
      </c>
      <c r="B1844" s="455">
        <v>2018000852</v>
      </c>
      <c r="C1844" s="456">
        <v>-7736.86</v>
      </c>
      <c r="D1844" s="127">
        <v>1</v>
      </c>
      <c r="J1844" s="114"/>
      <c r="K1844" s="114"/>
      <c r="L1844" s="114"/>
    </row>
    <row r="1845" spans="1:12" s="98" customFormat="1" x14ac:dyDescent="0.35">
      <c r="A1845" s="454">
        <v>44125</v>
      </c>
      <c r="B1845" s="455">
        <v>2018000396</v>
      </c>
      <c r="C1845" s="456">
        <v>-7716.02</v>
      </c>
      <c r="D1845" s="127">
        <v>1</v>
      </c>
      <c r="J1845" s="114"/>
      <c r="K1845" s="114"/>
      <c r="L1845" s="114"/>
    </row>
    <row r="1846" spans="1:12" s="98" customFormat="1" x14ac:dyDescent="0.35">
      <c r="A1846" s="454">
        <v>44307</v>
      </c>
      <c r="B1846" s="455">
        <v>2018001255</v>
      </c>
      <c r="C1846" s="456">
        <v>-7706.36</v>
      </c>
      <c r="D1846" s="127">
        <v>1</v>
      </c>
      <c r="J1846" s="114"/>
      <c r="K1846" s="114"/>
      <c r="L1846" s="114"/>
    </row>
    <row r="1847" spans="1:12" s="98" customFormat="1" x14ac:dyDescent="0.35">
      <c r="A1847" s="454">
        <v>44221</v>
      </c>
      <c r="B1847" s="455">
        <v>2018000865</v>
      </c>
      <c r="C1847" s="456">
        <v>-7699.18</v>
      </c>
      <c r="D1847" s="127">
        <v>1</v>
      </c>
      <c r="J1847" s="114"/>
      <c r="K1847" s="114"/>
      <c r="L1847" s="114"/>
    </row>
    <row r="1848" spans="1:12" s="98" customFormat="1" x14ac:dyDescent="0.35">
      <c r="A1848" s="454">
        <v>44339</v>
      </c>
      <c r="B1848" s="455">
        <v>2008000261</v>
      </c>
      <c r="C1848" s="456">
        <v>-7680</v>
      </c>
      <c r="D1848" s="127">
        <v>1</v>
      </c>
      <c r="J1848" s="114"/>
      <c r="K1848" s="114"/>
      <c r="L1848" s="114"/>
    </row>
    <row r="1849" spans="1:12" s="98" customFormat="1" x14ac:dyDescent="0.35">
      <c r="A1849" s="454">
        <v>44041</v>
      </c>
      <c r="B1849" s="455">
        <v>2018000139</v>
      </c>
      <c r="C1849" s="456">
        <v>-7677.41</v>
      </c>
      <c r="D1849" s="127">
        <v>1</v>
      </c>
      <c r="J1849" s="114"/>
      <c r="K1849" s="114"/>
      <c r="L1849" s="114"/>
    </row>
    <row r="1850" spans="1:12" s="98" customFormat="1" x14ac:dyDescent="0.35">
      <c r="A1850" s="454">
        <v>44168</v>
      </c>
      <c r="B1850" s="455">
        <v>2018000605</v>
      </c>
      <c r="C1850" s="456">
        <v>-7676.42</v>
      </c>
      <c r="D1850" s="127">
        <v>1</v>
      </c>
      <c r="J1850" s="114"/>
      <c r="K1850" s="114"/>
      <c r="L1850" s="114"/>
    </row>
    <row r="1851" spans="1:12" s="98" customFormat="1" x14ac:dyDescent="0.35">
      <c r="A1851" s="454">
        <v>44321</v>
      </c>
      <c r="B1851" s="455">
        <v>2018001302</v>
      </c>
      <c r="C1851" s="456">
        <v>-7676.24</v>
      </c>
      <c r="D1851" s="127">
        <v>1</v>
      </c>
      <c r="J1851" s="114"/>
      <c r="K1851" s="114"/>
      <c r="L1851" s="114"/>
    </row>
    <row r="1852" spans="1:12" s="98" customFormat="1" x14ac:dyDescent="0.35">
      <c r="A1852" s="454">
        <v>44207</v>
      </c>
      <c r="B1852" s="455">
        <v>2018000800</v>
      </c>
      <c r="C1852" s="456">
        <v>-7662.28</v>
      </c>
      <c r="D1852" s="127">
        <v>1</v>
      </c>
      <c r="J1852" s="114"/>
      <c r="K1852" s="114"/>
      <c r="L1852" s="114"/>
    </row>
    <row r="1853" spans="1:12" s="98" customFormat="1" x14ac:dyDescent="0.35">
      <c r="A1853" s="454">
        <v>44140</v>
      </c>
      <c r="B1853" s="455">
        <v>2018000462</v>
      </c>
      <c r="C1853" s="456">
        <v>-7649.48</v>
      </c>
      <c r="D1853" s="127">
        <v>1</v>
      </c>
      <c r="J1853" s="114"/>
      <c r="K1853" s="114"/>
      <c r="L1853" s="114"/>
    </row>
    <row r="1854" spans="1:12" s="98" customFormat="1" x14ac:dyDescent="0.35">
      <c r="A1854" s="454">
        <v>44195</v>
      </c>
      <c r="B1854" s="455">
        <v>2018000768</v>
      </c>
      <c r="C1854" s="456">
        <v>-7635.14</v>
      </c>
      <c r="D1854" s="127">
        <v>1</v>
      </c>
      <c r="J1854" s="114"/>
      <c r="K1854" s="114"/>
      <c r="L1854" s="114"/>
    </row>
    <row r="1855" spans="1:12" s="98" customFormat="1" x14ac:dyDescent="0.35">
      <c r="A1855" s="454">
        <v>44281</v>
      </c>
      <c r="B1855" s="455">
        <v>2018001171</v>
      </c>
      <c r="C1855" s="456">
        <v>-7634.62</v>
      </c>
      <c r="D1855" s="127">
        <v>1</v>
      </c>
      <c r="J1855" s="114"/>
      <c r="K1855" s="114"/>
      <c r="L1855" s="114"/>
    </row>
    <row r="1856" spans="1:12" s="98" customFormat="1" x14ac:dyDescent="0.35">
      <c r="A1856" s="454">
        <v>44185</v>
      </c>
      <c r="B1856" s="455">
        <v>2018000728</v>
      </c>
      <c r="C1856" s="456">
        <v>-7593.8</v>
      </c>
      <c r="D1856" s="127">
        <v>1</v>
      </c>
      <c r="J1856" s="114"/>
      <c r="K1856" s="114"/>
      <c r="L1856" s="114"/>
    </row>
    <row r="1857" spans="1:12" s="98" customFormat="1" x14ac:dyDescent="0.35">
      <c r="A1857" s="454">
        <v>44210</v>
      </c>
      <c r="B1857" s="455">
        <v>2018000813</v>
      </c>
      <c r="C1857" s="456">
        <v>-7587.32</v>
      </c>
      <c r="D1857" s="127">
        <v>1</v>
      </c>
      <c r="J1857" s="114"/>
      <c r="K1857" s="114"/>
      <c r="L1857" s="114"/>
    </row>
    <row r="1858" spans="1:12" s="98" customFormat="1" x14ac:dyDescent="0.35">
      <c r="A1858" s="454">
        <v>44192</v>
      </c>
      <c r="B1858" s="455">
        <v>2018000724</v>
      </c>
      <c r="C1858" s="456">
        <v>-7580.72</v>
      </c>
      <c r="D1858" s="127">
        <v>1</v>
      </c>
      <c r="J1858" s="114"/>
      <c r="K1858" s="114"/>
      <c r="L1858" s="114"/>
    </row>
    <row r="1859" spans="1:12" s="98" customFormat="1" x14ac:dyDescent="0.35">
      <c r="A1859" s="454">
        <v>44240</v>
      </c>
      <c r="B1859" s="455">
        <v>2018000982</v>
      </c>
      <c r="C1859" s="456">
        <v>-7579.93</v>
      </c>
      <c r="D1859" s="127">
        <v>1</v>
      </c>
      <c r="J1859" s="114"/>
      <c r="K1859" s="114"/>
      <c r="L1859" s="114"/>
    </row>
    <row r="1860" spans="1:12" s="98" customFormat="1" x14ac:dyDescent="0.35">
      <c r="A1860" s="454">
        <v>44111</v>
      </c>
      <c r="B1860" s="455">
        <v>2018000322</v>
      </c>
      <c r="C1860" s="456">
        <v>-7552.17</v>
      </c>
      <c r="D1860" s="127">
        <v>1</v>
      </c>
      <c r="J1860" s="114"/>
      <c r="K1860" s="114"/>
      <c r="L1860" s="114"/>
    </row>
    <row r="1861" spans="1:12" s="98" customFormat="1" x14ac:dyDescent="0.35">
      <c r="A1861" s="454">
        <v>44314</v>
      </c>
      <c r="B1861" s="455">
        <v>2018001269</v>
      </c>
      <c r="C1861" s="456">
        <v>-7535.35</v>
      </c>
      <c r="D1861" s="127">
        <v>1</v>
      </c>
      <c r="J1861" s="114"/>
      <c r="K1861" s="114"/>
      <c r="L1861" s="114"/>
    </row>
    <row r="1862" spans="1:12" s="98" customFormat="1" x14ac:dyDescent="0.35">
      <c r="A1862" s="454">
        <v>44021</v>
      </c>
      <c r="B1862" s="455">
        <v>2018000042</v>
      </c>
      <c r="C1862" s="456">
        <v>-7525.36</v>
      </c>
      <c r="D1862" s="127">
        <v>1</v>
      </c>
      <c r="J1862" s="114"/>
      <c r="K1862" s="114"/>
      <c r="L1862" s="114"/>
    </row>
    <row r="1863" spans="1:12" s="98" customFormat="1" x14ac:dyDescent="0.35">
      <c r="A1863" s="454">
        <v>44366</v>
      </c>
      <c r="B1863" s="455">
        <v>2018001556</v>
      </c>
      <c r="C1863" s="456">
        <v>-7519.41</v>
      </c>
      <c r="D1863" s="127">
        <v>1</v>
      </c>
      <c r="J1863" s="114"/>
      <c r="K1863" s="114"/>
      <c r="L1863" s="114"/>
    </row>
    <row r="1864" spans="1:12" s="98" customFormat="1" x14ac:dyDescent="0.35">
      <c r="A1864" s="454">
        <v>44183</v>
      </c>
      <c r="B1864" s="455">
        <v>2018000682</v>
      </c>
      <c r="C1864" s="456">
        <v>-7517.59</v>
      </c>
      <c r="D1864" s="127">
        <v>1</v>
      </c>
      <c r="J1864" s="114"/>
      <c r="K1864" s="114"/>
      <c r="L1864" s="114"/>
    </row>
    <row r="1865" spans="1:12" s="98" customFormat="1" x14ac:dyDescent="0.35">
      <c r="A1865" s="454">
        <v>44231</v>
      </c>
      <c r="B1865" s="455">
        <v>2018000913</v>
      </c>
      <c r="C1865" s="456">
        <v>-7496</v>
      </c>
      <c r="D1865" s="127">
        <v>1</v>
      </c>
      <c r="J1865" s="114"/>
      <c r="K1865" s="114"/>
      <c r="L1865" s="114"/>
    </row>
    <row r="1866" spans="1:12" s="98" customFormat="1" x14ac:dyDescent="0.35">
      <c r="A1866" s="454">
        <v>44358</v>
      </c>
      <c r="B1866" s="455">
        <v>2018001514</v>
      </c>
      <c r="C1866" s="456">
        <v>-7485.74</v>
      </c>
      <c r="D1866" s="127">
        <v>1</v>
      </c>
      <c r="J1866" s="114"/>
      <c r="K1866" s="114"/>
      <c r="L1866" s="114"/>
    </row>
    <row r="1867" spans="1:12" s="98" customFormat="1" x14ac:dyDescent="0.35">
      <c r="A1867" s="454">
        <v>44203</v>
      </c>
      <c r="B1867" s="455">
        <v>2018000795</v>
      </c>
      <c r="C1867" s="456">
        <v>-7485.06</v>
      </c>
      <c r="D1867" s="127">
        <v>1</v>
      </c>
      <c r="J1867" s="114"/>
      <c r="K1867" s="114"/>
      <c r="L1867" s="114"/>
    </row>
    <row r="1868" spans="1:12" s="98" customFormat="1" x14ac:dyDescent="0.35">
      <c r="A1868" s="454">
        <v>44335</v>
      </c>
      <c r="B1868" s="455">
        <v>2018001405</v>
      </c>
      <c r="C1868" s="456">
        <v>-7481.09</v>
      </c>
      <c r="D1868" s="127">
        <v>1</v>
      </c>
      <c r="J1868" s="114"/>
      <c r="K1868" s="114"/>
      <c r="L1868" s="114"/>
    </row>
    <row r="1869" spans="1:12" s="98" customFormat="1" x14ac:dyDescent="0.35">
      <c r="A1869" s="454">
        <v>44029</v>
      </c>
      <c r="B1869" s="455">
        <v>2018000053</v>
      </c>
      <c r="C1869" s="456">
        <v>-7475.28</v>
      </c>
      <c r="D1869" s="127">
        <v>1</v>
      </c>
      <c r="J1869" s="114"/>
      <c r="K1869" s="114"/>
      <c r="L1869" s="114"/>
    </row>
    <row r="1870" spans="1:12" s="98" customFormat="1" x14ac:dyDescent="0.35">
      <c r="A1870" s="454">
        <v>44094</v>
      </c>
      <c r="B1870" s="455">
        <v>2018000243</v>
      </c>
      <c r="C1870" s="456">
        <v>-7467.36</v>
      </c>
      <c r="D1870" s="127">
        <v>1</v>
      </c>
      <c r="J1870" s="114"/>
      <c r="K1870" s="114"/>
      <c r="L1870" s="114"/>
    </row>
    <row r="1871" spans="1:12" s="98" customFormat="1" x14ac:dyDescent="0.35">
      <c r="A1871" s="454">
        <v>44352</v>
      </c>
      <c r="B1871" s="455">
        <v>2018001455</v>
      </c>
      <c r="C1871" s="456">
        <v>-7456.23</v>
      </c>
      <c r="D1871" s="127">
        <v>1</v>
      </c>
      <c r="J1871" s="114"/>
      <c r="K1871" s="114"/>
      <c r="L1871" s="114"/>
    </row>
    <row r="1872" spans="1:12" s="98" customFormat="1" x14ac:dyDescent="0.35">
      <c r="A1872" s="454">
        <v>44297</v>
      </c>
      <c r="B1872" s="455">
        <v>2018001215</v>
      </c>
      <c r="C1872" s="456">
        <v>-7447.54</v>
      </c>
      <c r="D1872" s="127">
        <v>1</v>
      </c>
      <c r="J1872" s="114"/>
      <c r="K1872" s="114"/>
      <c r="L1872" s="114"/>
    </row>
    <row r="1873" spans="1:12" s="98" customFormat="1" x14ac:dyDescent="0.35">
      <c r="A1873" s="454">
        <v>44192</v>
      </c>
      <c r="B1873" s="455">
        <v>2018000724</v>
      </c>
      <c r="C1873" s="456">
        <v>-7442.01</v>
      </c>
      <c r="D1873" s="127">
        <v>1</v>
      </c>
      <c r="J1873" s="114"/>
      <c r="K1873" s="114"/>
      <c r="L1873" s="114"/>
    </row>
    <row r="1874" spans="1:12" s="98" customFormat="1" x14ac:dyDescent="0.35">
      <c r="A1874" s="454">
        <v>44150</v>
      </c>
      <c r="B1874" s="455">
        <v>2018000504</v>
      </c>
      <c r="C1874" s="456">
        <v>-7437.11</v>
      </c>
      <c r="D1874" s="127">
        <v>1</v>
      </c>
      <c r="J1874" s="114"/>
      <c r="K1874" s="114"/>
      <c r="L1874" s="114"/>
    </row>
    <row r="1875" spans="1:12" s="98" customFormat="1" x14ac:dyDescent="0.35">
      <c r="A1875" s="454">
        <v>44238</v>
      </c>
      <c r="B1875" s="455">
        <v>2018000955</v>
      </c>
      <c r="C1875" s="456">
        <v>-7415.6</v>
      </c>
      <c r="D1875" s="127">
        <v>1</v>
      </c>
      <c r="J1875" s="114"/>
      <c r="K1875" s="114"/>
      <c r="L1875" s="114"/>
    </row>
    <row r="1876" spans="1:12" s="98" customFormat="1" x14ac:dyDescent="0.35">
      <c r="A1876" s="454">
        <v>44364</v>
      </c>
      <c r="B1876" s="455">
        <v>2018001566</v>
      </c>
      <c r="C1876" s="456">
        <v>-7412.35</v>
      </c>
      <c r="D1876" s="127">
        <v>1</v>
      </c>
      <c r="J1876" s="114"/>
      <c r="K1876" s="114"/>
      <c r="L1876" s="114"/>
    </row>
    <row r="1877" spans="1:12" s="98" customFormat="1" x14ac:dyDescent="0.35">
      <c r="A1877" s="454">
        <v>44189</v>
      </c>
      <c r="B1877" s="455">
        <v>2018000705</v>
      </c>
      <c r="C1877" s="456">
        <v>-7406.67</v>
      </c>
      <c r="D1877" s="127">
        <v>1</v>
      </c>
      <c r="J1877" s="114"/>
      <c r="K1877" s="114"/>
      <c r="L1877" s="114"/>
    </row>
    <row r="1878" spans="1:12" s="98" customFormat="1" x14ac:dyDescent="0.35">
      <c r="A1878" s="454">
        <v>44174</v>
      </c>
      <c r="B1878" s="455">
        <v>2018000638</v>
      </c>
      <c r="C1878" s="456">
        <v>-7405.68</v>
      </c>
      <c r="D1878" s="127">
        <v>1</v>
      </c>
      <c r="J1878" s="114"/>
      <c r="K1878" s="114"/>
      <c r="L1878" s="114"/>
    </row>
    <row r="1879" spans="1:12" s="98" customFormat="1" x14ac:dyDescent="0.35">
      <c r="A1879" s="454">
        <v>44314</v>
      </c>
      <c r="B1879" s="455">
        <v>2018001279</v>
      </c>
      <c r="C1879" s="456">
        <v>-7390.36</v>
      </c>
      <c r="D1879" s="127">
        <v>1</v>
      </c>
      <c r="J1879" s="114"/>
      <c r="K1879" s="114"/>
      <c r="L1879" s="114"/>
    </row>
    <row r="1880" spans="1:12" s="98" customFormat="1" x14ac:dyDescent="0.35">
      <c r="A1880" s="454">
        <v>44352</v>
      </c>
      <c r="B1880" s="455">
        <v>2018001456</v>
      </c>
      <c r="C1880" s="456">
        <v>-7379.37</v>
      </c>
      <c r="D1880" s="127">
        <v>1</v>
      </c>
      <c r="J1880" s="114"/>
      <c r="K1880" s="114"/>
      <c r="L1880" s="114"/>
    </row>
    <row r="1881" spans="1:12" s="98" customFormat="1" x14ac:dyDescent="0.35">
      <c r="A1881" s="454">
        <v>44183</v>
      </c>
      <c r="B1881" s="455">
        <v>2018000682</v>
      </c>
      <c r="C1881" s="456">
        <v>-7376.74</v>
      </c>
      <c r="D1881" s="127">
        <v>1</v>
      </c>
      <c r="J1881" s="114"/>
      <c r="K1881" s="114"/>
      <c r="L1881" s="114"/>
    </row>
    <row r="1882" spans="1:12" s="98" customFormat="1" x14ac:dyDescent="0.35">
      <c r="A1882" s="454">
        <v>44166</v>
      </c>
      <c r="B1882" s="455">
        <v>2018000607</v>
      </c>
      <c r="C1882" s="456">
        <v>-7365.71</v>
      </c>
      <c r="D1882" s="127">
        <v>1</v>
      </c>
      <c r="J1882" s="114"/>
      <c r="K1882" s="114"/>
      <c r="L1882" s="114"/>
    </row>
    <row r="1883" spans="1:12" s="98" customFormat="1" x14ac:dyDescent="0.35">
      <c r="A1883" s="454">
        <v>44209</v>
      </c>
      <c r="B1883" s="455">
        <v>2018000875</v>
      </c>
      <c r="C1883" s="456">
        <v>-7362.87</v>
      </c>
      <c r="D1883" s="127">
        <v>1</v>
      </c>
      <c r="J1883" s="114"/>
      <c r="K1883" s="114"/>
      <c r="L1883" s="114"/>
    </row>
    <row r="1884" spans="1:12" s="98" customFormat="1" x14ac:dyDescent="0.35">
      <c r="A1884" s="454">
        <v>44281</v>
      </c>
      <c r="B1884" s="455">
        <v>2018001171</v>
      </c>
      <c r="C1884" s="456">
        <v>-7361.65</v>
      </c>
      <c r="D1884" s="127">
        <v>1</v>
      </c>
      <c r="J1884" s="114"/>
      <c r="K1884" s="114"/>
      <c r="L1884" s="114"/>
    </row>
    <row r="1885" spans="1:12" s="98" customFormat="1" x14ac:dyDescent="0.35">
      <c r="A1885" s="454">
        <v>44140</v>
      </c>
      <c r="B1885" s="455">
        <v>2018000453</v>
      </c>
      <c r="C1885" s="456">
        <v>-7357.52</v>
      </c>
      <c r="D1885" s="127">
        <v>1</v>
      </c>
      <c r="J1885" s="114"/>
      <c r="K1885" s="114"/>
      <c r="L1885" s="114"/>
    </row>
    <row r="1886" spans="1:12" s="98" customFormat="1" x14ac:dyDescent="0.35">
      <c r="A1886" s="454">
        <v>44140</v>
      </c>
      <c r="B1886" s="455">
        <v>2018000456</v>
      </c>
      <c r="C1886" s="456">
        <v>-7343.45</v>
      </c>
      <c r="D1886" s="127">
        <v>1</v>
      </c>
      <c r="J1886" s="114"/>
      <c r="K1886" s="114"/>
      <c r="L1886" s="114"/>
    </row>
    <row r="1887" spans="1:12" s="98" customFormat="1" x14ac:dyDescent="0.35">
      <c r="A1887" s="454">
        <v>44066</v>
      </c>
      <c r="B1887" s="455">
        <v>2018000203</v>
      </c>
      <c r="C1887" s="456">
        <v>-7342.97</v>
      </c>
      <c r="D1887" s="127">
        <v>1</v>
      </c>
      <c r="J1887" s="114"/>
      <c r="K1887" s="114"/>
      <c r="L1887" s="114"/>
    </row>
    <row r="1888" spans="1:12" s="98" customFormat="1" x14ac:dyDescent="0.35">
      <c r="A1888" s="454">
        <v>44160</v>
      </c>
      <c r="B1888" s="455">
        <v>2018000544</v>
      </c>
      <c r="C1888" s="456">
        <v>-7330</v>
      </c>
      <c r="D1888" s="127">
        <v>1</v>
      </c>
      <c r="J1888" s="114"/>
      <c r="K1888" s="114"/>
      <c r="L1888" s="114"/>
    </row>
    <row r="1889" spans="1:12" s="98" customFormat="1" x14ac:dyDescent="0.35">
      <c r="A1889" s="454">
        <v>44216</v>
      </c>
      <c r="B1889" s="455">
        <v>2018000843</v>
      </c>
      <c r="C1889" s="456">
        <v>-7329.66</v>
      </c>
      <c r="D1889" s="127">
        <v>1</v>
      </c>
      <c r="J1889" s="114"/>
      <c r="K1889" s="114"/>
      <c r="L1889" s="114"/>
    </row>
    <row r="1890" spans="1:12" s="98" customFormat="1" x14ac:dyDescent="0.35">
      <c r="A1890" s="454">
        <v>44132</v>
      </c>
      <c r="B1890" s="455">
        <v>2018000388</v>
      </c>
      <c r="C1890" s="456">
        <v>-7324</v>
      </c>
      <c r="D1890" s="127">
        <v>1</v>
      </c>
      <c r="J1890" s="114"/>
      <c r="K1890" s="114"/>
      <c r="L1890" s="114"/>
    </row>
    <row r="1891" spans="1:12" s="98" customFormat="1" x14ac:dyDescent="0.35">
      <c r="A1891" s="454">
        <v>44291</v>
      </c>
      <c r="B1891" s="455">
        <v>2018001199</v>
      </c>
      <c r="C1891" s="456">
        <v>-7320.59</v>
      </c>
      <c r="D1891" s="127">
        <v>1</v>
      </c>
      <c r="J1891" s="114"/>
      <c r="K1891" s="114"/>
      <c r="L1891" s="114"/>
    </row>
    <row r="1892" spans="1:12" s="98" customFormat="1" x14ac:dyDescent="0.35">
      <c r="A1892" s="454">
        <v>44201</v>
      </c>
      <c r="B1892" s="455">
        <v>2018000784</v>
      </c>
      <c r="C1892" s="456">
        <v>-7291.58</v>
      </c>
      <c r="D1892" s="127">
        <v>1</v>
      </c>
      <c r="J1892" s="114"/>
      <c r="K1892" s="114"/>
      <c r="L1892" s="114"/>
    </row>
    <row r="1893" spans="1:12" s="98" customFormat="1" x14ac:dyDescent="0.35">
      <c r="A1893" s="454">
        <v>44208</v>
      </c>
      <c r="B1893" s="455">
        <v>2018000802</v>
      </c>
      <c r="C1893" s="456">
        <v>-7281.91</v>
      </c>
      <c r="D1893" s="127">
        <v>1</v>
      </c>
      <c r="J1893" s="114"/>
      <c r="K1893" s="114"/>
      <c r="L1893" s="114"/>
    </row>
    <row r="1894" spans="1:12" s="98" customFormat="1" x14ac:dyDescent="0.35">
      <c r="A1894" s="454">
        <v>44079</v>
      </c>
      <c r="B1894" s="455">
        <v>2018000202</v>
      </c>
      <c r="C1894" s="456">
        <v>-7267.65</v>
      </c>
      <c r="D1894" s="127">
        <v>1</v>
      </c>
      <c r="J1894" s="114"/>
      <c r="K1894" s="114"/>
      <c r="L1894" s="114"/>
    </row>
    <row r="1895" spans="1:12" s="98" customFormat="1" x14ac:dyDescent="0.35">
      <c r="A1895" s="454">
        <v>44199</v>
      </c>
      <c r="B1895" s="455">
        <v>2018000774</v>
      </c>
      <c r="C1895" s="456">
        <v>-7266.13</v>
      </c>
      <c r="D1895" s="127">
        <v>1</v>
      </c>
      <c r="J1895" s="114"/>
      <c r="K1895" s="114"/>
      <c r="L1895" s="114"/>
    </row>
    <row r="1896" spans="1:12" s="98" customFormat="1" x14ac:dyDescent="0.35">
      <c r="A1896" s="454">
        <v>44111</v>
      </c>
      <c r="B1896" s="455">
        <v>2018000321</v>
      </c>
      <c r="C1896" s="456">
        <v>-7233.65</v>
      </c>
      <c r="D1896" s="127">
        <v>1</v>
      </c>
      <c r="J1896" s="114"/>
      <c r="K1896" s="114"/>
      <c r="L1896" s="114"/>
    </row>
    <row r="1897" spans="1:12" s="98" customFormat="1" x14ac:dyDescent="0.35">
      <c r="A1897" s="454">
        <v>44123</v>
      </c>
      <c r="B1897" s="455">
        <v>2018000393</v>
      </c>
      <c r="C1897" s="456">
        <v>-7213.61</v>
      </c>
      <c r="D1897" s="127">
        <v>1</v>
      </c>
      <c r="J1897" s="114"/>
      <c r="K1897" s="114"/>
      <c r="L1897" s="114"/>
    </row>
    <row r="1898" spans="1:12" s="98" customFormat="1" x14ac:dyDescent="0.35">
      <c r="A1898" s="454">
        <v>44358</v>
      </c>
      <c r="B1898" s="455">
        <v>2018001513</v>
      </c>
      <c r="C1898" s="456">
        <v>-7203.63</v>
      </c>
      <c r="D1898" s="127">
        <v>1</v>
      </c>
      <c r="J1898" s="114"/>
      <c r="K1898" s="114"/>
      <c r="L1898" s="114"/>
    </row>
    <row r="1899" spans="1:12" s="98" customFormat="1" x14ac:dyDescent="0.35">
      <c r="A1899" s="454">
        <v>44168</v>
      </c>
      <c r="B1899" s="455">
        <v>2018000606</v>
      </c>
      <c r="C1899" s="456">
        <v>-7199.55</v>
      </c>
      <c r="D1899" s="127">
        <v>1</v>
      </c>
      <c r="J1899" s="114"/>
      <c r="K1899" s="114"/>
      <c r="L1899" s="114"/>
    </row>
    <row r="1900" spans="1:12" s="98" customFormat="1" x14ac:dyDescent="0.35">
      <c r="A1900" s="454">
        <v>44123</v>
      </c>
      <c r="B1900" s="455">
        <v>2018000354</v>
      </c>
      <c r="C1900" s="456">
        <v>-7186.15</v>
      </c>
      <c r="D1900" s="127">
        <v>1</v>
      </c>
      <c r="J1900" s="114"/>
      <c r="K1900" s="114"/>
      <c r="L1900" s="114"/>
    </row>
    <row r="1901" spans="1:12" s="98" customFormat="1" x14ac:dyDescent="0.35">
      <c r="A1901" s="454">
        <v>44111</v>
      </c>
      <c r="B1901" s="455">
        <v>2018000309</v>
      </c>
      <c r="C1901" s="456">
        <v>-7158.51</v>
      </c>
      <c r="D1901" s="127">
        <v>1</v>
      </c>
      <c r="J1901" s="114"/>
      <c r="K1901" s="114"/>
      <c r="L1901" s="114"/>
    </row>
    <row r="1902" spans="1:12" s="98" customFormat="1" x14ac:dyDescent="0.35">
      <c r="A1902" s="454">
        <v>44184</v>
      </c>
      <c r="B1902" s="455">
        <v>2018000780</v>
      </c>
      <c r="C1902" s="456">
        <v>-7150.67</v>
      </c>
      <c r="D1902" s="127">
        <v>1</v>
      </c>
      <c r="J1902" s="114"/>
      <c r="K1902" s="114"/>
      <c r="L1902" s="114"/>
    </row>
    <row r="1903" spans="1:12" s="98" customFormat="1" x14ac:dyDescent="0.35">
      <c r="A1903" s="454">
        <v>44297</v>
      </c>
      <c r="B1903" s="455">
        <v>2018001208</v>
      </c>
      <c r="C1903" s="456">
        <v>-7149.98</v>
      </c>
      <c r="D1903" s="127">
        <v>1</v>
      </c>
      <c r="J1903" s="114"/>
      <c r="K1903" s="114"/>
      <c r="L1903" s="114"/>
    </row>
    <row r="1904" spans="1:12" s="98" customFormat="1" x14ac:dyDescent="0.35">
      <c r="A1904" s="454">
        <v>44353</v>
      </c>
      <c r="B1904" s="455">
        <v>2018001457</v>
      </c>
      <c r="C1904" s="456">
        <v>-7136.47</v>
      </c>
      <c r="D1904" s="127">
        <v>1</v>
      </c>
      <c r="J1904" s="114"/>
      <c r="K1904" s="114"/>
      <c r="L1904" s="114"/>
    </row>
    <row r="1905" spans="1:12" s="98" customFormat="1" x14ac:dyDescent="0.35">
      <c r="A1905" s="454">
        <v>44209</v>
      </c>
      <c r="B1905" s="455">
        <v>2018000804</v>
      </c>
      <c r="C1905" s="456">
        <v>-7135.69</v>
      </c>
      <c r="D1905" s="127">
        <v>1</v>
      </c>
      <c r="J1905" s="114"/>
      <c r="K1905" s="114"/>
      <c r="L1905" s="114"/>
    </row>
    <row r="1906" spans="1:12" s="98" customFormat="1" x14ac:dyDescent="0.35">
      <c r="A1906" s="454">
        <v>44207</v>
      </c>
      <c r="B1906" s="455">
        <v>2018000800</v>
      </c>
      <c r="C1906" s="456">
        <v>-7105.3</v>
      </c>
      <c r="D1906" s="127">
        <v>1</v>
      </c>
      <c r="J1906" s="114"/>
      <c r="K1906" s="114"/>
      <c r="L1906" s="114"/>
    </row>
    <row r="1907" spans="1:12" s="98" customFormat="1" x14ac:dyDescent="0.35">
      <c r="A1907" s="454">
        <v>44140</v>
      </c>
      <c r="B1907" s="455">
        <v>2018000484</v>
      </c>
      <c r="C1907" s="456">
        <v>-7091.02</v>
      </c>
      <c r="D1907" s="127">
        <v>1</v>
      </c>
      <c r="J1907" s="114"/>
      <c r="K1907" s="114"/>
      <c r="L1907" s="114"/>
    </row>
    <row r="1908" spans="1:12" s="98" customFormat="1" x14ac:dyDescent="0.35">
      <c r="A1908" s="454">
        <v>44184</v>
      </c>
      <c r="B1908" s="455">
        <v>2018000781</v>
      </c>
      <c r="C1908" s="456">
        <v>-7086.17</v>
      </c>
      <c r="D1908" s="127">
        <v>1</v>
      </c>
      <c r="J1908" s="114"/>
      <c r="K1908" s="114"/>
      <c r="L1908" s="114"/>
    </row>
    <row r="1909" spans="1:12" s="98" customFormat="1" x14ac:dyDescent="0.35">
      <c r="A1909" s="454">
        <v>44243</v>
      </c>
      <c r="B1909" s="455">
        <v>2018000978</v>
      </c>
      <c r="C1909" s="456">
        <v>-7062.48</v>
      </c>
      <c r="D1909" s="127">
        <v>1</v>
      </c>
      <c r="J1909" s="114"/>
      <c r="K1909" s="114"/>
      <c r="L1909" s="114"/>
    </row>
    <row r="1910" spans="1:12" s="98" customFormat="1" x14ac:dyDescent="0.35">
      <c r="A1910" s="454">
        <v>44298</v>
      </c>
      <c r="B1910" s="455">
        <v>2018001217</v>
      </c>
      <c r="C1910" s="456">
        <v>-7062.48</v>
      </c>
      <c r="D1910" s="127">
        <v>1</v>
      </c>
      <c r="J1910" s="114"/>
      <c r="K1910" s="114"/>
      <c r="L1910" s="114"/>
    </row>
    <row r="1911" spans="1:12" s="98" customFormat="1" x14ac:dyDescent="0.35">
      <c r="A1911" s="454">
        <v>44184</v>
      </c>
      <c r="B1911" s="455">
        <v>2018000717</v>
      </c>
      <c r="C1911" s="456">
        <v>-7060.15</v>
      </c>
      <c r="D1911" s="127">
        <v>1</v>
      </c>
      <c r="J1911" s="114"/>
      <c r="K1911" s="114"/>
      <c r="L1911" s="114"/>
    </row>
    <row r="1912" spans="1:12" s="98" customFormat="1" x14ac:dyDescent="0.35">
      <c r="A1912" s="454">
        <v>44210</v>
      </c>
      <c r="B1912" s="455">
        <v>2018000812</v>
      </c>
      <c r="C1912" s="456">
        <v>-7045.37</v>
      </c>
      <c r="D1912" s="127">
        <v>1</v>
      </c>
      <c r="J1912" s="114"/>
      <c r="K1912" s="114"/>
      <c r="L1912" s="114"/>
    </row>
    <row r="1913" spans="1:12" s="98" customFormat="1" x14ac:dyDescent="0.35">
      <c r="A1913" s="454">
        <v>44278</v>
      </c>
      <c r="B1913" s="455">
        <v>2018001191</v>
      </c>
      <c r="C1913" s="456">
        <v>-7037.69</v>
      </c>
      <c r="D1913" s="127">
        <v>1</v>
      </c>
      <c r="J1913" s="114"/>
      <c r="K1913" s="114"/>
      <c r="L1913" s="114"/>
    </row>
    <row r="1914" spans="1:12" s="98" customFormat="1" x14ac:dyDescent="0.35">
      <c r="A1914" s="454">
        <v>44020</v>
      </c>
      <c r="B1914" s="455">
        <v>2018000061</v>
      </c>
      <c r="C1914" s="456">
        <v>-7036.58</v>
      </c>
      <c r="D1914" s="127">
        <v>1</v>
      </c>
      <c r="J1914" s="114"/>
      <c r="K1914" s="114"/>
      <c r="L1914" s="114"/>
    </row>
    <row r="1915" spans="1:12" s="98" customFormat="1" x14ac:dyDescent="0.35">
      <c r="A1915" s="454">
        <v>44308</v>
      </c>
      <c r="B1915" s="455">
        <v>2018001249</v>
      </c>
      <c r="C1915" s="456">
        <v>-7034.61</v>
      </c>
      <c r="D1915" s="127">
        <v>1</v>
      </c>
      <c r="J1915" s="114"/>
      <c r="K1915" s="114"/>
      <c r="L1915" s="114"/>
    </row>
    <row r="1916" spans="1:12" s="98" customFormat="1" x14ac:dyDescent="0.35">
      <c r="A1916" s="454">
        <v>44195</v>
      </c>
      <c r="B1916" s="455">
        <v>2018000746</v>
      </c>
      <c r="C1916" s="456">
        <v>-7031.48</v>
      </c>
      <c r="D1916" s="127">
        <v>1</v>
      </c>
      <c r="J1916" s="114"/>
      <c r="K1916" s="114"/>
      <c r="L1916" s="114"/>
    </row>
    <row r="1917" spans="1:12" s="98" customFormat="1" x14ac:dyDescent="0.35">
      <c r="A1917" s="454">
        <v>44281</v>
      </c>
      <c r="B1917" s="455">
        <v>2018001171</v>
      </c>
      <c r="C1917" s="456">
        <v>-7022.58</v>
      </c>
      <c r="D1917" s="127">
        <v>1</v>
      </c>
      <c r="J1917" s="114"/>
      <c r="K1917" s="114"/>
      <c r="L1917" s="114"/>
    </row>
    <row r="1918" spans="1:12" s="98" customFormat="1" x14ac:dyDescent="0.35">
      <c r="A1918" s="454">
        <v>44042</v>
      </c>
      <c r="B1918" s="455">
        <v>2018000109</v>
      </c>
      <c r="C1918" s="456">
        <v>-7019.18</v>
      </c>
      <c r="D1918" s="127">
        <v>1</v>
      </c>
      <c r="J1918" s="114"/>
      <c r="K1918" s="114"/>
      <c r="L1918" s="114"/>
    </row>
    <row r="1919" spans="1:12" s="98" customFormat="1" x14ac:dyDescent="0.35">
      <c r="A1919" s="454">
        <v>44370</v>
      </c>
      <c r="B1919" s="455">
        <v>2018001587</v>
      </c>
      <c r="C1919" s="456">
        <v>-7018.75</v>
      </c>
      <c r="D1919" s="127">
        <v>1</v>
      </c>
      <c r="J1919" s="114"/>
      <c r="K1919" s="114"/>
      <c r="L1919" s="114"/>
    </row>
    <row r="1920" spans="1:12" s="98" customFormat="1" x14ac:dyDescent="0.35">
      <c r="A1920" s="454">
        <v>44223</v>
      </c>
      <c r="B1920" s="455">
        <v>2018000887</v>
      </c>
      <c r="C1920" s="456">
        <v>-7017.26</v>
      </c>
      <c r="D1920" s="127">
        <v>1</v>
      </c>
      <c r="J1920" s="114"/>
      <c r="K1920" s="114"/>
      <c r="L1920" s="114"/>
    </row>
    <row r="1921" spans="1:12" s="98" customFormat="1" x14ac:dyDescent="0.35">
      <c r="A1921" s="454">
        <v>44046</v>
      </c>
      <c r="B1921" s="455">
        <v>2018000118</v>
      </c>
      <c r="C1921" s="456">
        <v>-7001.32</v>
      </c>
      <c r="D1921" s="127">
        <v>1</v>
      </c>
      <c r="J1921" s="114"/>
      <c r="K1921" s="114"/>
      <c r="L1921" s="114"/>
    </row>
    <row r="1922" spans="1:12" s="98" customFormat="1" x14ac:dyDescent="0.35">
      <c r="A1922" s="454">
        <v>44358</v>
      </c>
      <c r="B1922" s="455">
        <v>2018001533</v>
      </c>
      <c r="C1922" s="456">
        <v>-6999.22</v>
      </c>
      <c r="D1922" s="127">
        <v>1</v>
      </c>
      <c r="J1922" s="114"/>
      <c r="K1922" s="114"/>
      <c r="L1922" s="114"/>
    </row>
    <row r="1923" spans="1:12" s="98" customFormat="1" x14ac:dyDescent="0.35">
      <c r="A1923" s="454">
        <v>44297</v>
      </c>
      <c r="B1923" s="455">
        <v>2018001215</v>
      </c>
      <c r="C1923" s="456">
        <v>-6981.84</v>
      </c>
      <c r="D1923" s="127">
        <v>1</v>
      </c>
      <c r="J1923" s="114"/>
      <c r="K1923" s="114"/>
      <c r="L1923" s="114"/>
    </row>
    <row r="1924" spans="1:12" s="98" customFormat="1" x14ac:dyDescent="0.35">
      <c r="A1924" s="454">
        <v>44090</v>
      </c>
      <c r="B1924" s="455">
        <v>2018000236</v>
      </c>
      <c r="C1924" s="456">
        <v>-6957.32</v>
      </c>
      <c r="D1924" s="127">
        <v>1</v>
      </c>
      <c r="J1924" s="114"/>
      <c r="K1924" s="114"/>
      <c r="L1924" s="114"/>
    </row>
    <row r="1925" spans="1:12" s="98" customFormat="1" x14ac:dyDescent="0.35">
      <c r="A1925" s="454">
        <v>44082</v>
      </c>
      <c r="B1925" s="455">
        <v>2018000273</v>
      </c>
      <c r="C1925" s="456">
        <v>-6952.88</v>
      </c>
      <c r="D1925" s="127">
        <v>1</v>
      </c>
      <c r="J1925" s="114"/>
      <c r="K1925" s="114"/>
      <c r="L1925" s="114"/>
    </row>
    <row r="1926" spans="1:12" s="98" customFormat="1" x14ac:dyDescent="0.35">
      <c r="A1926" s="454">
        <v>44276</v>
      </c>
      <c r="B1926" s="455">
        <v>2018001111</v>
      </c>
      <c r="C1926" s="456">
        <v>-6949.53</v>
      </c>
      <c r="D1926" s="127">
        <v>1</v>
      </c>
      <c r="J1926" s="114"/>
      <c r="K1926" s="114"/>
      <c r="L1926" s="114"/>
    </row>
    <row r="1927" spans="1:12" s="98" customFormat="1" x14ac:dyDescent="0.35">
      <c r="A1927" s="454">
        <v>44328</v>
      </c>
      <c r="B1927" s="455">
        <v>2018001374</v>
      </c>
      <c r="C1927" s="456">
        <v>-6946.9</v>
      </c>
      <c r="D1927" s="127">
        <v>1</v>
      </c>
      <c r="J1927" s="114"/>
      <c r="K1927" s="114"/>
      <c r="L1927" s="114"/>
    </row>
    <row r="1928" spans="1:12" s="98" customFormat="1" x14ac:dyDescent="0.35">
      <c r="A1928" s="454">
        <v>44260</v>
      </c>
      <c r="B1928" s="455">
        <v>2018001036</v>
      </c>
      <c r="C1928" s="456">
        <v>-6946.67</v>
      </c>
      <c r="D1928" s="127">
        <v>1</v>
      </c>
      <c r="J1928" s="114"/>
      <c r="K1928" s="114"/>
      <c r="L1928" s="114"/>
    </row>
    <row r="1929" spans="1:12" s="98" customFormat="1" x14ac:dyDescent="0.35">
      <c r="A1929" s="454">
        <v>44075</v>
      </c>
      <c r="B1929" s="455">
        <v>2018000194</v>
      </c>
      <c r="C1929" s="456">
        <v>-6922.15</v>
      </c>
      <c r="D1929" s="127">
        <v>1</v>
      </c>
      <c r="J1929" s="114"/>
      <c r="K1929" s="114"/>
      <c r="L1929" s="114"/>
    </row>
    <row r="1930" spans="1:12" s="98" customFormat="1" x14ac:dyDescent="0.35">
      <c r="A1930" s="454">
        <v>44089</v>
      </c>
      <c r="B1930" s="455">
        <v>2018000235</v>
      </c>
      <c r="C1930" s="456">
        <v>-6910.97</v>
      </c>
      <c r="D1930" s="127">
        <v>1</v>
      </c>
      <c r="J1930" s="114"/>
      <c r="K1930" s="114"/>
      <c r="L1930" s="114"/>
    </row>
    <row r="1931" spans="1:12" s="98" customFormat="1" x14ac:dyDescent="0.35">
      <c r="A1931" s="454">
        <v>44294</v>
      </c>
      <c r="B1931" s="455">
        <v>2018001203</v>
      </c>
      <c r="C1931" s="456">
        <v>-6903.1</v>
      </c>
      <c r="D1931" s="127">
        <v>1</v>
      </c>
      <c r="J1931" s="114"/>
      <c r="K1931" s="114"/>
      <c r="L1931" s="114"/>
    </row>
    <row r="1932" spans="1:12" s="98" customFormat="1" x14ac:dyDescent="0.35">
      <c r="A1932" s="454">
        <v>44144</v>
      </c>
      <c r="B1932" s="455">
        <v>2018000463</v>
      </c>
      <c r="C1932" s="456">
        <v>-6899.72</v>
      </c>
      <c r="D1932" s="127">
        <v>1</v>
      </c>
      <c r="J1932" s="114"/>
      <c r="K1932" s="114"/>
      <c r="L1932" s="114"/>
    </row>
    <row r="1933" spans="1:12" s="98" customFormat="1" x14ac:dyDescent="0.35">
      <c r="A1933" s="454">
        <v>44026</v>
      </c>
      <c r="B1933" s="455">
        <v>2018000029</v>
      </c>
      <c r="C1933" s="456">
        <v>-6894.36</v>
      </c>
      <c r="D1933" s="127">
        <v>1</v>
      </c>
      <c r="J1933" s="114"/>
      <c r="K1933" s="114"/>
      <c r="L1933" s="114"/>
    </row>
    <row r="1934" spans="1:12" s="98" customFormat="1" x14ac:dyDescent="0.35">
      <c r="A1934" s="454">
        <v>44157</v>
      </c>
      <c r="B1934" s="455">
        <v>2018000586</v>
      </c>
      <c r="C1934" s="456">
        <v>-6891.15</v>
      </c>
      <c r="D1934" s="127">
        <v>1</v>
      </c>
      <c r="J1934" s="114"/>
      <c r="K1934" s="114"/>
      <c r="L1934" s="114"/>
    </row>
    <row r="1935" spans="1:12" s="98" customFormat="1" x14ac:dyDescent="0.35">
      <c r="A1935" s="454">
        <v>44353</v>
      </c>
      <c r="B1935" s="455">
        <v>2018001501</v>
      </c>
      <c r="C1935" s="456">
        <v>-6882.72</v>
      </c>
      <c r="D1935" s="127">
        <v>1</v>
      </c>
      <c r="J1935" s="114"/>
      <c r="K1935" s="114"/>
      <c r="L1935" s="114"/>
    </row>
    <row r="1936" spans="1:12" s="98" customFormat="1" x14ac:dyDescent="0.35">
      <c r="A1936" s="454">
        <v>44276</v>
      </c>
      <c r="B1936" s="455">
        <v>2018001109</v>
      </c>
      <c r="C1936" s="456">
        <v>-6869.32</v>
      </c>
      <c r="D1936" s="127">
        <v>1</v>
      </c>
      <c r="J1936" s="114"/>
      <c r="K1936" s="114"/>
      <c r="L1936" s="114"/>
    </row>
    <row r="1937" spans="1:12" s="98" customFormat="1" x14ac:dyDescent="0.35">
      <c r="A1937" s="454">
        <v>44284</v>
      </c>
      <c r="B1937" s="455">
        <v>2018001188</v>
      </c>
      <c r="C1937" s="456">
        <v>-6858.54</v>
      </c>
      <c r="D1937" s="127">
        <v>1</v>
      </c>
      <c r="J1937" s="114"/>
      <c r="K1937" s="114"/>
      <c r="L1937" s="114"/>
    </row>
    <row r="1938" spans="1:12" s="98" customFormat="1" x14ac:dyDescent="0.35">
      <c r="A1938" s="454">
        <v>44238</v>
      </c>
      <c r="B1938" s="455">
        <v>2018000954</v>
      </c>
      <c r="C1938" s="456">
        <v>-6854.76</v>
      </c>
      <c r="D1938" s="127">
        <v>1</v>
      </c>
      <c r="J1938" s="114"/>
      <c r="K1938" s="114"/>
      <c r="L1938" s="114"/>
    </row>
    <row r="1939" spans="1:12" s="98" customFormat="1" x14ac:dyDescent="0.35">
      <c r="A1939" s="454">
        <v>44239</v>
      </c>
      <c r="B1939" s="455">
        <v>2018000962</v>
      </c>
      <c r="C1939" s="456">
        <v>-6827.51</v>
      </c>
      <c r="D1939" s="127">
        <v>1</v>
      </c>
      <c r="J1939" s="114"/>
      <c r="K1939" s="114"/>
      <c r="L1939" s="114"/>
    </row>
    <row r="1940" spans="1:12" s="98" customFormat="1" x14ac:dyDescent="0.35">
      <c r="A1940" s="454">
        <v>44026</v>
      </c>
      <c r="B1940" s="455">
        <v>2018000043</v>
      </c>
      <c r="C1940" s="456">
        <v>-6814.49</v>
      </c>
      <c r="D1940" s="127">
        <v>1</v>
      </c>
      <c r="J1940" s="114"/>
      <c r="K1940" s="114"/>
      <c r="L1940" s="114"/>
    </row>
    <row r="1941" spans="1:12" x14ac:dyDescent="0.35">
      <c r="A1941" s="454">
        <v>44243</v>
      </c>
      <c r="B1941" s="455">
        <v>2018000976</v>
      </c>
      <c r="C1941" s="456">
        <v>-6813.22</v>
      </c>
      <c r="D1941" s="127">
        <v>1</v>
      </c>
    </row>
    <row r="1942" spans="1:12" x14ac:dyDescent="0.35">
      <c r="A1942" s="454">
        <v>44090</v>
      </c>
      <c r="B1942" s="455">
        <v>2018000236</v>
      </c>
      <c r="C1942" s="456">
        <v>-6803.76</v>
      </c>
      <c r="D1942" s="127">
        <v>1</v>
      </c>
    </row>
    <row r="1943" spans="1:12" x14ac:dyDescent="0.35">
      <c r="A1943" s="454">
        <v>44104</v>
      </c>
      <c r="B1943" s="455">
        <v>2018000290</v>
      </c>
      <c r="C1943" s="456">
        <v>-6798.78</v>
      </c>
      <c r="D1943" s="127">
        <v>1</v>
      </c>
    </row>
    <row r="1944" spans="1:12" x14ac:dyDescent="0.35">
      <c r="A1944" s="454">
        <v>44302</v>
      </c>
      <c r="B1944" s="455">
        <v>2018001234</v>
      </c>
      <c r="C1944" s="456">
        <v>-6794.28</v>
      </c>
      <c r="D1944" s="127">
        <v>1</v>
      </c>
    </row>
    <row r="1945" spans="1:12" x14ac:dyDescent="0.35">
      <c r="A1945" s="454">
        <v>44223</v>
      </c>
      <c r="B1945" s="455">
        <v>2018000887</v>
      </c>
      <c r="C1945" s="456">
        <v>-6789.36</v>
      </c>
      <c r="D1945" s="127">
        <v>1</v>
      </c>
    </row>
    <row r="1946" spans="1:12" x14ac:dyDescent="0.35">
      <c r="A1946" s="454">
        <v>44163</v>
      </c>
      <c r="B1946" s="455">
        <v>2018000587</v>
      </c>
      <c r="C1946" s="456">
        <v>-6785.89</v>
      </c>
      <c r="D1946" s="127">
        <v>1</v>
      </c>
    </row>
    <row r="1947" spans="1:12" x14ac:dyDescent="0.35">
      <c r="A1947" s="454">
        <v>44026</v>
      </c>
      <c r="B1947" s="455">
        <v>2018000043</v>
      </c>
      <c r="C1947" s="456">
        <v>-6774.16</v>
      </c>
      <c r="D1947" s="127">
        <v>1</v>
      </c>
    </row>
    <row r="1948" spans="1:12" x14ac:dyDescent="0.35">
      <c r="A1948" s="454">
        <v>44321</v>
      </c>
      <c r="B1948" s="455">
        <v>2018001305</v>
      </c>
      <c r="C1948" s="456">
        <v>-6770.34</v>
      </c>
      <c r="D1948" s="127">
        <v>1</v>
      </c>
    </row>
    <row r="1949" spans="1:12" x14ac:dyDescent="0.35">
      <c r="A1949" s="454">
        <v>44324</v>
      </c>
      <c r="B1949" s="455">
        <v>2018001330</v>
      </c>
      <c r="C1949" s="456">
        <v>-6751.69</v>
      </c>
      <c r="D1949" s="127">
        <v>1</v>
      </c>
    </row>
    <row r="1950" spans="1:12" x14ac:dyDescent="0.35">
      <c r="A1950" s="454">
        <v>44353</v>
      </c>
      <c r="B1950" s="455">
        <v>2018001459</v>
      </c>
      <c r="C1950" s="456">
        <v>-6751.69</v>
      </c>
      <c r="D1950" s="127">
        <v>1</v>
      </c>
    </row>
    <row r="1951" spans="1:12" x14ac:dyDescent="0.35">
      <c r="A1951" s="454">
        <v>44153</v>
      </c>
      <c r="B1951" s="455">
        <v>2018000533</v>
      </c>
      <c r="C1951" s="456">
        <v>-6739.3</v>
      </c>
      <c r="D1951" s="127">
        <v>1</v>
      </c>
    </row>
    <row r="1952" spans="1:12" x14ac:dyDescent="0.35">
      <c r="A1952" s="454">
        <v>44236</v>
      </c>
      <c r="B1952" s="455">
        <v>2018000967</v>
      </c>
      <c r="C1952" s="456">
        <v>-6721.28</v>
      </c>
      <c r="D1952" s="127">
        <v>1</v>
      </c>
    </row>
    <row r="1953" spans="1:4" x14ac:dyDescent="0.35">
      <c r="A1953" s="454">
        <v>44140</v>
      </c>
      <c r="B1953" s="455">
        <v>2018000428</v>
      </c>
      <c r="C1953" s="456">
        <v>-6712.42</v>
      </c>
      <c r="D1953" s="127">
        <v>1</v>
      </c>
    </row>
    <row r="1954" spans="1:4" x14ac:dyDescent="0.35">
      <c r="A1954" s="454">
        <v>44263</v>
      </c>
      <c r="B1954" s="455">
        <v>2018001051</v>
      </c>
      <c r="C1954" s="456">
        <v>-6712.42</v>
      </c>
      <c r="D1954" s="127">
        <v>1</v>
      </c>
    </row>
    <row r="1955" spans="1:4" x14ac:dyDescent="0.35">
      <c r="A1955" s="454">
        <v>44034</v>
      </c>
      <c r="B1955" s="455">
        <v>2018000095</v>
      </c>
      <c r="C1955" s="456">
        <v>-6708.91</v>
      </c>
      <c r="D1955" s="127">
        <v>1</v>
      </c>
    </row>
    <row r="1956" spans="1:4" x14ac:dyDescent="0.35">
      <c r="A1956" s="454">
        <v>44216</v>
      </c>
      <c r="B1956" s="455">
        <v>2018000840</v>
      </c>
      <c r="C1956" s="456">
        <v>-6702.78</v>
      </c>
      <c r="D1956" s="127">
        <v>1</v>
      </c>
    </row>
    <row r="1957" spans="1:4" x14ac:dyDescent="0.35">
      <c r="A1957" s="454">
        <v>44376</v>
      </c>
      <c r="B1957" s="455">
        <v>2018001613</v>
      </c>
      <c r="C1957" s="456">
        <v>-6688.17</v>
      </c>
      <c r="D1957" s="127">
        <v>1</v>
      </c>
    </row>
    <row r="1958" spans="1:4" x14ac:dyDescent="0.35">
      <c r="A1958" s="454">
        <v>44016</v>
      </c>
      <c r="B1958" s="455">
        <v>2018000008</v>
      </c>
      <c r="C1958" s="456">
        <v>-6664.55</v>
      </c>
      <c r="D1958" s="127">
        <v>1</v>
      </c>
    </row>
    <row r="1959" spans="1:4" x14ac:dyDescent="0.35">
      <c r="A1959" s="454">
        <v>44214</v>
      </c>
      <c r="B1959" s="455">
        <v>2018000827</v>
      </c>
      <c r="C1959" s="456">
        <v>-6660.23</v>
      </c>
      <c r="D1959" s="127">
        <v>1</v>
      </c>
    </row>
    <row r="1960" spans="1:4" x14ac:dyDescent="0.35">
      <c r="A1960" s="454">
        <v>44050</v>
      </c>
      <c r="B1960" s="455">
        <v>2018000141</v>
      </c>
      <c r="C1960" s="456">
        <v>-6653.12</v>
      </c>
      <c r="D1960" s="127">
        <v>1</v>
      </c>
    </row>
    <row r="1961" spans="1:4" x14ac:dyDescent="0.35">
      <c r="A1961" s="454">
        <v>44132</v>
      </c>
      <c r="B1961" s="455">
        <v>2018000388</v>
      </c>
      <c r="C1961" s="456">
        <v>-6637</v>
      </c>
      <c r="D1961" s="127">
        <v>1</v>
      </c>
    </row>
    <row r="1962" spans="1:4" x14ac:dyDescent="0.35">
      <c r="A1962" s="454">
        <v>44286</v>
      </c>
      <c r="B1962" s="455">
        <v>2008000205</v>
      </c>
      <c r="C1962" s="456">
        <v>-6635.3</v>
      </c>
      <c r="D1962" s="127">
        <v>1</v>
      </c>
    </row>
    <row r="1963" spans="1:4" x14ac:dyDescent="0.35">
      <c r="A1963" s="454">
        <v>44194</v>
      </c>
      <c r="B1963" s="455">
        <v>2018000744</v>
      </c>
      <c r="C1963" s="456">
        <v>-6629.14</v>
      </c>
      <c r="D1963" s="127">
        <v>1</v>
      </c>
    </row>
    <row r="1964" spans="1:4" x14ac:dyDescent="0.35">
      <c r="A1964" s="454">
        <v>44199</v>
      </c>
      <c r="B1964" s="455">
        <v>2018000787</v>
      </c>
      <c r="C1964" s="456">
        <v>-6629.14</v>
      </c>
      <c r="D1964" s="127">
        <v>1</v>
      </c>
    </row>
    <row r="1965" spans="1:4" x14ac:dyDescent="0.35">
      <c r="A1965" s="454">
        <v>44132</v>
      </c>
      <c r="B1965" s="455">
        <v>2018000388</v>
      </c>
      <c r="C1965" s="456">
        <v>-6625.06</v>
      </c>
      <c r="D1965" s="127">
        <v>1</v>
      </c>
    </row>
    <row r="1966" spans="1:4" x14ac:dyDescent="0.35">
      <c r="A1966" s="454">
        <v>44126</v>
      </c>
      <c r="B1966" s="455">
        <v>2018000379</v>
      </c>
      <c r="C1966" s="456">
        <v>-6615.01</v>
      </c>
      <c r="D1966" s="127">
        <v>1</v>
      </c>
    </row>
    <row r="1967" spans="1:4" x14ac:dyDescent="0.35">
      <c r="A1967" s="454">
        <v>44369</v>
      </c>
      <c r="B1967" s="455">
        <v>2018001583</v>
      </c>
      <c r="C1967" s="456">
        <v>-6605.7</v>
      </c>
      <c r="D1967" s="127">
        <v>1</v>
      </c>
    </row>
    <row r="1968" spans="1:4" x14ac:dyDescent="0.35">
      <c r="A1968" s="454">
        <v>44302</v>
      </c>
      <c r="B1968" s="455">
        <v>2018001231</v>
      </c>
      <c r="C1968" s="456">
        <v>-6605.55</v>
      </c>
      <c r="D1968" s="127">
        <v>1</v>
      </c>
    </row>
    <row r="1969" spans="1:4" x14ac:dyDescent="0.35">
      <c r="A1969" s="454">
        <v>44314</v>
      </c>
      <c r="B1969" s="455">
        <v>2018001291</v>
      </c>
      <c r="C1969" s="456">
        <v>-6605.55</v>
      </c>
      <c r="D1969" s="127">
        <v>1</v>
      </c>
    </row>
    <row r="1970" spans="1:4" x14ac:dyDescent="0.35">
      <c r="A1970" s="454">
        <v>44209</v>
      </c>
      <c r="B1970" s="455">
        <v>2018000875</v>
      </c>
      <c r="C1970" s="456">
        <v>-6600.5</v>
      </c>
      <c r="D1970" s="127">
        <v>1</v>
      </c>
    </row>
    <row r="1971" spans="1:4" x14ac:dyDescent="0.35">
      <c r="A1971" s="454">
        <v>44324</v>
      </c>
      <c r="B1971" s="455">
        <v>2018001352</v>
      </c>
      <c r="C1971" s="456">
        <v>-6572.01</v>
      </c>
      <c r="D1971" s="127">
        <v>1</v>
      </c>
    </row>
    <row r="1972" spans="1:4" x14ac:dyDescent="0.35">
      <c r="A1972" s="454">
        <v>44034</v>
      </c>
      <c r="B1972" s="455">
        <v>2018000075</v>
      </c>
      <c r="C1972" s="456">
        <v>-6559.82</v>
      </c>
      <c r="D1972" s="127">
        <v>1</v>
      </c>
    </row>
    <row r="1973" spans="1:4" x14ac:dyDescent="0.35">
      <c r="A1973" s="454">
        <v>44284</v>
      </c>
      <c r="B1973" s="455">
        <v>2018001181</v>
      </c>
      <c r="C1973" s="456">
        <v>-6546.63</v>
      </c>
      <c r="D1973" s="127">
        <v>1</v>
      </c>
    </row>
    <row r="1974" spans="1:4" x14ac:dyDescent="0.35">
      <c r="A1974" s="454">
        <v>44324</v>
      </c>
      <c r="B1974" s="455">
        <v>2018001395</v>
      </c>
      <c r="C1974" s="456">
        <v>-6545.95</v>
      </c>
      <c r="D1974" s="127">
        <v>1</v>
      </c>
    </row>
    <row r="1975" spans="1:4" x14ac:dyDescent="0.35">
      <c r="A1975" s="454">
        <v>44299</v>
      </c>
      <c r="B1975" s="455">
        <v>2018001207</v>
      </c>
      <c r="C1975" s="456">
        <v>-6541.19</v>
      </c>
      <c r="D1975" s="127">
        <v>1</v>
      </c>
    </row>
    <row r="1976" spans="1:4" x14ac:dyDescent="0.35">
      <c r="A1976" s="454">
        <v>44197</v>
      </c>
      <c r="B1976" s="455">
        <v>2018000770</v>
      </c>
      <c r="C1976" s="456">
        <v>-6537.76</v>
      </c>
      <c r="D1976" s="127">
        <v>1</v>
      </c>
    </row>
    <row r="1977" spans="1:4" x14ac:dyDescent="0.35">
      <c r="A1977" s="454">
        <v>44314</v>
      </c>
      <c r="B1977" s="455">
        <v>2018001269</v>
      </c>
      <c r="C1977" s="456">
        <v>-6511.2</v>
      </c>
      <c r="D1977" s="127">
        <v>1</v>
      </c>
    </row>
    <row r="1978" spans="1:4" x14ac:dyDescent="0.35">
      <c r="A1978" s="454">
        <v>44265</v>
      </c>
      <c r="B1978" s="455">
        <v>2018001066</v>
      </c>
      <c r="C1978" s="456">
        <v>-6502.95</v>
      </c>
      <c r="D1978" s="127">
        <v>1</v>
      </c>
    </row>
    <row r="1979" spans="1:4" x14ac:dyDescent="0.35">
      <c r="A1979" s="454">
        <v>44073</v>
      </c>
      <c r="B1979" s="455">
        <v>2018000199</v>
      </c>
      <c r="C1979" s="456">
        <v>-6499.43</v>
      </c>
      <c r="D1979" s="127">
        <v>1</v>
      </c>
    </row>
    <row r="1980" spans="1:4" x14ac:dyDescent="0.35">
      <c r="A1980" s="454">
        <v>44220</v>
      </c>
      <c r="B1980" s="455">
        <v>2018000850</v>
      </c>
      <c r="C1980" s="456">
        <v>-6493.73</v>
      </c>
      <c r="D1980" s="127">
        <v>1</v>
      </c>
    </row>
    <row r="1981" spans="1:4" x14ac:dyDescent="0.35">
      <c r="A1981" s="454">
        <v>44253</v>
      </c>
      <c r="B1981" s="455">
        <v>2018001026</v>
      </c>
      <c r="C1981" s="456">
        <v>-6483.54</v>
      </c>
      <c r="D1981" s="127">
        <v>1</v>
      </c>
    </row>
    <row r="1982" spans="1:4" x14ac:dyDescent="0.35">
      <c r="A1982" s="454">
        <v>44089</v>
      </c>
      <c r="B1982" s="455">
        <v>2018000234</v>
      </c>
      <c r="C1982" s="456">
        <v>-6460.37</v>
      </c>
      <c r="D1982" s="127">
        <v>1</v>
      </c>
    </row>
    <row r="1983" spans="1:4" x14ac:dyDescent="0.35">
      <c r="A1983" s="454">
        <v>44118</v>
      </c>
      <c r="B1983" s="455">
        <v>2018000362</v>
      </c>
      <c r="C1983" s="456">
        <v>-6460.37</v>
      </c>
      <c r="D1983" s="127">
        <v>1</v>
      </c>
    </row>
    <row r="1984" spans="1:4" x14ac:dyDescent="0.35">
      <c r="A1984" s="454">
        <v>44364</v>
      </c>
      <c r="B1984" s="455">
        <v>2018001553</v>
      </c>
      <c r="C1984" s="456">
        <v>-6451.71</v>
      </c>
      <c r="D1984" s="127">
        <v>1</v>
      </c>
    </row>
    <row r="1985" spans="1:4" x14ac:dyDescent="0.35">
      <c r="A1985" s="454">
        <v>44167</v>
      </c>
      <c r="B1985" s="455">
        <v>2018000617</v>
      </c>
      <c r="C1985" s="456">
        <v>-6449.81</v>
      </c>
      <c r="D1985" s="127">
        <v>1</v>
      </c>
    </row>
    <row r="1986" spans="1:4" x14ac:dyDescent="0.35">
      <c r="A1986" s="454">
        <v>44245</v>
      </c>
      <c r="B1986" s="455">
        <v>2018000999</v>
      </c>
      <c r="C1986" s="456">
        <v>-6447.92</v>
      </c>
      <c r="D1986" s="127">
        <v>1</v>
      </c>
    </row>
    <row r="1987" spans="1:4" x14ac:dyDescent="0.35">
      <c r="A1987" s="454">
        <v>44146</v>
      </c>
      <c r="B1987" s="455">
        <v>2018000486</v>
      </c>
      <c r="C1987" s="456">
        <v>-6438.61</v>
      </c>
      <c r="D1987" s="127">
        <v>1</v>
      </c>
    </row>
    <row r="1988" spans="1:4" x14ac:dyDescent="0.35">
      <c r="A1988" s="454">
        <v>44273</v>
      </c>
      <c r="B1988" s="455">
        <v>2018001086</v>
      </c>
      <c r="C1988" s="456">
        <v>-6431.78</v>
      </c>
      <c r="D1988" s="127">
        <v>1</v>
      </c>
    </row>
    <row r="1989" spans="1:4" x14ac:dyDescent="0.35">
      <c r="A1989" s="454">
        <v>44205</v>
      </c>
      <c r="B1989" s="455">
        <v>2018000798</v>
      </c>
      <c r="C1989" s="456">
        <v>-6424.21</v>
      </c>
      <c r="D1989" s="127">
        <v>1</v>
      </c>
    </row>
    <row r="1990" spans="1:4" x14ac:dyDescent="0.35">
      <c r="A1990" s="454">
        <v>44279</v>
      </c>
      <c r="B1990" s="455">
        <v>2018001152</v>
      </c>
      <c r="C1990" s="456">
        <v>-6419.17</v>
      </c>
      <c r="D1990" s="127">
        <v>1</v>
      </c>
    </row>
    <row r="1991" spans="1:4" x14ac:dyDescent="0.35">
      <c r="A1991" s="454">
        <v>44218</v>
      </c>
      <c r="B1991" s="455">
        <v>2018000883</v>
      </c>
      <c r="C1991" s="456">
        <v>-6415.72</v>
      </c>
      <c r="D1991" s="127">
        <v>1</v>
      </c>
    </row>
    <row r="1992" spans="1:4" x14ac:dyDescent="0.35">
      <c r="A1992" s="454">
        <v>44036</v>
      </c>
      <c r="B1992" s="455">
        <v>2018000072</v>
      </c>
      <c r="C1992" s="456">
        <v>-6414.85</v>
      </c>
      <c r="D1992" s="127">
        <v>1</v>
      </c>
    </row>
    <row r="1993" spans="1:4" x14ac:dyDescent="0.35">
      <c r="A1993" s="454">
        <v>44284</v>
      </c>
      <c r="B1993" s="455">
        <v>2018001190</v>
      </c>
      <c r="C1993" s="456">
        <v>-6373.09</v>
      </c>
      <c r="D1993" s="127">
        <v>1</v>
      </c>
    </row>
    <row r="1994" spans="1:4" x14ac:dyDescent="0.35">
      <c r="A1994" s="454">
        <v>44248</v>
      </c>
      <c r="B1994" s="455">
        <v>2018001030</v>
      </c>
      <c r="C1994" s="456">
        <v>-6371.67</v>
      </c>
      <c r="D1994" s="127">
        <v>1</v>
      </c>
    </row>
    <row r="1995" spans="1:4" x14ac:dyDescent="0.35">
      <c r="A1995" s="454">
        <v>44376</v>
      </c>
      <c r="B1995" s="455">
        <v>2018001607</v>
      </c>
      <c r="C1995" s="456">
        <v>-6365.45</v>
      </c>
      <c r="D1995" s="127">
        <v>1</v>
      </c>
    </row>
    <row r="1996" spans="1:4" x14ac:dyDescent="0.35">
      <c r="A1996" s="454">
        <v>44228</v>
      </c>
      <c r="B1996" s="455">
        <v>2018000921</v>
      </c>
      <c r="C1996" s="456">
        <v>-6362.53</v>
      </c>
      <c r="D1996" s="127">
        <v>1</v>
      </c>
    </row>
    <row r="1997" spans="1:4" x14ac:dyDescent="0.35">
      <c r="A1997" s="454">
        <v>44151</v>
      </c>
      <c r="B1997" s="455">
        <v>2018000485</v>
      </c>
      <c r="C1997" s="456">
        <v>-6357.19</v>
      </c>
      <c r="D1997" s="127">
        <v>1</v>
      </c>
    </row>
    <row r="1998" spans="1:4" x14ac:dyDescent="0.35">
      <c r="A1998" s="454">
        <v>44360</v>
      </c>
      <c r="B1998" s="455">
        <v>2018001620</v>
      </c>
      <c r="C1998" s="456">
        <v>-6352.47</v>
      </c>
      <c r="D1998" s="127">
        <v>1</v>
      </c>
    </row>
    <row r="1999" spans="1:4" x14ac:dyDescent="0.35">
      <c r="A1999" s="454">
        <v>44192</v>
      </c>
      <c r="B1999" s="455">
        <v>2018000730</v>
      </c>
      <c r="C1999" s="456">
        <v>-6343.19</v>
      </c>
      <c r="D1999" s="127">
        <v>1</v>
      </c>
    </row>
    <row r="2000" spans="1:4" x14ac:dyDescent="0.35">
      <c r="A2000" s="454">
        <v>44213</v>
      </c>
      <c r="B2000" s="455">
        <v>2018000829</v>
      </c>
      <c r="C2000" s="456">
        <v>-6338.8</v>
      </c>
      <c r="D2000" s="127">
        <v>1</v>
      </c>
    </row>
    <row r="2001" spans="1:4" x14ac:dyDescent="0.35">
      <c r="A2001" s="454">
        <v>44114</v>
      </c>
      <c r="B2001" s="455">
        <v>2018000334</v>
      </c>
      <c r="C2001" s="456">
        <v>-6330.6</v>
      </c>
      <c r="D2001" s="127">
        <v>1</v>
      </c>
    </row>
    <row r="2002" spans="1:4" x14ac:dyDescent="0.35">
      <c r="A2002" s="454">
        <v>44281</v>
      </c>
      <c r="B2002" s="455">
        <v>2018001172</v>
      </c>
      <c r="C2002" s="456">
        <v>-6321.64</v>
      </c>
      <c r="D2002" s="127">
        <v>1</v>
      </c>
    </row>
    <row r="2003" spans="1:4" x14ac:dyDescent="0.35">
      <c r="A2003" s="454">
        <v>44353</v>
      </c>
      <c r="B2003" s="455">
        <v>2018001454</v>
      </c>
      <c r="C2003" s="456">
        <v>-6312.17</v>
      </c>
      <c r="D2003" s="127">
        <v>1</v>
      </c>
    </row>
    <row r="2004" spans="1:4" x14ac:dyDescent="0.35">
      <c r="A2004" s="454">
        <v>44082</v>
      </c>
      <c r="B2004" s="455">
        <v>2018000215</v>
      </c>
      <c r="C2004" s="456">
        <v>-6294.72</v>
      </c>
      <c r="D2004" s="127">
        <v>1</v>
      </c>
    </row>
    <row r="2005" spans="1:4" x14ac:dyDescent="0.35">
      <c r="A2005" s="454">
        <v>44189</v>
      </c>
      <c r="B2005" s="455">
        <v>2018000701</v>
      </c>
      <c r="C2005" s="456">
        <v>-6268.07</v>
      </c>
      <c r="D2005" s="127">
        <v>1</v>
      </c>
    </row>
    <row r="2006" spans="1:4" x14ac:dyDescent="0.35">
      <c r="A2006" s="454">
        <v>44299</v>
      </c>
      <c r="B2006" s="455">
        <v>2018001207</v>
      </c>
      <c r="C2006" s="456">
        <v>-6260.85</v>
      </c>
      <c r="D2006" s="127">
        <v>1</v>
      </c>
    </row>
    <row r="2007" spans="1:4" x14ac:dyDescent="0.35">
      <c r="A2007" s="454">
        <v>44100</v>
      </c>
      <c r="B2007" s="455">
        <v>2018000278</v>
      </c>
      <c r="C2007" s="456">
        <v>-6248.66</v>
      </c>
      <c r="D2007" s="127">
        <v>1</v>
      </c>
    </row>
    <row r="2008" spans="1:4" x14ac:dyDescent="0.35">
      <c r="A2008" s="454">
        <v>44376</v>
      </c>
      <c r="B2008" s="455">
        <v>2018001622</v>
      </c>
      <c r="C2008" s="456">
        <v>-6247.18</v>
      </c>
      <c r="D2008" s="127">
        <v>1</v>
      </c>
    </row>
    <row r="2009" spans="1:4" x14ac:dyDescent="0.35">
      <c r="A2009" s="454">
        <v>44189</v>
      </c>
      <c r="B2009" s="455">
        <v>2018000701</v>
      </c>
      <c r="C2009" s="456">
        <v>-6240.17</v>
      </c>
      <c r="D2009" s="127">
        <v>1</v>
      </c>
    </row>
    <row r="2010" spans="1:4" x14ac:dyDescent="0.35">
      <c r="A2010" s="454">
        <v>44361</v>
      </c>
      <c r="B2010" s="455">
        <v>2018001528</v>
      </c>
      <c r="C2010" s="456">
        <v>-6224.35</v>
      </c>
      <c r="D2010" s="127">
        <v>1</v>
      </c>
    </row>
    <row r="2011" spans="1:4" x14ac:dyDescent="0.35">
      <c r="A2011" s="454">
        <v>44026</v>
      </c>
      <c r="B2011" s="455">
        <v>2018000043</v>
      </c>
      <c r="C2011" s="456">
        <v>-6223.14</v>
      </c>
      <c r="D2011" s="127">
        <v>1</v>
      </c>
    </row>
    <row r="2012" spans="1:4" x14ac:dyDescent="0.35">
      <c r="A2012" s="454">
        <v>44130</v>
      </c>
      <c r="B2012" s="455">
        <v>2018000401</v>
      </c>
      <c r="C2012" s="456">
        <v>-6222.64</v>
      </c>
      <c r="D2012" s="127">
        <v>1</v>
      </c>
    </row>
    <row r="2013" spans="1:4" x14ac:dyDescent="0.35">
      <c r="A2013" s="454">
        <v>44260</v>
      </c>
      <c r="B2013" s="455">
        <v>2018001036</v>
      </c>
      <c r="C2013" s="456">
        <v>-6217.18</v>
      </c>
      <c r="D2013" s="127">
        <v>1</v>
      </c>
    </row>
    <row r="2014" spans="1:4" x14ac:dyDescent="0.35">
      <c r="A2014" s="454">
        <v>44025</v>
      </c>
      <c r="B2014" s="455">
        <v>2018000015</v>
      </c>
      <c r="C2014" s="456">
        <v>-6211.15</v>
      </c>
      <c r="D2014" s="127">
        <v>1</v>
      </c>
    </row>
    <row r="2015" spans="1:4" x14ac:dyDescent="0.35">
      <c r="A2015" s="454">
        <v>44245</v>
      </c>
      <c r="B2015" s="455">
        <v>2018000997</v>
      </c>
      <c r="C2015" s="456">
        <v>-6202.07</v>
      </c>
      <c r="D2015" s="127">
        <v>1</v>
      </c>
    </row>
    <row r="2016" spans="1:4" x14ac:dyDescent="0.35">
      <c r="A2016" s="454">
        <v>44358</v>
      </c>
      <c r="B2016" s="455">
        <v>2018001532</v>
      </c>
      <c r="C2016" s="456">
        <v>-6194</v>
      </c>
      <c r="D2016" s="127">
        <v>1</v>
      </c>
    </row>
    <row r="2017" spans="1:4" x14ac:dyDescent="0.35">
      <c r="A2017" s="454">
        <v>44160</v>
      </c>
      <c r="B2017" s="455">
        <v>2018000544</v>
      </c>
      <c r="C2017" s="456">
        <v>-6149.94</v>
      </c>
      <c r="D2017" s="127">
        <v>1</v>
      </c>
    </row>
    <row r="2018" spans="1:4" x14ac:dyDescent="0.35">
      <c r="A2018" s="454">
        <v>44234</v>
      </c>
      <c r="B2018" s="455">
        <v>2018000923</v>
      </c>
      <c r="C2018" s="456">
        <v>-6142.11</v>
      </c>
      <c r="D2018" s="127">
        <v>1</v>
      </c>
    </row>
    <row r="2019" spans="1:4" x14ac:dyDescent="0.35">
      <c r="A2019" s="454">
        <v>44166</v>
      </c>
      <c r="B2019" s="455">
        <v>2018000591</v>
      </c>
      <c r="C2019" s="456">
        <v>-6141.3</v>
      </c>
      <c r="D2019" s="127">
        <v>1</v>
      </c>
    </row>
    <row r="2020" spans="1:4" x14ac:dyDescent="0.35">
      <c r="A2020" s="454">
        <v>44157</v>
      </c>
      <c r="B2020" s="455">
        <v>2018000586</v>
      </c>
      <c r="C2020" s="456">
        <v>-6137.87</v>
      </c>
      <c r="D2020" s="127">
        <v>1</v>
      </c>
    </row>
    <row r="2021" spans="1:4" x14ac:dyDescent="0.35">
      <c r="A2021" s="454">
        <v>44199</v>
      </c>
      <c r="B2021" s="455">
        <v>2018000777</v>
      </c>
      <c r="C2021" s="456">
        <v>-6133.92</v>
      </c>
      <c r="D2021" s="127">
        <v>1</v>
      </c>
    </row>
    <row r="2022" spans="1:4" x14ac:dyDescent="0.35">
      <c r="A2022" s="454">
        <v>44199</v>
      </c>
      <c r="B2022" s="455">
        <v>2018000777</v>
      </c>
      <c r="C2022" s="456">
        <v>-6133.92</v>
      </c>
      <c r="D2022" s="127">
        <v>1</v>
      </c>
    </row>
    <row r="2023" spans="1:4" x14ac:dyDescent="0.35">
      <c r="A2023" s="454">
        <v>44082</v>
      </c>
      <c r="B2023" s="455">
        <v>2018000215</v>
      </c>
      <c r="C2023" s="456">
        <v>-6129.06</v>
      </c>
      <c r="D2023" s="127">
        <v>1</v>
      </c>
    </row>
    <row r="2024" spans="1:4" x14ac:dyDescent="0.35">
      <c r="A2024" s="454">
        <v>44344</v>
      </c>
      <c r="B2024" s="455">
        <v>2018001434</v>
      </c>
      <c r="C2024" s="456">
        <v>-6128.84</v>
      </c>
      <c r="D2024" s="127">
        <v>1</v>
      </c>
    </row>
    <row r="2025" spans="1:4" x14ac:dyDescent="0.35">
      <c r="A2025" s="454">
        <v>44303</v>
      </c>
      <c r="B2025" s="455">
        <v>2018001235</v>
      </c>
      <c r="C2025" s="456">
        <v>-6113.12</v>
      </c>
      <c r="D2025" s="127">
        <v>1</v>
      </c>
    </row>
    <row r="2026" spans="1:4" x14ac:dyDescent="0.35">
      <c r="A2026" s="454">
        <v>44140</v>
      </c>
      <c r="B2026" s="455">
        <v>2018000428</v>
      </c>
      <c r="C2026" s="456">
        <v>-6102.2</v>
      </c>
      <c r="D2026" s="127">
        <v>1</v>
      </c>
    </row>
    <row r="2027" spans="1:4" x14ac:dyDescent="0.35">
      <c r="A2027" s="454">
        <v>44284</v>
      </c>
      <c r="B2027" s="455">
        <v>2018001188</v>
      </c>
      <c r="C2027" s="456">
        <v>-6090.88</v>
      </c>
      <c r="D2027" s="127">
        <v>1</v>
      </c>
    </row>
    <row r="2028" spans="1:4" x14ac:dyDescent="0.35">
      <c r="A2028" s="454">
        <v>44234</v>
      </c>
      <c r="B2028" s="455">
        <v>2018000928</v>
      </c>
      <c r="C2028" s="456">
        <v>-6086.2</v>
      </c>
      <c r="D2028" s="127">
        <v>1</v>
      </c>
    </row>
    <row r="2029" spans="1:4" x14ac:dyDescent="0.35">
      <c r="A2029" s="454">
        <v>44288</v>
      </c>
      <c r="B2029" s="455">
        <v>2008000210</v>
      </c>
      <c r="C2029" s="456">
        <v>-6077.97</v>
      </c>
      <c r="D2029" s="127">
        <v>1</v>
      </c>
    </row>
    <row r="2030" spans="1:4" x14ac:dyDescent="0.35">
      <c r="A2030" s="454">
        <v>44347</v>
      </c>
      <c r="B2030" s="455">
        <v>2008000272</v>
      </c>
      <c r="C2030" s="456">
        <v>-6071.4</v>
      </c>
      <c r="D2030" s="127">
        <v>1</v>
      </c>
    </row>
    <row r="2031" spans="1:4" x14ac:dyDescent="0.35">
      <c r="A2031" s="454">
        <v>44165</v>
      </c>
      <c r="B2031" s="455">
        <v>2008000099</v>
      </c>
      <c r="C2031" s="456">
        <v>-6058.53</v>
      </c>
      <c r="D2031" s="127">
        <v>1</v>
      </c>
    </row>
    <row r="2032" spans="1:4" x14ac:dyDescent="0.35">
      <c r="A2032" s="454">
        <v>44039</v>
      </c>
      <c r="B2032" s="455">
        <v>2018000092</v>
      </c>
      <c r="C2032" s="456">
        <v>-6057.03</v>
      </c>
      <c r="D2032" s="127">
        <v>1</v>
      </c>
    </row>
    <row r="2033" spans="1:4" x14ac:dyDescent="0.35">
      <c r="A2033" s="454">
        <v>44113</v>
      </c>
      <c r="B2033" s="455">
        <v>2018000317</v>
      </c>
      <c r="C2033" s="456">
        <v>-6052.31</v>
      </c>
      <c r="D2033" s="127">
        <v>1</v>
      </c>
    </row>
    <row r="2034" spans="1:4" x14ac:dyDescent="0.35">
      <c r="A2034" s="454">
        <v>44267</v>
      </c>
      <c r="B2034" s="455">
        <v>2018001072</v>
      </c>
      <c r="C2034" s="456">
        <v>-6047.39</v>
      </c>
      <c r="D2034" s="127">
        <v>1</v>
      </c>
    </row>
    <row r="2035" spans="1:4" x14ac:dyDescent="0.35">
      <c r="A2035" s="454">
        <v>44094</v>
      </c>
      <c r="B2035" s="455">
        <v>2018000243</v>
      </c>
      <c r="C2035" s="456">
        <v>-6024.66</v>
      </c>
      <c r="D2035" s="127">
        <v>1</v>
      </c>
    </row>
    <row r="2036" spans="1:4" x14ac:dyDescent="0.35">
      <c r="A2036" s="454">
        <v>44195</v>
      </c>
      <c r="B2036" s="455">
        <v>2018000747</v>
      </c>
      <c r="C2036" s="456">
        <v>-6020.63</v>
      </c>
      <c r="D2036" s="127">
        <v>1</v>
      </c>
    </row>
    <row r="2037" spans="1:4" x14ac:dyDescent="0.35">
      <c r="A2037" s="454">
        <v>44184</v>
      </c>
      <c r="B2037" s="455">
        <v>2018000779</v>
      </c>
      <c r="C2037" s="456">
        <v>-5999.9</v>
      </c>
      <c r="D2037" s="127">
        <v>1</v>
      </c>
    </row>
    <row r="2038" spans="1:4" x14ac:dyDescent="0.35">
      <c r="A2038" s="454">
        <v>44132</v>
      </c>
      <c r="B2038" s="455">
        <v>2018000388</v>
      </c>
      <c r="C2038" s="456">
        <v>-5997.17</v>
      </c>
      <c r="D2038" s="127">
        <v>1</v>
      </c>
    </row>
    <row r="2039" spans="1:4" x14ac:dyDescent="0.35">
      <c r="A2039" s="454">
        <v>44181</v>
      </c>
      <c r="B2039" s="455">
        <v>2018000663</v>
      </c>
      <c r="C2039" s="456">
        <v>-5988.76</v>
      </c>
      <c r="D2039" s="127">
        <v>1</v>
      </c>
    </row>
    <row r="2040" spans="1:4" x14ac:dyDescent="0.35">
      <c r="A2040" s="454">
        <v>44133</v>
      </c>
      <c r="B2040" s="455">
        <v>2018000389</v>
      </c>
      <c r="C2040" s="456">
        <v>-5978.1</v>
      </c>
      <c r="D2040" s="127">
        <v>1</v>
      </c>
    </row>
    <row r="2041" spans="1:4" x14ac:dyDescent="0.35">
      <c r="A2041" s="454">
        <v>44231</v>
      </c>
      <c r="B2041" s="455">
        <v>2018000920</v>
      </c>
      <c r="C2041" s="456">
        <v>-5976.1</v>
      </c>
      <c r="D2041" s="127">
        <v>1</v>
      </c>
    </row>
    <row r="2042" spans="1:4" x14ac:dyDescent="0.35">
      <c r="A2042" s="454">
        <v>44224</v>
      </c>
      <c r="B2042" s="455">
        <v>2018000876</v>
      </c>
      <c r="C2042" s="456">
        <v>-5968.2</v>
      </c>
      <c r="D2042" s="127">
        <v>1</v>
      </c>
    </row>
    <row r="2043" spans="1:4" x14ac:dyDescent="0.35">
      <c r="A2043" s="454">
        <v>44367</v>
      </c>
      <c r="B2043" s="455">
        <v>2018001584</v>
      </c>
      <c r="C2043" s="456">
        <v>-5947.06</v>
      </c>
      <c r="D2043" s="127">
        <v>1</v>
      </c>
    </row>
    <row r="2044" spans="1:4" x14ac:dyDescent="0.35">
      <c r="A2044" s="454">
        <v>44153</v>
      </c>
      <c r="B2044" s="455">
        <v>2018000519</v>
      </c>
      <c r="C2044" s="456">
        <v>-5935.21</v>
      </c>
      <c r="D2044" s="127">
        <v>1</v>
      </c>
    </row>
    <row r="2045" spans="1:4" x14ac:dyDescent="0.35">
      <c r="A2045" s="454">
        <v>44095</v>
      </c>
      <c r="B2045" s="455">
        <v>2018000260</v>
      </c>
      <c r="C2045" s="456">
        <v>-5926.6</v>
      </c>
      <c r="D2045" s="127">
        <v>1</v>
      </c>
    </row>
    <row r="2046" spans="1:4" x14ac:dyDescent="0.35">
      <c r="A2046" s="454">
        <v>44094</v>
      </c>
      <c r="B2046" s="455">
        <v>2018000243</v>
      </c>
      <c r="C2046" s="456">
        <v>-5914.66</v>
      </c>
      <c r="D2046" s="127">
        <v>1</v>
      </c>
    </row>
    <row r="2047" spans="1:4" x14ac:dyDescent="0.35">
      <c r="A2047" s="454">
        <v>44358</v>
      </c>
      <c r="B2047" s="455">
        <v>2018001514</v>
      </c>
      <c r="C2047" s="456">
        <v>-5912.9</v>
      </c>
      <c r="D2047" s="127">
        <v>1</v>
      </c>
    </row>
    <row r="2048" spans="1:4" x14ac:dyDescent="0.35">
      <c r="A2048" s="454">
        <v>44153</v>
      </c>
      <c r="B2048" s="455">
        <v>2018000528</v>
      </c>
      <c r="C2048" s="456">
        <v>-5910.04</v>
      </c>
      <c r="D2048" s="127">
        <v>1</v>
      </c>
    </row>
    <row r="2049" spans="1:4" x14ac:dyDescent="0.35">
      <c r="A2049" s="454">
        <v>44195</v>
      </c>
      <c r="B2049" s="455">
        <v>2018000750</v>
      </c>
      <c r="C2049" s="456">
        <v>-5904.45</v>
      </c>
      <c r="D2049" s="127">
        <v>1</v>
      </c>
    </row>
    <row r="2050" spans="1:4" x14ac:dyDescent="0.35">
      <c r="A2050" s="454">
        <v>44281</v>
      </c>
      <c r="B2050" s="455">
        <v>2018001170</v>
      </c>
      <c r="C2050" s="456">
        <v>-5903.76</v>
      </c>
      <c r="D2050" s="127">
        <v>1</v>
      </c>
    </row>
    <row r="2051" spans="1:4" x14ac:dyDescent="0.35">
      <c r="A2051" s="454">
        <v>44366</v>
      </c>
      <c r="B2051" s="455">
        <v>2008000346</v>
      </c>
      <c r="C2051" s="456">
        <v>-5896</v>
      </c>
      <c r="D2051" s="127">
        <v>1</v>
      </c>
    </row>
    <row r="2052" spans="1:4" x14ac:dyDescent="0.35">
      <c r="A2052" s="454">
        <v>44363</v>
      </c>
      <c r="B2052" s="455">
        <v>2018001541</v>
      </c>
      <c r="C2052" s="456">
        <v>-5880.21</v>
      </c>
      <c r="D2052" s="127">
        <v>1</v>
      </c>
    </row>
    <row r="2053" spans="1:4" x14ac:dyDescent="0.35">
      <c r="A2053" s="454">
        <v>44192</v>
      </c>
      <c r="B2053" s="455">
        <v>2018000730</v>
      </c>
      <c r="C2053" s="456">
        <v>-5873.32</v>
      </c>
      <c r="D2053" s="127">
        <v>1</v>
      </c>
    </row>
    <row r="2054" spans="1:4" x14ac:dyDescent="0.35">
      <c r="A2054" s="454">
        <v>44210</v>
      </c>
      <c r="B2054" s="455">
        <v>2018000814</v>
      </c>
      <c r="C2054" s="456">
        <v>-5871.14</v>
      </c>
      <c r="D2054" s="127">
        <v>1</v>
      </c>
    </row>
    <row r="2055" spans="1:4" x14ac:dyDescent="0.35">
      <c r="A2055" s="454">
        <v>44237</v>
      </c>
      <c r="B2055" s="455">
        <v>2018000949</v>
      </c>
      <c r="C2055" s="456">
        <v>-5871.14</v>
      </c>
      <c r="D2055" s="127">
        <v>1</v>
      </c>
    </row>
    <row r="2056" spans="1:4" x14ac:dyDescent="0.35">
      <c r="A2056" s="454">
        <v>44358</v>
      </c>
      <c r="B2056" s="455">
        <v>2018001513</v>
      </c>
      <c r="C2056" s="456">
        <v>-5865.1</v>
      </c>
      <c r="D2056" s="127">
        <v>1</v>
      </c>
    </row>
    <row r="2057" spans="1:4" x14ac:dyDescent="0.35">
      <c r="A2057" s="454">
        <v>44213</v>
      </c>
      <c r="B2057" s="455">
        <v>2018000823</v>
      </c>
      <c r="C2057" s="456">
        <v>-5863.52</v>
      </c>
      <c r="D2057" s="127">
        <v>1</v>
      </c>
    </row>
    <row r="2058" spans="1:4" x14ac:dyDescent="0.35">
      <c r="A2058" s="454">
        <v>44041</v>
      </c>
      <c r="B2058" s="455">
        <v>2018000140</v>
      </c>
      <c r="C2058" s="456">
        <v>-5848.64</v>
      </c>
      <c r="D2058" s="127">
        <v>1</v>
      </c>
    </row>
    <row r="2059" spans="1:4" x14ac:dyDescent="0.35">
      <c r="A2059" s="454">
        <v>44271</v>
      </c>
      <c r="B2059" s="455">
        <v>2018001079</v>
      </c>
      <c r="C2059" s="456">
        <v>-5807.62</v>
      </c>
      <c r="D2059" s="127">
        <v>1</v>
      </c>
    </row>
    <row r="2060" spans="1:4" x14ac:dyDescent="0.35">
      <c r="A2060" s="454">
        <v>44020</v>
      </c>
      <c r="B2060" s="455">
        <v>2018000017</v>
      </c>
      <c r="C2060" s="456">
        <v>-5797.41</v>
      </c>
      <c r="D2060" s="127">
        <v>1</v>
      </c>
    </row>
    <row r="2061" spans="1:4" x14ac:dyDescent="0.35">
      <c r="A2061" s="454">
        <v>44191</v>
      </c>
      <c r="B2061" s="455">
        <v>2018000707</v>
      </c>
      <c r="C2061" s="456">
        <v>-5796.9</v>
      </c>
      <c r="D2061" s="127">
        <v>1</v>
      </c>
    </row>
    <row r="2062" spans="1:4" x14ac:dyDescent="0.35">
      <c r="A2062" s="454">
        <v>44131</v>
      </c>
      <c r="B2062" s="455">
        <v>2018000400</v>
      </c>
      <c r="C2062" s="456">
        <v>-5778.16</v>
      </c>
      <c r="D2062" s="127">
        <v>1</v>
      </c>
    </row>
    <row r="2063" spans="1:4" x14ac:dyDescent="0.35">
      <c r="A2063" s="454">
        <v>44324</v>
      </c>
      <c r="B2063" s="455">
        <v>2018001396</v>
      </c>
      <c r="C2063" s="456">
        <v>-5776.97</v>
      </c>
      <c r="D2063" s="127">
        <v>1</v>
      </c>
    </row>
    <row r="2064" spans="1:4" x14ac:dyDescent="0.35">
      <c r="A2064" s="454">
        <v>44195</v>
      </c>
      <c r="B2064" s="455">
        <v>2018000747</v>
      </c>
      <c r="C2064" s="456">
        <v>-5776.57</v>
      </c>
      <c r="D2064" s="127">
        <v>1</v>
      </c>
    </row>
    <row r="2065" spans="1:4" x14ac:dyDescent="0.35">
      <c r="A2065" s="454">
        <v>44282</v>
      </c>
      <c r="B2065" s="455">
        <v>2018001166</v>
      </c>
      <c r="C2065" s="456">
        <v>-5774.62</v>
      </c>
      <c r="D2065" s="127">
        <v>1</v>
      </c>
    </row>
    <row r="2066" spans="1:4" x14ac:dyDescent="0.35">
      <c r="A2066" s="454">
        <v>44224</v>
      </c>
      <c r="B2066" s="455">
        <v>2018000878</v>
      </c>
      <c r="C2066" s="456">
        <v>-5763.77</v>
      </c>
      <c r="D2066" s="127">
        <v>1</v>
      </c>
    </row>
    <row r="2067" spans="1:4" x14ac:dyDescent="0.35">
      <c r="A2067" s="454">
        <v>44137</v>
      </c>
      <c r="B2067" s="455">
        <v>2018000407</v>
      </c>
      <c r="C2067" s="456">
        <v>-5744.59</v>
      </c>
      <c r="D2067" s="127">
        <v>1</v>
      </c>
    </row>
    <row r="2068" spans="1:4" x14ac:dyDescent="0.35">
      <c r="A2068" s="454">
        <v>44183</v>
      </c>
      <c r="B2068" s="455">
        <v>2018000682</v>
      </c>
      <c r="C2068" s="456">
        <v>-5735.82</v>
      </c>
      <c r="D2068" s="127">
        <v>1</v>
      </c>
    </row>
    <row r="2069" spans="1:4" x14ac:dyDescent="0.35">
      <c r="A2069" s="454">
        <v>44362</v>
      </c>
      <c r="B2069" s="455">
        <v>2018001535</v>
      </c>
      <c r="C2069" s="456">
        <v>-5730.85</v>
      </c>
      <c r="D2069" s="127">
        <v>1</v>
      </c>
    </row>
    <row r="2070" spans="1:4" x14ac:dyDescent="0.35">
      <c r="A2070" s="454">
        <v>44187</v>
      </c>
      <c r="B2070" s="455">
        <v>2018000732</v>
      </c>
      <c r="C2070" s="456">
        <v>-5722.06</v>
      </c>
      <c r="D2070" s="127">
        <v>1</v>
      </c>
    </row>
    <row r="2071" spans="1:4" x14ac:dyDescent="0.35">
      <c r="A2071" s="454">
        <v>44275</v>
      </c>
      <c r="B2071" s="455">
        <v>2018001124</v>
      </c>
      <c r="C2071" s="456">
        <v>-5699.8</v>
      </c>
      <c r="D2071" s="127">
        <v>1</v>
      </c>
    </row>
    <row r="2072" spans="1:4" x14ac:dyDescent="0.35">
      <c r="A2072" s="454">
        <v>44186</v>
      </c>
      <c r="B2072" s="455">
        <v>2018000691</v>
      </c>
      <c r="C2072" s="456">
        <v>-5695.54</v>
      </c>
      <c r="D2072" s="127">
        <v>1</v>
      </c>
    </row>
    <row r="2073" spans="1:4" x14ac:dyDescent="0.35">
      <c r="A2073" s="454">
        <v>44222</v>
      </c>
      <c r="B2073" s="455">
        <v>2018000870</v>
      </c>
      <c r="C2073" s="456">
        <v>-5685.27</v>
      </c>
      <c r="D2073" s="127">
        <v>1</v>
      </c>
    </row>
    <row r="2074" spans="1:4" x14ac:dyDescent="0.35">
      <c r="A2074" s="454">
        <v>44018</v>
      </c>
      <c r="B2074" s="455">
        <v>2018000011</v>
      </c>
      <c r="C2074" s="456">
        <v>-5675.54</v>
      </c>
      <c r="D2074" s="127">
        <v>1</v>
      </c>
    </row>
    <row r="2075" spans="1:4" x14ac:dyDescent="0.35">
      <c r="A2075" s="454">
        <v>44199</v>
      </c>
      <c r="B2075" s="455">
        <v>2018000775</v>
      </c>
      <c r="C2075" s="456">
        <v>-5658.95</v>
      </c>
      <c r="D2075" s="127">
        <v>1</v>
      </c>
    </row>
    <row r="2076" spans="1:4" x14ac:dyDescent="0.35">
      <c r="A2076" s="454">
        <v>44168</v>
      </c>
      <c r="B2076" s="455">
        <v>2018000606</v>
      </c>
      <c r="C2076" s="456">
        <v>-5644.69</v>
      </c>
      <c r="D2076" s="127">
        <v>1</v>
      </c>
    </row>
    <row r="2077" spans="1:4" x14ac:dyDescent="0.35">
      <c r="A2077" s="454">
        <v>44199</v>
      </c>
      <c r="B2077" s="455">
        <v>2018000786</v>
      </c>
      <c r="C2077" s="456">
        <v>-5639.72</v>
      </c>
      <c r="D2077" s="127">
        <v>1</v>
      </c>
    </row>
    <row r="2078" spans="1:4" x14ac:dyDescent="0.35">
      <c r="A2078" s="454">
        <v>44320</v>
      </c>
      <c r="B2078" s="455">
        <v>2018001320</v>
      </c>
      <c r="C2078" s="456">
        <v>-5638.57</v>
      </c>
      <c r="D2078" s="127">
        <v>1</v>
      </c>
    </row>
    <row r="2079" spans="1:4" x14ac:dyDescent="0.35">
      <c r="A2079" s="454">
        <v>44199</v>
      </c>
      <c r="B2079" s="455">
        <v>2018000776</v>
      </c>
      <c r="C2079" s="456">
        <v>-5634.78</v>
      </c>
      <c r="D2079" s="127">
        <v>1</v>
      </c>
    </row>
    <row r="2080" spans="1:4" x14ac:dyDescent="0.35">
      <c r="A2080" s="454">
        <v>44199</v>
      </c>
      <c r="B2080" s="455">
        <v>2018000776</v>
      </c>
      <c r="C2080" s="456">
        <v>-5634.78</v>
      </c>
      <c r="D2080" s="127">
        <v>1</v>
      </c>
    </row>
    <row r="2081" spans="1:4" x14ac:dyDescent="0.35">
      <c r="A2081" s="454">
        <v>44080</v>
      </c>
      <c r="B2081" s="455">
        <v>2018000274</v>
      </c>
      <c r="C2081" s="456">
        <v>-5634.52</v>
      </c>
      <c r="D2081" s="127">
        <v>1</v>
      </c>
    </row>
    <row r="2082" spans="1:4" x14ac:dyDescent="0.35">
      <c r="A2082" s="454">
        <v>44125</v>
      </c>
      <c r="B2082" s="455">
        <v>2018000359</v>
      </c>
      <c r="C2082" s="456">
        <v>-5616.46</v>
      </c>
      <c r="D2082" s="127">
        <v>1</v>
      </c>
    </row>
    <row r="2083" spans="1:4" x14ac:dyDescent="0.35">
      <c r="A2083" s="454">
        <v>44341</v>
      </c>
      <c r="B2083" s="455">
        <v>2018001429</v>
      </c>
      <c r="C2083" s="456">
        <v>-5598.44</v>
      </c>
      <c r="D2083" s="127">
        <v>1</v>
      </c>
    </row>
    <row r="2084" spans="1:4" x14ac:dyDescent="0.35">
      <c r="A2084" s="454">
        <v>44080</v>
      </c>
      <c r="B2084" s="455">
        <v>2018000274</v>
      </c>
      <c r="C2084" s="456">
        <v>-5592.54</v>
      </c>
      <c r="D2084" s="127">
        <v>1</v>
      </c>
    </row>
    <row r="2085" spans="1:4" x14ac:dyDescent="0.35">
      <c r="A2085" s="454">
        <v>44275</v>
      </c>
      <c r="B2085" s="455">
        <v>2018001122</v>
      </c>
      <c r="C2085" s="456">
        <v>-5574.17</v>
      </c>
      <c r="D2085" s="127">
        <v>1</v>
      </c>
    </row>
    <row r="2086" spans="1:4" x14ac:dyDescent="0.35">
      <c r="A2086" s="454">
        <v>44275</v>
      </c>
      <c r="B2086" s="455">
        <v>2018001123</v>
      </c>
      <c r="C2086" s="456">
        <v>-5574.17</v>
      </c>
      <c r="D2086" s="127">
        <v>1</v>
      </c>
    </row>
    <row r="2087" spans="1:4" x14ac:dyDescent="0.35">
      <c r="A2087" s="454">
        <v>44275</v>
      </c>
      <c r="B2087" s="455">
        <v>2018001125</v>
      </c>
      <c r="C2087" s="456">
        <v>-5574.17</v>
      </c>
      <c r="D2087" s="127">
        <v>1</v>
      </c>
    </row>
    <row r="2088" spans="1:4" x14ac:dyDescent="0.35">
      <c r="A2088" s="454">
        <v>44183</v>
      </c>
      <c r="B2088" s="455">
        <v>2018000696</v>
      </c>
      <c r="C2088" s="456">
        <v>-5564.61</v>
      </c>
      <c r="D2088" s="127">
        <v>1</v>
      </c>
    </row>
    <row r="2089" spans="1:4" x14ac:dyDescent="0.35">
      <c r="A2089" s="454">
        <v>44197</v>
      </c>
      <c r="B2089" s="455">
        <v>2018000757</v>
      </c>
      <c r="C2089" s="456">
        <v>-5560.24</v>
      </c>
      <c r="D2089" s="127">
        <v>1</v>
      </c>
    </row>
    <row r="2090" spans="1:4" x14ac:dyDescent="0.35">
      <c r="A2090" s="454">
        <v>44143</v>
      </c>
      <c r="B2090" s="455">
        <v>2018000445</v>
      </c>
      <c r="C2090" s="456">
        <v>-5558.85</v>
      </c>
      <c r="D2090" s="127">
        <v>1</v>
      </c>
    </row>
    <row r="2091" spans="1:4" x14ac:dyDescent="0.35">
      <c r="A2091" s="454">
        <v>44276</v>
      </c>
      <c r="B2091" s="455">
        <v>2018001109</v>
      </c>
      <c r="C2091" s="456">
        <v>-5555.6</v>
      </c>
      <c r="D2091" s="127">
        <v>1</v>
      </c>
    </row>
    <row r="2092" spans="1:4" x14ac:dyDescent="0.35">
      <c r="A2092" s="454">
        <v>44137</v>
      </c>
      <c r="B2092" s="455">
        <v>2018000407</v>
      </c>
      <c r="C2092" s="456">
        <v>-5550.6</v>
      </c>
      <c r="D2092" s="127">
        <v>1</v>
      </c>
    </row>
    <row r="2093" spans="1:4" x14ac:dyDescent="0.35">
      <c r="A2093" s="454">
        <v>44159</v>
      </c>
      <c r="B2093" s="455">
        <v>2018000548</v>
      </c>
      <c r="C2093" s="456">
        <v>-5541.19</v>
      </c>
      <c r="D2093" s="127">
        <v>1</v>
      </c>
    </row>
    <row r="2094" spans="1:4" x14ac:dyDescent="0.35">
      <c r="A2094" s="454">
        <v>44363</v>
      </c>
      <c r="B2094" s="455">
        <v>2018001542</v>
      </c>
      <c r="C2094" s="456">
        <v>-5534.52</v>
      </c>
      <c r="D2094" s="127">
        <v>1</v>
      </c>
    </row>
    <row r="2095" spans="1:4" x14ac:dyDescent="0.35">
      <c r="A2095" s="454">
        <v>44159</v>
      </c>
      <c r="B2095" s="455">
        <v>2018000548</v>
      </c>
      <c r="C2095" s="456">
        <v>-5532.41</v>
      </c>
      <c r="D2095" s="127">
        <v>1</v>
      </c>
    </row>
    <row r="2096" spans="1:4" x14ac:dyDescent="0.35">
      <c r="A2096" s="454">
        <v>44150</v>
      </c>
      <c r="B2096" s="455">
        <v>2018000524</v>
      </c>
      <c r="C2096" s="456">
        <v>-5520.29</v>
      </c>
      <c r="D2096" s="127">
        <v>1</v>
      </c>
    </row>
    <row r="2097" spans="1:4" x14ac:dyDescent="0.35">
      <c r="A2097" s="454">
        <v>44347</v>
      </c>
      <c r="B2097" s="455">
        <v>2018001439</v>
      </c>
      <c r="C2097" s="456">
        <v>-5517.87</v>
      </c>
      <c r="D2097" s="127">
        <v>1</v>
      </c>
    </row>
    <row r="2098" spans="1:4" x14ac:dyDescent="0.35">
      <c r="A2098" s="454">
        <v>44034</v>
      </c>
      <c r="B2098" s="455">
        <v>2018000095</v>
      </c>
      <c r="C2098" s="456">
        <v>-5516.21</v>
      </c>
      <c r="D2098" s="127">
        <v>1</v>
      </c>
    </row>
    <row r="2099" spans="1:4" x14ac:dyDescent="0.35">
      <c r="A2099" s="454">
        <v>44334</v>
      </c>
      <c r="B2099" s="455">
        <v>2018001390</v>
      </c>
      <c r="C2099" s="456">
        <v>-5510.69</v>
      </c>
      <c r="D2099" s="127">
        <v>1</v>
      </c>
    </row>
    <row r="2100" spans="1:4" x14ac:dyDescent="0.35">
      <c r="A2100" s="454">
        <v>44159</v>
      </c>
      <c r="B2100" s="455">
        <v>2018000551</v>
      </c>
      <c r="C2100" s="456">
        <v>-5509.42</v>
      </c>
      <c r="D2100" s="127">
        <v>1</v>
      </c>
    </row>
    <row r="2101" spans="1:4" x14ac:dyDescent="0.35">
      <c r="A2101" s="454">
        <v>44183</v>
      </c>
      <c r="B2101" s="455">
        <v>2018000709</v>
      </c>
      <c r="C2101" s="456">
        <v>-5499.14</v>
      </c>
      <c r="D2101" s="127">
        <v>1</v>
      </c>
    </row>
    <row r="2102" spans="1:4" x14ac:dyDescent="0.35">
      <c r="A2102" s="454">
        <v>44195</v>
      </c>
      <c r="B2102" s="455">
        <v>2018000750</v>
      </c>
      <c r="C2102" s="456">
        <v>-5497.24</v>
      </c>
      <c r="D2102" s="127">
        <v>1</v>
      </c>
    </row>
    <row r="2103" spans="1:4" x14ac:dyDescent="0.35">
      <c r="A2103" s="454">
        <v>44218</v>
      </c>
      <c r="B2103" s="455">
        <v>2018000837</v>
      </c>
      <c r="C2103" s="456">
        <v>-5481.37</v>
      </c>
      <c r="D2103" s="127">
        <v>1</v>
      </c>
    </row>
    <row r="2104" spans="1:4" x14ac:dyDescent="0.35">
      <c r="A2104" s="454">
        <v>44373</v>
      </c>
      <c r="B2104" s="455">
        <v>2018001596</v>
      </c>
      <c r="C2104" s="456">
        <v>-5476.68</v>
      </c>
      <c r="D2104" s="127">
        <v>1</v>
      </c>
    </row>
    <row r="2105" spans="1:4" x14ac:dyDescent="0.35">
      <c r="A2105" s="454">
        <v>44265</v>
      </c>
      <c r="B2105" s="455">
        <v>2018001067</v>
      </c>
      <c r="C2105" s="456">
        <v>-5475.6</v>
      </c>
      <c r="D2105" s="127">
        <v>1</v>
      </c>
    </row>
    <row r="2106" spans="1:4" x14ac:dyDescent="0.35">
      <c r="A2106" s="454">
        <v>44299</v>
      </c>
      <c r="B2106" s="455">
        <v>2018001226</v>
      </c>
      <c r="C2106" s="456">
        <v>-5473.17</v>
      </c>
      <c r="D2106" s="127">
        <v>1</v>
      </c>
    </row>
    <row r="2107" spans="1:4" x14ac:dyDescent="0.35">
      <c r="A2107" s="454">
        <v>44359</v>
      </c>
      <c r="B2107" s="455">
        <v>2018001496</v>
      </c>
      <c r="C2107" s="456">
        <v>-5468.66</v>
      </c>
      <c r="D2107" s="127">
        <v>1</v>
      </c>
    </row>
    <row r="2108" spans="1:4" x14ac:dyDescent="0.35">
      <c r="A2108" s="454">
        <v>44255</v>
      </c>
      <c r="B2108" s="455">
        <v>2018001022</v>
      </c>
      <c r="C2108" s="456">
        <v>-5462.37</v>
      </c>
      <c r="D2108" s="127">
        <v>1</v>
      </c>
    </row>
    <row r="2109" spans="1:4" x14ac:dyDescent="0.35">
      <c r="A2109" s="454">
        <v>44195</v>
      </c>
      <c r="B2109" s="455">
        <v>2018000761</v>
      </c>
      <c r="C2109" s="456">
        <v>-5462.31</v>
      </c>
      <c r="D2109" s="127">
        <v>1</v>
      </c>
    </row>
    <row r="2110" spans="1:4" x14ac:dyDescent="0.35">
      <c r="A2110" s="454">
        <v>44160</v>
      </c>
      <c r="B2110" s="455">
        <v>2018000570</v>
      </c>
      <c r="C2110" s="456">
        <v>-5454.3</v>
      </c>
      <c r="D2110" s="127">
        <v>1</v>
      </c>
    </row>
    <row r="2111" spans="1:4" x14ac:dyDescent="0.35">
      <c r="A2111" s="454">
        <v>44219</v>
      </c>
      <c r="B2111" s="455">
        <v>2018000871</v>
      </c>
      <c r="C2111" s="456">
        <v>-5448.07</v>
      </c>
      <c r="D2111" s="127">
        <v>1</v>
      </c>
    </row>
    <row r="2112" spans="1:4" x14ac:dyDescent="0.35">
      <c r="A2112" s="454">
        <v>44224</v>
      </c>
      <c r="B2112" s="455">
        <v>2018000892</v>
      </c>
      <c r="C2112" s="456">
        <v>-5444.14</v>
      </c>
      <c r="D2112" s="127">
        <v>1</v>
      </c>
    </row>
    <row r="2113" spans="1:4" x14ac:dyDescent="0.35">
      <c r="A2113" s="454">
        <v>44281</v>
      </c>
      <c r="B2113" s="455">
        <v>2018001170</v>
      </c>
      <c r="C2113" s="456">
        <v>-5443.8</v>
      </c>
      <c r="D2113" s="127">
        <v>1</v>
      </c>
    </row>
    <row r="2114" spans="1:4" x14ac:dyDescent="0.35">
      <c r="A2114" s="454">
        <v>44029</v>
      </c>
      <c r="B2114" s="455">
        <v>2018000053</v>
      </c>
      <c r="C2114" s="456">
        <v>-5416.94</v>
      </c>
      <c r="D2114" s="127">
        <v>1</v>
      </c>
    </row>
    <row r="2115" spans="1:4" x14ac:dyDescent="0.35">
      <c r="A2115" s="454">
        <v>44366</v>
      </c>
      <c r="B2115" s="455">
        <v>2018001621</v>
      </c>
      <c r="C2115" s="456">
        <v>-5412.12</v>
      </c>
      <c r="D2115" s="127">
        <v>1</v>
      </c>
    </row>
    <row r="2116" spans="1:4" x14ac:dyDescent="0.35">
      <c r="A2116" s="454">
        <v>44314</v>
      </c>
      <c r="B2116" s="455">
        <v>2018001270</v>
      </c>
      <c r="C2116" s="456">
        <v>-5408.73</v>
      </c>
      <c r="D2116" s="127">
        <v>1</v>
      </c>
    </row>
    <row r="2117" spans="1:4" x14ac:dyDescent="0.35">
      <c r="A2117" s="454">
        <v>44146</v>
      </c>
      <c r="B2117" s="455">
        <v>2018000572</v>
      </c>
      <c r="C2117" s="456">
        <v>-5404.36</v>
      </c>
      <c r="D2117" s="127">
        <v>1</v>
      </c>
    </row>
    <row r="2118" spans="1:4" x14ac:dyDescent="0.35">
      <c r="A2118" s="454">
        <v>44298</v>
      </c>
      <c r="B2118" s="455">
        <v>2018001214</v>
      </c>
      <c r="C2118" s="456">
        <v>-5400.72</v>
      </c>
      <c r="D2118" s="127">
        <v>1</v>
      </c>
    </row>
    <row r="2119" spans="1:4" x14ac:dyDescent="0.35">
      <c r="A2119" s="454">
        <v>44145</v>
      </c>
      <c r="B2119" s="455">
        <v>2018000483</v>
      </c>
      <c r="C2119" s="456">
        <v>-5398</v>
      </c>
      <c r="D2119" s="127">
        <v>1</v>
      </c>
    </row>
    <row r="2120" spans="1:4" x14ac:dyDescent="0.35">
      <c r="A2120" s="454">
        <v>44279</v>
      </c>
      <c r="B2120" s="455">
        <v>2018001153</v>
      </c>
      <c r="C2120" s="456">
        <v>-5396.77</v>
      </c>
      <c r="D2120" s="127">
        <v>1</v>
      </c>
    </row>
    <row r="2121" spans="1:4" x14ac:dyDescent="0.35">
      <c r="A2121" s="454">
        <v>44224</v>
      </c>
      <c r="B2121" s="455">
        <v>2018000878</v>
      </c>
      <c r="C2121" s="456">
        <v>-5390.88</v>
      </c>
      <c r="D2121" s="127">
        <v>1</v>
      </c>
    </row>
    <row r="2122" spans="1:4" x14ac:dyDescent="0.35">
      <c r="A2122" s="454">
        <v>44281</v>
      </c>
      <c r="B2122" s="455">
        <v>2018001168</v>
      </c>
      <c r="C2122" s="456">
        <v>-5379.28</v>
      </c>
      <c r="D2122" s="127">
        <v>1</v>
      </c>
    </row>
    <row r="2123" spans="1:4" x14ac:dyDescent="0.35">
      <c r="A2123" s="454">
        <v>44324</v>
      </c>
      <c r="B2123" s="455">
        <v>2018001394</v>
      </c>
      <c r="C2123" s="456">
        <v>-5377.03</v>
      </c>
      <c r="D2123" s="127">
        <v>1</v>
      </c>
    </row>
    <row r="2124" spans="1:4" x14ac:dyDescent="0.35">
      <c r="A2124" s="454">
        <v>44320</v>
      </c>
      <c r="B2124" s="455">
        <v>2018001388</v>
      </c>
      <c r="C2124" s="456">
        <v>-5364.85</v>
      </c>
      <c r="D2124" s="127">
        <v>1</v>
      </c>
    </row>
    <row r="2125" spans="1:4" x14ac:dyDescent="0.35">
      <c r="A2125" s="454">
        <v>44253</v>
      </c>
      <c r="B2125" s="455">
        <v>2018001017</v>
      </c>
      <c r="C2125" s="456">
        <v>-5359.18</v>
      </c>
      <c r="D2125" s="127">
        <v>1</v>
      </c>
    </row>
    <row r="2126" spans="1:4" x14ac:dyDescent="0.35">
      <c r="A2126" s="454">
        <v>44263</v>
      </c>
      <c r="B2126" s="455">
        <v>2018001051</v>
      </c>
      <c r="C2126" s="456">
        <v>-5359.18</v>
      </c>
      <c r="D2126" s="127">
        <v>1</v>
      </c>
    </row>
    <row r="2127" spans="1:4" x14ac:dyDescent="0.35">
      <c r="A2127" s="454">
        <v>44234</v>
      </c>
      <c r="B2127" s="455">
        <v>2018000933</v>
      </c>
      <c r="C2127" s="456">
        <v>-5338.4</v>
      </c>
      <c r="D2127" s="127">
        <v>1</v>
      </c>
    </row>
    <row r="2128" spans="1:4" x14ac:dyDescent="0.35">
      <c r="A2128" s="454">
        <v>44127</v>
      </c>
      <c r="B2128" s="455">
        <v>2018000364</v>
      </c>
      <c r="C2128" s="456">
        <v>-5332.32</v>
      </c>
      <c r="D2128" s="127">
        <v>1</v>
      </c>
    </row>
    <row r="2129" spans="1:4" x14ac:dyDescent="0.35">
      <c r="A2129" s="454">
        <v>44209</v>
      </c>
      <c r="B2129" s="455">
        <v>2018000875</v>
      </c>
      <c r="C2129" s="456">
        <v>-5326.62</v>
      </c>
      <c r="D2129" s="127">
        <v>1</v>
      </c>
    </row>
    <row r="2130" spans="1:4" x14ac:dyDescent="0.35">
      <c r="A2130" s="454">
        <v>44164</v>
      </c>
      <c r="B2130" s="455">
        <v>2018000573</v>
      </c>
      <c r="C2130" s="456">
        <v>-5316.59</v>
      </c>
      <c r="D2130" s="127">
        <v>1</v>
      </c>
    </row>
    <row r="2131" spans="1:4" x14ac:dyDescent="0.35">
      <c r="A2131" s="454">
        <v>44183</v>
      </c>
      <c r="B2131" s="455">
        <v>2018000673</v>
      </c>
      <c r="C2131" s="456">
        <v>-5302.75</v>
      </c>
      <c r="D2131" s="127">
        <v>1</v>
      </c>
    </row>
    <row r="2132" spans="1:4" x14ac:dyDescent="0.35">
      <c r="A2132" s="454">
        <v>44253</v>
      </c>
      <c r="B2132" s="455">
        <v>2018001013</v>
      </c>
      <c r="C2132" s="456">
        <v>-5296.86</v>
      </c>
      <c r="D2132" s="127">
        <v>1</v>
      </c>
    </row>
    <row r="2133" spans="1:4" x14ac:dyDescent="0.35">
      <c r="A2133" s="454">
        <v>44085</v>
      </c>
      <c r="B2133" s="455">
        <v>2018000229</v>
      </c>
      <c r="C2133" s="456">
        <v>-5292.73</v>
      </c>
      <c r="D2133" s="127">
        <v>1</v>
      </c>
    </row>
    <row r="2134" spans="1:4" x14ac:dyDescent="0.35">
      <c r="A2134" s="454">
        <v>44153</v>
      </c>
      <c r="B2134" s="455">
        <v>2018000530</v>
      </c>
      <c r="C2134" s="456">
        <v>-5292.58</v>
      </c>
      <c r="D2134" s="127">
        <v>1</v>
      </c>
    </row>
    <row r="2135" spans="1:4" x14ac:dyDescent="0.35">
      <c r="A2135" s="454">
        <v>44333</v>
      </c>
      <c r="B2135" s="455">
        <v>2018001378</v>
      </c>
      <c r="C2135" s="456">
        <v>-5291.09</v>
      </c>
      <c r="D2135" s="127">
        <v>1</v>
      </c>
    </row>
    <row r="2136" spans="1:4" x14ac:dyDescent="0.35">
      <c r="A2136" s="454">
        <v>44314</v>
      </c>
      <c r="B2136" s="455">
        <v>2018001278</v>
      </c>
      <c r="C2136" s="456">
        <v>-5284.44</v>
      </c>
      <c r="D2136" s="127">
        <v>1</v>
      </c>
    </row>
    <row r="2137" spans="1:4" x14ac:dyDescent="0.35">
      <c r="A2137" s="454">
        <v>44015</v>
      </c>
      <c r="B2137" s="455">
        <v>2018000025</v>
      </c>
      <c r="C2137" s="456">
        <v>-5270.09</v>
      </c>
      <c r="D2137" s="127">
        <v>1</v>
      </c>
    </row>
    <row r="2138" spans="1:4" x14ac:dyDescent="0.35">
      <c r="A2138" s="454">
        <v>44299</v>
      </c>
      <c r="B2138" s="455">
        <v>2018001267</v>
      </c>
      <c r="C2138" s="456">
        <v>-5266.82</v>
      </c>
      <c r="D2138" s="127">
        <v>1</v>
      </c>
    </row>
    <row r="2139" spans="1:4" x14ac:dyDescent="0.35">
      <c r="A2139" s="454">
        <v>44266</v>
      </c>
      <c r="B2139" s="455">
        <v>2018001070</v>
      </c>
      <c r="C2139" s="456">
        <v>-5264.64</v>
      </c>
      <c r="D2139" s="127">
        <v>1</v>
      </c>
    </row>
    <row r="2140" spans="1:4" x14ac:dyDescent="0.35">
      <c r="A2140" s="454">
        <v>44238</v>
      </c>
      <c r="B2140" s="455">
        <v>2018000948</v>
      </c>
      <c r="C2140" s="456">
        <v>-5260.89</v>
      </c>
      <c r="D2140" s="127">
        <v>1</v>
      </c>
    </row>
    <row r="2141" spans="1:4" x14ac:dyDescent="0.35">
      <c r="A2141" s="454">
        <v>44334</v>
      </c>
      <c r="B2141" s="455">
        <v>2018001385</v>
      </c>
      <c r="C2141" s="456">
        <v>-5244.78</v>
      </c>
      <c r="D2141" s="127">
        <v>1</v>
      </c>
    </row>
    <row r="2142" spans="1:4" x14ac:dyDescent="0.35">
      <c r="A2142" s="454">
        <v>44358</v>
      </c>
      <c r="B2142" s="455">
        <v>2018001513</v>
      </c>
      <c r="C2142" s="456">
        <v>-5244.45</v>
      </c>
      <c r="D2142" s="127">
        <v>1</v>
      </c>
    </row>
    <row r="2143" spans="1:4" x14ac:dyDescent="0.35">
      <c r="A2143" s="454">
        <v>44085</v>
      </c>
      <c r="B2143" s="455">
        <v>2018000229</v>
      </c>
      <c r="C2143" s="456">
        <v>-5233.5</v>
      </c>
      <c r="D2143" s="127">
        <v>1</v>
      </c>
    </row>
    <row r="2144" spans="1:4" x14ac:dyDescent="0.35">
      <c r="A2144" s="454">
        <v>44099</v>
      </c>
      <c r="B2144" s="455">
        <v>2018000326</v>
      </c>
      <c r="C2144" s="456">
        <v>-5187.3999999999996</v>
      </c>
      <c r="D2144" s="127">
        <v>1</v>
      </c>
    </row>
    <row r="2145" spans="1:4" x14ac:dyDescent="0.35">
      <c r="A2145" s="454">
        <v>44101</v>
      </c>
      <c r="B2145" s="455">
        <v>2018000282</v>
      </c>
      <c r="C2145" s="456">
        <v>-5178.88</v>
      </c>
      <c r="D2145" s="127">
        <v>1</v>
      </c>
    </row>
    <row r="2146" spans="1:4" x14ac:dyDescent="0.35">
      <c r="A2146" s="454">
        <v>44160</v>
      </c>
      <c r="B2146" s="455">
        <v>2018000547</v>
      </c>
      <c r="C2146" s="456">
        <v>-5170.6899999999996</v>
      </c>
      <c r="D2146" s="127">
        <v>1</v>
      </c>
    </row>
    <row r="2147" spans="1:4" x14ac:dyDescent="0.35">
      <c r="A2147" s="454">
        <v>44262</v>
      </c>
      <c r="B2147" s="455">
        <v>2018001049</v>
      </c>
      <c r="C2147" s="456">
        <v>-5165.16</v>
      </c>
      <c r="D2147" s="127">
        <v>1</v>
      </c>
    </row>
    <row r="2148" spans="1:4" x14ac:dyDescent="0.35">
      <c r="A2148" s="454">
        <v>44158</v>
      </c>
      <c r="B2148" s="455">
        <v>2018000543</v>
      </c>
      <c r="C2148" s="456">
        <v>-5160.8999999999996</v>
      </c>
      <c r="D2148" s="127">
        <v>1</v>
      </c>
    </row>
    <row r="2149" spans="1:4" x14ac:dyDescent="0.35">
      <c r="A2149" s="454">
        <v>44160</v>
      </c>
      <c r="B2149" s="455">
        <v>2018000566</v>
      </c>
      <c r="C2149" s="456">
        <v>-5151.8500000000004</v>
      </c>
      <c r="D2149" s="127">
        <v>1</v>
      </c>
    </row>
    <row r="2150" spans="1:4" x14ac:dyDescent="0.35">
      <c r="A2150" s="454">
        <v>44369</v>
      </c>
      <c r="B2150" s="455">
        <v>2018001586</v>
      </c>
      <c r="C2150" s="456">
        <v>-5150.18</v>
      </c>
      <c r="D2150" s="127">
        <v>1</v>
      </c>
    </row>
    <row r="2151" spans="1:4" x14ac:dyDescent="0.35">
      <c r="A2151" s="454">
        <v>44117</v>
      </c>
      <c r="B2151" s="455">
        <v>2018000335</v>
      </c>
      <c r="C2151" s="456">
        <v>-5143.57</v>
      </c>
      <c r="D2151" s="127">
        <v>1</v>
      </c>
    </row>
    <row r="2152" spans="1:4" x14ac:dyDescent="0.35">
      <c r="A2152" s="454">
        <v>44358</v>
      </c>
      <c r="B2152" s="455">
        <v>2018001513</v>
      </c>
      <c r="C2152" s="456">
        <v>-5122.0200000000004</v>
      </c>
      <c r="D2152" s="127">
        <v>1</v>
      </c>
    </row>
    <row r="2153" spans="1:4" x14ac:dyDescent="0.35">
      <c r="A2153" s="454">
        <v>44344</v>
      </c>
      <c r="B2153" s="455">
        <v>2018001432</v>
      </c>
      <c r="C2153" s="456">
        <v>-5109.38</v>
      </c>
      <c r="D2153" s="127">
        <v>1</v>
      </c>
    </row>
    <row r="2154" spans="1:4" x14ac:dyDescent="0.35">
      <c r="A2154" s="454">
        <v>44346</v>
      </c>
      <c r="B2154" s="455">
        <v>2018001437</v>
      </c>
      <c r="C2154" s="456">
        <v>-5109.38</v>
      </c>
      <c r="D2154" s="127">
        <v>1</v>
      </c>
    </row>
    <row r="2155" spans="1:4" x14ac:dyDescent="0.35">
      <c r="A2155" s="454">
        <v>44231</v>
      </c>
      <c r="B2155" s="455">
        <v>2018000919</v>
      </c>
      <c r="C2155" s="456">
        <v>-5106.8500000000004</v>
      </c>
      <c r="D2155" s="127">
        <v>1</v>
      </c>
    </row>
    <row r="2156" spans="1:4" x14ac:dyDescent="0.35">
      <c r="A2156" s="454">
        <v>44095</v>
      </c>
      <c r="B2156" s="455">
        <v>2018000262</v>
      </c>
      <c r="C2156" s="456">
        <v>-5100.96</v>
      </c>
      <c r="D2156" s="127">
        <v>1</v>
      </c>
    </row>
    <row r="2157" spans="1:4" x14ac:dyDescent="0.35">
      <c r="A2157" s="454">
        <v>44164</v>
      </c>
      <c r="B2157" s="455">
        <v>2018000573</v>
      </c>
      <c r="C2157" s="456">
        <v>-5095.07</v>
      </c>
      <c r="D2157" s="127">
        <v>1</v>
      </c>
    </row>
    <row r="2158" spans="1:4" x14ac:dyDescent="0.35">
      <c r="A2158" s="454">
        <v>44082</v>
      </c>
      <c r="B2158" s="455">
        <v>2018000273</v>
      </c>
      <c r="C2158" s="456">
        <v>-5092.8999999999996</v>
      </c>
      <c r="D2158" s="127">
        <v>1</v>
      </c>
    </row>
    <row r="2159" spans="1:4" x14ac:dyDescent="0.35">
      <c r="A2159" s="454">
        <v>44143</v>
      </c>
      <c r="B2159" s="455">
        <v>2018000450</v>
      </c>
      <c r="C2159" s="456">
        <v>-5086.66</v>
      </c>
      <c r="D2159" s="127">
        <v>1</v>
      </c>
    </row>
    <row r="2160" spans="1:4" x14ac:dyDescent="0.35">
      <c r="A2160" s="454">
        <v>44034</v>
      </c>
      <c r="B2160" s="455">
        <v>2018000074</v>
      </c>
      <c r="C2160" s="456">
        <v>-5068.95</v>
      </c>
      <c r="D2160" s="127">
        <v>1</v>
      </c>
    </row>
    <row r="2161" spans="1:4" x14ac:dyDescent="0.35">
      <c r="A2161" s="454">
        <v>44282</v>
      </c>
      <c r="B2161" s="455">
        <v>2018001166</v>
      </c>
      <c r="C2161" s="456">
        <v>-5068.37</v>
      </c>
      <c r="D2161" s="127">
        <v>1</v>
      </c>
    </row>
    <row r="2162" spans="1:4" x14ac:dyDescent="0.35">
      <c r="A2162" s="454">
        <v>44227</v>
      </c>
      <c r="B2162" s="455">
        <v>2018000893</v>
      </c>
      <c r="C2162" s="456">
        <v>-5057.54</v>
      </c>
      <c r="D2162" s="127">
        <v>1</v>
      </c>
    </row>
    <row r="2163" spans="1:4" x14ac:dyDescent="0.35">
      <c r="A2163" s="454">
        <v>44278</v>
      </c>
      <c r="B2163" s="455">
        <v>2018001149</v>
      </c>
      <c r="C2163" s="456">
        <v>-5052.57</v>
      </c>
      <c r="D2163" s="127">
        <v>1</v>
      </c>
    </row>
    <row r="2164" spans="1:4" x14ac:dyDescent="0.35">
      <c r="A2164" s="454">
        <v>44316</v>
      </c>
      <c r="B2164" s="455">
        <v>2008000214</v>
      </c>
      <c r="C2164" s="456">
        <v>-5042.6499999999996</v>
      </c>
      <c r="D2164" s="127">
        <v>1</v>
      </c>
    </row>
    <row r="2165" spans="1:4" x14ac:dyDescent="0.35">
      <c r="A2165" s="454">
        <v>44189</v>
      </c>
      <c r="B2165" s="455">
        <v>2018000737</v>
      </c>
      <c r="C2165" s="456">
        <v>-5025.8</v>
      </c>
      <c r="D2165" s="127">
        <v>1</v>
      </c>
    </row>
    <row r="2166" spans="1:4" x14ac:dyDescent="0.35">
      <c r="A2166" s="454">
        <v>44224</v>
      </c>
      <c r="B2166" s="455">
        <v>2018000885</v>
      </c>
      <c r="C2166" s="456">
        <v>-5025.8</v>
      </c>
      <c r="D2166" s="127">
        <v>1</v>
      </c>
    </row>
    <row r="2167" spans="1:4" x14ac:dyDescent="0.35">
      <c r="A2167" s="454">
        <v>44135</v>
      </c>
      <c r="B2167" s="455">
        <v>2008000064</v>
      </c>
      <c r="C2167" s="456">
        <v>-5011.32</v>
      </c>
      <c r="D2167" s="127">
        <v>1</v>
      </c>
    </row>
    <row r="2168" spans="1:4" x14ac:dyDescent="0.35">
      <c r="A2168" s="454">
        <v>44284</v>
      </c>
      <c r="B2168" s="455">
        <v>2018001188</v>
      </c>
      <c r="C2168" s="456">
        <v>-4996.63</v>
      </c>
      <c r="D2168" s="127">
        <v>1</v>
      </c>
    </row>
    <row r="2169" spans="1:4" x14ac:dyDescent="0.35">
      <c r="A2169" s="454">
        <v>44344</v>
      </c>
      <c r="B2169" s="455">
        <v>2018001434</v>
      </c>
      <c r="C2169" s="456">
        <v>-4996.45</v>
      </c>
      <c r="D2169" s="127">
        <v>1</v>
      </c>
    </row>
    <row r="2170" spans="1:4" x14ac:dyDescent="0.35">
      <c r="A2170" s="454">
        <v>44123</v>
      </c>
      <c r="B2170" s="455">
        <v>2018000354</v>
      </c>
      <c r="C2170" s="456">
        <v>-4996.09</v>
      </c>
      <c r="D2170" s="127">
        <v>1</v>
      </c>
    </row>
    <row r="2171" spans="1:4" x14ac:dyDescent="0.35">
      <c r="A2171" s="454">
        <v>44192</v>
      </c>
      <c r="B2171" s="455">
        <v>2018000730</v>
      </c>
      <c r="C2171" s="456">
        <v>-4994.62</v>
      </c>
      <c r="D2171" s="127">
        <v>1</v>
      </c>
    </row>
    <row r="2172" spans="1:4" x14ac:dyDescent="0.35">
      <c r="A2172" s="454">
        <v>44159</v>
      </c>
      <c r="B2172" s="455">
        <v>2018000552</v>
      </c>
      <c r="C2172" s="456">
        <v>-4983.84</v>
      </c>
      <c r="D2172" s="127">
        <v>1</v>
      </c>
    </row>
    <row r="2173" spans="1:4" x14ac:dyDescent="0.35">
      <c r="A2173" s="454">
        <v>44117</v>
      </c>
      <c r="B2173" s="455">
        <v>2018000339</v>
      </c>
      <c r="C2173" s="456">
        <v>-4980.12</v>
      </c>
      <c r="D2173" s="127">
        <v>1</v>
      </c>
    </row>
    <row r="2174" spans="1:4" x14ac:dyDescent="0.35">
      <c r="A2174" s="454">
        <v>44373</v>
      </c>
      <c r="B2174" s="455">
        <v>2018001594</v>
      </c>
      <c r="C2174" s="456">
        <v>-4970.51</v>
      </c>
      <c r="D2174" s="127">
        <v>1</v>
      </c>
    </row>
    <row r="2175" spans="1:4" x14ac:dyDescent="0.35">
      <c r="A2175" s="454">
        <v>44297</v>
      </c>
      <c r="B2175" s="455">
        <v>2018001215</v>
      </c>
      <c r="C2175" s="456">
        <v>-4965.0200000000004</v>
      </c>
      <c r="D2175" s="127">
        <v>1</v>
      </c>
    </row>
    <row r="2176" spans="1:4" x14ac:dyDescent="0.35">
      <c r="A2176" s="454">
        <v>44364</v>
      </c>
      <c r="B2176" s="455">
        <v>2018001554</v>
      </c>
      <c r="C2176" s="456">
        <v>-4963.3999999999996</v>
      </c>
      <c r="D2176" s="127">
        <v>1</v>
      </c>
    </row>
    <row r="2177" spans="1:4" x14ac:dyDescent="0.35">
      <c r="A2177" s="454">
        <v>44195</v>
      </c>
      <c r="B2177" s="455">
        <v>2018000746</v>
      </c>
      <c r="C2177" s="456">
        <v>-4939.2</v>
      </c>
      <c r="D2177" s="127">
        <v>1</v>
      </c>
    </row>
    <row r="2178" spans="1:4" x14ac:dyDescent="0.35">
      <c r="A2178" s="454">
        <v>44299</v>
      </c>
      <c r="B2178" s="455">
        <v>2018001218</v>
      </c>
      <c r="C2178" s="456">
        <v>-4906.9799999999996</v>
      </c>
      <c r="D2178" s="127">
        <v>1</v>
      </c>
    </row>
    <row r="2179" spans="1:4" x14ac:dyDescent="0.35">
      <c r="A2179" s="454">
        <v>44369</v>
      </c>
      <c r="B2179" s="455">
        <v>2018001586</v>
      </c>
      <c r="C2179" s="456">
        <v>-4900.18</v>
      </c>
      <c r="D2179" s="127">
        <v>1</v>
      </c>
    </row>
    <row r="2180" spans="1:4" x14ac:dyDescent="0.35">
      <c r="A2180" s="454">
        <v>44364</v>
      </c>
      <c r="B2180" s="455">
        <v>2018001551</v>
      </c>
      <c r="C2180" s="456">
        <v>-4890.41</v>
      </c>
      <c r="D2180" s="127">
        <v>1</v>
      </c>
    </row>
    <row r="2181" spans="1:4" x14ac:dyDescent="0.35">
      <c r="A2181" s="454">
        <v>44140</v>
      </c>
      <c r="B2181" s="455">
        <v>2018000428</v>
      </c>
      <c r="C2181" s="456">
        <v>-4881.76</v>
      </c>
      <c r="D2181" s="127">
        <v>1</v>
      </c>
    </row>
    <row r="2182" spans="1:4" x14ac:dyDescent="0.35">
      <c r="A2182" s="454">
        <v>44171</v>
      </c>
      <c r="B2182" s="455">
        <v>2018000614</v>
      </c>
      <c r="C2182" s="456">
        <v>-4858.72</v>
      </c>
      <c r="D2182" s="127">
        <v>1</v>
      </c>
    </row>
    <row r="2183" spans="1:4" x14ac:dyDescent="0.35">
      <c r="A2183" s="454">
        <v>44358</v>
      </c>
      <c r="B2183" s="455">
        <v>2018001513</v>
      </c>
      <c r="C2183" s="456">
        <v>-4854.8</v>
      </c>
      <c r="D2183" s="127">
        <v>1</v>
      </c>
    </row>
    <row r="2184" spans="1:4" x14ac:dyDescent="0.35">
      <c r="A2184" s="454">
        <v>44095</v>
      </c>
      <c r="B2184" s="455">
        <v>2018000248</v>
      </c>
      <c r="C2184" s="456">
        <v>-4854.08</v>
      </c>
      <c r="D2184" s="127">
        <v>1</v>
      </c>
    </row>
    <row r="2185" spans="1:4" x14ac:dyDescent="0.35">
      <c r="A2185" s="454">
        <v>44225</v>
      </c>
      <c r="B2185" s="455">
        <v>2018000886</v>
      </c>
      <c r="C2185" s="456">
        <v>-4852.54</v>
      </c>
      <c r="D2185" s="127">
        <v>1</v>
      </c>
    </row>
    <row r="2186" spans="1:4" x14ac:dyDescent="0.35">
      <c r="A2186" s="454">
        <v>44074</v>
      </c>
      <c r="B2186" s="455">
        <v>2018000180</v>
      </c>
      <c r="C2186" s="456">
        <v>-4850.8100000000004</v>
      </c>
      <c r="D2186" s="127">
        <v>1</v>
      </c>
    </row>
    <row r="2187" spans="1:4" x14ac:dyDescent="0.35">
      <c r="A2187" s="454">
        <v>44344</v>
      </c>
      <c r="B2187" s="455">
        <v>2018001433</v>
      </c>
      <c r="C2187" s="456">
        <v>-4818.4399999999996</v>
      </c>
      <c r="D2187" s="127">
        <v>1</v>
      </c>
    </row>
    <row r="2188" spans="1:4" x14ac:dyDescent="0.35">
      <c r="A2188" s="454">
        <v>44281</v>
      </c>
      <c r="B2188" s="455">
        <v>2018001170</v>
      </c>
      <c r="C2188" s="456">
        <v>-4808.63</v>
      </c>
      <c r="D2188" s="127">
        <v>1</v>
      </c>
    </row>
    <row r="2189" spans="1:4" x14ac:dyDescent="0.35">
      <c r="A2189" s="454">
        <v>44174</v>
      </c>
      <c r="B2189" s="455">
        <v>2018000628</v>
      </c>
      <c r="C2189" s="456">
        <v>-4806.4399999999996</v>
      </c>
      <c r="D2189" s="127">
        <v>1</v>
      </c>
    </row>
    <row r="2190" spans="1:4" x14ac:dyDescent="0.35">
      <c r="A2190" s="454">
        <v>44334</v>
      </c>
      <c r="B2190" s="455">
        <v>2018001385</v>
      </c>
      <c r="C2190" s="456">
        <v>-4804.66</v>
      </c>
      <c r="D2190" s="127">
        <v>1</v>
      </c>
    </row>
    <row r="2191" spans="1:4" x14ac:dyDescent="0.35">
      <c r="A2191" s="454">
        <v>44370</v>
      </c>
      <c r="B2191" s="455">
        <v>2018001570</v>
      </c>
      <c r="C2191" s="456">
        <v>-4800.82</v>
      </c>
      <c r="D2191" s="127">
        <v>1</v>
      </c>
    </row>
    <row r="2192" spans="1:4" x14ac:dyDescent="0.35">
      <c r="A2192" s="454">
        <v>44220</v>
      </c>
      <c r="B2192" s="455">
        <v>2018000851</v>
      </c>
      <c r="C2192" s="456">
        <v>-4796.33</v>
      </c>
      <c r="D2192" s="127">
        <v>1</v>
      </c>
    </row>
    <row r="2193" spans="1:4" x14ac:dyDescent="0.35">
      <c r="A2193" s="454">
        <v>44199</v>
      </c>
      <c r="B2193" s="455">
        <v>2018000774</v>
      </c>
      <c r="C2193" s="456">
        <v>-4778.75</v>
      </c>
      <c r="D2193" s="127">
        <v>1</v>
      </c>
    </row>
    <row r="2194" spans="1:4" x14ac:dyDescent="0.35">
      <c r="A2194" s="454">
        <v>44358</v>
      </c>
      <c r="B2194" s="455">
        <v>2018001492</v>
      </c>
      <c r="C2194" s="456">
        <v>-4765.84</v>
      </c>
      <c r="D2194" s="127">
        <v>1</v>
      </c>
    </row>
    <row r="2195" spans="1:4" x14ac:dyDescent="0.35">
      <c r="A2195" s="454">
        <v>44369</v>
      </c>
      <c r="B2195" s="455">
        <v>2018001586</v>
      </c>
      <c r="C2195" s="456">
        <v>-4765.84</v>
      </c>
      <c r="D2195" s="127">
        <v>1</v>
      </c>
    </row>
    <row r="2196" spans="1:4" x14ac:dyDescent="0.35">
      <c r="A2196" s="454">
        <v>44015</v>
      </c>
      <c r="B2196" s="455">
        <v>2018000006</v>
      </c>
      <c r="C2196" s="456">
        <v>-4760.83</v>
      </c>
      <c r="D2196" s="127">
        <v>1</v>
      </c>
    </row>
    <row r="2197" spans="1:4" x14ac:dyDescent="0.35">
      <c r="A2197" s="454">
        <v>44158</v>
      </c>
      <c r="B2197" s="455">
        <v>2018000543</v>
      </c>
      <c r="C2197" s="456">
        <v>-4748.03</v>
      </c>
      <c r="D2197" s="127">
        <v>1</v>
      </c>
    </row>
    <row r="2198" spans="1:4" x14ac:dyDescent="0.35">
      <c r="A2198" s="454">
        <v>44224</v>
      </c>
      <c r="B2198" s="455">
        <v>2018000889</v>
      </c>
      <c r="C2198" s="456">
        <v>-4746.1499999999996</v>
      </c>
      <c r="D2198" s="127">
        <v>1</v>
      </c>
    </row>
    <row r="2199" spans="1:4" x14ac:dyDescent="0.35">
      <c r="A2199" s="454">
        <v>44210</v>
      </c>
      <c r="B2199" s="455">
        <v>2018000819</v>
      </c>
      <c r="C2199" s="456">
        <v>-4735.2</v>
      </c>
      <c r="D2199" s="127">
        <v>1</v>
      </c>
    </row>
    <row r="2200" spans="1:4" x14ac:dyDescent="0.35">
      <c r="A2200" s="454">
        <v>44324</v>
      </c>
      <c r="B2200" s="455">
        <v>2018001393</v>
      </c>
      <c r="C2200" s="456">
        <v>-4723.1000000000004</v>
      </c>
      <c r="D2200" s="127">
        <v>1</v>
      </c>
    </row>
    <row r="2201" spans="1:4" x14ac:dyDescent="0.35">
      <c r="A2201" s="454">
        <v>44046</v>
      </c>
      <c r="B2201" s="455">
        <v>2018000102</v>
      </c>
      <c r="C2201" s="456">
        <v>-4720.57</v>
      </c>
      <c r="D2201" s="127">
        <v>1</v>
      </c>
    </row>
    <row r="2202" spans="1:4" x14ac:dyDescent="0.35">
      <c r="A2202" s="454">
        <v>44199</v>
      </c>
      <c r="B2202" s="455">
        <v>2018000777</v>
      </c>
      <c r="C2202" s="456">
        <v>-4718.3999999999996</v>
      </c>
      <c r="D2202" s="127">
        <v>1</v>
      </c>
    </row>
    <row r="2203" spans="1:4" x14ac:dyDescent="0.35">
      <c r="A2203" s="454">
        <v>44199</v>
      </c>
      <c r="B2203" s="455">
        <v>2018000777</v>
      </c>
      <c r="C2203" s="456">
        <v>-4718.3999999999996</v>
      </c>
      <c r="D2203" s="127">
        <v>1</v>
      </c>
    </row>
    <row r="2204" spans="1:4" x14ac:dyDescent="0.35">
      <c r="A2204" s="454">
        <v>44168</v>
      </c>
      <c r="B2204" s="455">
        <v>2018000606</v>
      </c>
      <c r="C2204" s="456">
        <v>-4702.3599999999997</v>
      </c>
      <c r="D2204" s="127">
        <v>1</v>
      </c>
    </row>
    <row r="2205" spans="1:4" x14ac:dyDescent="0.35">
      <c r="A2205" s="454">
        <v>44138</v>
      </c>
      <c r="B2205" s="455">
        <v>2018000425</v>
      </c>
      <c r="C2205" s="456">
        <v>-4699.92</v>
      </c>
      <c r="D2205" s="127">
        <v>1</v>
      </c>
    </row>
    <row r="2206" spans="1:4" x14ac:dyDescent="0.35">
      <c r="A2206" s="454">
        <v>44091</v>
      </c>
      <c r="B2206" s="455">
        <v>2018000301</v>
      </c>
      <c r="C2206" s="456">
        <v>-4693.43</v>
      </c>
      <c r="D2206" s="127">
        <v>1</v>
      </c>
    </row>
    <row r="2207" spans="1:4" x14ac:dyDescent="0.35">
      <c r="A2207" s="454">
        <v>44181</v>
      </c>
      <c r="B2207" s="455">
        <v>2018000663</v>
      </c>
      <c r="C2207" s="456">
        <v>-4686.04</v>
      </c>
      <c r="D2207" s="127">
        <v>1</v>
      </c>
    </row>
    <row r="2208" spans="1:4" x14ac:dyDescent="0.35">
      <c r="A2208" s="454">
        <v>44171</v>
      </c>
      <c r="B2208" s="455">
        <v>2018000660</v>
      </c>
      <c r="C2208" s="456">
        <v>-4684.1899999999996</v>
      </c>
      <c r="D2208" s="127">
        <v>1</v>
      </c>
    </row>
    <row r="2209" spans="1:4" x14ac:dyDescent="0.35">
      <c r="A2209" s="454">
        <v>44353</v>
      </c>
      <c r="B2209" s="455">
        <v>2018001504</v>
      </c>
      <c r="C2209" s="456">
        <v>-4680</v>
      </c>
      <c r="D2209" s="127">
        <v>1</v>
      </c>
    </row>
    <row r="2210" spans="1:4" x14ac:dyDescent="0.35">
      <c r="A2210" s="454">
        <v>44362</v>
      </c>
      <c r="B2210" s="455">
        <v>2018001535</v>
      </c>
      <c r="C2210" s="456">
        <v>-4675.71</v>
      </c>
      <c r="D2210" s="127">
        <v>1</v>
      </c>
    </row>
    <row r="2211" spans="1:4" x14ac:dyDescent="0.35">
      <c r="A2211" s="454">
        <v>44273</v>
      </c>
      <c r="B2211" s="455">
        <v>2018001087</v>
      </c>
      <c r="C2211" s="456">
        <v>-4672.37</v>
      </c>
      <c r="D2211" s="127">
        <v>1</v>
      </c>
    </row>
    <row r="2212" spans="1:4" x14ac:dyDescent="0.35">
      <c r="A2212" s="454">
        <v>44039</v>
      </c>
      <c r="B2212" s="455">
        <v>2018000088</v>
      </c>
      <c r="C2212" s="456">
        <v>-4667.3</v>
      </c>
      <c r="D2212" s="127">
        <v>1</v>
      </c>
    </row>
    <row r="2213" spans="1:4" x14ac:dyDescent="0.35">
      <c r="A2213" s="454">
        <v>44285</v>
      </c>
      <c r="B2213" s="455">
        <v>2018001183</v>
      </c>
      <c r="C2213" s="456">
        <v>-4658.78</v>
      </c>
      <c r="D2213" s="127">
        <v>1</v>
      </c>
    </row>
    <row r="2214" spans="1:4" x14ac:dyDescent="0.35">
      <c r="A2214" s="454">
        <v>44158</v>
      </c>
      <c r="B2214" s="455">
        <v>2018000543</v>
      </c>
      <c r="C2214" s="456">
        <v>-4655.13</v>
      </c>
      <c r="D2214" s="127">
        <v>1</v>
      </c>
    </row>
    <row r="2215" spans="1:4" x14ac:dyDescent="0.35">
      <c r="A2215" s="454">
        <v>44272</v>
      </c>
      <c r="B2215" s="455">
        <v>2018001081</v>
      </c>
      <c r="C2215" s="456">
        <v>-4654.5600000000004</v>
      </c>
      <c r="D2215" s="127">
        <v>1</v>
      </c>
    </row>
    <row r="2216" spans="1:4" x14ac:dyDescent="0.35">
      <c r="A2216" s="454">
        <v>44197</v>
      </c>
      <c r="B2216" s="455">
        <v>2018000770</v>
      </c>
      <c r="C2216" s="456">
        <v>-4653.3599999999997</v>
      </c>
      <c r="D2216" s="127">
        <v>1</v>
      </c>
    </row>
    <row r="2217" spans="1:4" x14ac:dyDescent="0.35">
      <c r="A2217" s="454">
        <v>44156</v>
      </c>
      <c r="B2217" s="455">
        <v>2018000523</v>
      </c>
      <c r="C2217" s="456">
        <v>-4641.6000000000004</v>
      </c>
      <c r="D2217" s="127">
        <v>1</v>
      </c>
    </row>
    <row r="2218" spans="1:4" x14ac:dyDescent="0.35">
      <c r="A2218" s="454">
        <v>44320</v>
      </c>
      <c r="B2218" s="455">
        <v>2018001300</v>
      </c>
      <c r="C2218" s="456">
        <v>-4639.62</v>
      </c>
      <c r="D2218" s="127">
        <v>1</v>
      </c>
    </row>
    <row r="2219" spans="1:4" x14ac:dyDescent="0.35">
      <c r="A2219" s="454">
        <v>44166</v>
      </c>
      <c r="B2219" s="455">
        <v>2018000693</v>
      </c>
      <c r="C2219" s="456">
        <v>-4636.32</v>
      </c>
      <c r="D2219" s="127">
        <v>1</v>
      </c>
    </row>
    <row r="2220" spans="1:4" x14ac:dyDescent="0.35">
      <c r="A2220" s="454">
        <v>44350</v>
      </c>
      <c r="B2220" s="455">
        <v>2018001449</v>
      </c>
      <c r="C2220" s="456">
        <v>-4633.42</v>
      </c>
      <c r="D2220" s="127">
        <v>1</v>
      </c>
    </row>
    <row r="2221" spans="1:4" x14ac:dyDescent="0.35">
      <c r="A2221" s="454">
        <v>44104</v>
      </c>
      <c r="B2221" s="455">
        <v>2008000050</v>
      </c>
      <c r="C2221" s="456">
        <v>-4632.3999999999996</v>
      </c>
      <c r="D2221" s="127">
        <v>1</v>
      </c>
    </row>
    <row r="2222" spans="1:4" x14ac:dyDescent="0.35">
      <c r="A2222" s="454">
        <v>44018</v>
      </c>
      <c r="B2222" s="455">
        <v>2018000011</v>
      </c>
      <c r="C2222" s="456">
        <v>-4627.54</v>
      </c>
      <c r="D2222" s="127">
        <v>1</v>
      </c>
    </row>
    <row r="2223" spans="1:4" x14ac:dyDescent="0.35">
      <c r="A2223" s="454">
        <v>44369</v>
      </c>
      <c r="B2223" s="455">
        <v>2018001586</v>
      </c>
      <c r="C2223" s="456">
        <v>-4612.1000000000004</v>
      </c>
      <c r="D2223" s="127">
        <v>1</v>
      </c>
    </row>
    <row r="2224" spans="1:4" x14ac:dyDescent="0.35">
      <c r="A2224" s="454">
        <v>44307</v>
      </c>
      <c r="B2224" s="455">
        <v>2018001255</v>
      </c>
      <c r="C2224" s="456">
        <v>-4609.9799999999996</v>
      </c>
      <c r="D2224" s="127">
        <v>1</v>
      </c>
    </row>
    <row r="2225" spans="1:4" x14ac:dyDescent="0.35">
      <c r="A2225" s="454">
        <v>44061</v>
      </c>
      <c r="B2225" s="455">
        <v>2018000153</v>
      </c>
      <c r="C2225" s="456">
        <v>-4608.75</v>
      </c>
      <c r="D2225" s="127">
        <v>1</v>
      </c>
    </row>
    <row r="2226" spans="1:4" x14ac:dyDescent="0.35">
      <c r="A2226" s="454">
        <v>44348</v>
      </c>
      <c r="B2226" s="455">
        <v>2008000274</v>
      </c>
      <c r="C2226" s="456">
        <v>-4605</v>
      </c>
      <c r="D2226" s="127">
        <v>1</v>
      </c>
    </row>
    <row r="2227" spans="1:4" x14ac:dyDescent="0.35">
      <c r="A2227" s="454">
        <v>44337</v>
      </c>
      <c r="B2227" s="455">
        <v>2018001413</v>
      </c>
      <c r="C2227" s="456">
        <v>-4593.7700000000004</v>
      </c>
      <c r="D2227" s="127">
        <v>1</v>
      </c>
    </row>
    <row r="2228" spans="1:4" x14ac:dyDescent="0.35">
      <c r="A2228" s="454">
        <v>44376</v>
      </c>
      <c r="B2228" s="455">
        <v>2018001605</v>
      </c>
      <c r="C2228" s="456">
        <v>-4581.8</v>
      </c>
      <c r="D2228" s="127">
        <v>1</v>
      </c>
    </row>
    <row r="2229" spans="1:4" x14ac:dyDescent="0.35">
      <c r="A2229" s="454">
        <v>44364</v>
      </c>
      <c r="B2229" s="455">
        <v>2018001565</v>
      </c>
      <c r="C2229" s="456">
        <v>-4581.0200000000004</v>
      </c>
      <c r="D2229" s="127">
        <v>1</v>
      </c>
    </row>
    <row r="2230" spans="1:4" x14ac:dyDescent="0.35">
      <c r="A2230" s="454">
        <v>44334</v>
      </c>
      <c r="B2230" s="455">
        <v>2018001385</v>
      </c>
      <c r="C2230" s="456">
        <v>-4554.58</v>
      </c>
      <c r="D2230" s="127">
        <v>1</v>
      </c>
    </row>
    <row r="2231" spans="1:4" x14ac:dyDescent="0.35">
      <c r="A2231" s="454">
        <v>44376</v>
      </c>
      <c r="B2231" s="455">
        <v>2018001612</v>
      </c>
      <c r="C2231" s="456">
        <v>-4554.16</v>
      </c>
      <c r="D2231" s="127">
        <v>1</v>
      </c>
    </row>
    <row r="2232" spans="1:4" x14ac:dyDescent="0.35">
      <c r="A2232" s="454">
        <v>44183</v>
      </c>
      <c r="B2232" s="455">
        <v>2018000682</v>
      </c>
      <c r="C2232" s="456">
        <v>-4549.82</v>
      </c>
      <c r="D2232" s="127">
        <v>1</v>
      </c>
    </row>
    <row r="2233" spans="1:4" x14ac:dyDescent="0.35">
      <c r="A2233" s="454">
        <v>44344</v>
      </c>
      <c r="B2233" s="455">
        <v>2018001433</v>
      </c>
      <c r="C2233" s="456">
        <v>-4535.24</v>
      </c>
      <c r="D2233" s="127">
        <v>1</v>
      </c>
    </row>
    <row r="2234" spans="1:4" x14ac:dyDescent="0.35">
      <c r="A2234" s="454">
        <v>44231</v>
      </c>
      <c r="B2234" s="455">
        <v>2018000917</v>
      </c>
      <c r="C2234" s="456">
        <v>-4533.68</v>
      </c>
      <c r="D2234" s="127">
        <v>1</v>
      </c>
    </row>
    <row r="2235" spans="1:4" x14ac:dyDescent="0.35">
      <c r="A2235" s="454">
        <v>44228</v>
      </c>
      <c r="B2235" s="455">
        <v>2018000921</v>
      </c>
      <c r="C2235" s="456">
        <v>-4528.1499999999996</v>
      </c>
      <c r="D2235" s="127">
        <v>1</v>
      </c>
    </row>
    <row r="2236" spans="1:4" x14ac:dyDescent="0.35">
      <c r="A2236" s="454">
        <v>44159</v>
      </c>
      <c r="B2236" s="455">
        <v>2018000556</v>
      </c>
      <c r="C2236" s="456">
        <v>-4515.66</v>
      </c>
      <c r="D2236" s="127">
        <v>1</v>
      </c>
    </row>
    <row r="2237" spans="1:4" x14ac:dyDescent="0.35">
      <c r="A2237" s="454">
        <v>44284</v>
      </c>
      <c r="B2237" s="455">
        <v>2018001188</v>
      </c>
      <c r="C2237" s="456">
        <v>-4497.78</v>
      </c>
      <c r="D2237" s="127">
        <v>1</v>
      </c>
    </row>
    <row r="2238" spans="1:4" x14ac:dyDescent="0.35">
      <c r="A2238" s="454">
        <v>44188</v>
      </c>
      <c r="B2238" s="455">
        <v>2018000735</v>
      </c>
      <c r="C2238" s="456">
        <v>-4495.32</v>
      </c>
      <c r="D2238" s="127">
        <v>1</v>
      </c>
    </row>
    <row r="2239" spans="1:4" x14ac:dyDescent="0.35">
      <c r="A2239" s="454">
        <v>44082</v>
      </c>
      <c r="B2239" s="455">
        <v>2018000215</v>
      </c>
      <c r="C2239" s="456">
        <v>-4491.1899999999996</v>
      </c>
      <c r="D2239" s="127">
        <v>1</v>
      </c>
    </row>
    <row r="2240" spans="1:4" x14ac:dyDescent="0.35">
      <c r="A2240" s="454">
        <v>44016</v>
      </c>
      <c r="B2240" s="455">
        <v>2018000002</v>
      </c>
      <c r="C2240" s="456">
        <v>-4489.95</v>
      </c>
      <c r="D2240" s="127">
        <v>1</v>
      </c>
    </row>
    <row r="2241" spans="1:4" x14ac:dyDescent="0.35">
      <c r="A2241" s="454">
        <v>44350</v>
      </c>
      <c r="B2241" s="455">
        <v>2018001449</v>
      </c>
      <c r="C2241" s="456">
        <v>-4473.93</v>
      </c>
      <c r="D2241" s="127">
        <v>1</v>
      </c>
    </row>
    <row r="2242" spans="1:4" x14ac:dyDescent="0.35">
      <c r="A2242" s="454">
        <v>44014</v>
      </c>
      <c r="B2242" s="455">
        <v>2018000000</v>
      </c>
      <c r="C2242" s="456">
        <v>-4468.1000000000004</v>
      </c>
      <c r="D2242" s="127">
        <v>1</v>
      </c>
    </row>
    <row r="2243" spans="1:4" x14ac:dyDescent="0.35">
      <c r="A2243" s="454">
        <v>44161</v>
      </c>
      <c r="B2243" s="455">
        <v>2018000559</v>
      </c>
      <c r="C2243" s="456">
        <v>-4463.8999999999996</v>
      </c>
      <c r="D2243" s="127">
        <v>1</v>
      </c>
    </row>
    <row r="2244" spans="1:4" x14ac:dyDescent="0.35">
      <c r="A2244" s="454">
        <v>44354</v>
      </c>
      <c r="B2244" s="455">
        <v>2018001480</v>
      </c>
      <c r="C2244" s="456">
        <v>-4441.8999999999996</v>
      </c>
      <c r="D2244" s="127">
        <v>1</v>
      </c>
    </row>
    <row r="2245" spans="1:4" x14ac:dyDescent="0.35">
      <c r="A2245" s="454">
        <v>44165</v>
      </c>
      <c r="B2245" s="455">
        <v>2018000597</v>
      </c>
      <c r="C2245" s="456">
        <v>-4432.3999999999996</v>
      </c>
      <c r="D2245" s="127">
        <v>1</v>
      </c>
    </row>
    <row r="2246" spans="1:4" x14ac:dyDescent="0.35">
      <c r="A2246" s="454">
        <v>44358</v>
      </c>
      <c r="B2246" s="455">
        <v>2018001510</v>
      </c>
      <c r="C2246" s="456">
        <v>-4427.45</v>
      </c>
      <c r="D2246" s="127">
        <v>1</v>
      </c>
    </row>
    <row r="2247" spans="1:4" x14ac:dyDescent="0.35">
      <c r="A2247" s="454">
        <v>44165</v>
      </c>
      <c r="B2247" s="455">
        <v>2018000597</v>
      </c>
      <c r="C2247" s="456">
        <v>-4426.09</v>
      </c>
      <c r="D2247" s="127">
        <v>1</v>
      </c>
    </row>
    <row r="2248" spans="1:4" x14ac:dyDescent="0.35">
      <c r="A2248" s="454">
        <v>44334</v>
      </c>
      <c r="B2248" s="455">
        <v>2018001385</v>
      </c>
      <c r="C2248" s="456">
        <v>-4393.91</v>
      </c>
      <c r="D2248" s="127">
        <v>1</v>
      </c>
    </row>
    <row r="2249" spans="1:4" x14ac:dyDescent="0.35">
      <c r="A2249" s="454">
        <v>44335</v>
      </c>
      <c r="B2249" s="455">
        <v>2018001406</v>
      </c>
      <c r="C2249" s="456">
        <v>-4379.47</v>
      </c>
      <c r="D2249" s="127">
        <v>1</v>
      </c>
    </row>
    <row r="2250" spans="1:4" x14ac:dyDescent="0.35">
      <c r="A2250" s="454">
        <v>44238</v>
      </c>
      <c r="B2250" s="455">
        <v>2018000956</v>
      </c>
      <c r="C2250" s="456">
        <v>-4362.12</v>
      </c>
      <c r="D2250" s="127">
        <v>1</v>
      </c>
    </row>
    <row r="2251" spans="1:4" x14ac:dyDescent="0.35">
      <c r="A2251" s="454">
        <v>44199</v>
      </c>
      <c r="B2251" s="455">
        <v>2018000776</v>
      </c>
      <c r="C2251" s="456">
        <v>-4334.45</v>
      </c>
      <c r="D2251" s="127">
        <v>1</v>
      </c>
    </row>
    <row r="2252" spans="1:4" x14ac:dyDescent="0.35">
      <c r="A2252" s="454">
        <v>44199</v>
      </c>
      <c r="B2252" s="455">
        <v>2018000776</v>
      </c>
      <c r="C2252" s="456">
        <v>-4334.45</v>
      </c>
      <c r="D2252" s="127">
        <v>1</v>
      </c>
    </row>
    <row r="2253" spans="1:4" x14ac:dyDescent="0.35">
      <c r="A2253" s="454">
        <v>44192</v>
      </c>
      <c r="B2253" s="455">
        <v>2018000730</v>
      </c>
      <c r="C2253" s="456">
        <v>-4326.68</v>
      </c>
      <c r="D2253" s="127">
        <v>1</v>
      </c>
    </row>
    <row r="2254" spans="1:4" x14ac:dyDescent="0.35">
      <c r="A2254" s="454">
        <v>44294</v>
      </c>
      <c r="B2254" s="455">
        <v>2018001203</v>
      </c>
      <c r="C2254" s="456">
        <v>-4323.62</v>
      </c>
      <c r="D2254" s="127">
        <v>1</v>
      </c>
    </row>
    <row r="2255" spans="1:4" x14ac:dyDescent="0.35">
      <c r="A2255" s="454">
        <v>44174</v>
      </c>
      <c r="B2255" s="455">
        <v>2018000628</v>
      </c>
      <c r="C2255" s="456">
        <v>-4313.7299999999996</v>
      </c>
      <c r="D2255" s="127">
        <v>1</v>
      </c>
    </row>
    <row r="2256" spans="1:4" x14ac:dyDescent="0.35">
      <c r="A2256" s="454">
        <v>44015</v>
      </c>
      <c r="B2256" s="455">
        <v>2018000006</v>
      </c>
      <c r="C2256" s="456">
        <v>-4284.75</v>
      </c>
      <c r="D2256" s="127">
        <v>1</v>
      </c>
    </row>
    <row r="2257" spans="1:4" x14ac:dyDescent="0.35">
      <c r="A2257" s="454">
        <v>44243</v>
      </c>
      <c r="B2257" s="455">
        <v>2018000980</v>
      </c>
      <c r="C2257" s="456">
        <v>-4280.7</v>
      </c>
      <c r="D2257" s="127">
        <v>1</v>
      </c>
    </row>
    <row r="2258" spans="1:4" x14ac:dyDescent="0.35">
      <c r="A2258" s="454">
        <v>44341</v>
      </c>
      <c r="B2258" s="455">
        <v>2018001430</v>
      </c>
      <c r="C2258" s="456">
        <v>-4279.97</v>
      </c>
      <c r="D2258" s="127">
        <v>1</v>
      </c>
    </row>
    <row r="2259" spans="1:4" x14ac:dyDescent="0.35">
      <c r="A2259" s="454">
        <v>44234</v>
      </c>
      <c r="B2259" s="455">
        <v>2018000934</v>
      </c>
      <c r="C2259" s="456">
        <v>-4279.03</v>
      </c>
      <c r="D2259" s="127">
        <v>1</v>
      </c>
    </row>
    <row r="2260" spans="1:4" x14ac:dyDescent="0.35">
      <c r="A2260" s="454">
        <v>44320</v>
      </c>
      <c r="B2260" s="455">
        <v>2008000239</v>
      </c>
      <c r="C2260" s="456">
        <v>-4273.5</v>
      </c>
      <c r="D2260" s="127">
        <v>1</v>
      </c>
    </row>
    <row r="2261" spans="1:4" x14ac:dyDescent="0.35">
      <c r="A2261" s="454">
        <v>44122</v>
      </c>
      <c r="B2261" s="455">
        <v>2018000337</v>
      </c>
      <c r="C2261" s="456">
        <v>-4270.28</v>
      </c>
      <c r="D2261" s="127">
        <v>1</v>
      </c>
    </row>
    <row r="2262" spans="1:4" x14ac:dyDescent="0.35">
      <c r="A2262" s="454">
        <v>44227</v>
      </c>
      <c r="B2262" s="455">
        <v>2008000184</v>
      </c>
      <c r="C2262" s="456">
        <v>-4268.25</v>
      </c>
      <c r="D2262" s="127">
        <v>1</v>
      </c>
    </row>
    <row r="2263" spans="1:4" x14ac:dyDescent="0.35">
      <c r="A2263" s="454">
        <v>44164</v>
      </c>
      <c r="B2263" s="455">
        <v>2018000577</v>
      </c>
      <c r="C2263" s="456">
        <v>-4259.3100000000004</v>
      </c>
      <c r="D2263" s="127">
        <v>1</v>
      </c>
    </row>
    <row r="2264" spans="1:4" x14ac:dyDescent="0.35">
      <c r="A2264" s="454">
        <v>44129</v>
      </c>
      <c r="B2264" s="455">
        <v>2018000416</v>
      </c>
      <c r="C2264" s="456">
        <v>-4252.05</v>
      </c>
      <c r="D2264" s="127">
        <v>1</v>
      </c>
    </row>
    <row r="2265" spans="1:4" x14ac:dyDescent="0.35">
      <c r="A2265" s="454">
        <v>44174</v>
      </c>
      <c r="B2265" s="455">
        <v>2018000628</v>
      </c>
      <c r="C2265" s="456">
        <v>-4246.3</v>
      </c>
      <c r="D2265" s="127">
        <v>1</v>
      </c>
    </row>
    <row r="2266" spans="1:4" x14ac:dyDescent="0.35">
      <c r="A2266" s="454">
        <v>44158</v>
      </c>
      <c r="B2266" s="455">
        <v>2018000543</v>
      </c>
      <c r="C2266" s="456">
        <v>-4232.05</v>
      </c>
      <c r="D2266" s="127">
        <v>1</v>
      </c>
    </row>
    <row r="2267" spans="1:4" x14ac:dyDescent="0.35">
      <c r="A2267" s="454">
        <v>44161</v>
      </c>
      <c r="B2267" s="455">
        <v>2018000559</v>
      </c>
      <c r="C2267" s="456">
        <v>-4226.25</v>
      </c>
      <c r="D2267" s="127">
        <v>1</v>
      </c>
    </row>
    <row r="2268" spans="1:4" x14ac:dyDescent="0.35">
      <c r="A2268" s="454">
        <v>44107</v>
      </c>
      <c r="B2268" s="455">
        <v>2018000333</v>
      </c>
      <c r="C2268" s="456">
        <v>-4220.3999999999996</v>
      </c>
      <c r="D2268" s="127">
        <v>1</v>
      </c>
    </row>
    <row r="2269" spans="1:4" x14ac:dyDescent="0.35">
      <c r="A2269" s="454">
        <v>44335</v>
      </c>
      <c r="B2269" s="455">
        <v>2018001403</v>
      </c>
      <c r="C2269" s="456">
        <v>-4208.1099999999997</v>
      </c>
      <c r="D2269" s="127">
        <v>1</v>
      </c>
    </row>
    <row r="2270" spans="1:4" x14ac:dyDescent="0.35">
      <c r="A2270" s="454">
        <v>44224</v>
      </c>
      <c r="B2270" s="455">
        <v>2018000876</v>
      </c>
      <c r="C2270" s="456">
        <v>-4204.42</v>
      </c>
      <c r="D2270" s="127">
        <v>1</v>
      </c>
    </row>
    <row r="2271" spans="1:4" x14ac:dyDescent="0.35">
      <c r="A2271" s="454">
        <v>44321</v>
      </c>
      <c r="B2271" s="455">
        <v>2018001324</v>
      </c>
      <c r="C2271" s="456">
        <v>-4196.99</v>
      </c>
      <c r="D2271" s="127">
        <v>1</v>
      </c>
    </row>
    <row r="2272" spans="1:4" x14ac:dyDescent="0.35">
      <c r="A2272" s="454">
        <v>44335</v>
      </c>
      <c r="B2272" s="455">
        <v>2018001408</v>
      </c>
      <c r="C2272" s="456">
        <v>-4196.99</v>
      </c>
      <c r="D2272" s="127">
        <v>1</v>
      </c>
    </row>
    <row r="2273" spans="1:4" x14ac:dyDescent="0.35">
      <c r="A2273" s="454">
        <v>44331</v>
      </c>
      <c r="B2273" s="455">
        <v>2018001379</v>
      </c>
      <c r="C2273" s="456">
        <v>-4188.78</v>
      </c>
      <c r="D2273" s="127">
        <v>1</v>
      </c>
    </row>
    <row r="2274" spans="1:4" x14ac:dyDescent="0.35">
      <c r="A2274" s="454">
        <v>44281</v>
      </c>
      <c r="B2274" s="455">
        <v>2018001171</v>
      </c>
      <c r="C2274" s="456">
        <v>-4178.24</v>
      </c>
      <c r="D2274" s="127">
        <v>1</v>
      </c>
    </row>
    <row r="2275" spans="1:4" x14ac:dyDescent="0.35">
      <c r="A2275" s="454">
        <v>44034</v>
      </c>
      <c r="B2275" s="455">
        <v>2018000073</v>
      </c>
      <c r="C2275" s="456">
        <v>-4174.43</v>
      </c>
      <c r="D2275" s="127">
        <v>1</v>
      </c>
    </row>
    <row r="2276" spans="1:4" x14ac:dyDescent="0.35">
      <c r="A2276" s="454">
        <v>44294</v>
      </c>
      <c r="B2276" s="455">
        <v>2018001203</v>
      </c>
      <c r="C2276" s="456">
        <v>-4141.62</v>
      </c>
      <c r="D2276" s="127">
        <v>1</v>
      </c>
    </row>
    <row r="2277" spans="1:4" x14ac:dyDescent="0.35">
      <c r="A2277" s="454">
        <v>44131</v>
      </c>
      <c r="B2277" s="455">
        <v>2018000400</v>
      </c>
      <c r="C2277" s="456">
        <v>-4135.51</v>
      </c>
      <c r="D2277" s="127">
        <v>1</v>
      </c>
    </row>
    <row r="2278" spans="1:4" x14ac:dyDescent="0.35">
      <c r="A2278" s="454">
        <v>44350</v>
      </c>
      <c r="B2278" s="455">
        <v>2018001446</v>
      </c>
      <c r="C2278" s="456">
        <v>-4134</v>
      </c>
      <c r="D2278" s="127">
        <v>1</v>
      </c>
    </row>
    <row r="2279" spans="1:4" x14ac:dyDescent="0.35">
      <c r="A2279" s="454">
        <v>44174</v>
      </c>
      <c r="B2279" s="455">
        <v>2018000628</v>
      </c>
      <c r="C2279" s="456">
        <v>-4133.79</v>
      </c>
      <c r="D2279" s="127">
        <v>1</v>
      </c>
    </row>
    <row r="2280" spans="1:4" x14ac:dyDescent="0.35">
      <c r="A2280" s="454">
        <v>44275</v>
      </c>
      <c r="B2280" s="455">
        <v>2018001126</v>
      </c>
      <c r="C2280" s="456">
        <v>-4100.5200000000004</v>
      </c>
      <c r="D2280" s="127">
        <v>1</v>
      </c>
    </row>
    <row r="2281" spans="1:4" x14ac:dyDescent="0.35">
      <c r="A2281" s="454">
        <v>44275</v>
      </c>
      <c r="B2281" s="455">
        <v>2018001128</v>
      </c>
      <c r="C2281" s="456">
        <v>-4100.5200000000004</v>
      </c>
      <c r="D2281" s="127">
        <v>1</v>
      </c>
    </row>
    <row r="2282" spans="1:4" x14ac:dyDescent="0.35">
      <c r="A2282" s="454">
        <v>44104</v>
      </c>
      <c r="B2282" s="455">
        <v>2008000048</v>
      </c>
      <c r="C2282" s="456">
        <v>-4094.48</v>
      </c>
      <c r="D2282" s="127">
        <v>1</v>
      </c>
    </row>
    <row r="2283" spans="1:4" x14ac:dyDescent="0.35">
      <c r="A2283" s="454">
        <v>44034</v>
      </c>
      <c r="B2283" s="455">
        <v>2018000076</v>
      </c>
      <c r="C2283" s="456">
        <v>-4089.45</v>
      </c>
      <c r="D2283" s="127">
        <v>1</v>
      </c>
    </row>
    <row r="2284" spans="1:4" x14ac:dyDescent="0.35">
      <c r="A2284" s="454">
        <v>44090</v>
      </c>
      <c r="B2284" s="455">
        <v>2018000254</v>
      </c>
      <c r="C2284" s="456">
        <v>-4087.29</v>
      </c>
      <c r="D2284" s="127">
        <v>1</v>
      </c>
    </row>
    <row r="2285" spans="1:4" x14ac:dyDescent="0.35">
      <c r="A2285" s="454">
        <v>44160</v>
      </c>
      <c r="B2285" s="455">
        <v>2018000561</v>
      </c>
      <c r="C2285" s="456">
        <v>-4079.96</v>
      </c>
      <c r="D2285" s="127">
        <v>1</v>
      </c>
    </row>
    <row r="2286" spans="1:4" x14ac:dyDescent="0.35">
      <c r="A2286" s="454">
        <v>44329</v>
      </c>
      <c r="B2286" s="455">
        <v>2018001382</v>
      </c>
      <c r="C2286" s="456">
        <v>-4077.13</v>
      </c>
      <c r="D2286" s="127">
        <v>1</v>
      </c>
    </row>
    <row r="2287" spans="1:4" x14ac:dyDescent="0.35">
      <c r="A2287" s="454">
        <v>44344</v>
      </c>
      <c r="B2287" s="455">
        <v>2018001434</v>
      </c>
      <c r="C2287" s="456">
        <v>-4074.03</v>
      </c>
      <c r="D2287" s="127">
        <v>1</v>
      </c>
    </row>
    <row r="2288" spans="1:4" x14ac:dyDescent="0.35">
      <c r="A2288" s="454">
        <v>44306</v>
      </c>
      <c r="B2288" s="455">
        <v>2018001296</v>
      </c>
      <c r="C2288" s="456">
        <v>-4052.26</v>
      </c>
      <c r="D2288" s="127">
        <v>1</v>
      </c>
    </row>
    <row r="2289" spans="1:4" x14ac:dyDescent="0.35">
      <c r="A2289" s="454">
        <v>44025</v>
      </c>
      <c r="B2289" s="455">
        <v>2018000037</v>
      </c>
      <c r="C2289" s="456">
        <v>-4045.4</v>
      </c>
      <c r="D2289" s="127">
        <v>1</v>
      </c>
    </row>
    <row r="2290" spans="1:4" x14ac:dyDescent="0.35">
      <c r="A2290" s="454">
        <v>44285</v>
      </c>
      <c r="B2290" s="455">
        <v>2018001183</v>
      </c>
      <c r="C2290" s="456">
        <v>-4034.82</v>
      </c>
      <c r="D2290" s="127">
        <v>1</v>
      </c>
    </row>
    <row r="2291" spans="1:4" x14ac:dyDescent="0.35">
      <c r="A2291" s="454">
        <v>44199</v>
      </c>
      <c r="B2291" s="455">
        <v>2018000783</v>
      </c>
      <c r="C2291" s="456">
        <v>-4028.94</v>
      </c>
      <c r="D2291" s="127">
        <v>1</v>
      </c>
    </row>
    <row r="2292" spans="1:4" x14ac:dyDescent="0.35">
      <c r="A2292" s="454">
        <v>44168</v>
      </c>
      <c r="B2292" s="455">
        <v>2018000605</v>
      </c>
      <c r="C2292" s="456">
        <v>-4023.74</v>
      </c>
      <c r="D2292" s="127">
        <v>1</v>
      </c>
    </row>
    <row r="2293" spans="1:4" x14ac:dyDescent="0.35">
      <c r="A2293" s="454">
        <v>44061</v>
      </c>
      <c r="B2293" s="455">
        <v>2018000154</v>
      </c>
      <c r="C2293" s="456">
        <v>-4014.07</v>
      </c>
      <c r="D2293" s="127">
        <v>1</v>
      </c>
    </row>
    <row r="2294" spans="1:4" x14ac:dyDescent="0.35">
      <c r="A2294" s="454">
        <v>44285</v>
      </c>
      <c r="B2294" s="455">
        <v>2018001183</v>
      </c>
      <c r="C2294" s="456">
        <v>-4012.6</v>
      </c>
      <c r="D2294" s="127">
        <v>1</v>
      </c>
    </row>
    <row r="2295" spans="1:4" x14ac:dyDescent="0.35">
      <c r="A2295" s="454">
        <v>44321</v>
      </c>
      <c r="B2295" s="455">
        <v>2018001303</v>
      </c>
      <c r="C2295" s="456">
        <v>-3996.27</v>
      </c>
      <c r="D2295" s="127">
        <v>1</v>
      </c>
    </row>
    <row r="2296" spans="1:4" x14ac:dyDescent="0.35">
      <c r="A2296" s="454">
        <v>44075</v>
      </c>
      <c r="B2296" s="455">
        <v>2018000200</v>
      </c>
      <c r="C2296" s="456">
        <v>-3980.24</v>
      </c>
      <c r="D2296" s="127">
        <v>1</v>
      </c>
    </row>
    <row r="2297" spans="1:4" x14ac:dyDescent="0.35">
      <c r="A2297" s="454">
        <v>44353</v>
      </c>
      <c r="B2297" s="455">
        <v>2018001457</v>
      </c>
      <c r="C2297" s="456">
        <v>-3974.33</v>
      </c>
      <c r="D2297" s="127">
        <v>1</v>
      </c>
    </row>
    <row r="2298" spans="1:4" x14ac:dyDescent="0.35">
      <c r="A2298" s="454">
        <v>44275</v>
      </c>
      <c r="B2298" s="455">
        <v>2018001097</v>
      </c>
      <c r="C2298" s="456">
        <v>-3967.38</v>
      </c>
      <c r="D2298" s="127">
        <v>1</v>
      </c>
    </row>
    <row r="2299" spans="1:4" x14ac:dyDescent="0.35">
      <c r="A2299" s="454">
        <v>44275</v>
      </c>
      <c r="B2299" s="455">
        <v>2018001099</v>
      </c>
      <c r="C2299" s="456">
        <v>-3967.38</v>
      </c>
      <c r="D2299" s="127">
        <v>1</v>
      </c>
    </row>
    <row r="2300" spans="1:4" x14ac:dyDescent="0.35">
      <c r="A2300" s="454">
        <v>44275</v>
      </c>
      <c r="B2300" s="455">
        <v>2018001120</v>
      </c>
      <c r="C2300" s="456">
        <v>-3967.38</v>
      </c>
      <c r="D2300" s="127">
        <v>1</v>
      </c>
    </row>
    <row r="2301" spans="1:4" x14ac:dyDescent="0.35">
      <c r="A2301" s="454">
        <v>44275</v>
      </c>
      <c r="B2301" s="455">
        <v>2018001093</v>
      </c>
      <c r="C2301" s="456">
        <v>-3967.02</v>
      </c>
      <c r="D2301" s="127">
        <v>1</v>
      </c>
    </row>
    <row r="2302" spans="1:4" x14ac:dyDescent="0.35">
      <c r="A2302" s="454">
        <v>44275</v>
      </c>
      <c r="B2302" s="455">
        <v>2018001095</v>
      </c>
      <c r="C2302" s="456">
        <v>-3967.02</v>
      </c>
      <c r="D2302" s="127">
        <v>1</v>
      </c>
    </row>
    <row r="2303" spans="1:4" x14ac:dyDescent="0.35">
      <c r="A2303" s="454">
        <v>44275</v>
      </c>
      <c r="B2303" s="455">
        <v>2018001118</v>
      </c>
      <c r="C2303" s="456">
        <v>-3967.02</v>
      </c>
      <c r="D2303" s="127">
        <v>1</v>
      </c>
    </row>
    <row r="2304" spans="1:4" x14ac:dyDescent="0.35">
      <c r="A2304" s="454">
        <v>44314</v>
      </c>
      <c r="B2304" s="455">
        <v>2018001277</v>
      </c>
      <c r="C2304" s="456">
        <v>-3963.33</v>
      </c>
      <c r="D2304" s="127">
        <v>1</v>
      </c>
    </row>
    <row r="2305" spans="1:4" x14ac:dyDescent="0.35">
      <c r="A2305" s="454">
        <v>44183</v>
      </c>
      <c r="B2305" s="455">
        <v>2018000682</v>
      </c>
      <c r="C2305" s="456">
        <v>-3961.12</v>
      </c>
      <c r="D2305" s="127">
        <v>1</v>
      </c>
    </row>
    <row r="2306" spans="1:4" x14ac:dyDescent="0.35">
      <c r="A2306" s="454">
        <v>44021</v>
      </c>
      <c r="B2306" s="455">
        <v>2018000042</v>
      </c>
      <c r="C2306" s="456">
        <v>-3950.61</v>
      </c>
      <c r="D2306" s="127">
        <v>1</v>
      </c>
    </row>
    <row r="2307" spans="1:4" x14ac:dyDescent="0.35">
      <c r="A2307" s="454">
        <v>44020</v>
      </c>
      <c r="B2307" s="455">
        <v>2018000017</v>
      </c>
      <c r="C2307" s="456">
        <v>-3944.24</v>
      </c>
      <c r="D2307" s="127">
        <v>1</v>
      </c>
    </row>
    <row r="2308" spans="1:4" x14ac:dyDescent="0.35">
      <c r="A2308" s="454">
        <v>44303</v>
      </c>
      <c r="B2308" s="455">
        <v>2018001235</v>
      </c>
      <c r="C2308" s="456">
        <v>-3938.19</v>
      </c>
      <c r="D2308" s="127">
        <v>1</v>
      </c>
    </row>
    <row r="2309" spans="1:4" x14ac:dyDescent="0.35">
      <c r="A2309" s="454">
        <v>44358</v>
      </c>
      <c r="B2309" s="455">
        <v>2018001510</v>
      </c>
      <c r="C2309" s="456">
        <v>-3930.91</v>
      </c>
      <c r="D2309" s="127">
        <v>1</v>
      </c>
    </row>
    <row r="2310" spans="1:4" x14ac:dyDescent="0.35">
      <c r="A2310" s="454">
        <v>44183</v>
      </c>
      <c r="B2310" s="455">
        <v>2018000672</v>
      </c>
      <c r="C2310" s="456">
        <v>-3927.96</v>
      </c>
      <c r="D2310" s="127">
        <v>1</v>
      </c>
    </row>
    <row r="2311" spans="1:4" x14ac:dyDescent="0.35">
      <c r="A2311" s="454">
        <v>44183</v>
      </c>
      <c r="B2311" s="455">
        <v>2018000672</v>
      </c>
      <c r="C2311" s="456">
        <v>-3927.96</v>
      </c>
      <c r="D2311" s="127">
        <v>1</v>
      </c>
    </row>
    <row r="2312" spans="1:4" x14ac:dyDescent="0.35">
      <c r="A2312" s="454">
        <v>44026</v>
      </c>
      <c r="B2312" s="455">
        <v>2018000043</v>
      </c>
      <c r="C2312" s="456">
        <v>-3924.32</v>
      </c>
      <c r="D2312" s="127">
        <v>1</v>
      </c>
    </row>
    <row r="2313" spans="1:4" x14ac:dyDescent="0.35">
      <c r="A2313" s="454">
        <v>44243</v>
      </c>
      <c r="B2313" s="455">
        <v>2018000986</v>
      </c>
      <c r="C2313" s="456">
        <v>-3908.24</v>
      </c>
      <c r="D2313" s="127">
        <v>1</v>
      </c>
    </row>
    <row r="2314" spans="1:4" x14ac:dyDescent="0.35">
      <c r="A2314" s="454">
        <v>44189</v>
      </c>
      <c r="B2314" s="455">
        <v>2018000711</v>
      </c>
      <c r="C2314" s="456">
        <v>-3880.78</v>
      </c>
      <c r="D2314" s="127">
        <v>1</v>
      </c>
    </row>
    <row r="2315" spans="1:4" x14ac:dyDescent="0.35">
      <c r="A2315" s="454">
        <v>44189</v>
      </c>
      <c r="B2315" s="455">
        <v>2018000712</v>
      </c>
      <c r="C2315" s="456">
        <v>-3880.78</v>
      </c>
      <c r="D2315" s="127">
        <v>1</v>
      </c>
    </row>
    <row r="2316" spans="1:4" x14ac:dyDescent="0.35">
      <c r="A2316" s="454">
        <v>44166</v>
      </c>
      <c r="B2316" s="455">
        <v>2018000607</v>
      </c>
      <c r="C2316" s="456">
        <v>-3879.62</v>
      </c>
      <c r="D2316" s="127">
        <v>1</v>
      </c>
    </row>
    <row r="2317" spans="1:4" x14ac:dyDescent="0.35">
      <c r="A2317" s="454">
        <v>44302</v>
      </c>
      <c r="B2317" s="455">
        <v>2018001238</v>
      </c>
      <c r="C2317" s="456">
        <v>-3876.31</v>
      </c>
      <c r="D2317" s="127">
        <v>1</v>
      </c>
    </row>
    <row r="2318" spans="1:4" x14ac:dyDescent="0.35">
      <c r="A2318" s="454">
        <v>44034</v>
      </c>
      <c r="B2318" s="455">
        <v>2018000095</v>
      </c>
      <c r="C2318" s="456">
        <v>-3876.26</v>
      </c>
      <c r="D2318" s="127">
        <v>1</v>
      </c>
    </row>
    <row r="2319" spans="1:4" x14ac:dyDescent="0.35">
      <c r="A2319" s="454">
        <v>44355</v>
      </c>
      <c r="B2319" s="455">
        <v>2018001508</v>
      </c>
      <c r="C2319" s="456">
        <v>-3872.48</v>
      </c>
      <c r="D2319" s="127">
        <v>1</v>
      </c>
    </row>
    <row r="2320" spans="1:4" x14ac:dyDescent="0.35">
      <c r="A2320" s="454">
        <v>44018</v>
      </c>
      <c r="B2320" s="455">
        <v>2018000011</v>
      </c>
      <c r="C2320" s="456">
        <v>-3865.35</v>
      </c>
      <c r="D2320" s="127">
        <v>1</v>
      </c>
    </row>
    <row r="2321" spans="1:4" x14ac:dyDescent="0.35">
      <c r="A2321" s="454">
        <v>44238</v>
      </c>
      <c r="B2321" s="455">
        <v>2018000956</v>
      </c>
      <c r="C2321" s="456">
        <v>-3863.59</v>
      </c>
      <c r="D2321" s="127">
        <v>1</v>
      </c>
    </row>
    <row r="2322" spans="1:4" x14ac:dyDescent="0.35">
      <c r="A2322" s="454">
        <v>44173</v>
      </c>
      <c r="B2322" s="455">
        <v>2018000634</v>
      </c>
      <c r="C2322" s="456">
        <v>-3861.34</v>
      </c>
      <c r="D2322" s="127">
        <v>1</v>
      </c>
    </row>
    <row r="2323" spans="1:4" x14ac:dyDescent="0.35">
      <c r="A2323" s="454">
        <v>44164</v>
      </c>
      <c r="B2323" s="455">
        <v>2018000576</v>
      </c>
      <c r="C2323" s="456">
        <v>-3858.4</v>
      </c>
      <c r="D2323" s="127">
        <v>1</v>
      </c>
    </row>
    <row r="2324" spans="1:4" x14ac:dyDescent="0.35">
      <c r="A2324" s="454">
        <v>44292</v>
      </c>
      <c r="B2324" s="455">
        <v>2018001211</v>
      </c>
      <c r="C2324" s="456">
        <v>-3852.6</v>
      </c>
      <c r="D2324" s="127">
        <v>1</v>
      </c>
    </row>
    <row r="2325" spans="1:4" x14ac:dyDescent="0.35">
      <c r="A2325" s="454">
        <v>44281</v>
      </c>
      <c r="B2325" s="455">
        <v>2018001170</v>
      </c>
      <c r="C2325" s="456">
        <v>-3849.41</v>
      </c>
      <c r="D2325" s="127">
        <v>1</v>
      </c>
    </row>
    <row r="2326" spans="1:4" x14ac:dyDescent="0.35">
      <c r="A2326" s="454">
        <v>44168</v>
      </c>
      <c r="B2326" s="455">
        <v>2018000606</v>
      </c>
      <c r="C2326" s="456">
        <v>-3817.57</v>
      </c>
      <c r="D2326" s="127">
        <v>1</v>
      </c>
    </row>
    <row r="2327" spans="1:4" x14ac:dyDescent="0.35">
      <c r="A2327" s="454">
        <v>44080</v>
      </c>
      <c r="B2327" s="455">
        <v>2018000274</v>
      </c>
      <c r="C2327" s="456">
        <v>-3803.93</v>
      </c>
      <c r="D2327" s="127">
        <v>1</v>
      </c>
    </row>
    <row r="2328" spans="1:4" x14ac:dyDescent="0.35">
      <c r="A2328" s="454">
        <v>44255</v>
      </c>
      <c r="B2328" s="455">
        <v>2008000190</v>
      </c>
      <c r="C2328" s="456">
        <v>-3791.78</v>
      </c>
      <c r="D2328" s="127">
        <v>1</v>
      </c>
    </row>
    <row r="2329" spans="1:4" x14ac:dyDescent="0.35">
      <c r="A2329" s="454">
        <v>44153</v>
      </c>
      <c r="B2329" s="455">
        <v>2018000542</v>
      </c>
      <c r="C2329" s="456">
        <v>-3790.99</v>
      </c>
      <c r="D2329" s="127">
        <v>1</v>
      </c>
    </row>
    <row r="2330" spans="1:4" x14ac:dyDescent="0.35">
      <c r="A2330" s="454">
        <v>44320</v>
      </c>
      <c r="B2330" s="455">
        <v>2018001315</v>
      </c>
      <c r="C2330" s="456">
        <v>-3777.29</v>
      </c>
      <c r="D2330" s="127">
        <v>1</v>
      </c>
    </row>
    <row r="2331" spans="1:4" x14ac:dyDescent="0.35">
      <c r="A2331" s="454">
        <v>44302</v>
      </c>
      <c r="B2331" s="455">
        <v>2018001233</v>
      </c>
      <c r="C2331" s="456">
        <v>-3774.6</v>
      </c>
      <c r="D2331" s="127">
        <v>1</v>
      </c>
    </row>
    <row r="2332" spans="1:4" x14ac:dyDescent="0.35">
      <c r="A2332" s="454">
        <v>44062</v>
      </c>
      <c r="B2332" s="455">
        <v>2018000150</v>
      </c>
      <c r="C2332" s="456">
        <v>-3772.53</v>
      </c>
      <c r="D2332" s="127">
        <v>1</v>
      </c>
    </row>
    <row r="2333" spans="1:4" x14ac:dyDescent="0.35">
      <c r="A2333" s="454">
        <v>44236</v>
      </c>
      <c r="B2333" s="455">
        <v>2018000946</v>
      </c>
      <c r="C2333" s="456">
        <v>-3766.42</v>
      </c>
      <c r="D2333" s="127">
        <v>1</v>
      </c>
    </row>
    <row r="2334" spans="1:4" x14ac:dyDescent="0.35">
      <c r="A2334" s="454">
        <v>44366</v>
      </c>
      <c r="B2334" s="455">
        <v>2018001556</v>
      </c>
      <c r="C2334" s="456">
        <v>-3762.05</v>
      </c>
      <c r="D2334" s="127">
        <v>1</v>
      </c>
    </row>
    <row r="2335" spans="1:4" x14ac:dyDescent="0.35">
      <c r="A2335" s="454">
        <v>44358</v>
      </c>
      <c r="B2335" s="455">
        <v>2018001512</v>
      </c>
      <c r="C2335" s="456">
        <v>-3737.89</v>
      </c>
      <c r="D2335" s="127">
        <v>1</v>
      </c>
    </row>
    <row r="2336" spans="1:4" x14ac:dyDescent="0.35">
      <c r="A2336" s="454">
        <v>44183</v>
      </c>
      <c r="B2336" s="455">
        <v>2018000672</v>
      </c>
      <c r="C2336" s="456">
        <v>-3731.56</v>
      </c>
      <c r="D2336" s="127">
        <v>1</v>
      </c>
    </row>
    <row r="2337" spans="1:4" x14ac:dyDescent="0.35">
      <c r="A2337" s="454">
        <v>44131</v>
      </c>
      <c r="B2337" s="455">
        <v>2018000386</v>
      </c>
      <c r="C2337" s="456">
        <v>-3728.93</v>
      </c>
      <c r="D2337" s="127">
        <v>1</v>
      </c>
    </row>
    <row r="2338" spans="1:4" x14ac:dyDescent="0.35">
      <c r="A2338" s="454">
        <v>44178</v>
      </c>
      <c r="B2338" s="455">
        <v>2018000635</v>
      </c>
      <c r="C2338" s="456">
        <v>-3726.27</v>
      </c>
      <c r="D2338" s="127">
        <v>1</v>
      </c>
    </row>
    <row r="2339" spans="1:4" x14ac:dyDescent="0.35">
      <c r="A2339" s="454">
        <v>44260</v>
      </c>
      <c r="B2339" s="455">
        <v>2018001041</v>
      </c>
      <c r="C2339" s="456">
        <v>-3724.02</v>
      </c>
      <c r="D2339" s="127">
        <v>1</v>
      </c>
    </row>
    <row r="2340" spans="1:4" x14ac:dyDescent="0.35">
      <c r="A2340" s="454">
        <v>44208</v>
      </c>
      <c r="B2340" s="455">
        <v>2018000802</v>
      </c>
      <c r="C2340" s="456">
        <v>-3716.81</v>
      </c>
      <c r="D2340" s="127">
        <v>1</v>
      </c>
    </row>
    <row r="2341" spans="1:4" x14ac:dyDescent="0.35">
      <c r="A2341" s="454">
        <v>44061</v>
      </c>
      <c r="B2341" s="455">
        <v>2018000153</v>
      </c>
      <c r="C2341" s="456">
        <v>-3716.73</v>
      </c>
      <c r="D2341" s="127">
        <v>1</v>
      </c>
    </row>
    <row r="2342" spans="1:4" x14ac:dyDescent="0.35">
      <c r="A2342" s="454">
        <v>44318</v>
      </c>
      <c r="B2342" s="455">
        <v>2018001308</v>
      </c>
      <c r="C2342" s="456">
        <v>-3714.79</v>
      </c>
      <c r="D2342" s="127">
        <v>1</v>
      </c>
    </row>
    <row r="2343" spans="1:4" x14ac:dyDescent="0.35">
      <c r="A2343" s="454">
        <v>44344</v>
      </c>
      <c r="B2343" s="455">
        <v>2018001434</v>
      </c>
      <c r="C2343" s="456">
        <v>-3706.66</v>
      </c>
      <c r="D2343" s="127">
        <v>1</v>
      </c>
    </row>
    <row r="2344" spans="1:4" x14ac:dyDescent="0.35">
      <c r="A2344" s="454">
        <v>44257</v>
      </c>
      <c r="B2344" s="455">
        <v>2008000198</v>
      </c>
      <c r="C2344" s="456">
        <v>-3685.5</v>
      </c>
      <c r="D2344" s="127">
        <v>1</v>
      </c>
    </row>
    <row r="2345" spans="1:4" x14ac:dyDescent="0.35">
      <c r="A2345" s="454">
        <v>44358</v>
      </c>
      <c r="B2345" s="455">
        <v>2018001511</v>
      </c>
      <c r="C2345" s="456">
        <v>-3672.3</v>
      </c>
      <c r="D2345" s="127">
        <v>1</v>
      </c>
    </row>
    <row r="2346" spans="1:4" x14ac:dyDescent="0.35">
      <c r="A2346" s="454">
        <v>44095</v>
      </c>
      <c r="B2346" s="455">
        <v>2018000258</v>
      </c>
      <c r="C2346" s="456">
        <v>-3667.36</v>
      </c>
      <c r="D2346" s="127">
        <v>1</v>
      </c>
    </row>
    <row r="2347" spans="1:4" x14ac:dyDescent="0.35">
      <c r="A2347" s="454">
        <v>44088</v>
      </c>
      <c r="B2347" s="455">
        <v>2018000230</v>
      </c>
      <c r="C2347" s="456">
        <v>-3665.95</v>
      </c>
      <c r="D2347" s="127">
        <v>1</v>
      </c>
    </row>
    <row r="2348" spans="1:4" x14ac:dyDescent="0.35">
      <c r="A2348" s="454">
        <v>44216</v>
      </c>
      <c r="B2348" s="455">
        <v>2018000847</v>
      </c>
      <c r="C2348" s="456">
        <v>-3664.83</v>
      </c>
      <c r="D2348" s="127">
        <v>1</v>
      </c>
    </row>
    <row r="2349" spans="1:4" x14ac:dyDescent="0.35">
      <c r="A2349" s="454">
        <v>44285</v>
      </c>
      <c r="B2349" s="455">
        <v>2018001183</v>
      </c>
      <c r="C2349" s="456">
        <v>-3661.31</v>
      </c>
      <c r="D2349" s="127">
        <v>1</v>
      </c>
    </row>
    <row r="2350" spans="1:4" x14ac:dyDescent="0.35">
      <c r="A2350" s="454">
        <v>44355</v>
      </c>
      <c r="B2350" s="455">
        <v>2018001508</v>
      </c>
      <c r="C2350" s="456">
        <v>-3641.43</v>
      </c>
      <c r="D2350" s="127">
        <v>1</v>
      </c>
    </row>
    <row r="2351" spans="1:4" x14ac:dyDescent="0.35">
      <c r="A2351" s="454">
        <v>44036</v>
      </c>
      <c r="B2351" s="455">
        <v>2018000078</v>
      </c>
      <c r="C2351" s="456">
        <v>-3634.3</v>
      </c>
      <c r="D2351" s="127">
        <v>1</v>
      </c>
    </row>
    <row r="2352" spans="1:4" x14ac:dyDescent="0.35">
      <c r="A2352" s="454">
        <v>44224</v>
      </c>
      <c r="B2352" s="455">
        <v>2018000876</v>
      </c>
      <c r="C2352" s="456">
        <v>-3630.73</v>
      </c>
      <c r="D2352" s="127">
        <v>1</v>
      </c>
    </row>
    <row r="2353" spans="1:4" x14ac:dyDescent="0.35">
      <c r="A2353" s="454">
        <v>44195</v>
      </c>
      <c r="B2353" s="455">
        <v>2018000769</v>
      </c>
      <c r="C2353" s="456">
        <v>-3622.15</v>
      </c>
      <c r="D2353" s="127">
        <v>1</v>
      </c>
    </row>
    <row r="2354" spans="1:4" x14ac:dyDescent="0.35">
      <c r="A2354" s="454">
        <v>44220</v>
      </c>
      <c r="B2354" s="455">
        <v>2018000849</v>
      </c>
      <c r="C2354" s="456">
        <v>-3615.51</v>
      </c>
      <c r="D2354" s="127">
        <v>1</v>
      </c>
    </row>
    <row r="2355" spans="1:4" x14ac:dyDescent="0.35">
      <c r="A2355" s="454">
        <v>44281</v>
      </c>
      <c r="B2355" s="455">
        <v>2018001154</v>
      </c>
      <c r="C2355" s="456">
        <v>-3613.9</v>
      </c>
      <c r="D2355" s="127">
        <v>1</v>
      </c>
    </row>
    <row r="2356" spans="1:4" x14ac:dyDescent="0.35">
      <c r="A2356" s="454">
        <v>44158</v>
      </c>
      <c r="B2356" s="455">
        <v>2018000543</v>
      </c>
      <c r="C2356" s="456">
        <v>-3612.63</v>
      </c>
      <c r="D2356" s="127">
        <v>1</v>
      </c>
    </row>
    <row r="2357" spans="1:4" x14ac:dyDescent="0.35">
      <c r="A2357" s="454">
        <v>44227</v>
      </c>
      <c r="B2357" s="455">
        <v>2018000897</v>
      </c>
      <c r="C2357" s="456">
        <v>-3612.53</v>
      </c>
      <c r="D2357" s="127">
        <v>1</v>
      </c>
    </row>
    <row r="2358" spans="1:4" x14ac:dyDescent="0.35">
      <c r="A2358" s="454">
        <v>44070</v>
      </c>
      <c r="B2358" s="455">
        <v>2018000207</v>
      </c>
      <c r="C2358" s="456">
        <v>-3600.14</v>
      </c>
      <c r="D2358" s="127">
        <v>1</v>
      </c>
    </row>
    <row r="2359" spans="1:4" x14ac:dyDescent="0.35">
      <c r="A2359" s="454">
        <v>44248</v>
      </c>
      <c r="B2359" s="455">
        <v>2018001002</v>
      </c>
      <c r="C2359" s="456">
        <v>-3593.56</v>
      </c>
      <c r="D2359" s="127">
        <v>1</v>
      </c>
    </row>
    <row r="2360" spans="1:4" x14ac:dyDescent="0.35">
      <c r="A2360" s="454">
        <v>44146</v>
      </c>
      <c r="B2360" s="455">
        <v>2018000572</v>
      </c>
      <c r="C2360" s="456">
        <v>-3587.24</v>
      </c>
      <c r="D2360" s="127">
        <v>1</v>
      </c>
    </row>
    <row r="2361" spans="1:4" x14ac:dyDescent="0.35">
      <c r="A2361" s="454">
        <v>44095</v>
      </c>
      <c r="B2361" s="455">
        <v>2018000248</v>
      </c>
      <c r="C2361" s="456">
        <v>-3587.14</v>
      </c>
      <c r="D2361" s="127">
        <v>1</v>
      </c>
    </row>
    <row r="2362" spans="1:4" x14ac:dyDescent="0.35">
      <c r="A2362" s="454">
        <v>44018</v>
      </c>
      <c r="B2362" s="455">
        <v>2018000011</v>
      </c>
      <c r="C2362" s="456">
        <v>-3579.54</v>
      </c>
      <c r="D2362" s="127">
        <v>1</v>
      </c>
    </row>
    <row r="2363" spans="1:4" x14ac:dyDescent="0.35">
      <c r="A2363" s="454">
        <v>44159</v>
      </c>
      <c r="B2363" s="455">
        <v>2018000548</v>
      </c>
      <c r="C2363" s="456">
        <v>-3577.93</v>
      </c>
      <c r="D2363" s="127">
        <v>1</v>
      </c>
    </row>
    <row r="2364" spans="1:4" x14ac:dyDescent="0.35">
      <c r="A2364" s="454">
        <v>44061</v>
      </c>
      <c r="B2364" s="455">
        <v>2018000153</v>
      </c>
      <c r="C2364" s="456">
        <v>-3568.06</v>
      </c>
      <c r="D2364" s="127">
        <v>1</v>
      </c>
    </row>
    <row r="2365" spans="1:4" x14ac:dyDescent="0.35">
      <c r="A2365" s="454">
        <v>44323</v>
      </c>
      <c r="B2365" s="455">
        <v>2018001306</v>
      </c>
      <c r="C2365" s="456">
        <v>-3566.82</v>
      </c>
      <c r="D2365" s="127">
        <v>1</v>
      </c>
    </row>
    <row r="2366" spans="1:4" x14ac:dyDescent="0.35">
      <c r="A2366" s="454">
        <v>44314</v>
      </c>
      <c r="B2366" s="455">
        <v>2018001269</v>
      </c>
      <c r="C2366" s="456">
        <v>-3552.95</v>
      </c>
      <c r="D2366" s="127">
        <v>1</v>
      </c>
    </row>
    <row r="2367" spans="1:4" x14ac:dyDescent="0.35">
      <c r="A2367" s="454">
        <v>44191</v>
      </c>
      <c r="B2367" s="455">
        <v>2018000706</v>
      </c>
      <c r="C2367" s="456">
        <v>-3549.41</v>
      </c>
      <c r="D2367" s="127">
        <v>1</v>
      </c>
    </row>
    <row r="2368" spans="1:4" x14ac:dyDescent="0.35">
      <c r="A2368" s="454">
        <v>44176</v>
      </c>
      <c r="B2368" s="455">
        <v>2018000684</v>
      </c>
      <c r="C2368" s="456">
        <v>-3548.75</v>
      </c>
      <c r="D2368" s="127">
        <v>1</v>
      </c>
    </row>
    <row r="2369" spans="1:4" x14ac:dyDescent="0.35">
      <c r="A2369" s="454">
        <v>44178</v>
      </c>
      <c r="B2369" s="455">
        <v>2018000635</v>
      </c>
      <c r="C2369" s="456">
        <v>-3544.14</v>
      </c>
      <c r="D2369" s="127">
        <v>1</v>
      </c>
    </row>
    <row r="2370" spans="1:4" x14ac:dyDescent="0.35">
      <c r="A2370" s="454">
        <v>44334</v>
      </c>
      <c r="B2370" s="455">
        <v>2018001390</v>
      </c>
      <c r="C2370" s="456">
        <v>-3539.31</v>
      </c>
      <c r="D2370" s="127">
        <v>1</v>
      </c>
    </row>
    <row r="2371" spans="1:4" x14ac:dyDescent="0.35">
      <c r="A2371" s="454">
        <v>44358</v>
      </c>
      <c r="B2371" s="455">
        <v>2018001513</v>
      </c>
      <c r="C2371" s="456">
        <v>-3536.81</v>
      </c>
      <c r="D2371" s="127">
        <v>1</v>
      </c>
    </row>
    <row r="2372" spans="1:4" x14ac:dyDescent="0.35">
      <c r="A2372" s="454">
        <v>44140</v>
      </c>
      <c r="B2372" s="455">
        <v>2018000443</v>
      </c>
      <c r="C2372" s="456">
        <v>-3535.01</v>
      </c>
      <c r="D2372" s="127">
        <v>1</v>
      </c>
    </row>
    <row r="2373" spans="1:4" x14ac:dyDescent="0.35">
      <c r="A2373" s="454">
        <v>44212</v>
      </c>
      <c r="B2373" s="455">
        <v>2018000833</v>
      </c>
      <c r="C2373" s="456">
        <v>-3534.87</v>
      </c>
      <c r="D2373" s="127">
        <v>1</v>
      </c>
    </row>
    <row r="2374" spans="1:4" x14ac:dyDescent="0.35">
      <c r="A2374" s="454">
        <v>44104</v>
      </c>
      <c r="B2374" s="455">
        <v>2018000289</v>
      </c>
      <c r="C2374" s="456">
        <v>-3531.82</v>
      </c>
      <c r="D2374" s="127">
        <v>1</v>
      </c>
    </row>
    <row r="2375" spans="1:4" x14ac:dyDescent="0.35">
      <c r="A2375" s="454">
        <v>44020</v>
      </c>
      <c r="B2375" s="455">
        <v>2018000013</v>
      </c>
      <c r="C2375" s="456">
        <v>-3506.88</v>
      </c>
      <c r="D2375" s="127">
        <v>1</v>
      </c>
    </row>
    <row r="2376" spans="1:4" x14ac:dyDescent="0.35">
      <c r="A2376" s="454">
        <v>44140</v>
      </c>
      <c r="B2376" s="455">
        <v>2008000079</v>
      </c>
      <c r="C2376" s="456">
        <v>-3503.99</v>
      </c>
      <c r="D2376" s="127">
        <v>1</v>
      </c>
    </row>
    <row r="2377" spans="1:4" x14ac:dyDescent="0.35">
      <c r="A2377" s="454">
        <v>44183</v>
      </c>
      <c r="B2377" s="455">
        <v>2018000682</v>
      </c>
      <c r="C2377" s="456">
        <v>-3502.96</v>
      </c>
      <c r="D2377" s="127">
        <v>1</v>
      </c>
    </row>
    <row r="2378" spans="1:4" x14ac:dyDescent="0.35">
      <c r="A2378" s="454">
        <v>44266</v>
      </c>
      <c r="B2378" s="455">
        <v>2018001070</v>
      </c>
      <c r="C2378" s="456">
        <v>-3500.99</v>
      </c>
      <c r="D2378" s="127">
        <v>1</v>
      </c>
    </row>
    <row r="2379" spans="1:4" x14ac:dyDescent="0.35">
      <c r="A2379" s="454">
        <v>44046</v>
      </c>
      <c r="B2379" s="455">
        <v>2018000119</v>
      </c>
      <c r="C2379" s="456">
        <v>-3497.1</v>
      </c>
      <c r="D2379" s="127">
        <v>1</v>
      </c>
    </row>
    <row r="2380" spans="1:4" x14ac:dyDescent="0.35">
      <c r="A2380" s="454">
        <v>44281</v>
      </c>
      <c r="B2380" s="455">
        <v>2018001169</v>
      </c>
      <c r="C2380" s="456">
        <v>-3496.89</v>
      </c>
      <c r="D2380" s="127">
        <v>1</v>
      </c>
    </row>
    <row r="2381" spans="1:4" x14ac:dyDescent="0.35">
      <c r="A2381" s="454">
        <v>44361</v>
      </c>
      <c r="B2381" s="455">
        <v>2018001528</v>
      </c>
      <c r="C2381" s="456">
        <v>-3485.91</v>
      </c>
      <c r="D2381" s="127">
        <v>1</v>
      </c>
    </row>
    <row r="2382" spans="1:4" x14ac:dyDescent="0.35">
      <c r="A2382" s="454">
        <v>44355</v>
      </c>
      <c r="B2382" s="455">
        <v>2018001508</v>
      </c>
      <c r="C2382" s="456">
        <v>-3484.31</v>
      </c>
      <c r="D2382" s="127">
        <v>1</v>
      </c>
    </row>
    <row r="2383" spans="1:4" x14ac:dyDescent="0.35">
      <c r="A2383" s="454">
        <v>44159</v>
      </c>
      <c r="B2383" s="455">
        <v>2018000548</v>
      </c>
      <c r="C2383" s="456">
        <v>-3480.9</v>
      </c>
      <c r="D2383" s="127">
        <v>1</v>
      </c>
    </row>
    <row r="2384" spans="1:4" x14ac:dyDescent="0.35">
      <c r="A2384" s="454">
        <v>44358</v>
      </c>
      <c r="B2384" s="455">
        <v>2018001513</v>
      </c>
      <c r="C2384" s="456">
        <v>-3476.99</v>
      </c>
      <c r="D2384" s="127">
        <v>1</v>
      </c>
    </row>
    <row r="2385" spans="1:4" x14ac:dyDescent="0.35">
      <c r="A2385" s="454">
        <v>44321</v>
      </c>
      <c r="B2385" s="455">
        <v>2018001310</v>
      </c>
      <c r="C2385" s="456">
        <v>-3467.08</v>
      </c>
      <c r="D2385" s="127">
        <v>1</v>
      </c>
    </row>
    <row r="2386" spans="1:4" x14ac:dyDescent="0.35">
      <c r="A2386" s="454">
        <v>44354</v>
      </c>
      <c r="B2386" s="455">
        <v>2018001474</v>
      </c>
      <c r="C2386" s="456">
        <v>-3467.08</v>
      </c>
      <c r="D2386" s="127">
        <v>1</v>
      </c>
    </row>
    <row r="2387" spans="1:4" x14ac:dyDescent="0.35">
      <c r="A2387" s="454">
        <v>44165</v>
      </c>
      <c r="B2387" s="455">
        <v>2006000038</v>
      </c>
      <c r="C2387" s="456">
        <v>-3461.65</v>
      </c>
      <c r="D2387" s="127">
        <v>1</v>
      </c>
    </row>
    <row r="2388" spans="1:4" x14ac:dyDescent="0.35">
      <c r="A2388" s="454">
        <v>44219</v>
      </c>
      <c r="B2388" s="455">
        <v>2018000859</v>
      </c>
      <c r="C2388" s="456">
        <v>-3461.23</v>
      </c>
      <c r="D2388" s="127">
        <v>1</v>
      </c>
    </row>
    <row r="2389" spans="1:4" x14ac:dyDescent="0.35">
      <c r="A2389" s="454">
        <v>44168</v>
      </c>
      <c r="B2389" s="455">
        <v>2018000608</v>
      </c>
      <c r="C2389" s="456">
        <v>-3460.69</v>
      </c>
      <c r="D2389" s="127">
        <v>1</v>
      </c>
    </row>
    <row r="2390" spans="1:4" x14ac:dyDescent="0.35">
      <c r="A2390" s="454">
        <v>44311</v>
      </c>
      <c r="B2390" s="455">
        <v>2018001259</v>
      </c>
      <c r="C2390" s="456">
        <v>-3451.55</v>
      </c>
      <c r="D2390" s="127">
        <v>1</v>
      </c>
    </row>
    <row r="2391" spans="1:4" x14ac:dyDescent="0.35">
      <c r="A2391" s="454">
        <v>44358</v>
      </c>
      <c r="B2391" s="455">
        <v>2018001512</v>
      </c>
      <c r="C2391" s="456">
        <v>-3444.72</v>
      </c>
      <c r="D2391" s="127">
        <v>1</v>
      </c>
    </row>
    <row r="2392" spans="1:4" x14ac:dyDescent="0.35">
      <c r="A2392" s="454">
        <v>44165</v>
      </c>
      <c r="B2392" s="455">
        <v>2008000097</v>
      </c>
      <c r="C2392" s="456">
        <v>-3444</v>
      </c>
      <c r="D2392" s="127">
        <v>1</v>
      </c>
    </row>
    <row r="2393" spans="1:4" x14ac:dyDescent="0.35">
      <c r="A2393" s="454">
        <v>44192</v>
      </c>
      <c r="B2393" s="455">
        <v>2018000730</v>
      </c>
      <c r="C2393" s="456">
        <v>-3436.22</v>
      </c>
      <c r="D2393" s="127">
        <v>1</v>
      </c>
    </row>
    <row r="2394" spans="1:4" x14ac:dyDescent="0.35">
      <c r="A2394" s="454">
        <v>44231</v>
      </c>
      <c r="B2394" s="455">
        <v>2018000915</v>
      </c>
      <c r="C2394" s="456">
        <v>-3431.9</v>
      </c>
      <c r="D2394" s="127">
        <v>1</v>
      </c>
    </row>
    <row r="2395" spans="1:4" x14ac:dyDescent="0.35">
      <c r="A2395" s="454">
        <v>44350</v>
      </c>
      <c r="B2395" s="455">
        <v>2018001452</v>
      </c>
      <c r="C2395" s="456">
        <v>-3431.04</v>
      </c>
      <c r="D2395" s="127">
        <v>1</v>
      </c>
    </row>
    <row r="2396" spans="1:4" x14ac:dyDescent="0.35">
      <c r="A2396" s="454">
        <v>44320</v>
      </c>
      <c r="B2396" s="455">
        <v>2018001313</v>
      </c>
      <c r="C2396" s="456">
        <v>-3430.59</v>
      </c>
      <c r="D2396" s="127">
        <v>1</v>
      </c>
    </row>
    <row r="2397" spans="1:4" x14ac:dyDescent="0.35">
      <c r="A2397" s="454">
        <v>44209</v>
      </c>
      <c r="B2397" s="455">
        <v>2018000875</v>
      </c>
      <c r="C2397" s="456">
        <v>-3427.66</v>
      </c>
      <c r="D2397" s="127">
        <v>1</v>
      </c>
    </row>
    <row r="2398" spans="1:4" x14ac:dyDescent="0.35">
      <c r="A2398" s="454">
        <v>44296</v>
      </c>
      <c r="B2398" s="455">
        <v>2018001206</v>
      </c>
      <c r="C2398" s="456">
        <v>-3408.36</v>
      </c>
      <c r="D2398" s="127">
        <v>1</v>
      </c>
    </row>
    <row r="2399" spans="1:4" x14ac:dyDescent="0.35">
      <c r="A2399" s="454">
        <v>44043</v>
      </c>
      <c r="B2399" s="455">
        <v>2018000101</v>
      </c>
      <c r="C2399" s="456">
        <v>-3402.6</v>
      </c>
      <c r="D2399" s="127">
        <v>1</v>
      </c>
    </row>
    <row r="2400" spans="1:4" x14ac:dyDescent="0.35">
      <c r="A2400" s="454">
        <v>44302</v>
      </c>
      <c r="B2400" s="455">
        <v>2018001228</v>
      </c>
      <c r="C2400" s="456">
        <v>-3397.14</v>
      </c>
      <c r="D2400" s="127">
        <v>1</v>
      </c>
    </row>
    <row r="2401" spans="1:4" x14ac:dyDescent="0.35">
      <c r="A2401" s="454">
        <v>44306</v>
      </c>
      <c r="B2401" s="455">
        <v>2018001243</v>
      </c>
      <c r="C2401" s="456">
        <v>-3397.14</v>
      </c>
      <c r="D2401" s="127">
        <v>1</v>
      </c>
    </row>
    <row r="2402" spans="1:4" x14ac:dyDescent="0.35">
      <c r="A2402" s="454">
        <v>44306</v>
      </c>
      <c r="B2402" s="455">
        <v>2018001244</v>
      </c>
      <c r="C2402" s="456">
        <v>-3397.14</v>
      </c>
      <c r="D2402" s="127">
        <v>1</v>
      </c>
    </row>
    <row r="2403" spans="1:4" x14ac:dyDescent="0.35">
      <c r="A2403" s="454">
        <v>44143</v>
      </c>
      <c r="B2403" s="455">
        <v>2018000451</v>
      </c>
      <c r="C2403" s="456">
        <v>-3391.1</v>
      </c>
      <c r="D2403" s="127">
        <v>1</v>
      </c>
    </row>
    <row r="2404" spans="1:4" x14ac:dyDescent="0.35">
      <c r="A2404" s="454">
        <v>44328</v>
      </c>
      <c r="B2404" s="455">
        <v>2018001375</v>
      </c>
      <c r="C2404" s="456">
        <v>-3370.46</v>
      </c>
      <c r="D2404" s="127">
        <v>1</v>
      </c>
    </row>
    <row r="2405" spans="1:4" x14ac:dyDescent="0.35">
      <c r="A2405" s="454">
        <v>44158</v>
      </c>
      <c r="B2405" s="455">
        <v>2018000543</v>
      </c>
      <c r="C2405" s="456">
        <v>-3355.05</v>
      </c>
      <c r="D2405" s="127">
        <v>1</v>
      </c>
    </row>
    <row r="2406" spans="1:4" x14ac:dyDescent="0.35">
      <c r="A2406" s="454">
        <v>44243</v>
      </c>
      <c r="B2406" s="455">
        <v>2018000996</v>
      </c>
      <c r="C2406" s="456">
        <v>-3351.13</v>
      </c>
      <c r="D2406" s="127">
        <v>1</v>
      </c>
    </row>
    <row r="2407" spans="1:4" x14ac:dyDescent="0.35">
      <c r="A2407" s="454">
        <v>44371</v>
      </c>
      <c r="B2407" s="455">
        <v>2018001571</v>
      </c>
      <c r="C2407" s="456">
        <v>-3334.67</v>
      </c>
      <c r="D2407" s="127">
        <v>1</v>
      </c>
    </row>
    <row r="2408" spans="1:4" x14ac:dyDescent="0.35">
      <c r="A2408" s="454">
        <v>44189</v>
      </c>
      <c r="B2408" s="455">
        <v>2018000711</v>
      </c>
      <c r="C2408" s="456">
        <v>-3320.06</v>
      </c>
      <c r="D2408" s="127">
        <v>1</v>
      </c>
    </row>
    <row r="2409" spans="1:4" x14ac:dyDescent="0.35">
      <c r="A2409" s="454">
        <v>44117</v>
      </c>
      <c r="B2409" s="455">
        <v>2018000329</v>
      </c>
      <c r="C2409" s="456">
        <v>-3313.01</v>
      </c>
      <c r="D2409" s="127">
        <v>1</v>
      </c>
    </row>
    <row r="2410" spans="1:4" x14ac:dyDescent="0.35">
      <c r="A2410" s="454">
        <v>44021</v>
      </c>
      <c r="B2410" s="455">
        <v>2018000042</v>
      </c>
      <c r="C2410" s="456">
        <v>-3306.42</v>
      </c>
      <c r="D2410" s="127">
        <v>1</v>
      </c>
    </row>
    <row r="2411" spans="1:4" x14ac:dyDescent="0.35">
      <c r="A2411" s="454">
        <v>44182</v>
      </c>
      <c r="B2411" s="455">
        <v>2018000739</v>
      </c>
      <c r="C2411" s="456">
        <v>-3302.21</v>
      </c>
      <c r="D2411" s="127">
        <v>1</v>
      </c>
    </row>
    <row r="2412" spans="1:4" x14ac:dyDescent="0.35">
      <c r="A2412" s="454">
        <v>44279</v>
      </c>
      <c r="B2412" s="455">
        <v>2018001152</v>
      </c>
      <c r="C2412" s="456">
        <v>-3293.43</v>
      </c>
      <c r="D2412" s="127">
        <v>1</v>
      </c>
    </row>
    <row r="2413" spans="1:4" x14ac:dyDescent="0.35">
      <c r="A2413" s="454">
        <v>44308</v>
      </c>
      <c r="B2413" s="455">
        <v>2018001251</v>
      </c>
      <c r="C2413" s="456">
        <v>-3291.16</v>
      </c>
      <c r="D2413" s="127">
        <v>1</v>
      </c>
    </row>
    <row r="2414" spans="1:4" x14ac:dyDescent="0.35">
      <c r="A2414" s="454">
        <v>44194</v>
      </c>
      <c r="B2414" s="455">
        <v>2018000743</v>
      </c>
      <c r="C2414" s="456">
        <v>-3290.56</v>
      </c>
      <c r="D2414" s="127">
        <v>1</v>
      </c>
    </row>
    <row r="2415" spans="1:4" x14ac:dyDescent="0.35">
      <c r="A2415" s="454">
        <v>44182</v>
      </c>
      <c r="B2415" s="455">
        <v>2018000740</v>
      </c>
      <c r="C2415" s="456">
        <v>-3285.27</v>
      </c>
      <c r="D2415" s="127">
        <v>1</v>
      </c>
    </row>
    <row r="2416" spans="1:4" x14ac:dyDescent="0.35">
      <c r="A2416" s="454">
        <v>44364</v>
      </c>
      <c r="B2416" s="455">
        <v>2018001543</v>
      </c>
      <c r="C2416" s="456">
        <v>-3284.94</v>
      </c>
      <c r="D2416" s="127">
        <v>1</v>
      </c>
    </row>
    <row r="2417" spans="1:4" x14ac:dyDescent="0.35">
      <c r="A2417" s="454">
        <v>44358</v>
      </c>
      <c r="B2417" s="455">
        <v>2018001537</v>
      </c>
      <c r="C2417" s="456">
        <v>-3279</v>
      </c>
      <c r="D2417" s="127">
        <v>1</v>
      </c>
    </row>
    <row r="2418" spans="1:4" x14ac:dyDescent="0.35">
      <c r="A2418" s="454">
        <v>44173</v>
      </c>
      <c r="B2418" s="455">
        <v>2018000622</v>
      </c>
      <c r="C2418" s="456">
        <v>-3272.89</v>
      </c>
      <c r="D2418" s="127">
        <v>1</v>
      </c>
    </row>
    <row r="2419" spans="1:4" x14ac:dyDescent="0.35">
      <c r="A2419" s="454">
        <v>44173</v>
      </c>
      <c r="B2419" s="455">
        <v>2018000622</v>
      </c>
      <c r="C2419" s="456">
        <v>-3272.89</v>
      </c>
      <c r="D2419" s="127">
        <v>1</v>
      </c>
    </row>
    <row r="2420" spans="1:4" x14ac:dyDescent="0.35">
      <c r="A2420" s="454">
        <v>44234</v>
      </c>
      <c r="B2420" s="455">
        <v>2018000945</v>
      </c>
      <c r="C2420" s="456">
        <v>-3263.4</v>
      </c>
      <c r="D2420" s="127">
        <v>1</v>
      </c>
    </row>
    <row r="2421" spans="1:4" x14ac:dyDescent="0.35">
      <c r="A2421" s="454">
        <v>44358</v>
      </c>
      <c r="B2421" s="455">
        <v>2018001509</v>
      </c>
      <c r="C2421" s="456">
        <v>-3260.98</v>
      </c>
      <c r="D2421" s="127">
        <v>1</v>
      </c>
    </row>
    <row r="2422" spans="1:4" x14ac:dyDescent="0.35">
      <c r="A2422" s="454">
        <v>44227</v>
      </c>
      <c r="B2422" s="455">
        <v>2008000180</v>
      </c>
      <c r="C2422" s="456">
        <v>-3244.43</v>
      </c>
      <c r="D2422" s="127">
        <v>1</v>
      </c>
    </row>
    <row r="2423" spans="1:4" x14ac:dyDescent="0.35">
      <c r="A2423" s="454">
        <v>44135</v>
      </c>
      <c r="B2423" s="455">
        <v>2008000066</v>
      </c>
      <c r="C2423" s="456">
        <v>-3240.52</v>
      </c>
      <c r="D2423" s="127">
        <v>1</v>
      </c>
    </row>
    <row r="2424" spans="1:4" x14ac:dyDescent="0.35">
      <c r="A2424" s="454">
        <v>44119</v>
      </c>
      <c r="B2424" s="455">
        <v>2018000346</v>
      </c>
      <c r="C2424" s="456">
        <v>-3229.72</v>
      </c>
      <c r="D2424" s="127">
        <v>1</v>
      </c>
    </row>
    <row r="2425" spans="1:4" x14ac:dyDescent="0.35">
      <c r="A2425" s="454">
        <v>44358</v>
      </c>
      <c r="B2425" s="455">
        <v>2018001509</v>
      </c>
      <c r="C2425" s="456">
        <v>-3225.2</v>
      </c>
      <c r="D2425" s="127">
        <v>1</v>
      </c>
    </row>
    <row r="2426" spans="1:4" x14ac:dyDescent="0.35">
      <c r="A2426" s="454">
        <v>44192</v>
      </c>
      <c r="B2426" s="455">
        <v>2018000730</v>
      </c>
      <c r="C2426" s="456">
        <v>-3220.11</v>
      </c>
      <c r="D2426" s="127">
        <v>1</v>
      </c>
    </row>
    <row r="2427" spans="1:4" x14ac:dyDescent="0.35">
      <c r="A2427" s="454">
        <v>44146</v>
      </c>
      <c r="B2427" s="455">
        <v>2018000466</v>
      </c>
      <c r="C2427" s="456">
        <v>-3219.71</v>
      </c>
      <c r="D2427" s="127">
        <v>1</v>
      </c>
    </row>
    <row r="2428" spans="1:4" x14ac:dyDescent="0.35">
      <c r="A2428" s="454">
        <v>44117</v>
      </c>
      <c r="B2428" s="455">
        <v>2018000331</v>
      </c>
      <c r="C2428" s="456">
        <v>-3208.64</v>
      </c>
      <c r="D2428" s="127">
        <v>1</v>
      </c>
    </row>
    <row r="2429" spans="1:4" x14ac:dyDescent="0.35">
      <c r="A2429" s="454">
        <v>44141</v>
      </c>
      <c r="B2429" s="455">
        <v>2018000454</v>
      </c>
      <c r="C2429" s="456">
        <v>-3207.12</v>
      </c>
      <c r="D2429" s="127">
        <v>1</v>
      </c>
    </row>
    <row r="2430" spans="1:4" x14ac:dyDescent="0.35">
      <c r="A2430" s="454">
        <v>44358</v>
      </c>
      <c r="B2430" s="455">
        <v>2018001512</v>
      </c>
      <c r="C2430" s="456">
        <v>-3206.5</v>
      </c>
      <c r="D2430" s="127">
        <v>1</v>
      </c>
    </row>
    <row r="2431" spans="1:4" x14ac:dyDescent="0.35">
      <c r="A2431" s="454">
        <v>44358</v>
      </c>
      <c r="B2431" s="455">
        <v>2018001512</v>
      </c>
      <c r="C2431" s="456">
        <v>-3197.15</v>
      </c>
      <c r="D2431" s="127">
        <v>1</v>
      </c>
    </row>
    <row r="2432" spans="1:4" x14ac:dyDescent="0.35">
      <c r="A2432" s="454">
        <v>44358</v>
      </c>
      <c r="B2432" s="455">
        <v>2018001512</v>
      </c>
      <c r="C2432" s="456">
        <v>-3196.45</v>
      </c>
      <c r="D2432" s="127">
        <v>1</v>
      </c>
    </row>
    <row r="2433" spans="1:4" x14ac:dyDescent="0.35">
      <c r="A2433" s="454">
        <v>44369</v>
      </c>
      <c r="B2433" s="455">
        <v>2018001577</v>
      </c>
      <c r="C2433" s="456">
        <v>-3192.87</v>
      </c>
      <c r="D2433" s="127">
        <v>1</v>
      </c>
    </row>
    <row r="2434" spans="1:4" x14ac:dyDescent="0.35">
      <c r="A2434" s="454">
        <v>44209</v>
      </c>
      <c r="B2434" s="455">
        <v>2018000874</v>
      </c>
      <c r="C2434" s="456">
        <v>-3191.81</v>
      </c>
      <c r="D2434" s="127">
        <v>1</v>
      </c>
    </row>
    <row r="2435" spans="1:4" x14ac:dyDescent="0.35">
      <c r="A2435" s="454">
        <v>44096</v>
      </c>
      <c r="B2435" s="455">
        <v>2018000292</v>
      </c>
      <c r="C2435" s="456">
        <v>-3189.35</v>
      </c>
      <c r="D2435" s="127">
        <v>1</v>
      </c>
    </row>
    <row r="2436" spans="1:4" x14ac:dyDescent="0.35">
      <c r="A2436" s="454">
        <v>44153</v>
      </c>
      <c r="B2436" s="455">
        <v>2018000542</v>
      </c>
      <c r="C2436" s="456">
        <v>-3183.1</v>
      </c>
      <c r="D2436" s="127">
        <v>1</v>
      </c>
    </row>
    <row r="2437" spans="1:4" x14ac:dyDescent="0.35">
      <c r="A2437" s="454">
        <v>44223</v>
      </c>
      <c r="B2437" s="455">
        <v>2018000887</v>
      </c>
      <c r="C2437" s="456">
        <v>-3176.09</v>
      </c>
      <c r="D2437" s="127">
        <v>1</v>
      </c>
    </row>
    <row r="2438" spans="1:4" x14ac:dyDescent="0.35">
      <c r="A2438" s="454">
        <v>44314</v>
      </c>
      <c r="B2438" s="455">
        <v>2018001295</v>
      </c>
      <c r="C2438" s="456">
        <v>-3175.12</v>
      </c>
      <c r="D2438" s="127">
        <v>1</v>
      </c>
    </row>
    <row r="2439" spans="1:4" x14ac:dyDescent="0.35">
      <c r="A2439" s="454">
        <v>44369</v>
      </c>
      <c r="B2439" s="455">
        <v>2018001585</v>
      </c>
      <c r="C2439" s="456">
        <v>-3175.12</v>
      </c>
      <c r="D2439" s="127">
        <v>1</v>
      </c>
    </row>
    <row r="2440" spans="1:4" x14ac:dyDescent="0.35">
      <c r="A2440" s="454">
        <v>44043</v>
      </c>
      <c r="B2440" s="455">
        <v>2018000134</v>
      </c>
      <c r="C2440" s="456">
        <v>-3172.85</v>
      </c>
      <c r="D2440" s="127">
        <v>1</v>
      </c>
    </row>
    <row r="2441" spans="1:4" x14ac:dyDescent="0.35">
      <c r="A2441" s="454">
        <v>44224</v>
      </c>
      <c r="B2441" s="455">
        <v>2018000890</v>
      </c>
      <c r="C2441" s="456">
        <v>-3172.43</v>
      </c>
      <c r="D2441" s="127">
        <v>1</v>
      </c>
    </row>
    <row r="2442" spans="1:4" x14ac:dyDescent="0.35">
      <c r="A2442" s="454">
        <v>44192</v>
      </c>
      <c r="B2442" s="455">
        <v>2018000727</v>
      </c>
      <c r="C2442" s="456">
        <v>-3170.44</v>
      </c>
      <c r="D2442" s="127">
        <v>1</v>
      </c>
    </row>
    <row r="2443" spans="1:4" x14ac:dyDescent="0.35">
      <c r="A2443" s="454">
        <v>44334</v>
      </c>
      <c r="B2443" s="455">
        <v>2018001385</v>
      </c>
      <c r="C2443" s="456">
        <v>-3163.43</v>
      </c>
      <c r="D2443" s="127">
        <v>1</v>
      </c>
    </row>
    <row r="2444" spans="1:4" x14ac:dyDescent="0.35">
      <c r="A2444" s="454">
        <v>44262</v>
      </c>
      <c r="B2444" s="455">
        <v>2018001049</v>
      </c>
      <c r="C2444" s="456">
        <v>-3159.28</v>
      </c>
      <c r="D2444" s="127">
        <v>1</v>
      </c>
    </row>
    <row r="2445" spans="1:4" x14ac:dyDescent="0.35">
      <c r="A2445" s="454">
        <v>44183</v>
      </c>
      <c r="B2445" s="455">
        <v>2018000672</v>
      </c>
      <c r="C2445" s="456">
        <v>-3142.37</v>
      </c>
      <c r="D2445" s="127">
        <v>1</v>
      </c>
    </row>
    <row r="2446" spans="1:4" x14ac:dyDescent="0.35">
      <c r="A2446" s="454">
        <v>44293</v>
      </c>
      <c r="B2446" s="455">
        <v>2018001198</v>
      </c>
      <c r="C2446" s="456">
        <v>-3137.4</v>
      </c>
      <c r="D2446" s="127">
        <v>1</v>
      </c>
    </row>
    <row r="2447" spans="1:4" x14ac:dyDescent="0.35">
      <c r="A2447" s="454">
        <v>44358</v>
      </c>
      <c r="B2447" s="455">
        <v>2018001537</v>
      </c>
      <c r="C2447" s="456">
        <v>-3137.4</v>
      </c>
      <c r="D2447" s="127">
        <v>1</v>
      </c>
    </row>
    <row r="2448" spans="1:4" x14ac:dyDescent="0.35">
      <c r="A2448" s="454">
        <v>44278</v>
      </c>
      <c r="B2448" s="455">
        <v>2018001149</v>
      </c>
      <c r="C2448" s="456">
        <v>-3129.26</v>
      </c>
      <c r="D2448" s="127">
        <v>1</v>
      </c>
    </row>
    <row r="2449" spans="1:4" x14ac:dyDescent="0.35">
      <c r="A2449" s="454">
        <v>44161</v>
      </c>
      <c r="B2449" s="455">
        <v>2018000559</v>
      </c>
      <c r="C2449" s="456">
        <v>-3123.71</v>
      </c>
      <c r="D2449" s="127">
        <v>1</v>
      </c>
    </row>
    <row r="2450" spans="1:4" x14ac:dyDescent="0.35">
      <c r="A2450" s="454">
        <v>44282</v>
      </c>
      <c r="B2450" s="455">
        <v>2018001163</v>
      </c>
      <c r="C2450" s="456">
        <v>-3113.14</v>
      </c>
      <c r="D2450" s="127">
        <v>1</v>
      </c>
    </row>
    <row r="2451" spans="1:4" x14ac:dyDescent="0.35">
      <c r="A2451" s="454">
        <v>44141</v>
      </c>
      <c r="B2451" s="455">
        <v>2018000454</v>
      </c>
      <c r="C2451" s="456">
        <v>-3112.8</v>
      </c>
      <c r="D2451" s="127">
        <v>1</v>
      </c>
    </row>
    <row r="2452" spans="1:4" x14ac:dyDescent="0.35">
      <c r="A2452" s="454">
        <v>44352</v>
      </c>
      <c r="B2452" s="455">
        <v>2018001462</v>
      </c>
      <c r="C2452" s="456">
        <v>-3107.85</v>
      </c>
      <c r="D2452" s="127">
        <v>1</v>
      </c>
    </row>
    <row r="2453" spans="1:4" x14ac:dyDescent="0.35">
      <c r="A2453" s="454">
        <v>44020</v>
      </c>
      <c r="B2453" s="455">
        <v>2018000017</v>
      </c>
      <c r="C2453" s="456">
        <v>-3105.31</v>
      </c>
      <c r="D2453" s="127">
        <v>1</v>
      </c>
    </row>
    <row r="2454" spans="1:4" x14ac:dyDescent="0.35">
      <c r="A2454" s="454">
        <v>44284</v>
      </c>
      <c r="B2454" s="455">
        <v>2018001190</v>
      </c>
      <c r="C2454" s="456">
        <v>-3103.35</v>
      </c>
      <c r="D2454" s="127">
        <v>1</v>
      </c>
    </row>
    <row r="2455" spans="1:4" x14ac:dyDescent="0.35">
      <c r="A2455" s="454">
        <v>44354</v>
      </c>
      <c r="B2455" s="455">
        <v>2018001475</v>
      </c>
      <c r="C2455" s="456">
        <v>-3102.13</v>
      </c>
      <c r="D2455" s="127">
        <v>1</v>
      </c>
    </row>
    <row r="2456" spans="1:4" x14ac:dyDescent="0.35">
      <c r="A2456" s="454">
        <v>44329</v>
      </c>
      <c r="B2456" s="455">
        <v>2018001386</v>
      </c>
      <c r="C2456" s="456">
        <v>-3078</v>
      </c>
      <c r="D2456" s="127">
        <v>1</v>
      </c>
    </row>
    <row r="2457" spans="1:4" x14ac:dyDescent="0.35">
      <c r="A2457" s="454">
        <v>44353</v>
      </c>
      <c r="B2457" s="455">
        <v>2018001482</v>
      </c>
      <c r="C2457" s="456">
        <v>-3067.53</v>
      </c>
      <c r="D2457" s="127">
        <v>1</v>
      </c>
    </row>
    <row r="2458" spans="1:4" x14ac:dyDescent="0.35">
      <c r="A2458" s="454">
        <v>44314</v>
      </c>
      <c r="B2458" s="455">
        <v>2018001294</v>
      </c>
      <c r="C2458" s="456">
        <v>-3065.63</v>
      </c>
      <c r="D2458" s="127">
        <v>1</v>
      </c>
    </row>
    <row r="2459" spans="1:4" x14ac:dyDescent="0.35">
      <c r="A2459" s="454">
        <v>44164</v>
      </c>
      <c r="B2459" s="455">
        <v>2018000579</v>
      </c>
      <c r="C2459" s="456">
        <v>-3062.22</v>
      </c>
      <c r="D2459" s="127">
        <v>1</v>
      </c>
    </row>
    <row r="2460" spans="1:4" x14ac:dyDescent="0.35">
      <c r="A2460" s="454">
        <v>44164</v>
      </c>
      <c r="B2460" s="455">
        <v>2018000579</v>
      </c>
      <c r="C2460" s="456">
        <v>-3062.22</v>
      </c>
      <c r="D2460" s="127">
        <v>1</v>
      </c>
    </row>
    <row r="2461" spans="1:4" x14ac:dyDescent="0.35">
      <c r="A2461" s="454">
        <v>44284</v>
      </c>
      <c r="B2461" s="455">
        <v>2018001190</v>
      </c>
      <c r="C2461" s="456">
        <v>-3056.64</v>
      </c>
      <c r="D2461" s="127">
        <v>1</v>
      </c>
    </row>
    <row r="2462" spans="1:4" x14ac:dyDescent="0.35">
      <c r="A2462" s="454">
        <v>44234</v>
      </c>
      <c r="B2462" s="455">
        <v>2018000935</v>
      </c>
      <c r="C2462" s="456">
        <v>-3053.48</v>
      </c>
      <c r="D2462" s="127">
        <v>1</v>
      </c>
    </row>
    <row r="2463" spans="1:4" x14ac:dyDescent="0.35">
      <c r="A2463" s="454">
        <v>44158</v>
      </c>
      <c r="B2463" s="455">
        <v>2018000543</v>
      </c>
      <c r="C2463" s="456">
        <v>-3051.1</v>
      </c>
      <c r="D2463" s="127">
        <v>1</v>
      </c>
    </row>
    <row r="2464" spans="1:4" x14ac:dyDescent="0.35">
      <c r="A2464" s="454">
        <v>44164</v>
      </c>
      <c r="B2464" s="455">
        <v>2018000578</v>
      </c>
      <c r="C2464" s="456">
        <v>-3045.04</v>
      </c>
      <c r="D2464" s="127">
        <v>1</v>
      </c>
    </row>
    <row r="2465" spans="1:4" x14ac:dyDescent="0.35">
      <c r="A2465" s="454">
        <v>44199</v>
      </c>
      <c r="B2465" s="455">
        <v>2018000783</v>
      </c>
      <c r="C2465" s="456">
        <v>-3044.64</v>
      </c>
      <c r="D2465" s="127">
        <v>1</v>
      </c>
    </row>
    <row r="2466" spans="1:4" x14ac:dyDescent="0.35">
      <c r="A2466" s="454">
        <v>44224</v>
      </c>
      <c r="B2466" s="455">
        <v>2018000876</v>
      </c>
      <c r="C2466" s="456">
        <v>-3044.64</v>
      </c>
      <c r="D2466" s="127">
        <v>1</v>
      </c>
    </row>
    <row r="2467" spans="1:4" x14ac:dyDescent="0.35">
      <c r="A2467" s="454">
        <v>44125</v>
      </c>
      <c r="B2467" s="455">
        <v>2018000421</v>
      </c>
      <c r="C2467" s="456">
        <v>-3044.4</v>
      </c>
      <c r="D2467" s="127">
        <v>1</v>
      </c>
    </row>
    <row r="2468" spans="1:4" x14ac:dyDescent="0.35">
      <c r="A2468" s="454">
        <v>44329</v>
      </c>
      <c r="B2468" s="455">
        <v>2018001363</v>
      </c>
      <c r="C2468" s="456">
        <v>-3039.41</v>
      </c>
      <c r="D2468" s="127">
        <v>1</v>
      </c>
    </row>
    <row r="2469" spans="1:4" x14ac:dyDescent="0.35">
      <c r="A2469" s="454">
        <v>44361</v>
      </c>
      <c r="B2469" s="455">
        <v>2018001529</v>
      </c>
      <c r="C2469" s="456">
        <v>-3038.08</v>
      </c>
      <c r="D2469" s="127">
        <v>1</v>
      </c>
    </row>
    <row r="2470" spans="1:4" x14ac:dyDescent="0.35">
      <c r="A2470" s="454">
        <v>44364</v>
      </c>
      <c r="B2470" s="455">
        <v>2018001569</v>
      </c>
      <c r="C2470" s="456">
        <v>-3036.98</v>
      </c>
      <c r="D2470" s="127">
        <v>1</v>
      </c>
    </row>
    <row r="2471" spans="1:4" x14ac:dyDescent="0.35">
      <c r="A2471" s="454">
        <v>44207</v>
      </c>
      <c r="B2471" s="455">
        <v>2018000817</v>
      </c>
      <c r="C2471" s="456">
        <v>-3034.13</v>
      </c>
      <c r="D2471" s="127">
        <v>1</v>
      </c>
    </row>
    <row r="2472" spans="1:4" x14ac:dyDescent="0.35">
      <c r="A2472" s="454">
        <v>44249</v>
      </c>
      <c r="B2472" s="455">
        <v>2018001006</v>
      </c>
      <c r="C2472" s="456">
        <v>-3032.71</v>
      </c>
      <c r="D2472" s="127">
        <v>1</v>
      </c>
    </row>
    <row r="2473" spans="1:4" x14ac:dyDescent="0.35">
      <c r="A2473" s="454">
        <v>44282</v>
      </c>
      <c r="B2473" s="455">
        <v>2018001160</v>
      </c>
      <c r="C2473" s="456">
        <v>-3032.71</v>
      </c>
      <c r="D2473" s="127">
        <v>1</v>
      </c>
    </row>
    <row r="2474" spans="1:4" x14ac:dyDescent="0.35">
      <c r="A2474" s="454">
        <v>44166</v>
      </c>
      <c r="B2474" s="455">
        <v>2018000607</v>
      </c>
      <c r="C2474" s="456">
        <v>-3020.79</v>
      </c>
      <c r="D2474" s="127">
        <v>1</v>
      </c>
    </row>
    <row r="2475" spans="1:4" x14ac:dyDescent="0.35">
      <c r="A2475" s="454">
        <v>44125</v>
      </c>
      <c r="B2475" s="455">
        <v>2018000365</v>
      </c>
      <c r="C2475" s="456">
        <v>-3013.52</v>
      </c>
      <c r="D2475" s="127">
        <v>1</v>
      </c>
    </row>
    <row r="2476" spans="1:4" x14ac:dyDescent="0.35">
      <c r="A2476" s="454">
        <v>44376</v>
      </c>
      <c r="B2476" s="455">
        <v>2018001607</v>
      </c>
      <c r="C2476" s="456">
        <v>-3001.37</v>
      </c>
      <c r="D2476" s="127">
        <v>1</v>
      </c>
    </row>
    <row r="2477" spans="1:4" x14ac:dyDescent="0.35">
      <c r="A2477" s="454">
        <v>44227</v>
      </c>
      <c r="B2477" s="455">
        <v>2008000179</v>
      </c>
      <c r="C2477" s="456">
        <v>-3001.33</v>
      </c>
      <c r="D2477" s="127">
        <v>1</v>
      </c>
    </row>
    <row r="2478" spans="1:4" x14ac:dyDescent="0.35">
      <c r="A2478" s="454">
        <v>44172</v>
      </c>
      <c r="B2478" s="455">
        <v>2018000632</v>
      </c>
      <c r="C2478" s="456">
        <v>-2995.87</v>
      </c>
      <c r="D2478" s="127">
        <v>1</v>
      </c>
    </row>
    <row r="2479" spans="1:4" x14ac:dyDescent="0.35">
      <c r="A2479" s="454">
        <v>44267</v>
      </c>
      <c r="B2479" s="455">
        <v>2018001072</v>
      </c>
      <c r="C2479" s="456">
        <v>-2995.03</v>
      </c>
      <c r="D2479" s="127">
        <v>1</v>
      </c>
    </row>
    <row r="2480" spans="1:4" x14ac:dyDescent="0.35">
      <c r="A2480" s="454">
        <v>44209</v>
      </c>
      <c r="B2480" s="455">
        <v>2018000874</v>
      </c>
      <c r="C2480" s="456">
        <v>-2985.91</v>
      </c>
      <c r="D2480" s="127">
        <v>1</v>
      </c>
    </row>
    <row r="2481" spans="1:4" x14ac:dyDescent="0.35">
      <c r="A2481" s="454">
        <v>44225</v>
      </c>
      <c r="B2481" s="455">
        <v>2018000886</v>
      </c>
      <c r="C2481" s="456">
        <v>-2970.44</v>
      </c>
      <c r="D2481" s="127">
        <v>1</v>
      </c>
    </row>
    <row r="2482" spans="1:4" x14ac:dyDescent="0.35">
      <c r="A2482" s="454">
        <v>44350</v>
      </c>
      <c r="B2482" s="455">
        <v>2018001536</v>
      </c>
      <c r="C2482" s="456">
        <v>-2970.04</v>
      </c>
      <c r="D2482" s="127">
        <v>1</v>
      </c>
    </row>
    <row r="2483" spans="1:4" x14ac:dyDescent="0.35">
      <c r="A2483" s="454">
        <v>44350</v>
      </c>
      <c r="B2483" s="455">
        <v>2018001536</v>
      </c>
      <c r="C2483" s="456">
        <v>-2970.04</v>
      </c>
      <c r="D2483" s="127">
        <v>1</v>
      </c>
    </row>
    <row r="2484" spans="1:4" x14ac:dyDescent="0.35">
      <c r="A2484" s="454">
        <v>44219</v>
      </c>
      <c r="B2484" s="455">
        <v>2018000857</v>
      </c>
      <c r="C2484" s="456">
        <v>-2958.27</v>
      </c>
      <c r="D2484" s="127">
        <v>1</v>
      </c>
    </row>
    <row r="2485" spans="1:4" x14ac:dyDescent="0.35">
      <c r="A2485" s="454">
        <v>44168</v>
      </c>
      <c r="B2485" s="455">
        <v>2018000606</v>
      </c>
      <c r="C2485" s="456">
        <v>-2949.11</v>
      </c>
      <c r="D2485" s="127">
        <v>1</v>
      </c>
    </row>
    <row r="2486" spans="1:4" x14ac:dyDescent="0.35">
      <c r="A2486" s="454">
        <v>44214</v>
      </c>
      <c r="B2486" s="455">
        <v>2018000828</v>
      </c>
      <c r="C2486" s="456">
        <v>-2937.39</v>
      </c>
      <c r="D2486" s="127">
        <v>1</v>
      </c>
    </row>
    <row r="2487" spans="1:4" x14ac:dyDescent="0.35">
      <c r="A2487" s="454">
        <v>44284</v>
      </c>
      <c r="B2487" s="455">
        <v>2018001189</v>
      </c>
      <c r="C2487" s="456">
        <v>-2936.66</v>
      </c>
      <c r="D2487" s="127">
        <v>1</v>
      </c>
    </row>
    <row r="2488" spans="1:4" x14ac:dyDescent="0.35">
      <c r="A2488" s="454">
        <v>44284</v>
      </c>
      <c r="B2488" s="455">
        <v>2018001189</v>
      </c>
      <c r="C2488" s="456">
        <v>-2936.66</v>
      </c>
      <c r="D2488" s="127">
        <v>1</v>
      </c>
    </row>
    <row r="2489" spans="1:4" x14ac:dyDescent="0.35">
      <c r="A2489" s="454">
        <v>44339</v>
      </c>
      <c r="B2489" s="455">
        <v>2018001414</v>
      </c>
      <c r="C2489" s="456">
        <v>-2935.97</v>
      </c>
      <c r="D2489" s="127">
        <v>1</v>
      </c>
    </row>
    <row r="2490" spans="1:4" x14ac:dyDescent="0.35">
      <c r="A2490" s="454">
        <v>44358</v>
      </c>
      <c r="B2490" s="455">
        <v>2018001510</v>
      </c>
      <c r="C2490" s="456">
        <v>-2931.14</v>
      </c>
      <c r="D2490" s="127">
        <v>1</v>
      </c>
    </row>
    <row r="2491" spans="1:4" x14ac:dyDescent="0.35">
      <c r="A2491" s="454">
        <v>44141</v>
      </c>
      <c r="B2491" s="455">
        <v>2018000460</v>
      </c>
      <c r="C2491" s="456">
        <v>-2912</v>
      </c>
      <c r="D2491" s="127">
        <v>1</v>
      </c>
    </row>
    <row r="2492" spans="1:4" x14ac:dyDescent="0.35">
      <c r="A2492" s="454">
        <v>44150</v>
      </c>
      <c r="B2492" s="455">
        <v>2018000525</v>
      </c>
      <c r="C2492" s="456">
        <v>-2909.11</v>
      </c>
      <c r="D2492" s="127">
        <v>1</v>
      </c>
    </row>
    <row r="2493" spans="1:4" x14ac:dyDescent="0.35">
      <c r="A2493" s="454">
        <v>44238</v>
      </c>
      <c r="B2493" s="455">
        <v>2018000957</v>
      </c>
      <c r="C2493" s="456">
        <v>-2908.08</v>
      </c>
      <c r="D2493" s="127">
        <v>1</v>
      </c>
    </row>
    <row r="2494" spans="1:4" x14ac:dyDescent="0.35">
      <c r="A2494" s="454">
        <v>44137</v>
      </c>
      <c r="B2494" s="455">
        <v>2018000408</v>
      </c>
      <c r="C2494" s="456">
        <v>-2905.42</v>
      </c>
      <c r="D2494" s="127">
        <v>1</v>
      </c>
    </row>
    <row r="2495" spans="1:4" x14ac:dyDescent="0.35">
      <c r="A2495" s="454">
        <v>44166</v>
      </c>
      <c r="B2495" s="455">
        <v>2018000607</v>
      </c>
      <c r="C2495" s="456">
        <v>-2899.96</v>
      </c>
      <c r="D2495" s="127">
        <v>1</v>
      </c>
    </row>
    <row r="2496" spans="1:4" x14ac:dyDescent="0.35">
      <c r="A2496" s="454">
        <v>44283</v>
      </c>
      <c r="B2496" s="455">
        <v>2018001177</v>
      </c>
      <c r="C2496" s="456">
        <v>-2888.49</v>
      </c>
      <c r="D2496" s="127">
        <v>1</v>
      </c>
    </row>
    <row r="2497" spans="1:4" x14ac:dyDescent="0.35">
      <c r="A2497" s="454">
        <v>44281</v>
      </c>
      <c r="B2497" s="455">
        <v>2018001170</v>
      </c>
      <c r="C2497" s="456">
        <v>-2882.02</v>
      </c>
      <c r="D2497" s="127">
        <v>1</v>
      </c>
    </row>
    <row r="2498" spans="1:4" x14ac:dyDescent="0.35">
      <c r="A2498" s="454">
        <v>44249</v>
      </c>
      <c r="B2498" s="455">
        <v>2018001012</v>
      </c>
      <c r="C2498" s="456">
        <v>-2874.4</v>
      </c>
      <c r="D2498" s="127">
        <v>1</v>
      </c>
    </row>
    <row r="2499" spans="1:4" x14ac:dyDescent="0.35">
      <c r="A2499" s="454">
        <v>44347</v>
      </c>
      <c r="B2499" s="455">
        <v>2018001439</v>
      </c>
      <c r="C2499" s="456">
        <v>-2874.08</v>
      </c>
      <c r="D2499" s="127">
        <v>1</v>
      </c>
    </row>
    <row r="2500" spans="1:4" x14ac:dyDescent="0.35">
      <c r="A2500" s="454">
        <v>44181</v>
      </c>
      <c r="B2500" s="455">
        <v>2018000663</v>
      </c>
      <c r="C2500" s="456">
        <v>-2865.16</v>
      </c>
      <c r="D2500" s="127">
        <v>1</v>
      </c>
    </row>
    <row r="2501" spans="1:4" x14ac:dyDescent="0.35">
      <c r="A2501" s="454">
        <v>44139</v>
      </c>
      <c r="B2501" s="455">
        <v>2018000442</v>
      </c>
      <c r="C2501" s="456">
        <v>-2864.84</v>
      </c>
      <c r="D2501" s="127">
        <v>1</v>
      </c>
    </row>
    <row r="2502" spans="1:4" x14ac:dyDescent="0.35">
      <c r="A2502" s="454">
        <v>44358</v>
      </c>
      <c r="B2502" s="455">
        <v>2018001510</v>
      </c>
      <c r="C2502" s="456">
        <v>-2863.84</v>
      </c>
      <c r="D2502" s="127">
        <v>1</v>
      </c>
    </row>
    <row r="2503" spans="1:4" x14ac:dyDescent="0.35">
      <c r="A2503" s="454">
        <v>44192</v>
      </c>
      <c r="B2503" s="455">
        <v>2018000730</v>
      </c>
      <c r="C2503" s="456">
        <v>-2849.88</v>
      </c>
      <c r="D2503" s="127">
        <v>1</v>
      </c>
    </row>
    <row r="2504" spans="1:4" x14ac:dyDescent="0.35">
      <c r="A2504" s="454">
        <v>44192</v>
      </c>
      <c r="B2504" s="455">
        <v>2018000730</v>
      </c>
      <c r="C2504" s="456">
        <v>-2849.88</v>
      </c>
      <c r="D2504" s="127">
        <v>1</v>
      </c>
    </row>
    <row r="2505" spans="1:4" x14ac:dyDescent="0.35">
      <c r="A2505" s="454">
        <v>44192</v>
      </c>
      <c r="B2505" s="455">
        <v>2018000730</v>
      </c>
      <c r="C2505" s="456">
        <v>-2849.88</v>
      </c>
      <c r="D2505" s="127">
        <v>1</v>
      </c>
    </row>
    <row r="2506" spans="1:4" x14ac:dyDescent="0.35">
      <c r="A2506" s="454">
        <v>44192</v>
      </c>
      <c r="B2506" s="455">
        <v>2018000730</v>
      </c>
      <c r="C2506" s="456">
        <v>-2837.08</v>
      </c>
      <c r="D2506" s="127">
        <v>1</v>
      </c>
    </row>
    <row r="2507" spans="1:4" x14ac:dyDescent="0.35">
      <c r="A2507" s="454">
        <v>44158</v>
      </c>
      <c r="B2507" s="455">
        <v>2018000543</v>
      </c>
      <c r="C2507" s="456">
        <v>-2836.44</v>
      </c>
      <c r="D2507" s="127">
        <v>1</v>
      </c>
    </row>
    <row r="2508" spans="1:4" x14ac:dyDescent="0.35">
      <c r="A2508" s="454">
        <v>44214</v>
      </c>
      <c r="B2508" s="455">
        <v>2018000826</v>
      </c>
      <c r="C2508" s="456">
        <v>-2830.67</v>
      </c>
      <c r="D2508" s="127">
        <v>1</v>
      </c>
    </row>
    <row r="2509" spans="1:4" x14ac:dyDescent="0.35">
      <c r="A2509" s="454">
        <v>44194</v>
      </c>
      <c r="B2509" s="455">
        <v>2018000743</v>
      </c>
      <c r="C2509" s="456">
        <v>-2829.82</v>
      </c>
      <c r="D2509" s="127">
        <v>1</v>
      </c>
    </row>
    <row r="2510" spans="1:4" x14ac:dyDescent="0.35">
      <c r="A2510" s="454">
        <v>44199</v>
      </c>
      <c r="B2510" s="455">
        <v>2018000789</v>
      </c>
      <c r="C2510" s="456">
        <v>-2828.02</v>
      </c>
      <c r="D2510" s="127">
        <v>1</v>
      </c>
    </row>
    <row r="2511" spans="1:4" x14ac:dyDescent="0.35">
      <c r="A2511" s="454">
        <v>44033</v>
      </c>
      <c r="B2511" s="455">
        <v>2018000066</v>
      </c>
      <c r="C2511" s="456">
        <v>-2824.72</v>
      </c>
      <c r="D2511" s="127">
        <v>1</v>
      </c>
    </row>
    <row r="2512" spans="1:4" x14ac:dyDescent="0.35">
      <c r="A2512" s="454">
        <v>44061</v>
      </c>
      <c r="B2512" s="455">
        <v>2018000154</v>
      </c>
      <c r="C2512" s="456">
        <v>-2824.71</v>
      </c>
      <c r="D2512" s="127">
        <v>1</v>
      </c>
    </row>
    <row r="2513" spans="1:4" x14ac:dyDescent="0.35">
      <c r="A2513" s="454">
        <v>44061</v>
      </c>
      <c r="B2513" s="455">
        <v>2018000154</v>
      </c>
      <c r="C2513" s="456">
        <v>-2824.71</v>
      </c>
      <c r="D2513" s="127">
        <v>1</v>
      </c>
    </row>
    <row r="2514" spans="1:4" x14ac:dyDescent="0.35">
      <c r="A2514" s="454">
        <v>44213</v>
      </c>
      <c r="B2514" s="455">
        <v>2018000825</v>
      </c>
      <c r="C2514" s="456">
        <v>-2822.24</v>
      </c>
      <c r="D2514" s="127">
        <v>1</v>
      </c>
    </row>
    <row r="2515" spans="1:4" x14ac:dyDescent="0.35">
      <c r="A2515" s="454">
        <v>44347</v>
      </c>
      <c r="B2515" s="455">
        <v>2018001439</v>
      </c>
      <c r="C2515" s="456">
        <v>-2818.81</v>
      </c>
      <c r="D2515" s="127">
        <v>1</v>
      </c>
    </row>
    <row r="2516" spans="1:4" x14ac:dyDescent="0.35">
      <c r="A2516" s="454">
        <v>44350</v>
      </c>
      <c r="B2516" s="455">
        <v>2018001449</v>
      </c>
      <c r="C2516" s="456">
        <v>-2804.44</v>
      </c>
      <c r="D2516" s="127">
        <v>1</v>
      </c>
    </row>
    <row r="2517" spans="1:4" x14ac:dyDescent="0.35">
      <c r="A2517" s="454">
        <v>44238</v>
      </c>
      <c r="B2517" s="455">
        <v>2018000965</v>
      </c>
      <c r="C2517" s="456">
        <v>-2799.29</v>
      </c>
      <c r="D2517" s="127">
        <v>1</v>
      </c>
    </row>
    <row r="2518" spans="1:4" x14ac:dyDescent="0.35">
      <c r="A2518" s="454">
        <v>44180</v>
      </c>
      <c r="B2518" s="455">
        <v>2018000713</v>
      </c>
      <c r="C2518" s="456">
        <v>-2796.14</v>
      </c>
      <c r="D2518" s="127">
        <v>1</v>
      </c>
    </row>
    <row r="2519" spans="1:4" x14ac:dyDescent="0.35">
      <c r="A2519" s="454">
        <v>44122</v>
      </c>
      <c r="B2519" s="455">
        <v>2018000343</v>
      </c>
      <c r="C2519" s="456">
        <v>-2786.72</v>
      </c>
      <c r="D2519" s="127">
        <v>1</v>
      </c>
    </row>
    <row r="2520" spans="1:4" x14ac:dyDescent="0.35">
      <c r="A2520" s="454">
        <v>44160</v>
      </c>
      <c r="B2520" s="455">
        <v>2018000560</v>
      </c>
      <c r="C2520" s="456">
        <v>-2781.79</v>
      </c>
      <c r="D2520" s="127">
        <v>1</v>
      </c>
    </row>
    <row r="2521" spans="1:4" x14ac:dyDescent="0.35">
      <c r="A2521" s="454">
        <v>44104</v>
      </c>
      <c r="B2521" s="455">
        <v>2008000049</v>
      </c>
      <c r="C2521" s="456">
        <v>-2777.46</v>
      </c>
      <c r="D2521" s="127">
        <v>1</v>
      </c>
    </row>
    <row r="2522" spans="1:4" x14ac:dyDescent="0.35">
      <c r="A2522" s="454">
        <v>44376</v>
      </c>
      <c r="B2522" s="455">
        <v>2018001613</v>
      </c>
      <c r="C2522" s="456">
        <v>-2775.87</v>
      </c>
      <c r="D2522" s="127">
        <v>1</v>
      </c>
    </row>
    <row r="2523" spans="1:4" x14ac:dyDescent="0.35">
      <c r="A2523" s="454">
        <v>44196</v>
      </c>
      <c r="B2523" s="455">
        <v>2008000126</v>
      </c>
      <c r="C2523" s="456">
        <v>-2773.9</v>
      </c>
      <c r="D2523" s="127">
        <v>1</v>
      </c>
    </row>
    <row r="2524" spans="1:4" x14ac:dyDescent="0.35">
      <c r="A2524" s="454">
        <v>44192</v>
      </c>
      <c r="B2524" s="455">
        <v>2018000725</v>
      </c>
      <c r="C2524" s="456">
        <v>-2773.65</v>
      </c>
      <c r="D2524" s="127">
        <v>1</v>
      </c>
    </row>
    <row r="2525" spans="1:4" x14ac:dyDescent="0.35">
      <c r="A2525" s="454">
        <v>44224</v>
      </c>
      <c r="B2525" s="455">
        <v>2018000877</v>
      </c>
      <c r="C2525" s="456">
        <v>-2771.19</v>
      </c>
      <c r="D2525" s="127">
        <v>1</v>
      </c>
    </row>
    <row r="2526" spans="1:4" x14ac:dyDescent="0.35">
      <c r="A2526" s="454">
        <v>44171</v>
      </c>
      <c r="B2526" s="455">
        <v>2018000661</v>
      </c>
      <c r="C2526" s="456">
        <v>-2770.88</v>
      </c>
      <c r="D2526" s="127">
        <v>1</v>
      </c>
    </row>
    <row r="2527" spans="1:4" x14ac:dyDescent="0.35">
      <c r="A2527" s="454">
        <v>44338</v>
      </c>
      <c r="B2527" s="455">
        <v>2018001417</v>
      </c>
      <c r="C2527" s="456">
        <v>-2761.24</v>
      </c>
      <c r="D2527" s="127">
        <v>1</v>
      </c>
    </row>
    <row r="2528" spans="1:4" x14ac:dyDescent="0.35">
      <c r="A2528" s="454">
        <v>44025</v>
      </c>
      <c r="B2528" s="455">
        <v>2018000030</v>
      </c>
      <c r="C2528" s="456">
        <v>-2757.74</v>
      </c>
      <c r="D2528" s="127">
        <v>1</v>
      </c>
    </row>
    <row r="2529" spans="1:4" x14ac:dyDescent="0.35">
      <c r="A2529" s="454">
        <v>44363</v>
      </c>
      <c r="B2529" s="455">
        <v>2018001544</v>
      </c>
      <c r="C2529" s="456">
        <v>-2750.79</v>
      </c>
      <c r="D2529" s="127">
        <v>1</v>
      </c>
    </row>
    <row r="2530" spans="1:4" x14ac:dyDescent="0.35">
      <c r="A2530" s="454">
        <v>44183</v>
      </c>
      <c r="B2530" s="455">
        <v>2018000675</v>
      </c>
      <c r="C2530" s="456">
        <v>-2749.57</v>
      </c>
      <c r="D2530" s="127">
        <v>1</v>
      </c>
    </row>
    <row r="2531" spans="1:4" x14ac:dyDescent="0.35">
      <c r="A2531" s="454">
        <v>44183</v>
      </c>
      <c r="B2531" s="455">
        <v>2018000675</v>
      </c>
      <c r="C2531" s="456">
        <v>-2749.57</v>
      </c>
      <c r="D2531" s="127">
        <v>1</v>
      </c>
    </row>
    <row r="2532" spans="1:4" x14ac:dyDescent="0.35">
      <c r="A2532" s="454">
        <v>44152</v>
      </c>
      <c r="B2532" s="455">
        <v>2018000515</v>
      </c>
      <c r="C2532" s="456">
        <v>-2747.93</v>
      </c>
      <c r="D2532" s="127">
        <v>1</v>
      </c>
    </row>
    <row r="2533" spans="1:4" x14ac:dyDescent="0.35">
      <c r="A2533" s="454">
        <v>44129</v>
      </c>
      <c r="B2533" s="455">
        <v>2018000387</v>
      </c>
      <c r="C2533" s="456">
        <v>-2737.58</v>
      </c>
      <c r="D2533" s="127">
        <v>1</v>
      </c>
    </row>
    <row r="2534" spans="1:4" x14ac:dyDescent="0.35">
      <c r="A2534" s="454">
        <v>44350</v>
      </c>
      <c r="B2534" s="455">
        <v>2018001444</v>
      </c>
      <c r="C2534" s="456">
        <v>-2737.17</v>
      </c>
      <c r="D2534" s="127">
        <v>1</v>
      </c>
    </row>
    <row r="2535" spans="1:4" x14ac:dyDescent="0.35">
      <c r="A2535" s="454">
        <v>44354</v>
      </c>
      <c r="B2535" s="455">
        <v>2018001470</v>
      </c>
      <c r="C2535" s="456">
        <v>-2737.17</v>
      </c>
      <c r="D2535" s="127">
        <v>1</v>
      </c>
    </row>
    <row r="2536" spans="1:4" x14ac:dyDescent="0.35">
      <c r="A2536" s="454">
        <v>44192</v>
      </c>
      <c r="B2536" s="455">
        <v>2018000731</v>
      </c>
      <c r="C2536" s="456">
        <v>-2716.5</v>
      </c>
      <c r="D2536" s="127">
        <v>1</v>
      </c>
    </row>
    <row r="2537" spans="1:4" x14ac:dyDescent="0.35">
      <c r="A2537" s="454">
        <v>44025</v>
      </c>
      <c r="B2537" s="455">
        <v>2018000039</v>
      </c>
      <c r="C2537" s="456">
        <v>-2716.2</v>
      </c>
      <c r="D2537" s="127">
        <v>1</v>
      </c>
    </row>
    <row r="2538" spans="1:4" x14ac:dyDescent="0.35">
      <c r="A2538" s="454">
        <v>44224</v>
      </c>
      <c r="B2538" s="455">
        <v>2018000890</v>
      </c>
      <c r="C2538" s="456">
        <v>-2715.61</v>
      </c>
      <c r="D2538" s="127">
        <v>1</v>
      </c>
    </row>
    <row r="2539" spans="1:4" x14ac:dyDescent="0.35">
      <c r="A2539" s="454">
        <v>44134</v>
      </c>
      <c r="B2539" s="455">
        <v>2018000394</v>
      </c>
      <c r="C2539" s="456">
        <v>-2711.11</v>
      </c>
      <c r="D2539" s="127">
        <v>1</v>
      </c>
    </row>
    <row r="2540" spans="1:4" x14ac:dyDescent="0.35">
      <c r="A2540" s="454">
        <v>44166</v>
      </c>
      <c r="B2540" s="455">
        <v>2018000693</v>
      </c>
      <c r="C2540" s="456">
        <v>-2709.4</v>
      </c>
      <c r="D2540" s="127">
        <v>1</v>
      </c>
    </row>
    <row r="2541" spans="1:4" x14ac:dyDescent="0.35">
      <c r="A2541" s="454">
        <v>44057</v>
      </c>
      <c r="B2541" s="455">
        <v>2018000144</v>
      </c>
      <c r="C2541" s="456">
        <v>-2707.43</v>
      </c>
      <c r="D2541" s="127">
        <v>1</v>
      </c>
    </row>
    <row r="2542" spans="1:4" x14ac:dyDescent="0.35">
      <c r="A2542" s="454">
        <v>44286</v>
      </c>
      <c r="B2542" s="455">
        <v>2008000206</v>
      </c>
      <c r="C2542" s="456">
        <v>-2700.4</v>
      </c>
      <c r="D2542" s="127">
        <v>1</v>
      </c>
    </row>
    <row r="2543" spans="1:4" x14ac:dyDescent="0.35">
      <c r="A2543" s="454">
        <v>44158</v>
      </c>
      <c r="B2543" s="455">
        <v>2018000582</v>
      </c>
      <c r="C2543" s="456">
        <v>-2689.07</v>
      </c>
      <c r="D2543" s="127">
        <v>1</v>
      </c>
    </row>
    <row r="2544" spans="1:4" x14ac:dyDescent="0.35">
      <c r="A2544" s="454">
        <v>44140</v>
      </c>
      <c r="B2544" s="455">
        <v>2018000440</v>
      </c>
      <c r="C2544" s="456">
        <v>-2688.59</v>
      </c>
      <c r="D2544" s="127">
        <v>1</v>
      </c>
    </row>
    <row r="2545" spans="1:4" x14ac:dyDescent="0.35">
      <c r="A2545" s="454">
        <v>44189</v>
      </c>
      <c r="B2545" s="455">
        <v>2018000701</v>
      </c>
      <c r="C2545" s="456">
        <v>-2661.45</v>
      </c>
      <c r="D2545" s="127">
        <v>1</v>
      </c>
    </row>
    <row r="2546" spans="1:4" x14ac:dyDescent="0.35">
      <c r="A2546" s="454">
        <v>44220</v>
      </c>
      <c r="B2546" s="455">
        <v>2018000872</v>
      </c>
      <c r="C2546" s="456">
        <v>-2654.51</v>
      </c>
      <c r="D2546" s="127">
        <v>1</v>
      </c>
    </row>
    <row r="2547" spans="1:4" x14ac:dyDescent="0.35">
      <c r="A2547" s="454">
        <v>44281</v>
      </c>
      <c r="B2547" s="455">
        <v>2018001170</v>
      </c>
      <c r="C2547" s="456">
        <v>-2653.61</v>
      </c>
      <c r="D2547" s="127">
        <v>1</v>
      </c>
    </row>
    <row r="2548" spans="1:4" x14ac:dyDescent="0.35">
      <c r="A2548" s="454">
        <v>44350</v>
      </c>
      <c r="B2548" s="455">
        <v>2018001452</v>
      </c>
      <c r="C2548" s="456">
        <v>-2651.16</v>
      </c>
      <c r="D2548" s="127">
        <v>1</v>
      </c>
    </row>
    <row r="2549" spans="1:4" x14ac:dyDescent="0.35">
      <c r="A2549" s="454">
        <v>44133</v>
      </c>
      <c r="B2549" s="455">
        <v>2018000390</v>
      </c>
      <c r="C2549" s="456">
        <v>-2650.51</v>
      </c>
      <c r="D2549" s="127">
        <v>1</v>
      </c>
    </row>
    <row r="2550" spans="1:4" x14ac:dyDescent="0.35">
      <c r="A2550" s="454">
        <v>44192</v>
      </c>
      <c r="B2550" s="455">
        <v>2018000723</v>
      </c>
      <c r="C2550" s="456">
        <v>-2642.5</v>
      </c>
      <c r="D2550" s="127">
        <v>1</v>
      </c>
    </row>
    <row r="2551" spans="1:4" x14ac:dyDescent="0.35">
      <c r="A2551" s="454">
        <v>44314</v>
      </c>
      <c r="B2551" s="455">
        <v>2018001290</v>
      </c>
      <c r="C2551" s="456">
        <v>-2642.22</v>
      </c>
      <c r="D2551" s="127">
        <v>1</v>
      </c>
    </row>
    <row r="2552" spans="1:4" x14ac:dyDescent="0.35">
      <c r="A2552" s="454">
        <v>44363</v>
      </c>
      <c r="B2552" s="455">
        <v>2018001544</v>
      </c>
      <c r="C2552" s="456">
        <v>-2622.42</v>
      </c>
      <c r="D2552" s="127">
        <v>1</v>
      </c>
    </row>
    <row r="2553" spans="1:4" x14ac:dyDescent="0.35">
      <c r="A2553" s="454">
        <v>44368</v>
      </c>
      <c r="B2553" s="455">
        <v>2018001567</v>
      </c>
      <c r="C2553" s="456">
        <v>-2622.42</v>
      </c>
      <c r="D2553" s="127">
        <v>1</v>
      </c>
    </row>
    <row r="2554" spans="1:4" x14ac:dyDescent="0.35">
      <c r="A2554" s="454">
        <v>44070</v>
      </c>
      <c r="B2554" s="455">
        <v>2018000207</v>
      </c>
      <c r="C2554" s="456">
        <v>-2614.02</v>
      </c>
      <c r="D2554" s="127">
        <v>1</v>
      </c>
    </row>
    <row r="2555" spans="1:4" x14ac:dyDescent="0.35">
      <c r="A2555" s="454">
        <v>44234</v>
      </c>
      <c r="B2555" s="455">
        <v>2018000927</v>
      </c>
      <c r="C2555" s="456">
        <v>-2596.5</v>
      </c>
      <c r="D2555" s="127">
        <v>1</v>
      </c>
    </row>
    <row r="2556" spans="1:4" x14ac:dyDescent="0.35">
      <c r="A2556" s="454">
        <v>44284</v>
      </c>
      <c r="B2556" s="455">
        <v>2018001190</v>
      </c>
      <c r="C2556" s="456">
        <v>-2596.2800000000002</v>
      </c>
      <c r="D2556" s="127">
        <v>1</v>
      </c>
    </row>
    <row r="2557" spans="1:4" x14ac:dyDescent="0.35">
      <c r="A2557" s="454">
        <v>44132</v>
      </c>
      <c r="B2557" s="455">
        <v>2018000388</v>
      </c>
      <c r="C2557" s="456">
        <v>-2594.73</v>
      </c>
      <c r="D2557" s="127">
        <v>1</v>
      </c>
    </row>
    <row r="2558" spans="1:4" x14ac:dyDescent="0.35">
      <c r="A2558" s="454">
        <v>44276</v>
      </c>
      <c r="B2558" s="455">
        <v>2018001107</v>
      </c>
      <c r="C2558" s="456">
        <v>-2584.1999999999998</v>
      </c>
      <c r="D2558" s="127">
        <v>1</v>
      </c>
    </row>
    <row r="2559" spans="1:4" x14ac:dyDescent="0.35">
      <c r="A2559" s="454">
        <v>44308</v>
      </c>
      <c r="B2559" s="455">
        <v>2018001250</v>
      </c>
      <c r="C2559" s="456">
        <v>-2580.23</v>
      </c>
      <c r="D2559" s="127">
        <v>1</v>
      </c>
    </row>
    <row r="2560" spans="1:4" x14ac:dyDescent="0.35">
      <c r="A2560" s="454">
        <v>44122</v>
      </c>
      <c r="B2560" s="455">
        <v>2018000337</v>
      </c>
      <c r="C2560" s="456">
        <v>-2576.89</v>
      </c>
      <c r="D2560" s="127">
        <v>1</v>
      </c>
    </row>
    <row r="2561" spans="1:4" x14ac:dyDescent="0.35">
      <c r="A2561" s="454">
        <v>44302</v>
      </c>
      <c r="B2561" s="455">
        <v>2018001230</v>
      </c>
      <c r="C2561" s="456">
        <v>-2571.62</v>
      </c>
      <c r="D2561" s="127">
        <v>1</v>
      </c>
    </row>
    <row r="2562" spans="1:4" x14ac:dyDescent="0.35">
      <c r="A2562" s="454">
        <v>44335</v>
      </c>
      <c r="B2562" s="455">
        <v>2018001409</v>
      </c>
      <c r="C2562" s="456">
        <v>-2571.62</v>
      </c>
      <c r="D2562" s="127">
        <v>1</v>
      </c>
    </row>
    <row r="2563" spans="1:4" x14ac:dyDescent="0.35">
      <c r="A2563" s="454">
        <v>44165</v>
      </c>
      <c r="B2563" s="455">
        <v>2008000098</v>
      </c>
      <c r="C2563" s="456">
        <v>-2567.6</v>
      </c>
      <c r="D2563" s="127">
        <v>1</v>
      </c>
    </row>
    <row r="2564" spans="1:4" x14ac:dyDescent="0.35">
      <c r="A2564" s="454">
        <v>44183</v>
      </c>
      <c r="B2564" s="455">
        <v>2018000682</v>
      </c>
      <c r="C2564" s="456">
        <v>-2566.21</v>
      </c>
      <c r="D2564" s="127">
        <v>1</v>
      </c>
    </row>
    <row r="2565" spans="1:4" x14ac:dyDescent="0.35">
      <c r="A2565" s="454">
        <v>44314</v>
      </c>
      <c r="B2565" s="455">
        <v>2018001294</v>
      </c>
      <c r="C2565" s="456">
        <v>-2554.69</v>
      </c>
      <c r="D2565" s="127">
        <v>1</v>
      </c>
    </row>
    <row r="2566" spans="1:4" x14ac:dyDescent="0.35">
      <c r="A2566" s="454">
        <v>44104</v>
      </c>
      <c r="B2566" s="455">
        <v>2018000289</v>
      </c>
      <c r="C2566" s="456">
        <v>-2553.58</v>
      </c>
      <c r="D2566" s="127">
        <v>1</v>
      </c>
    </row>
    <row r="2567" spans="1:4" x14ac:dyDescent="0.35">
      <c r="A2567" s="454">
        <v>44183</v>
      </c>
      <c r="B2567" s="455">
        <v>2018000664</v>
      </c>
      <c r="C2567" s="456">
        <v>-2553.17</v>
      </c>
      <c r="D2567" s="127">
        <v>1</v>
      </c>
    </row>
    <row r="2568" spans="1:4" x14ac:dyDescent="0.35">
      <c r="A2568" s="454">
        <v>44183</v>
      </c>
      <c r="B2568" s="455">
        <v>2018000670</v>
      </c>
      <c r="C2568" s="456">
        <v>-2553.17</v>
      </c>
      <c r="D2568" s="127">
        <v>1</v>
      </c>
    </row>
    <row r="2569" spans="1:4" x14ac:dyDescent="0.35">
      <c r="A2569" s="454">
        <v>44199</v>
      </c>
      <c r="B2569" s="455">
        <v>2018000788</v>
      </c>
      <c r="C2569" s="456">
        <v>-2552.11</v>
      </c>
      <c r="D2569" s="127">
        <v>1</v>
      </c>
    </row>
    <row r="2570" spans="1:4" x14ac:dyDescent="0.35">
      <c r="A2570" s="454">
        <v>44370</v>
      </c>
      <c r="B2570" s="455">
        <v>2018001574</v>
      </c>
      <c r="C2570" s="456">
        <v>-2541.9299999999998</v>
      </c>
      <c r="D2570" s="127">
        <v>1</v>
      </c>
    </row>
    <row r="2571" spans="1:4" x14ac:dyDescent="0.35">
      <c r="A2571" s="454">
        <v>44139</v>
      </c>
      <c r="B2571" s="455">
        <v>2018000442</v>
      </c>
      <c r="C2571" s="456">
        <v>-2540.88</v>
      </c>
      <c r="D2571" s="127">
        <v>1</v>
      </c>
    </row>
    <row r="2572" spans="1:4" x14ac:dyDescent="0.35">
      <c r="A2572" s="454">
        <v>44060</v>
      </c>
      <c r="B2572" s="455">
        <v>2018000155</v>
      </c>
      <c r="C2572" s="456">
        <v>-2527.38</v>
      </c>
      <c r="D2572" s="127">
        <v>1</v>
      </c>
    </row>
    <row r="2573" spans="1:4" x14ac:dyDescent="0.35">
      <c r="A2573" s="454">
        <v>44354</v>
      </c>
      <c r="B2573" s="455">
        <v>2018001461</v>
      </c>
      <c r="C2573" s="456">
        <v>-2522.4499999999998</v>
      </c>
      <c r="D2573" s="127">
        <v>1</v>
      </c>
    </row>
    <row r="2574" spans="1:4" x14ac:dyDescent="0.35">
      <c r="A2574" s="454">
        <v>44196</v>
      </c>
      <c r="B2574" s="455">
        <v>2008000127</v>
      </c>
      <c r="C2574" s="456">
        <v>-2520</v>
      </c>
      <c r="D2574" s="127">
        <v>1</v>
      </c>
    </row>
    <row r="2575" spans="1:4" x14ac:dyDescent="0.35">
      <c r="A2575" s="454">
        <v>44196</v>
      </c>
      <c r="B2575" s="455">
        <v>2008000128</v>
      </c>
      <c r="C2575" s="456">
        <v>-2516.67</v>
      </c>
      <c r="D2575" s="127">
        <v>1</v>
      </c>
    </row>
    <row r="2576" spans="1:4" x14ac:dyDescent="0.35">
      <c r="A2576" s="454">
        <v>44166</v>
      </c>
      <c r="B2576" s="455">
        <v>2018000607</v>
      </c>
      <c r="C2576" s="456">
        <v>-2515.7399999999998</v>
      </c>
      <c r="D2576" s="127">
        <v>1</v>
      </c>
    </row>
    <row r="2577" spans="1:4" x14ac:dyDescent="0.35">
      <c r="A2577" s="454">
        <v>44185</v>
      </c>
      <c r="B2577" s="455">
        <v>2018000718</v>
      </c>
      <c r="C2577" s="456">
        <v>-2513.9699999999998</v>
      </c>
      <c r="D2577" s="127">
        <v>1</v>
      </c>
    </row>
    <row r="2578" spans="1:4" x14ac:dyDescent="0.35">
      <c r="A2578" s="454">
        <v>44168</v>
      </c>
      <c r="B2578" s="455">
        <v>2018000606</v>
      </c>
      <c r="C2578" s="456">
        <v>-2506.37</v>
      </c>
      <c r="D2578" s="127">
        <v>1</v>
      </c>
    </row>
    <row r="2579" spans="1:4" x14ac:dyDescent="0.35">
      <c r="A2579" s="454">
        <v>44122</v>
      </c>
      <c r="B2579" s="455">
        <v>2018000337</v>
      </c>
      <c r="C2579" s="456">
        <v>-2503.2600000000002</v>
      </c>
      <c r="D2579" s="127">
        <v>1</v>
      </c>
    </row>
    <row r="2580" spans="1:4" x14ac:dyDescent="0.35">
      <c r="A2580" s="454">
        <v>44122</v>
      </c>
      <c r="B2580" s="455">
        <v>2018000337</v>
      </c>
      <c r="C2580" s="456">
        <v>-2503.2600000000002</v>
      </c>
      <c r="D2580" s="127">
        <v>1</v>
      </c>
    </row>
    <row r="2581" spans="1:4" x14ac:dyDescent="0.35">
      <c r="A2581" s="454">
        <v>44122</v>
      </c>
      <c r="B2581" s="455">
        <v>2018000337</v>
      </c>
      <c r="C2581" s="456">
        <v>-2503.2600000000002</v>
      </c>
      <c r="D2581" s="127">
        <v>1</v>
      </c>
    </row>
    <row r="2582" spans="1:4" x14ac:dyDescent="0.35">
      <c r="A2582" s="454">
        <v>44199</v>
      </c>
      <c r="B2582" s="455">
        <v>2018000783</v>
      </c>
      <c r="C2582" s="456">
        <v>-2502.29</v>
      </c>
      <c r="D2582" s="127">
        <v>1</v>
      </c>
    </row>
    <row r="2583" spans="1:4" x14ac:dyDescent="0.35">
      <c r="A2583" s="454">
        <v>44117</v>
      </c>
      <c r="B2583" s="455">
        <v>2018000332</v>
      </c>
      <c r="C2583" s="456">
        <v>-2491.7600000000002</v>
      </c>
      <c r="D2583" s="127">
        <v>1</v>
      </c>
    </row>
    <row r="2584" spans="1:4" x14ac:dyDescent="0.35">
      <c r="A2584" s="454">
        <v>44168</v>
      </c>
      <c r="B2584" s="455">
        <v>2018000694</v>
      </c>
      <c r="C2584" s="456">
        <v>-2478.9499999999998</v>
      </c>
      <c r="D2584" s="127">
        <v>1</v>
      </c>
    </row>
    <row r="2585" spans="1:4" x14ac:dyDescent="0.35">
      <c r="A2585" s="454">
        <v>44358</v>
      </c>
      <c r="B2585" s="455">
        <v>2018001514</v>
      </c>
      <c r="C2585" s="456">
        <v>-2474.56</v>
      </c>
      <c r="D2585" s="127">
        <v>1</v>
      </c>
    </row>
    <row r="2586" spans="1:4" x14ac:dyDescent="0.35">
      <c r="A2586" s="454">
        <v>44314</v>
      </c>
      <c r="B2586" s="455">
        <v>2018001289</v>
      </c>
      <c r="C2586" s="456">
        <v>-2453.4899999999998</v>
      </c>
      <c r="D2586" s="127">
        <v>1</v>
      </c>
    </row>
    <row r="2587" spans="1:4" x14ac:dyDescent="0.35">
      <c r="A2587" s="454">
        <v>44020</v>
      </c>
      <c r="B2587" s="455">
        <v>2018000017</v>
      </c>
      <c r="C2587" s="456">
        <v>-2451.7600000000002</v>
      </c>
      <c r="D2587" s="127">
        <v>1</v>
      </c>
    </row>
    <row r="2588" spans="1:4" x14ac:dyDescent="0.35">
      <c r="A2588" s="454">
        <v>44197</v>
      </c>
      <c r="B2588" s="455">
        <v>2018000759</v>
      </c>
      <c r="C2588" s="456">
        <v>-2443.2199999999998</v>
      </c>
      <c r="D2588" s="127">
        <v>1</v>
      </c>
    </row>
    <row r="2589" spans="1:4" x14ac:dyDescent="0.35">
      <c r="A2589" s="454">
        <v>44219</v>
      </c>
      <c r="B2589" s="455">
        <v>2018000854</v>
      </c>
      <c r="C2589" s="456">
        <v>-2443.2199999999998</v>
      </c>
      <c r="D2589" s="127">
        <v>1</v>
      </c>
    </row>
    <row r="2590" spans="1:4" x14ac:dyDescent="0.35">
      <c r="A2590" s="454">
        <v>44140</v>
      </c>
      <c r="B2590" s="455">
        <v>2018000428</v>
      </c>
      <c r="C2590" s="456">
        <v>-2440.88</v>
      </c>
      <c r="D2590" s="127">
        <v>1</v>
      </c>
    </row>
    <row r="2591" spans="1:4" x14ac:dyDescent="0.35">
      <c r="A2591" s="454">
        <v>44178</v>
      </c>
      <c r="B2591" s="455">
        <v>2018000690</v>
      </c>
      <c r="C2591" s="456">
        <v>-2436.9699999999998</v>
      </c>
      <c r="D2591" s="127">
        <v>1</v>
      </c>
    </row>
    <row r="2592" spans="1:4" x14ac:dyDescent="0.35">
      <c r="A2592" s="454">
        <v>44314</v>
      </c>
      <c r="B2592" s="455">
        <v>2018001273</v>
      </c>
      <c r="C2592" s="456">
        <v>-2435.3200000000002</v>
      </c>
      <c r="D2592" s="127">
        <v>1</v>
      </c>
    </row>
    <row r="2593" spans="1:4" x14ac:dyDescent="0.35">
      <c r="A2593" s="454">
        <v>44122</v>
      </c>
      <c r="B2593" s="455">
        <v>2018000337</v>
      </c>
      <c r="C2593" s="456">
        <v>-2429.64</v>
      </c>
      <c r="D2593" s="127">
        <v>1</v>
      </c>
    </row>
    <row r="2594" spans="1:4" x14ac:dyDescent="0.35">
      <c r="A2594" s="454">
        <v>44345</v>
      </c>
      <c r="B2594" s="455">
        <v>2008000268</v>
      </c>
      <c r="C2594" s="456">
        <v>-2425</v>
      </c>
      <c r="D2594" s="127">
        <v>1</v>
      </c>
    </row>
    <row r="2595" spans="1:4" x14ac:dyDescent="0.35">
      <c r="A2595" s="454">
        <v>44358</v>
      </c>
      <c r="B2595" s="455">
        <v>2018001510</v>
      </c>
      <c r="C2595" s="456">
        <v>-2422.9299999999998</v>
      </c>
      <c r="D2595" s="127">
        <v>1</v>
      </c>
    </row>
    <row r="2596" spans="1:4" x14ac:dyDescent="0.35">
      <c r="A2596" s="454">
        <v>44297</v>
      </c>
      <c r="B2596" s="455">
        <v>2018001213</v>
      </c>
      <c r="C2596" s="456">
        <v>-2422.1</v>
      </c>
      <c r="D2596" s="127">
        <v>1</v>
      </c>
    </row>
    <row r="2597" spans="1:4" x14ac:dyDescent="0.35">
      <c r="A2597" s="454">
        <v>44255</v>
      </c>
      <c r="B2597" s="455">
        <v>2008000194</v>
      </c>
      <c r="C2597" s="456">
        <v>-2421.63</v>
      </c>
      <c r="D2597" s="127">
        <v>1</v>
      </c>
    </row>
    <row r="2598" spans="1:4" x14ac:dyDescent="0.35">
      <c r="A2598" s="454">
        <v>44284</v>
      </c>
      <c r="B2598" s="455">
        <v>2018001190</v>
      </c>
      <c r="C2598" s="456">
        <v>-2417.3200000000002</v>
      </c>
      <c r="D2598" s="127">
        <v>1</v>
      </c>
    </row>
    <row r="2599" spans="1:4" x14ac:dyDescent="0.35">
      <c r="A2599" s="454">
        <v>44095</v>
      </c>
      <c r="B2599" s="455">
        <v>2018000248</v>
      </c>
      <c r="C2599" s="456">
        <v>-2411.7800000000002</v>
      </c>
      <c r="D2599" s="127">
        <v>1</v>
      </c>
    </row>
    <row r="2600" spans="1:4" x14ac:dyDescent="0.35">
      <c r="A2600" s="454">
        <v>44140</v>
      </c>
      <c r="B2600" s="455">
        <v>2018000436</v>
      </c>
      <c r="C2600" s="456">
        <v>-2410.9299999999998</v>
      </c>
      <c r="D2600" s="127">
        <v>1</v>
      </c>
    </row>
    <row r="2601" spans="1:4" x14ac:dyDescent="0.35">
      <c r="A2601" s="454">
        <v>44152</v>
      </c>
      <c r="B2601" s="455">
        <v>2018000513</v>
      </c>
      <c r="C2601" s="456">
        <v>-2410.89</v>
      </c>
      <c r="D2601" s="127">
        <v>1</v>
      </c>
    </row>
    <row r="2602" spans="1:4" x14ac:dyDescent="0.35">
      <c r="A2602" s="454">
        <v>44146</v>
      </c>
      <c r="B2602" s="455">
        <v>2018000477</v>
      </c>
      <c r="C2602" s="456">
        <v>-2410.71</v>
      </c>
      <c r="D2602" s="127">
        <v>1</v>
      </c>
    </row>
    <row r="2603" spans="1:4" x14ac:dyDescent="0.35">
      <c r="A2603" s="454">
        <v>44173</v>
      </c>
      <c r="B2603" s="455">
        <v>2018000633</v>
      </c>
      <c r="C2603" s="456">
        <v>-2396.69</v>
      </c>
      <c r="D2603" s="127">
        <v>1</v>
      </c>
    </row>
    <row r="2604" spans="1:4" x14ac:dyDescent="0.35">
      <c r="A2604" s="454">
        <v>44188</v>
      </c>
      <c r="B2604" s="455">
        <v>2018000741</v>
      </c>
      <c r="C2604" s="456">
        <v>-2394.0300000000002</v>
      </c>
      <c r="D2604" s="127">
        <v>1</v>
      </c>
    </row>
    <row r="2605" spans="1:4" x14ac:dyDescent="0.35">
      <c r="A2605" s="454">
        <v>44034</v>
      </c>
      <c r="B2605" s="455">
        <v>2018000073</v>
      </c>
      <c r="C2605" s="456">
        <v>-2385.39</v>
      </c>
      <c r="D2605" s="127">
        <v>1</v>
      </c>
    </row>
    <row r="2606" spans="1:4" x14ac:dyDescent="0.35">
      <c r="A2606" s="454">
        <v>44034</v>
      </c>
      <c r="B2606" s="455">
        <v>2018000075</v>
      </c>
      <c r="C2606" s="456">
        <v>-2385.39</v>
      </c>
      <c r="D2606" s="127">
        <v>1</v>
      </c>
    </row>
    <row r="2607" spans="1:4" x14ac:dyDescent="0.35">
      <c r="A2607" s="454">
        <v>44195</v>
      </c>
      <c r="B2607" s="455">
        <v>2018000742</v>
      </c>
      <c r="C2607" s="456">
        <v>-2379.2399999999998</v>
      </c>
      <c r="D2607" s="127">
        <v>1</v>
      </c>
    </row>
    <row r="2608" spans="1:4" x14ac:dyDescent="0.35">
      <c r="A2608" s="454">
        <v>44150</v>
      </c>
      <c r="B2608" s="455">
        <v>2018000509</v>
      </c>
      <c r="C2608" s="456">
        <v>-2364</v>
      </c>
      <c r="D2608" s="127">
        <v>1</v>
      </c>
    </row>
    <row r="2609" spans="1:4" x14ac:dyDescent="0.35">
      <c r="A2609" s="454">
        <v>44143</v>
      </c>
      <c r="B2609" s="455">
        <v>2018000445</v>
      </c>
      <c r="C2609" s="456">
        <v>-2360.56</v>
      </c>
      <c r="D2609" s="127">
        <v>1</v>
      </c>
    </row>
    <row r="2610" spans="1:4" x14ac:dyDescent="0.35">
      <c r="A2610" s="454">
        <v>44220</v>
      </c>
      <c r="B2610" s="455">
        <v>2018000850</v>
      </c>
      <c r="C2610" s="456">
        <v>-2360.4</v>
      </c>
      <c r="D2610" s="127">
        <v>1</v>
      </c>
    </row>
    <row r="2611" spans="1:4" x14ac:dyDescent="0.35">
      <c r="A2611" s="454">
        <v>44358</v>
      </c>
      <c r="B2611" s="455">
        <v>2018001510</v>
      </c>
      <c r="C2611" s="456">
        <v>-2360.34</v>
      </c>
      <c r="D2611" s="127">
        <v>1</v>
      </c>
    </row>
    <row r="2612" spans="1:4" x14ac:dyDescent="0.35">
      <c r="A2612" s="454">
        <v>44183</v>
      </c>
      <c r="B2612" s="455">
        <v>2018000675</v>
      </c>
      <c r="C2612" s="456">
        <v>-2356.7800000000002</v>
      </c>
      <c r="D2612" s="127">
        <v>1</v>
      </c>
    </row>
    <row r="2613" spans="1:4" x14ac:dyDescent="0.35">
      <c r="A2613" s="454">
        <v>44183</v>
      </c>
      <c r="B2613" s="455">
        <v>2018000675</v>
      </c>
      <c r="C2613" s="456">
        <v>-2356.7800000000002</v>
      </c>
      <c r="D2613" s="127">
        <v>1</v>
      </c>
    </row>
    <row r="2614" spans="1:4" x14ac:dyDescent="0.35">
      <c r="A2614" s="454">
        <v>44122</v>
      </c>
      <c r="B2614" s="455">
        <v>2018000338</v>
      </c>
      <c r="C2614" s="456">
        <v>-2356.0100000000002</v>
      </c>
      <c r="D2614" s="127">
        <v>1</v>
      </c>
    </row>
    <row r="2615" spans="1:4" x14ac:dyDescent="0.35">
      <c r="A2615" s="454">
        <v>44227</v>
      </c>
      <c r="B2615" s="455">
        <v>2018000901</v>
      </c>
      <c r="C2615" s="456">
        <v>-2348.15</v>
      </c>
      <c r="D2615" s="127">
        <v>1</v>
      </c>
    </row>
    <row r="2616" spans="1:4" x14ac:dyDescent="0.35">
      <c r="A2616" s="454">
        <v>44234</v>
      </c>
      <c r="B2616" s="455">
        <v>2018000933</v>
      </c>
      <c r="C2616" s="456">
        <v>-2347.2399999999998</v>
      </c>
      <c r="D2616" s="127">
        <v>1</v>
      </c>
    </row>
    <row r="2617" spans="1:4" x14ac:dyDescent="0.35">
      <c r="A2617" s="454">
        <v>44283</v>
      </c>
      <c r="B2617" s="455">
        <v>2018001176</v>
      </c>
      <c r="C2617" s="456">
        <v>-2346.89</v>
      </c>
      <c r="D2617" s="127">
        <v>1</v>
      </c>
    </row>
    <row r="2618" spans="1:4" x14ac:dyDescent="0.35">
      <c r="A2618" s="454">
        <v>44234</v>
      </c>
      <c r="B2618" s="455">
        <v>2018000942</v>
      </c>
      <c r="C2618" s="456">
        <v>-2343.5</v>
      </c>
      <c r="D2618" s="127">
        <v>1</v>
      </c>
    </row>
    <row r="2619" spans="1:4" x14ac:dyDescent="0.35">
      <c r="A2619" s="454">
        <v>44274</v>
      </c>
      <c r="B2619" s="455">
        <v>2018001090</v>
      </c>
      <c r="C2619" s="456">
        <v>-2334.85</v>
      </c>
      <c r="D2619" s="127">
        <v>1</v>
      </c>
    </row>
    <row r="2620" spans="1:4" x14ac:dyDescent="0.35">
      <c r="A2620" s="454">
        <v>44282</v>
      </c>
      <c r="B2620" s="455">
        <v>2018001167</v>
      </c>
      <c r="C2620" s="456">
        <v>-2334.85</v>
      </c>
      <c r="D2620" s="127">
        <v>1</v>
      </c>
    </row>
    <row r="2621" spans="1:4" x14ac:dyDescent="0.35">
      <c r="A2621" s="454">
        <v>44165</v>
      </c>
      <c r="B2621" s="455">
        <v>2018000595</v>
      </c>
      <c r="C2621" s="456">
        <v>-2333.0700000000002</v>
      </c>
      <c r="D2621" s="127">
        <v>1</v>
      </c>
    </row>
    <row r="2622" spans="1:4" x14ac:dyDescent="0.35">
      <c r="A2622" s="454">
        <v>44130</v>
      </c>
      <c r="B2622" s="455">
        <v>2018000360</v>
      </c>
      <c r="C2622" s="456">
        <v>-2332.48</v>
      </c>
      <c r="D2622" s="127">
        <v>1</v>
      </c>
    </row>
    <row r="2623" spans="1:4" x14ac:dyDescent="0.35">
      <c r="A2623" s="454">
        <v>44284</v>
      </c>
      <c r="B2623" s="455">
        <v>2018001188</v>
      </c>
      <c r="C2623" s="456">
        <v>-2325.38</v>
      </c>
      <c r="D2623" s="127">
        <v>1</v>
      </c>
    </row>
    <row r="2624" spans="1:4" x14ac:dyDescent="0.35">
      <c r="A2624" s="454">
        <v>44088</v>
      </c>
      <c r="B2624" s="455">
        <v>2018000231</v>
      </c>
      <c r="C2624" s="456">
        <v>-2319.1</v>
      </c>
      <c r="D2624" s="127">
        <v>1</v>
      </c>
    </row>
    <row r="2625" spans="1:4" x14ac:dyDescent="0.35">
      <c r="A2625" s="454">
        <v>44366</v>
      </c>
      <c r="B2625" s="455">
        <v>2018001557</v>
      </c>
      <c r="C2625" s="456">
        <v>-2314.4</v>
      </c>
      <c r="D2625" s="127">
        <v>1</v>
      </c>
    </row>
    <row r="2626" spans="1:4" x14ac:dyDescent="0.35">
      <c r="A2626" s="454">
        <v>44176</v>
      </c>
      <c r="B2626" s="455">
        <v>2018000685</v>
      </c>
      <c r="C2626" s="456">
        <v>-2297.66</v>
      </c>
      <c r="D2626" s="127">
        <v>1</v>
      </c>
    </row>
    <row r="2627" spans="1:4" x14ac:dyDescent="0.35">
      <c r="A2627" s="454">
        <v>44314</v>
      </c>
      <c r="B2627" s="455">
        <v>2018001273</v>
      </c>
      <c r="C2627" s="456">
        <v>-2295.7199999999998</v>
      </c>
      <c r="D2627" s="127">
        <v>1</v>
      </c>
    </row>
    <row r="2628" spans="1:4" x14ac:dyDescent="0.35">
      <c r="A2628" s="454">
        <v>44358</v>
      </c>
      <c r="B2628" s="455">
        <v>2018001537</v>
      </c>
      <c r="C2628" s="456">
        <v>-2295.3000000000002</v>
      </c>
      <c r="D2628" s="127">
        <v>1</v>
      </c>
    </row>
    <row r="2629" spans="1:4" x14ac:dyDescent="0.35">
      <c r="A2629" s="454">
        <v>44350</v>
      </c>
      <c r="B2629" s="455">
        <v>2018001536</v>
      </c>
      <c r="C2629" s="456">
        <v>-2295.21</v>
      </c>
      <c r="D2629" s="127">
        <v>1</v>
      </c>
    </row>
    <row r="2630" spans="1:4" x14ac:dyDescent="0.35">
      <c r="A2630" s="454">
        <v>44283</v>
      </c>
      <c r="B2630" s="455">
        <v>2018001150</v>
      </c>
      <c r="C2630" s="456">
        <v>-2292.48</v>
      </c>
      <c r="D2630" s="127">
        <v>1</v>
      </c>
    </row>
    <row r="2631" spans="1:4" x14ac:dyDescent="0.35">
      <c r="A2631" s="454">
        <v>44368</v>
      </c>
      <c r="B2631" s="455">
        <v>2018001567</v>
      </c>
      <c r="C2631" s="456">
        <v>-2292.33</v>
      </c>
      <c r="D2631" s="127">
        <v>1</v>
      </c>
    </row>
    <row r="2632" spans="1:4" x14ac:dyDescent="0.35">
      <c r="A2632" s="454">
        <v>44257</v>
      </c>
      <c r="B2632" s="455">
        <v>2018001046</v>
      </c>
      <c r="C2632" s="456">
        <v>-2291.36</v>
      </c>
      <c r="D2632" s="127">
        <v>1</v>
      </c>
    </row>
    <row r="2633" spans="1:4" x14ac:dyDescent="0.35">
      <c r="A2633" s="454">
        <v>44195</v>
      </c>
      <c r="B2633" s="455">
        <v>2018000742</v>
      </c>
      <c r="C2633" s="456">
        <v>-2276.16</v>
      </c>
      <c r="D2633" s="127">
        <v>1</v>
      </c>
    </row>
    <row r="2634" spans="1:4" x14ac:dyDescent="0.35">
      <c r="A2634" s="454">
        <v>44219</v>
      </c>
      <c r="B2634" s="455">
        <v>2018000859</v>
      </c>
      <c r="C2634" s="456">
        <v>-2275.6</v>
      </c>
      <c r="D2634" s="127">
        <v>1</v>
      </c>
    </row>
    <row r="2635" spans="1:4" x14ac:dyDescent="0.35">
      <c r="A2635" s="454">
        <v>44192</v>
      </c>
      <c r="B2635" s="455">
        <v>2018000730</v>
      </c>
      <c r="C2635" s="456">
        <v>-2266.69</v>
      </c>
      <c r="D2635" s="127">
        <v>1</v>
      </c>
    </row>
    <row r="2636" spans="1:4" x14ac:dyDescent="0.35">
      <c r="A2636" s="454">
        <v>44314</v>
      </c>
      <c r="B2636" s="455">
        <v>2018001289</v>
      </c>
      <c r="C2636" s="456">
        <v>-2264.7600000000002</v>
      </c>
      <c r="D2636" s="127">
        <v>1</v>
      </c>
    </row>
    <row r="2637" spans="1:4" x14ac:dyDescent="0.35">
      <c r="A2637" s="454">
        <v>44178</v>
      </c>
      <c r="B2637" s="455">
        <v>2018000635</v>
      </c>
      <c r="C2637" s="456">
        <v>-2262.27</v>
      </c>
      <c r="D2637" s="127">
        <v>1</v>
      </c>
    </row>
    <row r="2638" spans="1:4" x14ac:dyDescent="0.35">
      <c r="A2638" s="454">
        <v>44095</v>
      </c>
      <c r="B2638" s="455">
        <v>2018000248</v>
      </c>
      <c r="C2638" s="456">
        <v>-2259.13</v>
      </c>
      <c r="D2638" s="127">
        <v>1</v>
      </c>
    </row>
    <row r="2639" spans="1:4" x14ac:dyDescent="0.35">
      <c r="A2639" s="454">
        <v>44043</v>
      </c>
      <c r="B2639" s="455">
        <v>2018000134</v>
      </c>
      <c r="C2639" s="456">
        <v>-2256.25</v>
      </c>
      <c r="D2639" s="127">
        <v>1</v>
      </c>
    </row>
    <row r="2640" spans="1:4" x14ac:dyDescent="0.35">
      <c r="A2640" s="454">
        <v>44020</v>
      </c>
      <c r="B2640" s="455">
        <v>2018000016</v>
      </c>
      <c r="C2640" s="456">
        <v>-2253.84</v>
      </c>
      <c r="D2640" s="127">
        <v>1</v>
      </c>
    </row>
    <row r="2641" spans="1:4" x14ac:dyDescent="0.35">
      <c r="A2641" s="454">
        <v>44209</v>
      </c>
      <c r="B2641" s="455">
        <v>2018000875</v>
      </c>
      <c r="C2641" s="456">
        <v>-2248.42</v>
      </c>
      <c r="D2641" s="127">
        <v>1</v>
      </c>
    </row>
    <row r="2642" spans="1:4" x14ac:dyDescent="0.35">
      <c r="A2642" s="454">
        <v>44219</v>
      </c>
      <c r="B2642" s="455">
        <v>2018000853</v>
      </c>
      <c r="C2642" s="456">
        <v>-2239.62</v>
      </c>
      <c r="D2642" s="127">
        <v>1</v>
      </c>
    </row>
    <row r="2643" spans="1:4" x14ac:dyDescent="0.35">
      <c r="A2643" s="454">
        <v>44219</v>
      </c>
      <c r="B2643" s="455">
        <v>2018000858</v>
      </c>
      <c r="C2643" s="456">
        <v>-2239.62</v>
      </c>
      <c r="D2643" s="127">
        <v>1</v>
      </c>
    </row>
    <row r="2644" spans="1:4" x14ac:dyDescent="0.35">
      <c r="A2644" s="454">
        <v>44219</v>
      </c>
      <c r="B2644" s="455">
        <v>2018000860</v>
      </c>
      <c r="C2644" s="456">
        <v>-2239.62</v>
      </c>
      <c r="D2644" s="127">
        <v>1</v>
      </c>
    </row>
    <row r="2645" spans="1:4" x14ac:dyDescent="0.35">
      <c r="A2645" s="454">
        <v>44361</v>
      </c>
      <c r="B2645" s="455">
        <v>2018001524</v>
      </c>
      <c r="C2645" s="456">
        <v>-2237.0100000000002</v>
      </c>
      <c r="D2645" s="127">
        <v>1</v>
      </c>
    </row>
    <row r="2646" spans="1:4" x14ac:dyDescent="0.35">
      <c r="A2646" s="454">
        <v>44194</v>
      </c>
      <c r="B2646" s="455">
        <v>2018000744</v>
      </c>
      <c r="C2646" s="456">
        <v>-2229.09</v>
      </c>
      <c r="D2646" s="127">
        <v>1</v>
      </c>
    </row>
    <row r="2647" spans="1:4" x14ac:dyDescent="0.35">
      <c r="A2647" s="454">
        <v>44183</v>
      </c>
      <c r="B2647" s="455">
        <v>2018000665</v>
      </c>
      <c r="C2647" s="456">
        <v>-2225.84</v>
      </c>
      <c r="D2647" s="127">
        <v>1</v>
      </c>
    </row>
    <row r="2648" spans="1:4" x14ac:dyDescent="0.35">
      <c r="A2648" s="454">
        <v>44183</v>
      </c>
      <c r="B2648" s="455">
        <v>2018000671</v>
      </c>
      <c r="C2648" s="456">
        <v>-2225.84</v>
      </c>
      <c r="D2648" s="127">
        <v>1</v>
      </c>
    </row>
    <row r="2649" spans="1:4" x14ac:dyDescent="0.35">
      <c r="A2649" s="454">
        <v>44291</v>
      </c>
      <c r="B2649" s="455">
        <v>2018001197</v>
      </c>
      <c r="C2649" s="456">
        <v>-2220.7600000000002</v>
      </c>
      <c r="D2649" s="127">
        <v>1</v>
      </c>
    </row>
    <row r="2650" spans="1:4" x14ac:dyDescent="0.35">
      <c r="A2650" s="454">
        <v>44361</v>
      </c>
      <c r="B2650" s="455">
        <v>2018001528</v>
      </c>
      <c r="C2650" s="456">
        <v>-2218.36</v>
      </c>
      <c r="D2650" s="127">
        <v>1</v>
      </c>
    </row>
    <row r="2651" spans="1:4" x14ac:dyDescent="0.35">
      <c r="A2651" s="454">
        <v>44143</v>
      </c>
      <c r="B2651" s="455">
        <v>2018000445</v>
      </c>
      <c r="C2651" s="456">
        <v>-2207.12</v>
      </c>
      <c r="D2651" s="127">
        <v>1</v>
      </c>
    </row>
    <row r="2652" spans="1:4" x14ac:dyDescent="0.35">
      <c r="A2652" s="454">
        <v>44373</v>
      </c>
      <c r="B2652" s="455">
        <v>2018001611</v>
      </c>
      <c r="C2652" s="456">
        <v>-2201.98</v>
      </c>
      <c r="D2652" s="127">
        <v>1</v>
      </c>
    </row>
    <row r="2653" spans="1:4" x14ac:dyDescent="0.35">
      <c r="A2653" s="454">
        <v>44224</v>
      </c>
      <c r="B2653" s="455">
        <v>2018000890</v>
      </c>
      <c r="C2653" s="456">
        <v>-2195.19</v>
      </c>
      <c r="D2653" s="127">
        <v>1</v>
      </c>
    </row>
    <row r="2654" spans="1:4" x14ac:dyDescent="0.35">
      <c r="A2654" s="454">
        <v>44034</v>
      </c>
      <c r="B2654" s="455">
        <v>2018000096</v>
      </c>
      <c r="C2654" s="456">
        <v>-2185.7399999999998</v>
      </c>
      <c r="D2654" s="127">
        <v>1</v>
      </c>
    </row>
    <row r="2655" spans="1:4" x14ac:dyDescent="0.35">
      <c r="A2655" s="454">
        <v>44358</v>
      </c>
      <c r="B2655" s="455">
        <v>2018001510</v>
      </c>
      <c r="C2655" s="456">
        <v>-2175.92</v>
      </c>
      <c r="D2655" s="127">
        <v>1</v>
      </c>
    </row>
    <row r="2656" spans="1:4" x14ac:dyDescent="0.35">
      <c r="A2656" s="454">
        <v>44144</v>
      </c>
      <c r="B2656" s="455">
        <v>2018000464</v>
      </c>
      <c r="C2656" s="456">
        <v>-2172.61</v>
      </c>
      <c r="D2656" s="127">
        <v>1</v>
      </c>
    </row>
    <row r="2657" spans="1:4" x14ac:dyDescent="0.35">
      <c r="A2657" s="454">
        <v>44357</v>
      </c>
      <c r="B2657" s="455">
        <v>2018001576</v>
      </c>
      <c r="C2657" s="456">
        <v>-2162.5700000000002</v>
      </c>
      <c r="D2657" s="127">
        <v>1</v>
      </c>
    </row>
    <row r="2658" spans="1:4" x14ac:dyDescent="0.35">
      <c r="A2658" s="454">
        <v>44339</v>
      </c>
      <c r="B2658" s="455">
        <v>2018001414</v>
      </c>
      <c r="C2658" s="456">
        <v>-2152.3200000000002</v>
      </c>
      <c r="D2658" s="127">
        <v>1</v>
      </c>
    </row>
    <row r="2659" spans="1:4" x14ac:dyDescent="0.35">
      <c r="A2659" s="454">
        <v>44040</v>
      </c>
      <c r="B2659" s="455">
        <v>2018000138</v>
      </c>
      <c r="C2659" s="456">
        <v>-2147.0700000000002</v>
      </c>
      <c r="D2659" s="127">
        <v>1</v>
      </c>
    </row>
    <row r="2660" spans="1:4" x14ac:dyDescent="0.35">
      <c r="A2660" s="454">
        <v>44351</v>
      </c>
      <c r="B2660" s="455">
        <v>2018001463</v>
      </c>
      <c r="C2660" s="456">
        <v>-2147.02</v>
      </c>
      <c r="D2660" s="127">
        <v>1</v>
      </c>
    </row>
    <row r="2661" spans="1:4" x14ac:dyDescent="0.35">
      <c r="A2661" s="454">
        <v>44358</v>
      </c>
      <c r="B2661" s="455">
        <v>2018001511</v>
      </c>
      <c r="C2661" s="456">
        <v>-2137.14</v>
      </c>
      <c r="D2661" s="127">
        <v>1</v>
      </c>
    </row>
    <row r="2662" spans="1:4" x14ac:dyDescent="0.35">
      <c r="A2662" s="454">
        <v>44136</v>
      </c>
      <c r="B2662" s="455">
        <v>2018000444</v>
      </c>
      <c r="C2662" s="456">
        <v>-2135.77</v>
      </c>
      <c r="D2662" s="127">
        <v>1</v>
      </c>
    </row>
    <row r="2663" spans="1:4" x14ac:dyDescent="0.35">
      <c r="A2663" s="454">
        <v>44367</v>
      </c>
      <c r="B2663" s="455">
        <v>2018001564</v>
      </c>
      <c r="C2663" s="456">
        <v>-2125.5500000000002</v>
      </c>
      <c r="D2663" s="127">
        <v>1</v>
      </c>
    </row>
    <row r="2664" spans="1:4" x14ac:dyDescent="0.35">
      <c r="A2664" s="454">
        <v>44354</v>
      </c>
      <c r="B2664" s="455">
        <v>2018001472</v>
      </c>
      <c r="C2664" s="456">
        <v>-2116.7399999999998</v>
      </c>
      <c r="D2664" s="127">
        <v>1</v>
      </c>
    </row>
    <row r="2665" spans="1:4" x14ac:dyDescent="0.35">
      <c r="A2665" s="454">
        <v>44350</v>
      </c>
      <c r="B2665" s="455">
        <v>2018001452</v>
      </c>
      <c r="C2665" s="456">
        <v>-2105.41</v>
      </c>
      <c r="D2665" s="127">
        <v>1</v>
      </c>
    </row>
    <row r="2666" spans="1:4" x14ac:dyDescent="0.35">
      <c r="A2666" s="454">
        <v>44249</v>
      </c>
      <c r="B2666" s="455">
        <v>2018001005</v>
      </c>
      <c r="C2666" s="456">
        <v>-2097.9699999999998</v>
      </c>
      <c r="D2666" s="127">
        <v>1</v>
      </c>
    </row>
    <row r="2667" spans="1:4" x14ac:dyDescent="0.35">
      <c r="A2667" s="454">
        <v>44101</v>
      </c>
      <c r="B2667" s="455">
        <v>2018000281</v>
      </c>
      <c r="C2667" s="456">
        <v>-2097.6</v>
      </c>
      <c r="D2667" s="127">
        <v>1</v>
      </c>
    </row>
    <row r="2668" spans="1:4" x14ac:dyDescent="0.35">
      <c r="A2668" s="454">
        <v>44150</v>
      </c>
      <c r="B2668" s="455">
        <v>2018000522</v>
      </c>
      <c r="C2668" s="456">
        <v>-2082.31</v>
      </c>
      <c r="D2668" s="127">
        <v>1</v>
      </c>
    </row>
    <row r="2669" spans="1:4" x14ac:dyDescent="0.35">
      <c r="A2669" s="454">
        <v>44314</v>
      </c>
      <c r="B2669" s="455">
        <v>2018001290</v>
      </c>
      <c r="C2669" s="456">
        <v>-2076.0300000000002</v>
      </c>
      <c r="D2669" s="127">
        <v>1</v>
      </c>
    </row>
    <row r="2670" spans="1:4" x14ac:dyDescent="0.35">
      <c r="A2670" s="454">
        <v>44308</v>
      </c>
      <c r="B2670" s="455">
        <v>2018001251</v>
      </c>
      <c r="C2670" s="456">
        <v>-2054.2199999999998</v>
      </c>
      <c r="D2670" s="127">
        <v>1</v>
      </c>
    </row>
    <row r="2671" spans="1:4" x14ac:dyDescent="0.35">
      <c r="A2671" s="454">
        <v>44281</v>
      </c>
      <c r="B2671" s="455">
        <v>2018001170</v>
      </c>
      <c r="C2671" s="456">
        <v>-2048.9899999999998</v>
      </c>
      <c r="D2671" s="127">
        <v>1</v>
      </c>
    </row>
    <row r="2672" spans="1:4" x14ac:dyDescent="0.35">
      <c r="A2672" s="454">
        <v>44152</v>
      </c>
      <c r="B2672" s="455">
        <v>2018000515</v>
      </c>
      <c r="C2672" s="456">
        <v>-2046.5</v>
      </c>
      <c r="D2672" s="127">
        <v>1</v>
      </c>
    </row>
    <row r="2673" spans="1:4" x14ac:dyDescent="0.35">
      <c r="A2673" s="454">
        <v>44275</v>
      </c>
      <c r="B2673" s="455">
        <v>2018001127</v>
      </c>
      <c r="C2673" s="456">
        <v>-2043.43</v>
      </c>
      <c r="D2673" s="127">
        <v>1</v>
      </c>
    </row>
    <row r="2674" spans="1:4" x14ac:dyDescent="0.35">
      <c r="A2674" s="454">
        <v>44275</v>
      </c>
      <c r="B2674" s="455">
        <v>2018001129</v>
      </c>
      <c r="C2674" s="456">
        <v>-2043.43</v>
      </c>
      <c r="D2674" s="127">
        <v>1</v>
      </c>
    </row>
    <row r="2675" spans="1:4" x14ac:dyDescent="0.35">
      <c r="A2675" s="454">
        <v>44291</v>
      </c>
      <c r="B2675" s="455">
        <v>2018001212</v>
      </c>
      <c r="C2675" s="456">
        <v>-2039.69</v>
      </c>
      <c r="D2675" s="127">
        <v>1</v>
      </c>
    </row>
    <row r="2676" spans="1:4" x14ac:dyDescent="0.35">
      <c r="A2676" s="454">
        <v>44353</v>
      </c>
      <c r="B2676" s="455">
        <v>2018001482</v>
      </c>
      <c r="C2676" s="456">
        <v>-2039.67</v>
      </c>
      <c r="D2676" s="127">
        <v>1</v>
      </c>
    </row>
    <row r="2677" spans="1:4" x14ac:dyDescent="0.35">
      <c r="A2677" s="454">
        <v>44020</v>
      </c>
      <c r="B2677" s="455">
        <v>2018000012</v>
      </c>
      <c r="C2677" s="456">
        <v>-2037.7</v>
      </c>
      <c r="D2677" s="127">
        <v>1</v>
      </c>
    </row>
    <row r="2678" spans="1:4" x14ac:dyDescent="0.35">
      <c r="A2678" s="454">
        <v>44219</v>
      </c>
      <c r="B2678" s="455">
        <v>2018000869</v>
      </c>
      <c r="C2678" s="456">
        <v>-2036.02</v>
      </c>
      <c r="D2678" s="127">
        <v>1</v>
      </c>
    </row>
    <row r="2679" spans="1:4" x14ac:dyDescent="0.35">
      <c r="A2679" s="454">
        <v>44033</v>
      </c>
      <c r="B2679" s="455">
        <v>2018000066</v>
      </c>
      <c r="C2679" s="456">
        <v>-2031.81</v>
      </c>
      <c r="D2679" s="127">
        <v>1</v>
      </c>
    </row>
    <row r="2680" spans="1:4" x14ac:dyDescent="0.35">
      <c r="A2680" s="454">
        <v>44033</v>
      </c>
      <c r="B2680" s="455">
        <v>2018000066</v>
      </c>
      <c r="C2680" s="456">
        <v>-2031.81</v>
      </c>
      <c r="D2680" s="127">
        <v>1</v>
      </c>
    </row>
    <row r="2681" spans="1:4" x14ac:dyDescent="0.35">
      <c r="A2681" s="454">
        <v>44358</v>
      </c>
      <c r="B2681" s="455">
        <v>2018001513</v>
      </c>
      <c r="C2681" s="456">
        <v>-2028.6</v>
      </c>
      <c r="D2681" s="127">
        <v>1</v>
      </c>
    </row>
    <row r="2682" spans="1:4" x14ac:dyDescent="0.35">
      <c r="A2682" s="454">
        <v>44029</v>
      </c>
      <c r="B2682" s="455">
        <v>2018000053</v>
      </c>
      <c r="C2682" s="456">
        <v>-2028.02</v>
      </c>
      <c r="D2682" s="127">
        <v>1</v>
      </c>
    </row>
    <row r="2683" spans="1:4" x14ac:dyDescent="0.35">
      <c r="A2683" s="454">
        <v>44169</v>
      </c>
      <c r="B2683" s="455">
        <v>2018000662</v>
      </c>
      <c r="C2683" s="456">
        <v>-2021.82</v>
      </c>
      <c r="D2683" s="127">
        <v>1</v>
      </c>
    </row>
    <row r="2684" spans="1:4" x14ac:dyDescent="0.35">
      <c r="A2684" s="454">
        <v>44284</v>
      </c>
      <c r="B2684" s="455">
        <v>2018001189</v>
      </c>
      <c r="C2684" s="456">
        <v>-2021.82</v>
      </c>
      <c r="D2684" s="127">
        <v>1</v>
      </c>
    </row>
    <row r="2685" spans="1:4" x14ac:dyDescent="0.35">
      <c r="A2685" s="454">
        <v>44238</v>
      </c>
      <c r="B2685" s="455">
        <v>2018000952</v>
      </c>
      <c r="C2685" s="456">
        <v>-2014.88</v>
      </c>
      <c r="D2685" s="127">
        <v>1</v>
      </c>
    </row>
    <row r="2686" spans="1:4" x14ac:dyDescent="0.35">
      <c r="A2686" s="454">
        <v>44165</v>
      </c>
      <c r="B2686" s="455">
        <v>2008000090</v>
      </c>
      <c r="C2686" s="456">
        <v>-2008.63</v>
      </c>
      <c r="D2686" s="127">
        <v>1</v>
      </c>
    </row>
    <row r="2687" spans="1:4" x14ac:dyDescent="0.35">
      <c r="A2687" s="454">
        <v>44314</v>
      </c>
      <c r="B2687" s="455">
        <v>2018001295</v>
      </c>
      <c r="C2687" s="456">
        <v>-2007.26</v>
      </c>
      <c r="D2687" s="127">
        <v>1</v>
      </c>
    </row>
    <row r="2688" spans="1:4" x14ac:dyDescent="0.35">
      <c r="A2688" s="454">
        <v>44278</v>
      </c>
      <c r="B2688" s="455">
        <v>2018001116</v>
      </c>
      <c r="C2688" s="456">
        <v>-2003.62</v>
      </c>
      <c r="D2688" s="127">
        <v>1</v>
      </c>
    </row>
    <row r="2689" spans="1:4" x14ac:dyDescent="0.35">
      <c r="A2689" s="454">
        <v>44376</v>
      </c>
      <c r="B2689" s="455">
        <v>2018001606</v>
      </c>
      <c r="C2689" s="456">
        <v>-2002.07</v>
      </c>
      <c r="D2689" s="127">
        <v>1</v>
      </c>
    </row>
    <row r="2690" spans="1:4" x14ac:dyDescent="0.35">
      <c r="A2690" s="454">
        <v>44074</v>
      </c>
      <c r="B2690" s="455">
        <v>2008000032</v>
      </c>
      <c r="C2690" s="456">
        <v>-2000</v>
      </c>
      <c r="D2690" s="127">
        <v>1</v>
      </c>
    </row>
    <row r="2691" spans="1:4" x14ac:dyDescent="0.35">
      <c r="A2691" s="454">
        <v>44046</v>
      </c>
      <c r="B2691" s="455">
        <v>2018000103</v>
      </c>
      <c r="C2691" s="456">
        <v>-1999.18</v>
      </c>
      <c r="D2691" s="127">
        <v>1</v>
      </c>
    </row>
    <row r="2692" spans="1:4" x14ac:dyDescent="0.35">
      <c r="A2692" s="454">
        <v>44165</v>
      </c>
      <c r="B2692" s="455">
        <v>2008000096</v>
      </c>
      <c r="C2692" s="456">
        <v>-1998</v>
      </c>
      <c r="D2692" s="127">
        <v>1</v>
      </c>
    </row>
    <row r="2693" spans="1:4" x14ac:dyDescent="0.35">
      <c r="A2693" s="454">
        <v>44275</v>
      </c>
      <c r="B2693" s="455">
        <v>2018001121</v>
      </c>
      <c r="C2693" s="456">
        <v>-1996.73</v>
      </c>
      <c r="D2693" s="127">
        <v>1</v>
      </c>
    </row>
    <row r="2694" spans="1:4" x14ac:dyDescent="0.35">
      <c r="A2694" s="454">
        <v>44173</v>
      </c>
      <c r="B2694" s="455">
        <v>2018000642</v>
      </c>
      <c r="C2694" s="456">
        <v>-1994.55</v>
      </c>
      <c r="D2694" s="127">
        <v>1</v>
      </c>
    </row>
    <row r="2695" spans="1:4" x14ac:dyDescent="0.35">
      <c r="A2695" s="454">
        <v>44129</v>
      </c>
      <c r="B2695" s="455">
        <v>2018000387</v>
      </c>
      <c r="C2695" s="456">
        <v>-1984.75</v>
      </c>
      <c r="D2695" s="127">
        <v>1</v>
      </c>
    </row>
    <row r="2696" spans="1:4" x14ac:dyDescent="0.35">
      <c r="A2696" s="454">
        <v>44033</v>
      </c>
      <c r="B2696" s="455">
        <v>2018000066</v>
      </c>
      <c r="C2696" s="456">
        <v>-1982.26</v>
      </c>
      <c r="D2696" s="127">
        <v>1</v>
      </c>
    </row>
    <row r="2697" spans="1:4" x14ac:dyDescent="0.35">
      <c r="A2697" s="454">
        <v>44275</v>
      </c>
      <c r="B2697" s="455">
        <v>2018001119</v>
      </c>
      <c r="C2697" s="456">
        <v>-1970.29</v>
      </c>
      <c r="D2697" s="127">
        <v>1</v>
      </c>
    </row>
    <row r="2698" spans="1:4" x14ac:dyDescent="0.35">
      <c r="A2698" s="454">
        <v>44043</v>
      </c>
      <c r="B2698" s="455">
        <v>2018000128</v>
      </c>
      <c r="C2698" s="456">
        <v>-1964.94</v>
      </c>
      <c r="D2698" s="127">
        <v>1</v>
      </c>
    </row>
    <row r="2699" spans="1:4" x14ac:dyDescent="0.35">
      <c r="A2699" s="454">
        <v>44275</v>
      </c>
      <c r="B2699" s="455">
        <v>2018001094</v>
      </c>
      <c r="C2699" s="456">
        <v>-1963.67</v>
      </c>
      <c r="D2699" s="127">
        <v>1</v>
      </c>
    </row>
    <row r="2700" spans="1:4" x14ac:dyDescent="0.35">
      <c r="A2700" s="454">
        <v>44275</v>
      </c>
      <c r="B2700" s="455">
        <v>2018001096</v>
      </c>
      <c r="C2700" s="456">
        <v>-1963.67</v>
      </c>
      <c r="D2700" s="127">
        <v>1</v>
      </c>
    </row>
    <row r="2701" spans="1:4" x14ac:dyDescent="0.35">
      <c r="A2701" s="454">
        <v>44308</v>
      </c>
      <c r="B2701" s="455">
        <v>2018001250</v>
      </c>
      <c r="C2701" s="456">
        <v>-1962.85</v>
      </c>
      <c r="D2701" s="127">
        <v>1</v>
      </c>
    </row>
    <row r="2702" spans="1:4" x14ac:dyDescent="0.35">
      <c r="A2702" s="454">
        <v>44221</v>
      </c>
      <c r="B2702" s="455">
        <v>2018000866</v>
      </c>
      <c r="C2702" s="456">
        <v>-1953.52</v>
      </c>
      <c r="D2702" s="127">
        <v>1</v>
      </c>
    </row>
    <row r="2703" spans="1:4" x14ac:dyDescent="0.35">
      <c r="A2703" s="454">
        <v>44238</v>
      </c>
      <c r="B2703" s="455">
        <v>2018000957</v>
      </c>
      <c r="C2703" s="456">
        <v>-1952.57</v>
      </c>
      <c r="D2703" s="127">
        <v>1</v>
      </c>
    </row>
    <row r="2704" spans="1:4" x14ac:dyDescent="0.35">
      <c r="A2704" s="454">
        <v>44184</v>
      </c>
      <c r="B2704" s="455">
        <v>2018000715</v>
      </c>
      <c r="C2704" s="456">
        <v>-1947.25</v>
      </c>
      <c r="D2704" s="127">
        <v>1</v>
      </c>
    </row>
    <row r="2705" spans="1:4" x14ac:dyDescent="0.35">
      <c r="A2705" s="454">
        <v>44275</v>
      </c>
      <c r="B2705" s="455">
        <v>2018001098</v>
      </c>
      <c r="C2705" s="456">
        <v>-1944.02</v>
      </c>
      <c r="D2705" s="127">
        <v>1</v>
      </c>
    </row>
    <row r="2706" spans="1:4" x14ac:dyDescent="0.35">
      <c r="A2706" s="454">
        <v>44275</v>
      </c>
      <c r="B2706" s="455">
        <v>2018001100</v>
      </c>
      <c r="C2706" s="456">
        <v>-1944.02</v>
      </c>
      <c r="D2706" s="127">
        <v>1</v>
      </c>
    </row>
    <row r="2707" spans="1:4" x14ac:dyDescent="0.35">
      <c r="A2707" s="454">
        <v>44118</v>
      </c>
      <c r="B2707" s="455">
        <v>2018000363</v>
      </c>
      <c r="C2707" s="456">
        <v>-1943.06</v>
      </c>
      <c r="D2707" s="127">
        <v>1</v>
      </c>
    </row>
    <row r="2708" spans="1:4" x14ac:dyDescent="0.35">
      <c r="A2708" s="454">
        <v>44352</v>
      </c>
      <c r="B2708" s="455">
        <v>2018001451</v>
      </c>
      <c r="C2708" s="456">
        <v>-1936.82</v>
      </c>
      <c r="D2708" s="127">
        <v>1</v>
      </c>
    </row>
    <row r="2709" spans="1:4" x14ac:dyDescent="0.35">
      <c r="A2709" s="454">
        <v>44060</v>
      </c>
      <c r="B2709" s="455">
        <v>2018000155</v>
      </c>
      <c r="C2709" s="456">
        <v>-1932.7</v>
      </c>
      <c r="D2709" s="127">
        <v>1</v>
      </c>
    </row>
    <row r="2710" spans="1:4" x14ac:dyDescent="0.35">
      <c r="A2710" s="454">
        <v>44050</v>
      </c>
      <c r="B2710" s="455">
        <v>2018000121</v>
      </c>
      <c r="C2710" s="456">
        <v>-1930.72</v>
      </c>
      <c r="D2710" s="127">
        <v>1</v>
      </c>
    </row>
    <row r="2711" spans="1:4" x14ac:dyDescent="0.35">
      <c r="A2711" s="454">
        <v>44172</v>
      </c>
      <c r="B2711" s="455">
        <v>2018000631</v>
      </c>
      <c r="C2711" s="456">
        <v>-1930.67</v>
      </c>
      <c r="D2711" s="127">
        <v>1</v>
      </c>
    </row>
    <row r="2712" spans="1:4" x14ac:dyDescent="0.35">
      <c r="A2712" s="454">
        <v>44180</v>
      </c>
      <c r="B2712" s="455">
        <v>2018000713</v>
      </c>
      <c r="C2712" s="456">
        <v>-1930.67</v>
      </c>
      <c r="D2712" s="127">
        <v>1</v>
      </c>
    </row>
    <row r="2713" spans="1:4" x14ac:dyDescent="0.35">
      <c r="A2713" s="454">
        <v>44143</v>
      </c>
      <c r="B2713" s="455">
        <v>2018000461</v>
      </c>
      <c r="C2713" s="456">
        <v>-1911.65</v>
      </c>
      <c r="D2713" s="127">
        <v>1</v>
      </c>
    </row>
    <row r="2714" spans="1:4" x14ac:dyDescent="0.35">
      <c r="A2714" s="454">
        <v>44059</v>
      </c>
      <c r="B2714" s="455">
        <v>2018000143</v>
      </c>
      <c r="C2714" s="456">
        <v>-1909.78</v>
      </c>
      <c r="D2714" s="127">
        <v>1</v>
      </c>
    </row>
    <row r="2715" spans="1:4" x14ac:dyDescent="0.35">
      <c r="A2715" s="454">
        <v>44326</v>
      </c>
      <c r="B2715" s="455">
        <v>2018001345</v>
      </c>
      <c r="C2715" s="456">
        <v>-1905.68</v>
      </c>
      <c r="D2715" s="127">
        <v>1</v>
      </c>
    </row>
    <row r="2716" spans="1:4" x14ac:dyDescent="0.35">
      <c r="A2716" s="454">
        <v>44326</v>
      </c>
      <c r="B2716" s="455">
        <v>2018001345</v>
      </c>
      <c r="C2716" s="456">
        <v>-1905.68</v>
      </c>
      <c r="D2716" s="127">
        <v>1</v>
      </c>
    </row>
    <row r="2717" spans="1:4" x14ac:dyDescent="0.35">
      <c r="A2717" s="454">
        <v>44326</v>
      </c>
      <c r="B2717" s="455">
        <v>2018001345</v>
      </c>
      <c r="C2717" s="456">
        <v>-1905.68</v>
      </c>
      <c r="D2717" s="127">
        <v>1</v>
      </c>
    </row>
    <row r="2718" spans="1:4" x14ac:dyDescent="0.35">
      <c r="A2718" s="454">
        <v>44311</v>
      </c>
      <c r="B2718" s="455">
        <v>2018001264</v>
      </c>
      <c r="C2718" s="456">
        <v>-1901.43</v>
      </c>
      <c r="D2718" s="127">
        <v>1</v>
      </c>
    </row>
    <row r="2719" spans="1:4" x14ac:dyDescent="0.35">
      <c r="A2719" s="454">
        <v>44314</v>
      </c>
      <c r="B2719" s="455">
        <v>2018001269</v>
      </c>
      <c r="C2719" s="456">
        <v>-1886.17</v>
      </c>
      <c r="D2719" s="127">
        <v>1</v>
      </c>
    </row>
    <row r="2720" spans="1:4" x14ac:dyDescent="0.35">
      <c r="A2720" s="454">
        <v>44370</v>
      </c>
      <c r="B2720" s="455">
        <v>2018001587</v>
      </c>
      <c r="C2720" s="456">
        <v>-1884.57</v>
      </c>
      <c r="D2720" s="127">
        <v>1</v>
      </c>
    </row>
    <row r="2721" spans="1:4" x14ac:dyDescent="0.35">
      <c r="A2721" s="454">
        <v>44339</v>
      </c>
      <c r="B2721" s="455">
        <v>2018001415</v>
      </c>
      <c r="C2721" s="456">
        <v>-1878.37</v>
      </c>
      <c r="D2721" s="127">
        <v>1</v>
      </c>
    </row>
    <row r="2722" spans="1:4" x14ac:dyDescent="0.35">
      <c r="A2722" s="454">
        <v>44135</v>
      </c>
      <c r="B2722" s="455">
        <v>2008000067</v>
      </c>
      <c r="C2722" s="456">
        <v>-1876.73</v>
      </c>
      <c r="D2722" s="127">
        <v>1</v>
      </c>
    </row>
    <row r="2723" spans="1:4" x14ac:dyDescent="0.35">
      <c r="A2723" s="454">
        <v>44146</v>
      </c>
      <c r="B2723" s="455">
        <v>2018000490</v>
      </c>
      <c r="C2723" s="456">
        <v>-1875.31</v>
      </c>
      <c r="D2723" s="127">
        <v>1</v>
      </c>
    </row>
    <row r="2724" spans="1:4" x14ac:dyDescent="0.35">
      <c r="A2724" s="454">
        <v>44302</v>
      </c>
      <c r="B2724" s="455">
        <v>2018001232</v>
      </c>
      <c r="C2724" s="456">
        <v>-1870.27</v>
      </c>
      <c r="D2724" s="127">
        <v>1</v>
      </c>
    </row>
    <row r="2725" spans="1:4" x14ac:dyDescent="0.35">
      <c r="A2725" s="454">
        <v>44166</v>
      </c>
      <c r="B2725" s="455">
        <v>2018000607</v>
      </c>
      <c r="C2725" s="456">
        <v>-1868.52</v>
      </c>
      <c r="D2725" s="127">
        <v>1</v>
      </c>
    </row>
    <row r="2726" spans="1:4" x14ac:dyDescent="0.35">
      <c r="A2726" s="454">
        <v>44187</v>
      </c>
      <c r="B2726" s="455">
        <v>2018000708</v>
      </c>
      <c r="C2726" s="456">
        <v>-1867.41</v>
      </c>
      <c r="D2726" s="127">
        <v>1</v>
      </c>
    </row>
    <row r="2727" spans="1:4" x14ac:dyDescent="0.35">
      <c r="A2727" s="454">
        <v>44260</v>
      </c>
      <c r="B2727" s="455">
        <v>2018001034</v>
      </c>
      <c r="C2727" s="456">
        <v>-1862.01</v>
      </c>
      <c r="D2727" s="127">
        <v>1</v>
      </c>
    </row>
    <row r="2728" spans="1:4" x14ac:dyDescent="0.35">
      <c r="A2728" s="454">
        <v>44269</v>
      </c>
      <c r="B2728" s="455">
        <v>2018001078</v>
      </c>
      <c r="C2728" s="456">
        <v>-1862.01</v>
      </c>
      <c r="D2728" s="127">
        <v>1</v>
      </c>
    </row>
    <row r="2729" spans="1:4" x14ac:dyDescent="0.35">
      <c r="A2729" s="454">
        <v>44120</v>
      </c>
      <c r="B2729" s="455">
        <v>2018000340</v>
      </c>
      <c r="C2729" s="456">
        <v>-1858.97</v>
      </c>
      <c r="D2729" s="127">
        <v>1</v>
      </c>
    </row>
    <row r="2730" spans="1:4" x14ac:dyDescent="0.35">
      <c r="A2730" s="454">
        <v>44028</v>
      </c>
      <c r="B2730" s="455">
        <v>2018000044</v>
      </c>
      <c r="C2730" s="456">
        <v>-1855.41</v>
      </c>
      <c r="D2730" s="127">
        <v>1</v>
      </c>
    </row>
    <row r="2731" spans="1:4" x14ac:dyDescent="0.35">
      <c r="A2731" s="454">
        <v>44184</v>
      </c>
      <c r="B2731" s="455">
        <v>2018000716</v>
      </c>
      <c r="C2731" s="456">
        <v>-1854.53</v>
      </c>
      <c r="D2731" s="127">
        <v>1</v>
      </c>
    </row>
    <row r="2732" spans="1:4" x14ac:dyDescent="0.35">
      <c r="A2732" s="454">
        <v>44284</v>
      </c>
      <c r="B2732" s="455">
        <v>2018001189</v>
      </c>
      <c r="C2732" s="456">
        <v>-1853.62</v>
      </c>
      <c r="D2732" s="127">
        <v>1</v>
      </c>
    </row>
    <row r="2733" spans="1:4" x14ac:dyDescent="0.35">
      <c r="A2733" s="454">
        <v>44158</v>
      </c>
      <c r="B2733" s="455">
        <v>2018000543</v>
      </c>
      <c r="C2733" s="456">
        <v>-1852.41</v>
      </c>
      <c r="D2733" s="127">
        <v>1</v>
      </c>
    </row>
    <row r="2734" spans="1:4" x14ac:dyDescent="0.35">
      <c r="A2734" s="454">
        <v>44318</v>
      </c>
      <c r="B2734" s="455">
        <v>2018001276</v>
      </c>
      <c r="C2734" s="456">
        <v>-1833.84</v>
      </c>
      <c r="D2734" s="127">
        <v>1</v>
      </c>
    </row>
    <row r="2735" spans="1:4" x14ac:dyDescent="0.35">
      <c r="A2735" s="454">
        <v>44326</v>
      </c>
      <c r="B2735" s="455">
        <v>2018001345</v>
      </c>
      <c r="C2735" s="456">
        <v>-1833.84</v>
      </c>
      <c r="D2735" s="127">
        <v>1</v>
      </c>
    </row>
    <row r="2736" spans="1:4" x14ac:dyDescent="0.35">
      <c r="A2736" s="454">
        <v>44326</v>
      </c>
      <c r="B2736" s="455">
        <v>2018001345</v>
      </c>
      <c r="C2736" s="456">
        <v>-1833.84</v>
      </c>
      <c r="D2736" s="127">
        <v>1</v>
      </c>
    </row>
    <row r="2737" spans="1:4" x14ac:dyDescent="0.35">
      <c r="A2737" s="454">
        <v>44034</v>
      </c>
      <c r="B2737" s="455">
        <v>2018000096</v>
      </c>
      <c r="C2737" s="456">
        <v>-1833.2</v>
      </c>
      <c r="D2737" s="127">
        <v>1</v>
      </c>
    </row>
    <row r="2738" spans="1:4" x14ac:dyDescent="0.35">
      <c r="A2738" s="454">
        <v>44146</v>
      </c>
      <c r="B2738" s="455">
        <v>2018000466</v>
      </c>
      <c r="C2738" s="456">
        <v>-1830.66</v>
      </c>
      <c r="D2738" s="127">
        <v>1</v>
      </c>
    </row>
    <row r="2739" spans="1:4" x14ac:dyDescent="0.35">
      <c r="A2739" s="454">
        <v>44171</v>
      </c>
      <c r="B2739" s="455">
        <v>2018000661</v>
      </c>
      <c r="C2739" s="456">
        <v>-1829.03</v>
      </c>
      <c r="D2739" s="127">
        <v>1</v>
      </c>
    </row>
    <row r="2740" spans="1:4" x14ac:dyDescent="0.35">
      <c r="A2740" s="454">
        <v>44069</v>
      </c>
      <c r="B2740" s="455">
        <v>2018000183</v>
      </c>
      <c r="C2740" s="456">
        <v>-1823.93</v>
      </c>
      <c r="D2740" s="127">
        <v>1</v>
      </c>
    </row>
    <row r="2741" spans="1:4" x14ac:dyDescent="0.35">
      <c r="A2741" s="454">
        <v>44043</v>
      </c>
      <c r="B2741" s="455">
        <v>2018000128</v>
      </c>
      <c r="C2741" s="456">
        <v>-1822.95</v>
      </c>
      <c r="D2741" s="127">
        <v>1</v>
      </c>
    </row>
    <row r="2742" spans="1:4" x14ac:dyDescent="0.35">
      <c r="A2742" s="454">
        <v>44231</v>
      </c>
      <c r="B2742" s="455">
        <v>2018000905</v>
      </c>
      <c r="C2742" s="456">
        <v>-1822.68</v>
      </c>
      <c r="D2742" s="127">
        <v>1</v>
      </c>
    </row>
    <row r="2743" spans="1:4" x14ac:dyDescent="0.35">
      <c r="A2743" s="454">
        <v>44219</v>
      </c>
      <c r="B2743" s="455">
        <v>2018000858</v>
      </c>
      <c r="C2743" s="456">
        <v>-1820.48</v>
      </c>
      <c r="D2743" s="127">
        <v>1</v>
      </c>
    </row>
    <row r="2744" spans="1:4" x14ac:dyDescent="0.35">
      <c r="A2744" s="454">
        <v>44219</v>
      </c>
      <c r="B2744" s="455">
        <v>2018000859</v>
      </c>
      <c r="C2744" s="456">
        <v>-1820.48</v>
      </c>
      <c r="D2744" s="127">
        <v>1</v>
      </c>
    </row>
    <row r="2745" spans="1:4" x14ac:dyDescent="0.35">
      <c r="A2745" s="454">
        <v>44247</v>
      </c>
      <c r="B2745" s="455">
        <v>2018001029</v>
      </c>
      <c r="C2745" s="456">
        <v>-1820.48</v>
      </c>
      <c r="D2745" s="127">
        <v>1</v>
      </c>
    </row>
    <row r="2746" spans="1:4" x14ac:dyDescent="0.35">
      <c r="A2746" s="454">
        <v>44117</v>
      </c>
      <c r="B2746" s="455">
        <v>2018000327</v>
      </c>
      <c r="C2746" s="456">
        <v>-1819.31</v>
      </c>
      <c r="D2746" s="127">
        <v>1</v>
      </c>
    </row>
    <row r="2747" spans="1:4" x14ac:dyDescent="0.35">
      <c r="A2747" s="454">
        <v>44043</v>
      </c>
      <c r="B2747" s="455">
        <v>2018000129</v>
      </c>
      <c r="C2747" s="456">
        <v>-1813.8</v>
      </c>
      <c r="D2747" s="127">
        <v>1</v>
      </c>
    </row>
    <row r="2748" spans="1:4" x14ac:dyDescent="0.35">
      <c r="A2748" s="454">
        <v>44167</v>
      </c>
      <c r="B2748" s="455">
        <v>2018000612</v>
      </c>
      <c r="C2748" s="456">
        <v>-1813.2</v>
      </c>
      <c r="D2748" s="127">
        <v>1</v>
      </c>
    </row>
    <row r="2749" spans="1:4" x14ac:dyDescent="0.35">
      <c r="A2749" s="454">
        <v>44358</v>
      </c>
      <c r="B2749" s="455">
        <v>2018001511</v>
      </c>
      <c r="C2749" s="456">
        <v>-1812.27</v>
      </c>
      <c r="D2749" s="127">
        <v>1</v>
      </c>
    </row>
    <row r="2750" spans="1:4" x14ac:dyDescent="0.35">
      <c r="A2750" s="454">
        <v>44220</v>
      </c>
      <c r="B2750" s="455">
        <v>2018000849</v>
      </c>
      <c r="C2750" s="456">
        <v>-1809.46</v>
      </c>
      <c r="D2750" s="127">
        <v>1</v>
      </c>
    </row>
    <row r="2751" spans="1:4" x14ac:dyDescent="0.35">
      <c r="A2751" s="454">
        <v>44192</v>
      </c>
      <c r="B2751" s="455">
        <v>2018000731</v>
      </c>
      <c r="C2751" s="456">
        <v>-1809.43</v>
      </c>
      <c r="D2751" s="127">
        <v>1</v>
      </c>
    </row>
    <row r="2752" spans="1:4" x14ac:dyDescent="0.35">
      <c r="A2752" s="454">
        <v>44369</v>
      </c>
      <c r="B2752" s="455">
        <v>2018001589</v>
      </c>
      <c r="C2752" s="456">
        <v>-1806.04</v>
      </c>
      <c r="D2752" s="127">
        <v>1</v>
      </c>
    </row>
    <row r="2753" spans="1:4" x14ac:dyDescent="0.35">
      <c r="A2753" s="454">
        <v>44136</v>
      </c>
      <c r="B2753" s="455">
        <v>2018000444</v>
      </c>
      <c r="C2753" s="456">
        <v>-1792.84</v>
      </c>
      <c r="D2753" s="127">
        <v>1</v>
      </c>
    </row>
    <row r="2754" spans="1:4" x14ac:dyDescent="0.35">
      <c r="A2754" s="454">
        <v>44136</v>
      </c>
      <c r="B2754" s="455">
        <v>2018000444</v>
      </c>
      <c r="C2754" s="456">
        <v>-1792.84</v>
      </c>
      <c r="D2754" s="127">
        <v>1</v>
      </c>
    </row>
    <row r="2755" spans="1:4" x14ac:dyDescent="0.35">
      <c r="A2755" s="454">
        <v>44033</v>
      </c>
      <c r="B2755" s="455">
        <v>2018000066</v>
      </c>
      <c r="C2755" s="456">
        <v>-1784.03</v>
      </c>
      <c r="D2755" s="127">
        <v>1</v>
      </c>
    </row>
    <row r="2756" spans="1:4" x14ac:dyDescent="0.35">
      <c r="A2756" s="454">
        <v>44060</v>
      </c>
      <c r="B2756" s="455">
        <v>2018000155</v>
      </c>
      <c r="C2756" s="456">
        <v>-1784.03</v>
      </c>
      <c r="D2756" s="127">
        <v>1</v>
      </c>
    </row>
    <row r="2757" spans="1:4" x14ac:dyDescent="0.35">
      <c r="A2757" s="454">
        <v>44347</v>
      </c>
      <c r="B2757" s="455">
        <v>2018001440</v>
      </c>
      <c r="C2757" s="456">
        <v>-1777.88</v>
      </c>
      <c r="D2757" s="127">
        <v>1</v>
      </c>
    </row>
    <row r="2758" spans="1:4" x14ac:dyDescent="0.35">
      <c r="A2758" s="454">
        <v>44339</v>
      </c>
      <c r="B2758" s="455">
        <v>2018001415</v>
      </c>
      <c r="C2758" s="456">
        <v>-1767.97</v>
      </c>
      <c r="D2758" s="127">
        <v>1</v>
      </c>
    </row>
    <row r="2759" spans="1:4" x14ac:dyDescent="0.35">
      <c r="A2759" s="454">
        <v>44354</v>
      </c>
      <c r="B2759" s="455">
        <v>2018001481</v>
      </c>
      <c r="C2759" s="456">
        <v>-1753.38</v>
      </c>
      <c r="D2759" s="127">
        <v>1</v>
      </c>
    </row>
    <row r="2760" spans="1:4" x14ac:dyDescent="0.35">
      <c r="A2760" s="454">
        <v>44369</v>
      </c>
      <c r="B2760" s="455">
        <v>2018001582</v>
      </c>
      <c r="C2760" s="456">
        <v>-1751.79</v>
      </c>
      <c r="D2760" s="127">
        <v>1</v>
      </c>
    </row>
    <row r="2761" spans="1:4" x14ac:dyDescent="0.35">
      <c r="A2761" s="454">
        <v>44153</v>
      </c>
      <c r="B2761" s="455">
        <v>2018000598</v>
      </c>
      <c r="C2761" s="456">
        <v>-1749.69</v>
      </c>
      <c r="D2761" s="127">
        <v>1</v>
      </c>
    </row>
    <row r="2762" spans="1:4" x14ac:dyDescent="0.35">
      <c r="A2762" s="454">
        <v>44135</v>
      </c>
      <c r="B2762" s="455">
        <v>2008000069</v>
      </c>
      <c r="C2762" s="456">
        <v>-1744.6</v>
      </c>
      <c r="D2762" s="127">
        <v>1</v>
      </c>
    </row>
    <row r="2763" spans="1:4" x14ac:dyDescent="0.35">
      <c r="A2763" s="454">
        <v>44286</v>
      </c>
      <c r="B2763" s="455">
        <v>2008000202</v>
      </c>
      <c r="C2763" s="456">
        <v>-1740.67</v>
      </c>
      <c r="D2763" s="127">
        <v>1</v>
      </c>
    </row>
    <row r="2764" spans="1:4" x14ac:dyDescent="0.35">
      <c r="A2764" s="454">
        <v>44174</v>
      </c>
      <c r="B2764" s="455">
        <v>2018000628</v>
      </c>
      <c r="C2764" s="456">
        <v>-1740.17</v>
      </c>
      <c r="D2764" s="127">
        <v>1</v>
      </c>
    </row>
    <row r="2765" spans="1:4" x14ac:dyDescent="0.35">
      <c r="A2765" s="454">
        <v>44358</v>
      </c>
      <c r="B2765" s="455">
        <v>2018001514</v>
      </c>
      <c r="C2765" s="456">
        <v>-1733.47</v>
      </c>
      <c r="D2765" s="127">
        <v>1</v>
      </c>
    </row>
    <row r="2766" spans="1:4" x14ac:dyDescent="0.35">
      <c r="A2766" s="454">
        <v>44123</v>
      </c>
      <c r="B2766" s="455">
        <v>2018000352</v>
      </c>
      <c r="C2766" s="456">
        <v>-1731.83</v>
      </c>
      <c r="D2766" s="127">
        <v>1</v>
      </c>
    </row>
    <row r="2767" spans="1:4" x14ac:dyDescent="0.35">
      <c r="A2767" s="454">
        <v>44266</v>
      </c>
      <c r="B2767" s="455">
        <v>2018001065</v>
      </c>
      <c r="C2767" s="456">
        <v>-1721.24</v>
      </c>
      <c r="D2767" s="127">
        <v>1</v>
      </c>
    </row>
    <row r="2768" spans="1:4" x14ac:dyDescent="0.35">
      <c r="A2768" s="454">
        <v>44227</v>
      </c>
      <c r="B2768" s="455">
        <v>2018000895</v>
      </c>
      <c r="C2768" s="456">
        <v>-1715.95</v>
      </c>
      <c r="D2768" s="127">
        <v>1</v>
      </c>
    </row>
    <row r="2769" spans="1:4" x14ac:dyDescent="0.35">
      <c r="A2769" s="454">
        <v>44285</v>
      </c>
      <c r="B2769" s="455">
        <v>2018001183</v>
      </c>
      <c r="C2769" s="456">
        <v>-1713.09</v>
      </c>
      <c r="D2769" s="127">
        <v>1</v>
      </c>
    </row>
    <row r="2770" spans="1:4" x14ac:dyDescent="0.35">
      <c r="A2770" s="454">
        <v>44188</v>
      </c>
      <c r="B2770" s="455">
        <v>2018000734</v>
      </c>
      <c r="C2770" s="456">
        <v>-1703.55</v>
      </c>
      <c r="D2770" s="127">
        <v>1</v>
      </c>
    </row>
    <row r="2771" spans="1:4" x14ac:dyDescent="0.35">
      <c r="A2771" s="454">
        <v>44160</v>
      </c>
      <c r="B2771" s="455">
        <v>2018000545</v>
      </c>
      <c r="C2771" s="456">
        <v>-1703.34</v>
      </c>
      <c r="D2771" s="127">
        <v>1</v>
      </c>
    </row>
    <row r="2772" spans="1:4" x14ac:dyDescent="0.35">
      <c r="A2772" s="454">
        <v>44234</v>
      </c>
      <c r="B2772" s="455">
        <v>2018000936</v>
      </c>
      <c r="C2772" s="456">
        <v>-1703.3</v>
      </c>
      <c r="D2772" s="127">
        <v>1</v>
      </c>
    </row>
    <row r="2773" spans="1:4" x14ac:dyDescent="0.35">
      <c r="A2773" s="454">
        <v>44248</v>
      </c>
      <c r="B2773" s="455">
        <v>2018001003</v>
      </c>
      <c r="C2773" s="456">
        <v>-1703.3</v>
      </c>
      <c r="D2773" s="127">
        <v>1</v>
      </c>
    </row>
    <row r="2774" spans="1:4" x14ac:dyDescent="0.35">
      <c r="A2774" s="454">
        <v>44046</v>
      </c>
      <c r="B2774" s="455">
        <v>2018000115</v>
      </c>
      <c r="C2774" s="456">
        <v>-1692.14</v>
      </c>
      <c r="D2774" s="127">
        <v>1</v>
      </c>
    </row>
    <row r="2775" spans="1:4" x14ac:dyDescent="0.35">
      <c r="A2775" s="454">
        <v>44339</v>
      </c>
      <c r="B2775" s="455">
        <v>2018001414</v>
      </c>
      <c r="C2775" s="456">
        <v>-1691.1</v>
      </c>
      <c r="D2775" s="127">
        <v>1</v>
      </c>
    </row>
    <row r="2776" spans="1:4" x14ac:dyDescent="0.35">
      <c r="A2776" s="454">
        <v>44238</v>
      </c>
      <c r="B2776" s="455">
        <v>2018000966</v>
      </c>
      <c r="C2776" s="456">
        <v>-1686.32</v>
      </c>
      <c r="D2776" s="127">
        <v>1</v>
      </c>
    </row>
    <row r="2777" spans="1:4" x14ac:dyDescent="0.35">
      <c r="A2777" s="454">
        <v>44039</v>
      </c>
      <c r="B2777" s="455">
        <v>2018000088</v>
      </c>
      <c r="C2777" s="456">
        <v>-1684.13</v>
      </c>
      <c r="D2777" s="127">
        <v>1</v>
      </c>
    </row>
    <row r="2778" spans="1:4" x14ac:dyDescent="0.35">
      <c r="A2778" s="454">
        <v>44238</v>
      </c>
      <c r="B2778" s="455">
        <v>2018000953</v>
      </c>
      <c r="C2778" s="456">
        <v>-1682.53</v>
      </c>
      <c r="D2778" s="127">
        <v>1</v>
      </c>
    </row>
    <row r="2779" spans="1:4" x14ac:dyDescent="0.35">
      <c r="A2779" s="454">
        <v>44350</v>
      </c>
      <c r="B2779" s="455">
        <v>2018001449</v>
      </c>
      <c r="C2779" s="456">
        <v>-1678.1</v>
      </c>
      <c r="D2779" s="127">
        <v>1</v>
      </c>
    </row>
    <row r="2780" spans="1:4" x14ac:dyDescent="0.35">
      <c r="A2780" s="454">
        <v>44243</v>
      </c>
      <c r="B2780" s="455">
        <v>2018000996</v>
      </c>
      <c r="C2780" s="456">
        <v>-1674.59</v>
      </c>
      <c r="D2780" s="127">
        <v>1</v>
      </c>
    </row>
    <row r="2781" spans="1:4" x14ac:dyDescent="0.35">
      <c r="A2781" s="454">
        <v>44168</v>
      </c>
      <c r="B2781" s="455">
        <v>2018000606</v>
      </c>
      <c r="C2781" s="456">
        <v>-1674.49</v>
      </c>
      <c r="D2781" s="127">
        <v>1</v>
      </c>
    </row>
    <row r="2782" spans="1:4" x14ac:dyDescent="0.35">
      <c r="A2782" s="454">
        <v>44314</v>
      </c>
      <c r="B2782" s="455">
        <v>2018001273</v>
      </c>
      <c r="C2782" s="456">
        <v>-1667.5</v>
      </c>
      <c r="D2782" s="127">
        <v>1</v>
      </c>
    </row>
    <row r="2783" spans="1:4" x14ac:dyDescent="0.35">
      <c r="A2783" s="454">
        <v>44350</v>
      </c>
      <c r="B2783" s="455">
        <v>2018001536</v>
      </c>
      <c r="C2783" s="456">
        <v>-1665.81</v>
      </c>
      <c r="D2783" s="127">
        <v>1</v>
      </c>
    </row>
    <row r="2784" spans="1:4" x14ac:dyDescent="0.35">
      <c r="A2784" s="454">
        <v>44143</v>
      </c>
      <c r="B2784" s="455">
        <v>2018000445</v>
      </c>
      <c r="C2784" s="456">
        <v>-1664.19</v>
      </c>
      <c r="D2784" s="127">
        <v>1</v>
      </c>
    </row>
    <row r="2785" spans="1:4" x14ac:dyDescent="0.35">
      <c r="A2785" s="454">
        <v>44160</v>
      </c>
      <c r="B2785" s="455">
        <v>2018000546</v>
      </c>
      <c r="C2785" s="456">
        <v>-1660.76</v>
      </c>
      <c r="D2785" s="127">
        <v>1</v>
      </c>
    </row>
    <row r="2786" spans="1:4" x14ac:dyDescent="0.35">
      <c r="A2786" s="454">
        <v>44178</v>
      </c>
      <c r="B2786" s="455">
        <v>2018000689</v>
      </c>
      <c r="C2786" s="456">
        <v>-1646.6</v>
      </c>
      <c r="D2786" s="127">
        <v>1</v>
      </c>
    </row>
    <row r="2787" spans="1:4" x14ac:dyDescent="0.35">
      <c r="A2787" s="454">
        <v>44178</v>
      </c>
      <c r="B2787" s="455">
        <v>2018000690</v>
      </c>
      <c r="C2787" s="456">
        <v>-1646.6</v>
      </c>
      <c r="D2787" s="127">
        <v>1</v>
      </c>
    </row>
    <row r="2788" spans="1:4" x14ac:dyDescent="0.35">
      <c r="A2788" s="454">
        <v>44034</v>
      </c>
      <c r="B2788" s="455">
        <v>2018000075</v>
      </c>
      <c r="C2788" s="456">
        <v>-1639.95</v>
      </c>
      <c r="D2788" s="127">
        <v>1</v>
      </c>
    </row>
    <row r="2789" spans="1:4" x14ac:dyDescent="0.35">
      <c r="A2789" s="454">
        <v>44074</v>
      </c>
      <c r="B2789" s="455">
        <v>2008000029</v>
      </c>
      <c r="C2789" s="456">
        <v>-1639.31</v>
      </c>
      <c r="D2789" s="127">
        <v>1</v>
      </c>
    </row>
    <row r="2790" spans="1:4" x14ac:dyDescent="0.35">
      <c r="A2790" s="454">
        <v>44324</v>
      </c>
      <c r="B2790" s="455">
        <v>2018001394</v>
      </c>
      <c r="C2790" s="456">
        <v>-1636.49</v>
      </c>
      <c r="D2790" s="127">
        <v>1</v>
      </c>
    </row>
    <row r="2791" spans="1:4" x14ac:dyDescent="0.35">
      <c r="A2791" s="454">
        <v>44209</v>
      </c>
      <c r="B2791" s="455">
        <v>2018000875</v>
      </c>
      <c r="C2791" s="456">
        <v>-1635.11</v>
      </c>
      <c r="D2791" s="127">
        <v>1</v>
      </c>
    </row>
    <row r="2792" spans="1:4" x14ac:dyDescent="0.35">
      <c r="A2792" s="454">
        <v>44274</v>
      </c>
      <c r="B2792" s="455">
        <v>2018001091</v>
      </c>
      <c r="C2792" s="456">
        <v>-1634.4</v>
      </c>
      <c r="D2792" s="127">
        <v>1</v>
      </c>
    </row>
    <row r="2793" spans="1:4" x14ac:dyDescent="0.35">
      <c r="A2793" s="454">
        <v>44231</v>
      </c>
      <c r="B2793" s="455">
        <v>2018000918</v>
      </c>
      <c r="C2793" s="456">
        <v>-1629.85</v>
      </c>
      <c r="D2793" s="127">
        <v>1</v>
      </c>
    </row>
    <row r="2794" spans="1:4" x14ac:dyDescent="0.35">
      <c r="A2794" s="454">
        <v>44219</v>
      </c>
      <c r="B2794" s="455">
        <v>2018000871</v>
      </c>
      <c r="C2794" s="456">
        <v>-1628.81</v>
      </c>
      <c r="D2794" s="127">
        <v>1</v>
      </c>
    </row>
    <row r="2795" spans="1:4" x14ac:dyDescent="0.35">
      <c r="A2795" s="454">
        <v>44274</v>
      </c>
      <c r="B2795" s="455">
        <v>2018001158</v>
      </c>
      <c r="C2795" s="456">
        <v>-1617.16</v>
      </c>
      <c r="D2795" s="127">
        <v>1</v>
      </c>
    </row>
    <row r="2796" spans="1:4" x14ac:dyDescent="0.35">
      <c r="A2796" s="454">
        <v>44223</v>
      </c>
      <c r="B2796" s="455">
        <v>2018000887</v>
      </c>
      <c r="C2796" s="456">
        <v>-1604.44</v>
      </c>
      <c r="D2796" s="127">
        <v>1</v>
      </c>
    </row>
    <row r="2797" spans="1:4" x14ac:dyDescent="0.35">
      <c r="A2797" s="454">
        <v>44132</v>
      </c>
      <c r="B2797" s="455">
        <v>2018000388</v>
      </c>
      <c r="C2797" s="456">
        <v>-1596.96</v>
      </c>
      <c r="D2797" s="127">
        <v>1</v>
      </c>
    </row>
    <row r="2798" spans="1:4" x14ac:dyDescent="0.35">
      <c r="A2798" s="454">
        <v>44358</v>
      </c>
      <c r="B2798" s="455">
        <v>2018001494</v>
      </c>
      <c r="C2798" s="456">
        <v>-1595.03</v>
      </c>
      <c r="D2798" s="127">
        <v>1</v>
      </c>
    </row>
    <row r="2799" spans="1:4" x14ac:dyDescent="0.35">
      <c r="A2799" s="454">
        <v>44219</v>
      </c>
      <c r="B2799" s="455">
        <v>2018000869</v>
      </c>
      <c r="C2799" s="456">
        <v>-1592.92</v>
      </c>
      <c r="D2799" s="127">
        <v>1</v>
      </c>
    </row>
    <row r="2800" spans="1:4" x14ac:dyDescent="0.35">
      <c r="A2800" s="454">
        <v>44104</v>
      </c>
      <c r="B2800" s="455">
        <v>2008000046</v>
      </c>
      <c r="C2800" s="456">
        <v>-1591.27</v>
      </c>
      <c r="D2800" s="127">
        <v>1</v>
      </c>
    </row>
    <row r="2801" spans="1:4" x14ac:dyDescent="0.35">
      <c r="A2801" s="454">
        <v>44050</v>
      </c>
      <c r="B2801" s="455">
        <v>2018000121</v>
      </c>
      <c r="C2801" s="456">
        <v>-1579.62</v>
      </c>
      <c r="D2801" s="127">
        <v>1</v>
      </c>
    </row>
    <row r="2802" spans="1:4" x14ac:dyDescent="0.35">
      <c r="A2802" s="454">
        <v>44343</v>
      </c>
      <c r="B2802" s="455">
        <v>2008000262</v>
      </c>
      <c r="C2802" s="456">
        <v>-1575</v>
      </c>
      <c r="D2802" s="127">
        <v>1</v>
      </c>
    </row>
    <row r="2803" spans="1:4" x14ac:dyDescent="0.35">
      <c r="A2803" s="454">
        <v>44178</v>
      </c>
      <c r="B2803" s="455">
        <v>2018000689</v>
      </c>
      <c r="C2803" s="456">
        <v>-1572.5</v>
      </c>
      <c r="D2803" s="127">
        <v>1</v>
      </c>
    </row>
    <row r="2804" spans="1:4" x14ac:dyDescent="0.35">
      <c r="A2804" s="454">
        <v>44183</v>
      </c>
      <c r="B2804" s="455">
        <v>2018000676</v>
      </c>
      <c r="C2804" s="456">
        <v>-1571.18</v>
      </c>
      <c r="D2804" s="127">
        <v>1</v>
      </c>
    </row>
    <row r="2805" spans="1:4" x14ac:dyDescent="0.35">
      <c r="A2805" s="454">
        <v>44183</v>
      </c>
      <c r="B2805" s="455">
        <v>2018000676</v>
      </c>
      <c r="C2805" s="456">
        <v>-1571.18</v>
      </c>
      <c r="D2805" s="127">
        <v>1</v>
      </c>
    </row>
    <row r="2806" spans="1:4" x14ac:dyDescent="0.35">
      <c r="A2806" s="454">
        <v>44183</v>
      </c>
      <c r="B2806" s="455">
        <v>2018000676</v>
      </c>
      <c r="C2806" s="456">
        <v>-1571.18</v>
      </c>
      <c r="D2806" s="127">
        <v>1</v>
      </c>
    </row>
    <row r="2807" spans="1:4" x14ac:dyDescent="0.35">
      <c r="A2807" s="454">
        <v>44183</v>
      </c>
      <c r="B2807" s="455">
        <v>2018000676</v>
      </c>
      <c r="C2807" s="456">
        <v>-1571.18</v>
      </c>
      <c r="D2807" s="127">
        <v>1</v>
      </c>
    </row>
    <row r="2808" spans="1:4" x14ac:dyDescent="0.35">
      <c r="A2808" s="454">
        <v>44347</v>
      </c>
      <c r="B2808" s="455">
        <v>2018001439</v>
      </c>
      <c r="C2808" s="456">
        <v>-1570.25</v>
      </c>
      <c r="D2808" s="127">
        <v>1</v>
      </c>
    </row>
    <row r="2809" spans="1:4" x14ac:dyDescent="0.35">
      <c r="A2809" s="454">
        <v>44146</v>
      </c>
      <c r="B2809" s="455">
        <v>2018000490</v>
      </c>
      <c r="C2809" s="456">
        <v>-1565.2</v>
      </c>
      <c r="D2809" s="127">
        <v>1</v>
      </c>
    </row>
    <row r="2810" spans="1:4" x14ac:dyDescent="0.35">
      <c r="A2810" s="454">
        <v>44178</v>
      </c>
      <c r="B2810" s="455">
        <v>2018000689</v>
      </c>
      <c r="C2810" s="456">
        <v>-1564.27</v>
      </c>
      <c r="D2810" s="127">
        <v>1</v>
      </c>
    </row>
    <row r="2811" spans="1:4" x14ac:dyDescent="0.35">
      <c r="A2811" s="454">
        <v>44364</v>
      </c>
      <c r="B2811" s="455">
        <v>2018001552</v>
      </c>
      <c r="C2811" s="456">
        <v>-1564.05</v>
      </c>
      <c r="D2811" s="127">
        <v>1</v>
      </c>
    </row>
    <row r="2812" spans="1:4" x14ac:dyDescent="0.35">
      <c r="A2812" s="454">
        <v>44151</v>
      </c>
      <c r="B2812" s="455">
        <v>2018000511</v>
      </c>
      <c r="C2812" s="456">
        <v>-1563.59</v>
      </c>
      <c r="D2812" s="127">
        <v>1</v>
      </c>
    </row>
    <row r="2813" spans="1:4" x14ac:dyDescent="0.35">
      <c r="A2813" s="454">
        <v>44306</v>
      </c>
      <c r="B2813" s="455">
        <v>2018001296</v>
      </c>
      <c r="C2813" s="456">
        <v>-1558.56</v>
      </c>
      <c r="D2813" s="127">
        <v>1</v>
      </c>
    </row>
    <row r="2814" spans="1:4" x14ac:dyDescent="0.35">
      <c r="A2814" s="454">
        <v>44308</v>
      </c>
      <c r="B2814" s="455">
        <v>2018001249</v>
      </c>
      <c r="C2814" s="456">
        <v>-1550.82</v>
      </c>
      <c r="D2814" s="127">
        <v>1</v>
      </c>
    </row>
    <row r="2815" spans="1:4" x14ac:dyDescent="0.35">
      <c r="A2815" s="454">
        <v>44255</v>
      </c>
      <c r="B2815" s="455">
        <v>2008000191</v>
      </c>
      <c r="C2815" s="456">
        <v>-1541.63</v>
      </c>
      <c r="D2815" s="127">
        <v>1</v>
      </c>
    </row>
    <row r="2816" spans="1:4" x14ac:dyDescent="0.35">
      <c r="A2816" s="454">
        <v>44199</v>
      </c>
      <c r="B2816" s="455">
        <v>2018000783</v>
      </c>
      <c r="C2816" s="456">
        <v>-1525.55</v>
      </c>
      <c r="D2816" s="127">
        <v>1</v>
      </c>
    </row>
    <row r="2817" spans="1:4" x14ac:dyDescent="0.35">
      <c r="A2817" s="454">
        <v>44199</v>
      </c>
      <c r="B2817" s="455">
        <v>2018000783</v>
      </c>
      <c r="C2817" s="456">
        <v>-1522.32</v>
      </c>
      <c r="D2817" s="127">
        <v>1</v>
      </c>
    </row>
    <row r="2818" spans="1:4" x14ac:dyDescent="0.35">
      <c r="A2818" s="454">
        <v>44224</v>
      </c>
      <c r="B2818" s="455">
        <v>2018000876</v>
      </c>
      <c r="C2818" s="456">
        <v>-1522.32</v>
      </c>
      <c r="D2818" s="127">
        <v>1</v>
      </c>
    </row>
    <row r="2819" spans="1:4" x14ac:dyDescent="0.35">
      <c r="A2819" s="454">
        <v>44245</v>
      </c>
      <c r="B2819" s="455">
        <v>2018000984</v>
      </c>
      <c r="C2819" s="456">
        <v>-1512</v>
      </c>
      <c r="D2819" s="127">
        <v>1</v>
      </c>
    </row>
    <row r="2820" spans="1:4" x14ac:dyDescent="0.35">
      <c r="A2820" s="454">
        <v>44199</v>
      </c>
      <c r="B2820" s="455">
        <v>2018000783</v>
      </c>
      <c r="C2820" s="456">
        <v>-1510.5</v>
      </c>
      <c r="D2820" s="127">
        <v>1</v>
      </c>
    </row>
    <row r="2821" spans="1:4" x14ac:dyDescent="0.35">
      <c r="A2821" s="454">
        <v>44299</v>
      </c>
      <c r="B2821" s="455">
        <v>2018001224</v>
      </c>
      <c r="C2821" s="456">
        <v>-1509.84</v>
      </c>
      <c r="D2821" s="127">
        <v>1</v>
      </c>
    </row>
    <row r="2822" spans="1:4" x14ac:dyDescent="0.35">
      <c r="A2822" s="454">
        <v>44166</v>
      </c>
      <c r="B2822" s="455">
        <v>2018000607</v>
      </c>
      <c r="C2822" s="456">
        <v>-1508.32</v>
      </c>
      <c r="D2822" s="127">
        <v>1</v>
      </c>
    </row>
    <row r="2823" spans="1:4" x14ac:dyDescent="0.35">
      <c r="A2823" s="454">
        <v>44168</v>
      </c>
      <c r="B2823" s="455">
        <v>2018000606</v>
      </c>
      <c r="C2823" s="456">
        <v>-1500.82</v>
      </c>
      <c r="D2823" s="127">
        <v>1</v>
      </c>
    </row>
    <row r="2824" spans="1:4" x14ac:dyDescent="0.35">
      <c r="A2824" s="454">
        <v>44209</v>
      </c>
      <c r="B2824" s="455">
        <v>2018000875</v>
      </c>
      <c r="C2824" s="456">
        <v>-1499.14</v>
      </c>
      <c r="D2824" s="127">
        <v>1</v>
      </c>
    </row>
    <row r="2825" spans="1:4" x14ac:dyDescent="0.35">
      <c r="A2825" s="454">
        <v>44181</v>
      </c>
      <c r="B2825" s="455">
        <v>2018000663</v>
      </c>
      <c r="C2825" s="456">
        <v>-1496.79</v>
      </c>
      <c r="D2825" s="127">
        <v>1</v>
      </c>
    </row>
    <row r="2826" spans="1:4" x14ac:dyDescent="0.35">
      <c r="A2826" s="454">
        <v>44326</v>
      </c>
      <c r="B2826" s="455">
        <v>2018001345</v>
      </c>
      <c r="C2826" s="456">
        <v>-1495.48</v>
      </c>
      <c r="D2826" s="127">
        <v>1</v>
      </c>
    </row>
    <row r="2827" spans="1:4" x14ac:dyDescent="0.35">
      <c r="A2827" s="454">
        <v>44358</v>
      </c>
      <c r="B2827" s="455">
        <v>2018001513</v>
      </c>
      <c r="C2827" s="456">
        <v>-1495.48</v>
      </c>
      <c r="D2827" s="127">
        <v>1</v>
      </c>
    </row>
    <row r="2828" spans="1:4" x14ac:dyDescent="0.35">
      <c r="A2828" s="454">
        <v>44183</v>
      </c>
      <c r="B2828" s="455">
        <v>2018000682</v>
      </c>
      <c r="C2828" s="456">
        <v>-1495.21</v>
      </c>
      <c r="D2828" s="127">
        <v>1</v>
      </c>
    </row>
    <row r="2829" spans="1:4" x14ac:dyDescent="0.35">
      <c r="A2829" s="454">
        <v>44168</v>
      </c>
      <c r="B2829" s="455">
        <v>2018000606</v>
      </c>
      <c r="C2829" s="456">
        <v>-1493.32</v>
      </c>
      <c r="D2829" s="127">
        <v>1</v>
      </c>
    </row>
    <row r="2830" spans="1:4" x14ac:dyDescent="0.35">
      <c r="A2830" s="454">
        <v>44181</v>
      </c>
      <c r="B2830" s="455">
        <v>2018000663</v>
      </c>
      <c r="C2830" s="456">
        <v>-1487.38</v>
      </c>
      <c r="D2830" s="127">
        <v>1</v>
      </c>
    </row>
    <row r="2831" spans="1:4" x14ac:dyDescent="0.35">
      <c r="A2831" s="454">
        <v>44061</v>
      </c>
      <c r="B2831" s="455">
        <v>2018000153</v>
      </c>
      <c r="C2831" s="456">
        <v>-1486.69</v>
      </c>
      <c r="D2831" s="127">
        <v>1</v>
      </c>
    </row>
    <row r="2832" spans="1:4" x14ac:dyDescent="0.35">
      <c r="A2832" s="454">
        <v>44152</v>
      </c>
      <c r="B2832" s="455">
        <v>2018000513</v>
      </c>
      <c r="C2832" s="456">
        <v>-1483.62</v>
      </c>
      <c r="D2832" s="127">
        <v>1</v>
      </c>
    </row>
    <row r="2833" spans="1:4" x14ac:dyDescent="0.35">
      <c r="A2833" s="454">
        <v>44254</v>
      </c>
      <c r="B2833" s="455">
        <v>2018001028</v>
      </c>
      <c r="C2833" s="456">
        <v>-1476.65</v>
      </c>
      <c r="D2833" s="127">
        <v>1</v>
      </c>
    </row>
    <row r="2834" spans="1:4" x14ac:dyDescent="0.35">
      <c r="A2834" s="454">
        <v>44134</v>
      </c>
      <c r="B2834" s="455">
        <v>2018000394</v>
      </c>
      <c r="C2834" s="456">
        <v>-1476</v>
      </c>
      <c r="D2834" s="127">
        <v>1</v>
      </c>
    </row>
    <row r="2835" spans="1:4" x14ac:dyDescent="0.35">
      <c r="A2835" s="454">
        <v>44219</v>
      </c>
      <c r="B2835" s="455">
        <v>2018000838</v>
      </c>
      <c r="C2835" s="456">
        <v>-1474.5</v>
      </c>
      <c r="D2835" s="127">
        <v>1</v>
      </c>
    </row>
    <row r="2836" spans="1:4" x14ac:dyDescent="0.35">
      <c r="A2836" s="454">
        <v>44276</v>
      </c>
      <c r="B2836" s="455">
        <v>2018001108</v>
      </c>
      <c r="C2836" s="456">
        <v>-1474.28</v>
      </c>
      <c r="D2836" s="127">
        <v>1</v>
      </c>
    </row>
    <row r="2837" spans="1:4" x14ac:dyDescent="0.35">
      <c r="A2837" s="454">
        <v>44276</v>
      </c>
      <c r="B2837" s="455">
        <v>2018001108</v>
      </c>
      <c r="C2837" s="456">
        <v>-1474.28</v>
      </c>
      <c r="D2837" s="127">
        <v>1</v>
      </c>
    </row>
    <row r="2838" spans="1:4" x14ac:dyDescent="0.35">
      <c r="A2838" s="454">
        <v>44276</v>
      </c>
      <c r="B2838" s="455">
        <v>2018001108</v>
      </c>
      <c r="C2838" s="456">
        <v>-1474.28</v>
      </c>
      <c r="D2838" s="127">
        <v>1</v>
      </c>
    </row>
    <row r="2839" spans="1:4" x14ac:dyDescent="0.35">
      <c r="A2839" s="454">
        <v>44276</v>
      </c>
      <c r="B2839" s="455">
        <v>2018001108</v>
      </c>
      <c r="C2839" s="456">
        <v>-1474.28</v>
      </c>
      <c r="D2839" s="127">
        <v>1</v>
      </c>
    </row>
    <row r="2840" spans="1:4" x14ac:dyDescent="0.35">
      <c r="A2840" s="454">
        <v>44187</v>
      </c>
      <c r="B2840" s="455">
        <v>2018000732</v>
      </c>
      <c r="C2840" s="456">
        <v>-1473.57</v>
      </c>
      <c r="D2840" s="127">
        <v>1</v>
      </c>
    </row>
    <row r="2841" spans="1:4" x14ac:dyDescent="0.35">
      <c r="A2841" s="454">
        <v>44122</v>
      </c>
      <c r="B2841" s="455">
        <v>2018000338</v>
      </c>
      <c r="C2841" s="456">
        <v>-1472.51</v>
      </c>
      <c r="D2841" s="127">
        <v>1</v>
      </c>
    </row>
    <row r="2842" spans="1:4" x14ac:dyDescent="0.35">
      <c r="A2842" s="454">
        <v>44122</v>
      </c>
      <c r="B2842" s="455">
        <v>2018000338</v>
      </c>
      <c r="C2842" s="456">
        <v>-1472.51</v>
      </c>
      <c r="D2842" s="127">
        <v>1</v>
      </c>
    </row>
    <row r="2843" spans="1:4" x14ac:dyDescent="0.35">
      <c r="A2843" s="454">
        <v>44291</v>
      </c>
      <c r="B2843" s="455">
        <v>2018001197</v>
      </c>
      <c r="C2843" s="456">
        <v>-1471.86</v>
      </c>
      <c r="D2843" s="127">
        <v>1</v>
      </c>
    </row>
    <row r="2844" spans="1:4" x14ac:dyDescent="0.35">
      <c r="A2844" s="454">
        <v>44074</v>
      </c>
      <c r="B2844" s="455">
        <v>2018000179</v>
      </c>
      <c r="C2844" s="456">
        <v>-1466.52</v>
      </c>
      <c r="D2844" s="127">
        <v>1</v>
      </c>
    </row>
    <row r="2845" spans="1:4" x14ac:dyDescent="0.35">
      <c r="A2845" s="454">
        <v>44243</v>
      </c>
      <c r="B2845" s="455">
        <v>2018000985</v>
      </c>
      <c r="C2845" s="456">
        <v>-1466.2</v>
      </c>
      <c r="D2845" s="127">
        <v>1</v>
      </c>
    </row>
    <row r="2846" spans="1:4" x14ac:dyDescent="0.35">
      <c r="A2846" s="454">
        <v>44243</v>
      </c>
      <c r="B2846" s="455">
        <v>2018000985</v>
      </c>
      <c r="C2846" s="456">
        <v>-1466.2</v>
      </c>
      <c r="D2846" s="127">
        <v>1</v>
      </c>
    </row>
    <row r="2847" spans="1:4" x14ac:dyDescent="0.35">
      <c r="A2847" s="454">
        <v>44243</v>
      </c>
      <c r="B2847" s="455">
        <v>2018000985</v>
      </c>
      <c r="C2847" s="456">
        <v>-1466.2</v>
      </c>
      <c r="D2847" s="127">
        <v>1</v>
      </c>
    </row>
    <row r="2848" spans="1:4" x14ac:dyDescent="0.35">
      <c r="A2848" s="454">
        <v>44187</v>
      </c>
      <c r="B2848" s="455">
        <v>2018000708</v>
      </c>
      <c r="C2848" s="456">
        <v>-1465.34</v>
      </c>
      <c r="D2848" s="127">
        <v>1</v>
      </c>
    </row>
    <row r="2849" spans="1:4" x14ac:dyDescent="0.35">
      <c r="A2849" s="454">
        <v>44284</v>
      </c>
      <c r="B2849" s="455">
        <v>2018001189</v>
      </c>
      <c r="C2849" s="456">
        <v>-1465.34</v>
      </c>
      <c r="D2849" s="127">
        <v>1</v>
      </c>
    </row>
    <row r="2850" spans="1:4" x14ac:dyDescent="0.35">
      <c r="A2850" s="454">
        <v>44327</v>
      </c>
      <c r="B2850" s="455">
        <v>2018001364</v>
      </c>
      <c r="C2850" s="456">
        <v>-1459.82</v>
      </c>
      <c r="D2850" s="127">
        <v>1</v>
      </c>
    </row>
    <row r="2851" spans="1:4" x14ac:dyDescent="0.35">
      <c r="A2851" s="454">
        <v>44183</v>
      </c>
      <c r="B2851" s="455">
        <v>2018000697</v>
      </c>
      <c r="C2851" s="456">
        <v>-1458.43</v>
      </c>
      <c r="D2851" s="127">
        <v>1</v>
      </c>
    </row>
    <row r="2852" spans="1:4" x14ac:dyDescent="0.35">
      <c r="A2852" s="454">
        <v>44274</v>
      </c>
      <c r="B2852" s="455">
        <v>2018001158</v>
      </c>
      <c r="C2852" s="456">
        <v>-1455.44</v>
      </c>
      <c r="D2852" s="127">
        <v>1</v>
      </c>
    </row>
    <row r="2853" spans="1:4" x14ac:dyDescent="0.35">
      <c r="A2853" s="454">
        <v>44290</v>
      </c>
      <c r="B2853" s="455">
        <v>2018001200</v>
      </c>
      <c r="C2853" s="456">
        <v>-1450.95</v>
      </c>
      <c r="D2853" s="127">
        <v>1</v>
      </c>
    </row>
    <row r="2854" spans="1:4" x14ac:dyDescent="0.35">
      <c r="A2854" s="454">
        <v>44366</v>
      </c>
      <c r="B2854" s="455">
        <v>2018001621</v>
      </c>
      <c r="C2854" s="456">
        <v>-1447.34</v>
      </c>
      <c r="D2854" s="127">
        <v>1</v>
      </c>
    </row>
    <row r="2855" spans="1:4" x14ac:dyDescent="0.35">
      <c r="A2855" s="454">
        <v>44199</v>
      </c>
      <c r="B2855" s="455">
        <v>2018000783</v>
      </c>
      <c r="C2855" s="456">
        <v>-1446.2</v>
      </c>
      <c r="D2855" s="127">
        <v>1</v>
      </c>
    </row>
    <row r="2856" spans="1:4" x14ac:dyDescent="0.35">
      <c r="A2856" s="454">
        <v>44285</v>
      </c>
      <c r="B2856" s="455">
        <v>2018001183</v>
      </c>
      <c r="C2856" s="456">
        <v>-1445.54</v>
      </c>
      <c r="D2856" s="127">
        <v>1</v>
      </c>
    </row>
    <row r="2857" spans="1:4" x14ac:dyDescent="0.35">
      <c r="A2857" s="454">
        <v>44042</v>
      </c>
      <c r="B2857" s="455">
        <v>2018000104</v>
      </c>
      <c r="C2857" s="456">
        <v>-1444.72</v>
      </c>
      <c r="D2857" s="127">
        <v>1</v>
      </c>
    </row>
    <row r="2858" spans="1:4" x14ac:dyDescent="0.35">
      <c r="A2858" s="454">
        <v>44084</v>
      </c>
      <c r="B2858" s="455">
        <v>2018000294</v>
      </c>
      <c r="C2858" s="456">
        <v>-1443.17</v>
      </c>
      <c r="D2858" s="127">
        <v>1</v>
      </c>
    </row>
    <row r="2859" spans="1:4" x14ac:dyDescent="0.35">
      <c r="A2859" s="454">
        <v>44366</v>
      </c>
      <c r="B2859" s="455">
        <v>2018001621</v>
      </c>
      <c r="C2859" s="456">
        <v>-1437.94</v>
      </c>
      <c r="D2859" s="127">
        <v>1</v>
      </c>
    </row>
    <row r="2860" spans="1:4" x14ac:dyDescent="0.35">
      <c r="A2860" s="454">
        <v>44141</v>
      </c>
      <c r="B2860" s="455">
        <v>2018000452</v>
      </c>
      <c r="C2860" s="456">
        <v>-1437.23</v>
      </c>
      <c r="D2860" s="127">
        <v>1</v>
      </c>
    </row>
    <row r="2861" spans="1:4" x14ac:dyDescent="0.35">
      <c r="A2861" s="454">
        <v>44160</v>
      </c>
      <c r="B2861" s="455">
        <v>2018000546</v>
      </c>
      <c r="C2861" s="456">
        <v>-1432.73</v>
      </c>
      <c r="D2861" s="127">
        <v>1</v>
      </c>
    </row>
    <row r="2862" spans="1:4" x14ac:dyDescent="0.35">
      <c r="A2862" s="454">
        <v>44358</v>
      </c>
      <c r="B2862" s="455">
        <v>2018001537</v>
      </c>
      <c r="C2862" s="456">
        <v>-1432</v>
      </c>
      <c r="D2862" s="127">
        <v>1</v>
      </c>
    </row>
    <row r="2863" spans="1:4" x14ac:dyDescent="0.35">
      <c r="A2863" s="454">
        <v>44308</v>
      </c>
      <c r="B2863" s="455">
        <v>2018001251</v>
      </c>
      <c r="C2863" s="456">
        <v>-1430.42</v>
      </c>
      <c r="D2863" s="127">
        <v>1</v>
      </c>
    </row>
    <row r="2864" spans="1:4" x14ac:dyDescent="0.35">
      <c r="A2864" s="454">
        <v>44199</v>
      </c>
      <c r="B2864" s="455">
        <v>2018000783</v>
      </c>
      <c r="C2864" s="456">
        <v>-1418.54</v>
      </c>
      <c r="D2864" s="127">
        <v>1</v>
      </c>
    </row>
    <row r="2865" spans="1:4" x14ac:dyDescent="0.35">
      <c r="A2865" s="454">
        <v>44130</v>
      </c>
      <c r="B2865" s="455">
        <v>2018000381</v>
      </c>
      <c r="C2865" s="456">
        <v>-1403.51</v>
      </c>
      <c r="D2865" s="127">
        <v>1</v>
      </c>
    </row>
    <row r="2866" spans="1:4" x14ac:dyDescent="0.35">
      <c r="A2866" s="454">
        <v>44359</v>
      </c>
      <c r="B2866" s="455">
        <v>2018001534</v>
      </c>
      <c r="C2866" s="456">
        <v>-1389.15</v>
      </c>
      <c r="D2866" s="127">
        <v>1</v>
      </c>
    </row>
    <row r="2867" spans="1:4" x14ac:dyDescent="0.35">
      <c r="A2867" s="454">
        <v>44294</v>
      </c>
      <c r="B2867" s="455">
        <v>2018001203</v>
      </c>
      <c r="C2867" s="456">
        <v>-1380.62</v>
      </c>
      <c r="D2867" s="127">
        <v>1</v>
      </c>
    </row>
    <row r="2868" spans="1:4" x14ac:dyDescent="0.35">
      <c r="A2868" s="454">
        <v>44210</v>
      </c>
      <c r="B2868" s="455">
        <v>2018000809</v>
      </c>
      <c r="C2868" s="456">
        <v>-1377.98</v>
      </c>
      <c r="D2868" s="127">
        <v>1</v>
      </c>
    </row>
    <row r="2869" spans="1:4" x14ac:dyDescent="0.35">
      <c r="A2869" s="454">
        <v>44320</v>
      </c>
      <c r="B2869" s="455">
        <v>2018001304</v>
      </c>
      <c r="C2869" s="456">
        <v>-1368.82</v>
      </c>
      <c r="D2869" s="127">
        <v>1</v>
      </c>
    </row>
    <row r="2870" spans="1:4" x14ac:dyDescent="0.35">
      <c r="A2870" s="454">
        <v>44329</v>
      </c>
      <c r="B2870" s="455">
        <v>2018001383</v>
      </c>
      <c r="C2870" s="456">
        <v>-1357.04</v>
      </c>
      <c r="D2870" s="127">
        <v>1</v>
      </c>
    </row>
    <row r="2871" spans="1:4" x14ac:dyDescent="0.35">
      <c r="A2871" s="454">
        <v>44308</v>
      </c>
      <c r="B2871" s="455">
        <v>2018001250</v>
      </c>
      <c r="C2871" s="456">
        <v>-1355.13</v>
      </c>
      <c r="D2871" s="127">
        <v>1</v>
      </c>
    </row>
    <row r="2872" spans="1:4" x14ac:dyDescent="0.35">
      <c r="A2872" s="454">
        <v>44219</v>
      </c>
      <c r="B2872" s="455">
        <v>2018000839</v>
      </c>
      <c r="C2872" s="456">
        <v>-1354.52</v>
      </c>
      <c r="D2872" s="127">
        <v>1</v>
      </c>
    </row>
    <row r="2873" spans="1:4" x14ac:dyDescent="0.35">
      <c r="A2873" s="454">
        <v>44334</v>
      </c>
      <c r="B2873" s="455">
        <v>2018001390</v>
      </c>
      <c r="C2873" s="456">
        <v>-1350.44</v>
      </c>
      <c r="D2873" s="127">
        <v>1</v>
      </c>
    </row>
    <row r="2874" spans="1:4" x14ac:dyDescent="0.35">
      <c r="A2874" s="454">
        <v>44021</v>
      </c>
      <c r="B2874" s="455">
        <v>2018000042</v>
      </c>
      <c r="C2874" s="456">
        <v>-1350.18</v>
      </c>
      <c r="D2874" s="127">
        <v>1</v>
      </c>
    </row>
    <row r="2875" spans="1:4" x14ac:dyDescent="0.35">
      <c r="A2875" s="454">
        <v>44366</v>
      </c>
      <c r="B2875" s="455">
        <v>2018001621</v>
      </c>
      <c r="C2875" s="456">
        <v>-1343.95</v>
      </c>
      <c r="D2875" s="127">
        <v>1</v>
      </c>
    </row>
    <row r="2876" spans="1:4" x14ac:dyDescent="0.35">
      <c r="A2876" s="454">
        <v>44326</v>
      </c>
      <c r="B2876" s="455">
        <v>2018001346</v>
      </c>
      <c r="C2876" s="456">
        <v>-1343.72</v>
      </c>
      <c r="D2876" s="127">
        <v>1</v>
      </c>
    </row>
    <row r="2877" spans="1:4" x14ac:dyDescent="0.35">
      <c r="A2877" s="454">
        <v>44319</v>
      </c>
      <c r="B2877" s="455">
        <v>2018001325</v>
      </c>
      <c r="C2877" s="456">
        <v>-1342.17</v>
      </c>
      <c r="D2877" s="127">
        <v>1</v>
      </c>
    </row>
    <row r="2878" spans="1:4" x14ac:dyDescent="0.35">
      <c r="A2878" s="454">
        <v>44065</v>
      </c>
      <c r="B2878" s="455">
        <v>2018000171</v>
      </c>
      <c r="C2878" s="456">
        <v>-1339.65</v>
      </c>
      <c r="D2878" s="127">
        <v>1</v>
      </c>
    </row>
    <row r="2879" spans="1:4" x14ac:dyDescent="0.35">
      <c r="A2879" s="454">
        <v>44060</v>
      </c>
      <c r="B2879" s="455">
        <v>2018000156</v>
      </c>
      <c r="C2879" s="456">
        <v>-1338.02</v>
      </c>
      <c r="D2879" s="127">
        <v>1</v>
      </c>
    </row>
    <row r="2880" spans="1:4" x14ac:dyDescent="0.35">
      <c r="A2880" s="454">
        <v>44046</v>
      </c>
      <c r="B2880" s="455">
        <v>2018000123</v>
      </c>
      <c r="C2880" s="456">
        <v>-1333.58</v>
      </c>
      <c r="D2880" s="127">
        <v>1</v>
      </c>
    </row>
    <row r="2881" spans="1:4" x14ac:dyDescent="0.35">
      <c r="A2881" s="454">
        <v>44351</v>
      </c>
      <c r="B2881" s="455">
        <v>2018001485</v>
      </c>
      <c r="C2881" s="456">
        <v>-1323.56</v>
      </c>
      <c r="D2881" s="127">
        <v>1</v>
      </c>
    </row>
    <row r="2882" spans="1:4" x14ac:dyDescent="0.35">
      <c r="A2882" s="454">
        <v>44048</v>
      </c>
      <c r="B2882" s="455">
        <v>2018000174</v>
      </c>
      <c r="C2882" s="456">
        <v>-1322.48</v>
      </c>
      <c r="D2882" s="127">
        <v>1</v>
      </c>
    </row>
    <row r="2883" spans="1:4" x14ac:dyDescent="0.35">
      <c r="A2883" s="454">
        <v>44020</v>
      </c>
      <c r="B2883" s="455">
        <v>2018000016</v>
      </c>
      <c r="C2883" s="456">
        <v>-1316.28</v>
      </c>
      <c r="D2883" s="127">
        <v>1</v>
      </c>
    </row>
    <row r="2884" spans="1:4" x14ac:dyDescent="0.35">
      <c r="A2884" s="454">
        <v>44021</v>
      </c>
      <c r="B2884" s="455">
        <v>2018000042</v>
      </c>
      <c r="C2884" s="456">
        <v>-1314.75</v>
      </c>
      <c r="D2884" s="127">
        <v>1</v>
      </c>
    </row>
    <row r="2885" spans="1:4" x14ac:dyDescent="0.35">
      <c r="A2885" s="454">
        <v>44036</v>
      </c>
      <c r="B2885" s="455">
        <v>2018000079</v>
      </c>
      <c r="C2885" s="456">
        <v>-1313.18</v>
      </c>
      <c r="D2885" s="127">
        <v>1</v>
      </c>
    </row>
    <row r="2886" spans="1:4" x14ac:dyDescent="0.35">
      <c r="A2886" s="454">
        <v>44146</v>
      </c>
      <c r="B2886" s="455">
        <v>2018000492</v>
      </c>
      <c r="C2886" s="456">
        <v>-1310.6400000000001</v>
      </c>
      <c r="D2886" s="127">
        <v>1</v>
      </c>
    </row>
    <row r="2887" spans="1:4" x14ac:dyDescent="0.35">
      <c r="A2887" s="454">
        <v>44130</v>
      </c>
      <c r="B2887" s="455">
        <v>2018000377</v>
      </c>
      <c r="C2887" s="456">
        <v>-1309.9000000000001</v>
      </c>
      <c r="D2887" s="127">
        <v>1</v>
      </c>
    </row>
    <row r="2888" spans="1:4" x14ac:dyDescent="0.35">
      <c r="A2888" s="454">
        <v>44285</v>
      </c>
      <c r="B2888" s="455">
        <v>2018001183</v>
      </c>
      <c r="C2888" s="456">
        <v>-1302.31</v>
      </c>
      <c r="D2888" s="127">
        <v>1</v>
      </c>
    </row>
    <row r="2889" spans="1:4" x14ac:dyDescent="0.35">
      <c r="A2889" s="454">
        <v>44140</v>
      </c>
      <c r="B2889" s="455">
        <v>2018000426</v>
      </c>
      <c r="C2889" s="456">
        <v>-1299.98</v>
      </c>
      <c r="D2889" s="127">
        <v>1</v>
      </c>
    </row>
    <row r="2890" spans="1:4" x14ac:dyDescent="0.35">
      <c r="A2890" s="454">
        <v>44358</v>
      </c>
      <c r="B2890" s="455">
        <v>2008000275</v>
      </c>
      <c r="C2890" s="456">
        <v>-1299</v>
      </c>
      <c r="D2890" s="127">
        <v>1</v>
      </c>
    </row>
    <row r="2891" spans="1:4" x14ac:dyDescent="0.35">
      <c r="A2891" s="454">
        <v>44066</v>
      </c>
      <c r="B2891" s="455">
        <v>2018000167</v>
      </c>
      <c r="C2891" s="456">
        <v>-1297.08</v>
      </c>
      <c r="D2891" s="127">
        <v>1</v>
      </c>
    </row>
    <row r="2892" spans="1:4" x14ac:dyDescent="0.35">
      <c r="A2892" s="454">
        <v>44148</v>
      </c>
      <c r="B2892" s="455">
        <v>2018000502</v>
      </c>
      <c r="C2892" s="456">
        <v>-1296.1300000000001</v>
      </c>
      <c r="D2892" s="127">
        <v>1</v>
      </c>
    </row>
    <row r="2893" spans="1:4" x14ac:dyDescent="0.35">
      <c r="A2893" s="454">
        <v>44165</v>
      </c>
      <c r="B2893" s="455">
        <v>2008000088</v>
      </c>
      <c r="C2893" s="456">
        <v>-1291.28</v>
      </c>
      <c r="D2893" s="127">
        <v>1</v>
      </c>
    </row>
    <row r="2894" spans="1:4" x14ac:dyDescent="0.35">
      <c r="A2894" s="454">
        <v>44130</v>
      </c>
      <c r="B2894" s="455">
        <v>2018000366</v>
      </c>
      <c r="C2894" s="456">
        <v>-1285.76</v>
      </c>
      <c r="D2894" s="127">
        <v>1</v>
      </c>
    </row>
    <row r="2895" spans="1:4" x14ac:dyDescent="0.35">
      <c r="A2895" s="454">
        <v>44228</v>
      </c>
      <c r="B2895" s="455">
        <v>2018000921</v>
      </c>
      <c r="C2895" s="456">
        <v>-1284.3499999999999</v>
      </c>
      <c r="D2895" s="127">
        <v>1</v>
      </c>
    </row>
    <row r="2896" spans="1:4" x14ac:dyDescent="0.35">
      <c r="A2896" s="454">
        <v>44324</v>
      </c>
      <c r="B2896" s="455">
        <v>2018001329</v>
      </c>
      <c r="C2896" s="456">
        <v>-1277.3499999999999</v>
      </c>
      <c r="D2896" s="127">
        <v>1</v>
      </c>
    </row>
    <row r="2897" spans="1:4" x14ac:dyDescent="0.35">
      <c r="A2897" s="454">
        <v>44146</v>
      </c>
      <c r="B2897" s="455">
        <v>2018000491</v>
      </c>
      <c r="C2897" s="456">
        <v>-1276.79</v>
      </c>
      <c r="D2897" s="127">
        <v>1</v>
      </c>
    </row>
    <row r="2898" spans="1:4" x14ac:dyDescent="0.35">
      <c r="A2898" s="454">
        <v>44021</v>
      </c>
      <c r="B2898" s="455">
        <v>2018000042</v>
      </c>
      <c r="C2898" s="456">
        <v>-1270.92</v>
      </c>
      <c r="D2898" s="127">
        <v>1</v>
      </c>
    </row>
    <row r="2899" spans="1:4" x14ac:dyDescent="0.35">
      <c r="A2899" s="454">
        <v>44366</v>
      </c>
      <c r="B2899" s="455">
        <v>2018001557</v>
      </c>
      <c r="C2899" s="456">
        <v>-1262.73</v>
      </c>
      <c r="D2899" s="127">
        <v>1</v>
      </c>
    </row>
    <row r="2900" spans="1:4" x14ac:dyDescent="0.35">
      <c r="A2900" s="454">
        <v>44198</v>
      </c>
      <c r="B2900" s="455">
        <v>2018000793</v>
      </c>
      <c r="C2900" s="456">
        <v>-1253.1300000000001</v>
      </c>
      <c r="D2900" s="127">
        <v>1</v>
      </c>
    </row>
    <row r="2901" spans="1:4" x14ac:dyDescent="0.35">
      <c r="A2901" s="454">
        <v>44062</v>
      </c>
      <c r="B2901" s="455">
        <v>2018000150</v>
      </c>
      <c r="C2901" s="456">
        <v>-1252.1400000000001</v>
      </c>
      <c r="D2901" s="127">
        <v>1</v>
      </c>
    </row>
    <row r="2902" spans="1:4" x14ac:dyDescent="0.35">
      <c r="A2902" s="454">
        <v>44146</v>
      </c>
      <c r="B2902" s="455">
        <v>2018000466</v>
      </c>
      <c r="C2902" s="456">
        <v>-1248.8399999999999</v>
      </c>
      <c r="D2902" s="127">
        <v>1</v>
      </c>
    </row>
    <row r="2903" spans="1:4" x14ac:dyDescent="0.35">
      <c r="A2903" s="454">
        <v>44130</v>
      </c>
      <c r="B2903" s="455">
        <v>2018000366</v>
      </c>
      <c r="C2903" s="456">
        <v>-1248.4100000000001</v>
      </c>
      <c r="D2903" s="127">
        <v>1</v>
      </c>
    </row>
    <row r="2904" spans="1:4" x14ac:dyDescent="0.35">
      <c r="A2904" s="454">
        <v>44311</v>
      </c>
      <c r="B2904" s="455">
        <v>2018001257</v>
      </c>
      <c r="C2904" s="456">
        <v>-1245.6199999999999</v>
      </c>
      <c r="D2904" s="127">
        <v>1</v>
      </c>
    </row>
    <row r="2905" spans="1:4" x14ac:dyDescent="0.35">
      <c r="A2905" s="454">
        <v>44255</v>
      </c>
      <c r="B2905" s="455">
        <v>2008000196</v>
      </c>
      <c r="C2905" s="456">
        <v>-1244.9000000000001</v>
      </c>
      <c r="D2905" s="127">
        <v>1</v>
      </c>
    </row>
    <row r="2906" spans="1:4" x14ac:dyDescent="0.35">
      <c r="A2906" s="454">
        <v>44254</v>
      </c>
      <c r="B2906" s="455">
        <v>2018001028</v>
      </c>
      <c r="C2906" s="456">
        <v>-1244.8499999999999</v>
      </c>
      <c r="D2906" s="127">
        <v>1</v>
      </c>
    </row>
    <row r="2907" spans="1:4" x14ac:dyDescent="0.35">
      <c r="A2907" s="454">
        <v>44130</v>
      </c>
      <c r="B2907" s="455">
        <v>2018000366</v>
      </c>
      <c r="C2907" s="456">
        <v>-1242.2</v>
      </c>
      <c r="D2907" s="127">
        <v>1</v>
      </c>
    </row>
    <row r="2908" spans="1:4" x14ac:dyDescent="0.35">
      <c r="A2908" s="454">
        <v>44132</v>
      </c>
      <c r="B2908" s="455">
        <v>2018000388</v>
      </c>
      <c r="C2908" s="456">
        <v>-1241.1099999999999</v>
      </c>
      <c r="D2908" s="127">
        <v>1</v>
      </c>
    </row>
    <row r="2909" spans="1:4" x14ac:dyDescent="0.35">
      <c r="A2909" s="454">
        <v>44020</v>
      </c>
      <c r="B2909" s="455">
        <v>2018000017</v>
      </c>
      <c r="C2909" s="456">
        <v>-1239.6199999999999</v>
      </c>
      <c r="D2909" s="127">
        <v>1</v>
      </c>
    </row>
    <row r="2910" spans="1:4" x14ac:dyDescent="0.35">
      <c r="A2910" s="454">
        <v>44130</v>
      </c>
      <c r="B2910" s="455">
        <v>2018000367</v>
      </c>
      <c r="C2910" s="456">
        <v>-1238.75</v>
      </c>
      <c r="D2910" s="127">
        <v>1</v>
      </c>
    </row>
    <row r="2911" spans="1:4" x14ac:dyDescent="0.35">
      <c r="A2911" s="454">
        <v>44278</v>
      </c>
      <c r="B2911" s="455">
        <v>2018001116</v>
      </c>
      <c r="C2911" s="456">
        <v>-1234.94</v>
      </c>
      <c r="D2911" s="127">
        <v>1</v>
      </c>
    </row>
    <row r="2912" spans="1:4" x14ac:dyDescent="0.35">
      <c r="A2912" s="454">
        <v>44190</v>
      </c>
      <c r="B2912" s="455">
        <v>2018000720</v>
      </c>
      <c r="C2912" s="456">
        <v>-1228.56</v>
      </c>
      <c r="D2912" s="127">
        <v>1</v>
      </c>
    </row>
    <row r="2913" spans="1:4" x14ac:dyDescent="0.35">
      <c r="A2913" s="454">
        <v>44284</v>
      </c>
      <c r="B2913" s="455">
        <v>2018001189</v>
      </c>
      <c r="C2913" s="456">
        <v>-1228.56</v>
      </c>
      <c r="D2913" s="127">
        <v>1</v>
      </c>
    </row>
    <row r="2914" spans="1:4" x14ac:dyDescent="0.35">
      <c r="A2914" s="454">
        <v>44140</v>
      </c>
      <c r="B2914" s="455">
        <v>2018000482</v>
      </c>
      <c r="C2914" s="456">
        <v>-1227.58</v>
      </c>
      <c r="D2914" s="127">
        <v>1</v>
      </c>
    </row>
    <row r="2915" spans="1:4" x14ac:dyDescent="0.35">
      <c r="A2915" s="454">
        <v>44130</v>
      </c>
      <c r="B2915" s="455">
        <v>2018000366</v>
      </c>
      <c r="C2915" s="456">
        <v>-1226.54</v>
      </c>
      <c r="D2915" s="127">
        <v>1</v>
      </c>
    </row>
    <row r="2916" spans="1:4" x14ac:dyDescent="0.35">
      <c r="A2916" s="454">
        <v>44234</v>
      </c>
      <c r="B2916" s="455">
        <v>2018000935</v>
      </c>
      <c r="C2916" s="456">
        <v>-1225.55</v>
      </c>
      <c r="D2916" s="127">
        <v>1</v>
      </c>
    </row>
    <row r="2917" spans="1:4" x14ac:dyDescent="0.35">
      <c r="A2917" s="454">
        <v>44192</v>
      </c>
      <c r="B2917" s="455">
        <v>2018000730</v>
      </c>
      <c r="C2917" s="456">
        <v>-1219.82</v>
      </c>
      <c r="D2917" s="127">
        <v>1</v>
      </c>
    </row>
    <row r="2918" spans="1:4" x14ac:dyDescent="0.35">
      <c r="A2918" s="454">
        <v>44225</v>
      </c>
      <c r="B2918" s="455">
        <v>2018000886</v>
      </c>
      <c r="C2918" s="456">
        <v>-1216.9000000000001</v>
      </c>
      <c r="D2918" s="127">
        <v>1</v>
      </c>
    </row>
    <row r="2919" spans="1:4" x14ac:dyDescent="0.35">
      <c r="A2919" s="454">
        <v>44284</v>
      </c>
      <c r="B2919" s="455">
        <v>2018001189</v>
      </c>
      <c r="C2919" s="456">
        <v>-1215.3</v>
      </c>
      <c r="D2919" s="127">
        <v>1</v>
      </c>
    </row>
    <row r="2920" spans="1:4" x14ac:dyDescent="0.35">
      <c r="A2920" s="454">
        <v>44284</v>
      </c>
      <c r="B2920" s="455">
        <v>2018001189</v>
      </c>
      <c r="C2920" s="456">
        <v>-1215.3</v>
      </c>
      <c r="D2920" s="127">
        <v>1</v>
      </c>
    </row>
    <row r="2921" spans="1:4" x14ac:dyDescent="0.35">
      <c r="A2921" s="454">
        <v>44284</v>
      </c>
      <c r="B2921" s="455">
        <v>2018001189</v>
      </c>
      <c r="C2921" s="456">
        <v>-1215.3</v>
      </c>
      <c r="D2921" s="127">
        <v>1</v>
      </c>
    </row>
    <row r="2922" spans="1:4" x14ac:dyDescent="0.35">
      <c r="A2922" s="454">
        <v>44034</v>
      </c>
      <c r="B2922" s="455">
        <v>2018000074</v>
      </c>
      <c r="C2922" s="456">
        <v>-1192.69</v>
      </c>
      <c r="D2922" s="127">
        <v>1</v>
      </c>
    </row>
    <row r="2923" spans="1:4" x14ac:dyDescent="0.35">
      <c r="A2923" s="454">
        <v>44034</v>
      </c>
      <c r="B2923" s="455">
        <v>2018000095</v>
      </c>
      <c r="C2923" s="456">
        <v>-1192.69</v>
      </c>
      <c r="D2923" s="127">
        <v>1</v>
      </c>
    </row>
    <row r="2924" spans="1:4" x14ac:dyDescent="0.35">
      <c r="A2924" s="454">
        <v>44060</v>
      </c>
      <c r="B2924" s="455">
        <v>2018000155</v>
      </c>
      <c r="C2924" s="456">
        <v>-1189.3499999999999</v>
      </c>
      <c r="D2924" s="127">
        <v>1</v>
      </c>
    </row>
    <row r="2925" spans="1:4" x14ac:dyDescent="0.35">
      <c r="A2925" s="454">
        <v>44130</v>
      </c>
      <c r="B2925" s="455">
        <v>2018000366</v>
      </c>
      <c r="C2925" s="456">
        <v>-1186.18</v>
      </c>
      <c r="D2925" s="127">
        <v>1</v>
      </c>
    </row>
    <row r="2926" spans="1:4" x14ac:dyDescent="0.35">
      <c r="A2926" s="454">
        <v>44130</v>
      </c>
      <c r="B2926" s="455">
        <v>2018000366</v>
      </c>
      <c r="C2926" s="456">
        <v>-1180.28</v>
      </c>
      <c r="D2926" s="127">
        <v>1</v>
      </c>
    </row>
    <row r="2927" spans="1:4" x14ac:dyDescent="0.35">
      <c r="A2927" s="454">
        <v>44130</v>
      </c>
      <c r="B2927" s="455">
        <v>2018000366</v>
      </c>
      <c r="C2927" s="456">
        <v>-1180.28</v>
      </c>
      <c r="D2927" s="127">
        <v>1</v>
      </c>
    </row>
    <row r="2928" spans="1:4" x14ac:dyDescent="0.35">
      <c r="A2928" s="454">
        <v>44303</v>
      </c>
      <c r="B2928" s="455">
        <v>2018001235</v>
      </c>
      <c r="C2928" s="456">
        <v>-1179.53</v>
      </c>
      <c r="D2928" s="127">
        <v>1</v>
      </c>
    </row>
    <row r="2929" spans="1:4" x14ac:dyDescent="0.35">
      <c r="A2929" s="454">
        <v>44095</v>
      </c>
      <c r="B2929" s="455">
        <v>2018000248</v>
      </c>
      <c r="C2929" s="456">
        <v>-1175.3599999999999</v>
      </c>
      <c r="D2929" s="127">
        <v>1</v>
      </c>
    </row>
    <row r="2930" spans="1:4" x14ac:dyDescent="0.35">
      <c r="A2930" s="454">
        <v>44101</v>
      </c>
      <c r="B2930" s="455">
        <v>2018000281</v>
      </c>
      <c r="C2930" s="456">
        <v>-1173.6600000000001</v>
      </c>
      <c r="D2930" s="127">
        <v>1</v>
      </c>
    </row>
    <row r="2931" spans="1:4" x14ac:dyDescent="0.35">
      <c r="A2931" s="454">
        <v>44097</v>
      </c>
      <c r="B2931" s="455">
        <v>2018000265</v>
      </c>
      <c r="C2931" s="456">
        <v>-1171.8699999999999</v>
      </c>
      <c r="D2931" s="127">
        <v>1</v>
      </c>
    </row>
    <row r="2932" spans="1:4" x14ac:dyDescent="0.35">
      <c r="A2932" s="454">
        <v>44285</v>
      </c>
      <c r="B2932" s="455">
        <v>2018001183</v>
      </c>
      <c r="C2932" s="456">
        <v>-1167.28</v>
      </c>
      <c r="D2932" s="127">
        <v>1</v>
      </c>
    </row>
    <row r="2933" spans="1:4" x14ac:dyDescent="0.35">
      <c r="A2933" s="454">
        <v>44281</v>
      </c>
      <c r="B2933" s="455">
        <v>2018001171</v>
      </c>
      <c r="C2933" s="456">
        <v>-1138.3699999999999</v>
      </c>
      <c r="D2933" s="127">
        <v>1</v>
      </c>
    </row>
    <row r="2934" spans="1:4" x14ac:dyDescent="0.35">
      <c r="A2934" s="454">
        <v>44219</v>
      </c>
      <c r="B2934" s="455">
        <v>2018000857</v>
      </c>
      <c r="C2934" s="456">
        <v>-1137.8</v>
      </c>
      <c r="D2934" s="127">
        <v>1</v>
      </c>
    </row>
    <row r="2935" spans="1:4" x14ac:dyDescent="0.35">
      <c r="A2935" s="454">
        <v>44281</v>
      </c>
      <c r="B2935" s="455">
        <v>2018001170</v>
      </c>
      <c r="C2935" s="456">
        <v>-1134.1300000000001</v>
      </c>
      <c r="D2935" s="127">
        <v>1</v>
      </c>
    </row>
    <row r="2936" spans="1:4" x14ac:dyDescent="0.35">
      <c r="A2936" s="454">
        <v>44302</v>
      </c>
      <c r="B2936" s="455">
        <v>2018001227</v>
      </c>
      <c r="C2936" s="456">
        <v>-1132.3800000000001</v>
      </c>
      <c r="D2936" s="127">
        <v>1</v>
      </c>
    </row>
    <row r="2937" spans="1:4" x14ac:dyDescent="0.35">
      <c r="A2937" s="454">
        <v>44302</v>
      </c>
      <c r="B2937" s="455">
        <v>2018001229</v>
      </c>
      <c r="C2937" s="456">
        <v>-1132.3800000000001</v>
      </c>
      <c r="D2937" s="127">
        <v>1</v>
      </c>
    </row>
    <row r="2938" spans="1:4" x14ac:dyDescent="0.35">
      <c r="A2938" s="454">
        <v>44135</v>
      </c>
      <c r="B2938" s="455">
        <v>2008000070</v>
      </c>
      <c r="C2938" s="456">
        <v>-1122</v>
      </c>
      <c r="D2938" s="127">
        <v>1</v>
      </c>
    </row>
    <row r="2939" spans="1:4" x14ac:dyDescent="0.35">
      <c r="A2939" s="454">
        <v>44171</v>
      </c>
      <c r="B2939" s="455">
        <v>2018000695</v>
      </c>
      <c r="C2939" s="456">
        <v>-1109.97</v>
      </c>
      <c r="D2939" s="127">
        <v>1</v>
      </c>
    </row>
    <row r="2940" spans="1:4" x14ac:dyDescent="0.35">
      <c r="A2940" s="454">
        <v>44281</v>
      </c>
      <c r="B2940" s="455">
        <v>2018001169</v>
      </c>
      <c r="C2940" s="456">
        <v>-1096.32</v>
      </c>
      <c r="D2940" s="127">
        <v>1</v>
      </c>
    </row>
    <row r="2941" spans="1:4" x14ac:dyDescent="0.35">
      <c r="A2941" s="454">
        <v>44366</v>
      </c>
      <c r="B2941" s="455">
        <v>2018001558</v>
      </c>
      <c r="C2941" s="456">
        <v>-1094.8699999999999</v>
      </c>
      <c r="D2941" s="127">
        <v>1</v>
      </c>
    </row>
    <row r="2942" spans="1:4" x14ac:dyDescent="0.35">
      <c r="A2942" s="454">
        <v>44369</v>
      </c>
      <c r="B2942" s="455">
        <v>2018001578</v>
      </c>
      <c r="C2942" s="456">
        <v>-1094.8699999999999</v>
      </c>
      <c r="D2942" s="127">
        <v>1</v>
      </c>
    </row>
    <row r="2943" spans="1:4" x14ac:dyDescent="0.35">
      <c r="A2943" s="454">
        <v>44231</v>
      </c>
      <c r="B2943" s="455">
        <v>2018000912</v>
      </c>
      <c r="C2943" s="456">
        <v>-1083.76</v>
      </c>
      <c r="D2943" s="127">
        <v>1</v>
      </c>
    </row>
    <row r="2944" spans="1:4" x14ac:dyDescent="0.35">
      <c r="A2944" s="454">
        <v>44133</v>
      </c>
      <c r="B2944" s="455">
        <v>2018000390</v>
      </c>
      <c r="C2944" s="456">
        <v>-1079.8399999999999</v>
      </c>
      <c r="D2944" s="127">
        <v>1</v>
      </c>
    </row>
    <row r="2945" spans="1:4" x14ac:dyDescent="0.35">
      <c r="A2945" s="454">
        <v>44133</v>
      </c>
      <c r="B2945" s="455">
        <v>2018000390</v>
      </c>
      <c r="C2945" s="456">
        <v>-1079.8399999999999</v>
      </c>
      <c r="D2945" s="127">
        <v>1</v>
      </c>
    </row>
    <row r="2946" spans="1:4" x14ac:dyDescent="0.35">
      <c r="A2946" s="454">
        <v>44043</v>
      </c>
      <c r="B2946" s="455">
        <v>2018000130</v>
      </c>
      <c r="C2946" s="456">
        <v>-1058.05</v>
      </c>
      <c r="D2946" s="127">
        <v>1</v>
      </c>
    </row>
    <row r="2947" spans="1:4" x14ac:dyDescent="0.35">
      <c r="A2947" s="454">
        <v>44255</v>
      </c>
      <c r="B2947" s="455">
        <v>2008000192</v>
      </c>
      <c r="C2947" s="456">
        <v>-1042.82</v>
      </c>
      <c r="D2947" s="127">
        <v>1</v>
      </c>
    </row>
    <row r="2948" spans="1:4" x14ac:dyDescent="0.35">
      <c r="A2948" s="454">
        <v>44060</v>
      </c>
      <c r="B2948" s="455">
        <v>2018000156</v>
      </c>
      <c r="C2948" s="456">
        <v>-1040.68</v>
      </c>
      <c r="D2948" s="127">
        <v>1</v>
      </c>
    </row>
    <row r="2949" spans="1:4" x14ac:dyDescent="0.35">
      <c r="A2949" s="454">
        <v>44042</v>
      </c>
      <c r="B2949" s="455">
        <v>2008000003</v>
      </c>
      <c r="C2949" s="456">
        <v>-1036.05</v>
      </c>
      <c r="D2949" s="127">
        <v>1</v>
      </c>
    </row>
    <row r="2950" spans="1:4" x14ac:dyDescent="0.35">
      <c r="A2950" s="454">
        <v>44283</v>
      </c>
      <c r="B2950" s="455">
        <v>2018001175</v>
      </c>
      <c r="C2950" s="456">
        <v>-1033.68</v>
      </c>
      <c r="D2950" s="127">
        <v>1</v>
      </c>
    </row>
    <row r="2951" spans="1:4" x14ac:dyDescent="0.35">
      <c r="A2951" s="454">
        <v>44171</v>
      </c>
      <c r="B2951" s="455">
        <v>2008000114</v>
      </c>
      <c r="C2951" s="456">
        <v>-1020.74</v>
      </c>
      <c r="D2951" s="127">
        <v>1</v>
      </c>
    </row>
    <row r="2952" spans="1:4" x14ac:dyDescent="0.35">
      <c r="A2952" s="454">
        <v>44284</v>
      </c>
      <c r="B2952" s="455">
        <v>2018001188</v>
      </c>
      <c r="C2952" s="456">
        <v>-1013.35</v>
      </c>
      <c r="D2952" s="127">
        <v>1</v>
      </c>
    </row>
    <row r="2953" spans="1:4" x14ac:dyDescent="0.35">
      <c r="A2953" s="454">
        <v>44297</v>
      </c>
      <c r="B2953" s="455">
        <v>2018001208</v>
      </c>
      <c r="C2953" s="456">
        <v>-1000.98</v>
      </c>
      <c r="D2953" s="127">
        <v>1</v>
      </c>
    </row>
    <row r="2954" spans="1:4" x14ac:dyDescent="0.35">
      <c r="A2954" s="454">
        <v>44042</v>
      </c>
      <c r="B2954" s="455">
        <v>2008000010</v>
      </c>
      <c r="C2954" s="456">
        <v>-999.97</v>
      </c>
      <c r="D2954" s="127">
        <v>1</v>
      </c>
    </row>
    <row r="2955" spans="1:4" x14ac:dyDescent="0.35">
      <c r="A2955" s="454">
        <v>44186</v>
      </c>
      <c r="B2955" s="455">
        <v>2018000698</v>
      </c>
      <c r="C2955" s="456">
        <v>-999.76</v>
      </c>
      <c r="D2955" s="127">
        <v>1</v>
      </c>
    </row>
    <row r="2956" spans="1:4" x14ac:dyDescent="0.35">
      <c r="A2956" s="454">
        <v>44042</v>
      </c>
      <c r="B2956" s="455">
        <v>2008000007</v>
      </c>
      <c r="C2956" s="456">
        <v>-998.8</v>
      </c>
      <c r="D2956" s="127">
        <v>1</v>
      </c>
    </row>
    <row r="2957" spans="1:4" x14ac:dyDescent="0.35">
      <c r="A2957" s="454">
        <v>44344</v>
      </c>
      <c r="B2957" s="455">
        <v>2018001427</v>
      </c>
      <c r="C2957" s="456">
        <v>-997.32</v>
      </c>
      <c r="D2957" s="127">
        <v>1</v>
      </c>
    </row>
    <row r="2958" spans="1:4" x14ac:dyDescent="0.35">
      <c r="A2958" s="454">
        <v>44353</v>
      </c>
      <c r="B2958" s="455">
        <v>2018001450</v>
      </c>
      <c r="C2958" s="456">
        <v>-975.46</v>
      </c>
      <c r="D2958" s="127">
        <v>1</v>
      </c>
    </row>
    <row r="2959" spans="1:4" x14ac:dyDescent="0.35">
      <c r="A2959" s="454">
        <v>44353</v>
      </c>
      <c r="B2959" s="455">
        <v>2018001450</v>
      </c>
      <c r="C2959" s="456">
        <v>-975.46</v>
      </c>
      <c r="D2959" s="127">
        <v>1</v>
      </c>
    </row>
    <row r="2960" spans="1:4" x14ac:dyDescent="0.35">
      <c r="A2960" s="454">
        <v>44353</v>
      </c>
      <c r="B2960" s="455">
        <v>2018001450</v>
      </c>
      <c r="C2960" s="456">
        <v>-975.46</v>
      </c>
      <c r="D2960" s="127">
        <v>1</v>
      </c>
    </row>
    <row r="2961" spans="1:4" x14ac:dyDescent="0.35">
      <c r="A2961" s="454">
        <v>44156</v>
      </c>
      <c r="B2961" s="455">
        <v>2018000550</v>
      </c>
      <c r="C2961" s="456">
        <v>-947.43</v>
      </c>
      <c r="D2961" s="127">
        <v>1</v>
      </c>
    </row>
    <row r="2962" spans="1:4" x14ac:dyDescent="0.35">
      <c r="A2962" s="454">
        <v>44281</v>
      </c>
      <c r="B2962" s="455">
        <v>2018001170</v>
      </c>
      <c r="C2962" s="456">
        <v>-936.65</v>
      </c>
      <c r="D2962" s="127">
        <v>1</v>
      </c>
    </row>
    <row r="2963" spans="1:4" x14ac:dyDescent="0.35">
      <c r="A2963" s="454">
        <v>44187</v>
      </c>
      <c r="B2963" s="455">
        <v>2018000699</v>
      </c>
      <c r="C2963" s="456">
        <v>-929.98</v>
      </c>
      <c r="D2963" s="127">
        <v>1</v>
      </c>
    </row>
    <row r="2964" spans="1:4" x14ac:dyDescent="0.35">
      <c r="A2964" s="454">
        <v>44186</v>
      </c>
      <c r="B2964" s="455">
        <v>2018000698</v>
      </c>
      <c r="C2964" s="456">
        <v>-927.78</v>
      </c>
      <c r="D2964" s="127">
        <v>1</v>
      </c>
    </row>
    <row r="2965" spans="1:4" x14ac:dyDescent="0.35">
      <c r="A2965" s="454">
        <v>44152</v>
      </c>
      <c r="B2965" s="455">
        <v>2018000513</v>
      </c>
      <c r="C2965" s="456">
        <v>-927.26</v>
      </c>
      <c r="D2965" s="127">
        <v>1</v>
      </c>
    </row>
    <row r="2966" spans="1:4" x14ac:dyDescent="0.35">
      <c r="A2966" s="454">
        <v>44283</v>
      </c>
      <c r="B2966" s="455">
        <v>2018001174</v>
      </c>
      <c r="C2966" s="456">
        <v>-918.83</v>
      </c>
      <c r="D2966" s="127">
        <v>1</v>
      </c>
    </row>
    <row r="2967" spans="1:4" x14ac:dyDescent="0.35">
      <c r="A2967" s="454">
        <v>44281</v>
      </c>
      <c r="B2967" s="455">
        <v>2018001171</v>
      </c>
      <c r="C2967" s="456">
        <v>-914.89</v>
      </c>
      <c r="D2967" s="127">
        <v>1</v>
      </c>
    </row>
    <row r="2968" spans="1:4" x14ac:dyDescent="0.35">
      <c r="A2968" s="454">
        <v>44219</v>
      </c>
      <c r="B2968" s="455">
        <v>2018000860</v>
      </c>
      <c r="C2968" s="456">
        <v>-910.24</v>
      </c>
      <c r="D2968" s="127">
        <v>1</v>
      </c>
    </row>
    <row r="2969" spans="1:4" x14ac:dyDescent="0.35">
      <c r="A2969" s="454">
        <v>44227</v>
      </c>
      <c r="B2969" s="455">
        <v>2018000900</v>
      </c>
      <c r="C2969" s="456">
        <v>-903.13</v>
      </c>
      <c r="D2969" s="127">
        <v>1</v>
      </c>
    </row>
    <row r="2970" spans="1:4" x14ac:dyDescent="0.35">
      <c r="A2970" s="454">
        <v>44171</v>
      </c>
      <c r="B2970" s="455">
        <v>2018000619</v>
      </c>
      <c r="C2970" s="456">
        <v>-899.14</v>
      </c>
      <c r="D2970" s="127">
        <v>1</v>
      </c>
    </row>
    <row r="2971" spans="1:4" x14ac:dyDescent="0.35">
      <c r="A2971" s="454">
        <v>44060</v>
      </c>
      <c r="B2971" s="455">
        <v>2018000156</v>
      </c>
      <c r="C2971" s="456">
        <v>-892.02</v>
      </c>
      <c r="D2971" s="127">
        <v>1</v>
      </c>
    </row>
    <row r="2972" spans="1:4" x14ac:dyDescent="0.35">
      <c r="A2972" s="454">
        <v>44061</v>
      </c>
      <c r="B2972" s="455">
        <v>2018000154</v>
      </c>
      <c r="C2972" s="456">
        <v>-892.02</v>
      </c>
      <c r="D2972" s="127">
        <v>1</v>
      </c>
    </row>
    <row r="2973" spans="1:4" x14ac:dyDescent="0.35">
      <c r="A2973" s="454">
        <v>44259</v>
      </c>
      <c r="B2973" s="455">
        <v>2018001053</v>
      </c>
      <c r="C2973" s="456">
        <v>-883.86</v>
      </c>
      <c r="D2973" s="127">
        <v>1</v>
      </c>
    </row>
    <row r="2974" spans="1:4" x14ac:dyDescent="0.35">
      <c r="A2974" s="454">
        <v>44140</v>
      </c>
      <c r="B2974" s="455">
        <v>2008000076</v>
      </c>
      <c r="C2974" s="456">
        <v>-870</v>
      </c>
      <c r="D2974" s="127">
        <v>1</v>
      </c>
    </row>
    <row r="2975" spans="1:4" x14ac:dyDescent="0.35">
      <c r="A2975" s="454">
        <v>44182</v>
      </c>
      <c r="B2975" s="455">
        <v>2018000714</v>
      </c>
      <c r="C2975" s="456">
        <v>-865.47</v>
      </c>
      <c r="D2975" s="127">
        <v>1</v>
      </c>
    </row>
    <row r="2976" spans="1:4" x14ac:dyDescent="0.35">
      <c r="A2976" s="454">
        <v>44316</v>
      </c>
      <c r="B2976" s="455">
        <v>2008000217</v>
      </c>
      <c r="C2976" s="456">
        <v>-853.82</v>
      </c>
      <c r="D2976" s="127">
        <v>1</v>
      </c>
    </row>
    <row r="2977" spans="1:4" x14ac:dyDescent="0.35">
      <c r="A2977" s="454">
        <v>44234</v>
      </c>
      <c r="B2977" s="455">
        <v>2018000927</v>
      </c>
      <c r="C2977" s="456">
        <v>-851.65</v>
      </c>
      <c r="D2977" s="127">
        <v>1</v>
      </c>
    </row>
    <row r="2978" spans="1:4" x14ac:dyDescent="0.35">
      <c r="A2978" s="454">
        <v>44325</v>
      </c>
      <c r="B2978" s="455">
        <v>2018001389</v>
      </c>
      <c r="C2978" s="456">
        <v>-844.71</v>
      </c>
      <c r="D2978" s="127">
        <v>1</v>
      </c>
    </row>
    <row r="2979" spans="1:4" x14ac:dyDescent="0.35">
      <c r="A2979" s="454">
        <v>44216</v>
      </c>
      <c r="B2979" s="455">
        <v>2018000844</v>
      </c>
      <c r="C2979" s="456">
        <v>-842.21</v>
      </c>
      <c r="D2979" s="127">
        <v>1</v>
      </c>
    </row>
    <row r="2980" spans="1:4" x14ac:dyDescent="0.35">
      <c r="A2980" s="454">
        <v>44196</v>
      </c>
      <c r="B2980" s="455">
        <v>2008000125</v>
      </c>
      <c r="C2980" s="456">
        <v>-822.83</v>
      </c>
      <c r="D2980" s="127">
        <v>1</v>
      </c>
    </row>
    <row r="2981" spans="1:4" x14ac:dyDescent="0.35">
      <c r="A2981" s="454">
        <v>44238</v>
      </c>
      <c r="B2981" s="455">
        <v>2018000955</v>
      </c>
      <c r="C2981" s="456">
        <v>-818.51</v>
      </c>
      <c r="D2981" s="127">
        <v>1</v>
      </c>
    </row>
    <row r="2982" spans="1:4" x14ac:dyDescent="0.35">
      <c r="A2982" s="454">
        <v>44219</v>
      </c>
      <c r="B2982" s="455">
        <v>2018000857</v>
      </c>
      <c r="C2982" s="456">
        <v>-814.41</v>
      </c>
      <c r="D2982" s="127">
        <v>1</v>
      </c>
    </row>
    <row r="2983" spans="1:4" x14ac:dyDescent="0.35">
      <c r="A2983" s="454">
        <v>44151</v>
      </c>
      <c r="B2983" s="455">
        <v>2018000535</v>
      </c>
      <c r="C2983" s="456">
        <v>-800.5</v>
      </c>
      <c r="D2983" s="127">
        <v>1</v>
      </c>
    </row>
    <row r="2984" spans="1:4" x14ac:dyDescent="0.35">
      <c r="A2984" s="454">
        <v>44316</v>
      </c>
      <c r="B2984" s="455">
        <v>2018001297</v>
      </c>
      <c r="C2984" s="456">
        <v>-798.9</v>
      </c>
      <c r="D2984" s="127">
        <v>1</v>
      </c>
    </row>
    <row r="2985" spans="1:4" x14ac:dyDescent="0.35">
      <c r="A2985" s="454">
        <v>44046</v>
      </c>
      <c r="B2985" s="455">
        <v>2018000117</v>
      </c>
      <c r="C2985" s="456">
        <v>-789.67</v>
      </c>
      <c r="D2985" s="127">
        <v>1</v>
      </c>
    </row>
    <row r="2986" spans="1:4" x14ac:dyDescent="0.35">
      <c r="A2986" s="454">
        <v>44122</v>
      </c>
      <c r="B2986" s="455">
        <v>2018000338</v>
      </c>
      <c r="C2986" s="456">
        <v>-785.34</v>
      </c>
      <c r="D2986" s="127">
        <v>1</v>
      </c>
    </row>
    <row r="2987" spans="1:4" x14ac:dyDescent="0.35">
      <c r="A2987" s="454">
        <v>44354</v>
      </c>
      <c r="B2987" s="455">
        <v>2018001480</v>
      </c>
      <c r="C2987" s="456">
        <v>-782.94</v>
      </c>
      <c r="D2987" s="127">
        <v>1</v>
      </c>
    </row>
    <row r="2988" spans="1:4" x14ac:dyDescent="0.35">
      <c r="A2988" s="454">
        <v>44369</v>
      </c>
      <c r="B2988" s="455">
        <v>2018001581</v>
      </c>
      <c r="C2988" s="456">
        <v>-775.53</v>
      </c>
      <c r="D2988" s="127">
        <v>1</v>
      </c>
    </row>
    <row r="2989" spans="1:4" x14ac:dyDescent="0.35">
      <c r="A2989" s="454">
        <v>44074</v>
      </c>
      <c r="B2989" s="455">
        <v>2008000033</v>
      </c>
      <c r="C2989" s="456">
        <v>-770</v>
      </c>
      <c r="D2989" s="127">
        <v>1</v>
      </c>
    </row>
    <row r="2990" spans="1:4" x14ac:dyDescent="0.35">
      <c r="A2990" s="454">
        <v>44337</v>
      </c>
      <c r="B2990" s="455">
        <v>2008000240</v>
      </c>
      <c r="C2990" s="456">
        <v>-766.92</v>
      </c>
      <c r="D2990" s="127">
        <v>1</v>
      </c>
    </row>
    <row r="2991" spans="1:4" x14ac:dyDescent="0.35">
      <c r="A2991" s="454">
        <v>44299</v>
      </c>
      <c r="B2991" s="455">
        <v>2018001207</v>
      </c>
      <c r="C2991" s="456">
        <v>-766.25</v>
      </c>
      <c r="D2991" s="127">
        <v>1</v>
      </c>
    </row>
    <row r="2992" spans="1:4" x14ac:dyDescent="0.35">
      <c r="A2992" s="454">
        <v>44249</v>
      </c>
      <c r="B2992" s="455">
        <v>2018001012</v>
      </c>
      <c r="C2992" s="456">
        <v>-765.88</v>
      </c>
      <c r="D2992" s="127">
        <v>1</v>
      </c>
    </row>
    <row r="2993" spans="1:4" x14ac:dyDescent="0.35">
      <c r="A2993" s="454">
        <v>44299</v>
      </c>
      <c r="B2993" s="455">
        <v>2018001223</v>
      </c>
      <c r="C2993" s="456">
        <v>-754.92</v>
      </c>
      <c r="D2993" s="127">
        <v>1</v>
      </c>
    </row>
    <row r="2994" spans="1:4" x14ac:dyDescent="0.35">
      <c r="A2994" s="454">
        <v>44020</v>
      </c>
      <c r="B2994" s="455">
        <v>2018000012</v>
      </c>
      <c r="C2994" s="456">
        <v>-752.78</v>
      </c>
      <c r="D2994" s="127">
        <v>1</v>
      </c>
    </row>
    <row r="2995" spans="1:4" x14ac:dyDescent="0.35">
      <c r="A2995" s="454">
        <v>44344</v>
      </c>
      <c r="B2995" s="455">
        <v>2008000267</v>
      </c>
      <c r="C2995" s="456">
        <v>-746</v>
      </c>
      <c r="D2995" s="127">
        <v>1</v>
      </c>
    </row>
    <row r="2996" spans="1:4" x14ac:dyDescent="0.35">
      <c r="A2996" s="454">
        <v>44034</v>
      </c>
      <c r="B2996" s="455">
        <v>2018000095</v>
      </c>
      <c r="C2996" s="456">
        <v>-745.43</v>
      </c>
      <c r="D2996" s="127">
        <v>1</v>
      </c>
    </row>
    <row r="2997" spans="1:4" x14ac:dyDescent="0.35">
      <c r="A2997" s="454">
        <v>44281</v>
      </c>
      <c r="B2997" s="455">
        <v>2018001171</v>
      </c>
      <c r="C2997" s="456">
        <v>-738.67</v>
      </c>
      <c r="D2997" s="127">
        <v>1</v>
      </c>
    </row>
    <row r="2998" spans="1:4" x14ac:dyDescent="0.35">
      <c r="A2998" s="454">
        <v>44311</v>
      </c>
      <c r="B2998" s="455">
        <v>2018001265</v>
      </c>
      <c r="C2998" s="456">
        <v>-731.59</v>
      </c>
      <c r="D2998" s="127">
        <v>1</v>
      </c>
    </row>
    <row r="2999" spans="1:4" x14ac:dyDescent="0.35">
      <c r="A2999" s="454">
        <v>44311</v>
      </c>
      <c r="B2999" s="455">
        <v>2018001265</v>
      </c>
      <c r="C2999" s="456">
        <v>-731.59</v>
      </c>
      <c r="D2999" s="127">
        <v>1</v>
      </c>
    </row>
    <row r="3000" spans="1:4" x14ac:dyDescent="0.35">
      <c r="A3000" s="454">
        <v>44330</v>
      </c>
      <c r="B3000" s="455">
        <v>2018001372</v>
      </c>
      <c r="C3000" s="456">
        <v>-731.53</v>
      </c>
      <c r="D3000" s="127">
        <v>1</v>
      </c>
    </row>
    <row r="3001" spans="1:4" x14ac:dyDescent="0.35">
      <c r="A3001" s="454">
        <v>44369</v>
      </c>
      <c r="B3001" s="455">
        <v>2018001579</v>
      </c>
      <c r="C3001" s="456">
        <v>-729.91</v>
      </c>
      <c r="D3001" s="127">
        <v>1</v>
      </c>
    </row>
    <row r="3002" spans="1:4" x14ac:dyDescent="0.35">
      <c r="A3002" s="454">
        <v>44165</v>
      </c>
      <c r="B3002" s="455">
        <v>2008000091</v>
      </c>
      <c r="C3002" s="456">
        <v>-728.8</v>
      </c>
      <c r="D3002" s="127">
        <v>1</v>
      </c>
    </row>
    <row r="3003" spans="1:4" x14ac:dyDescent="0.35">
      <c r="A3003" s="454">
        <v>44231</v>
      </c>
      <c r="B3003" s="455">
        <v>2018000914</v>
      </c>
      <c r="C3003" s="456">
        <v>-722.51</v>
      </c>
      <c r="D3003" s="127">
        <v>1</v>
      </c>
    </row>
    <row r="3004" spans="1:4" x14ac:dyDescent="0.35">
      <c r="A3004" s="454">
        <v>44267</v>
      </c>
      <c r="B3004" s="455">
        <v>2018001072</v>
      </c>
      <c r="C3004" s="456">
        <v>-707.28</v>
      </c>
      <c r="D3004" s="127">
        <v>1</v>
      </c>
    </row>
    <row r="3005" spans="1:4" x14ac:dyDescent="0.35">
      <c r="A3005" s="454">
        <v>44065</v>
      </c>
      <c r="B3005" s="455">
        <v>2018000171</v>
      </c>
      <c r="C3005" s="456">
        <v>-705.08</v>
      </c>
      <c r="D3005" s="127">
        <v>1</v>
      </c>
    </row>
    <row r="3006" spans="1:4" x14ac:dyDescent="0.35">
      <c r="A3006" s="454">
        <v>44201</v>
      </c>
      <c r="B3006" s="455">
        <v>2018000785</v>
      </c>
      <c r="C3006" s="456">
        <v>-689.12</v>
      </c>
      <c r="D3006" s="127">
        <v>1</v>
      </c>
    </row>
    <row r="3007" spans="1:4" x14ac:dyDescent="0.35">
      <c r="A3007" s="454">
        <v>44122</v>
      </c>
      <c r="B3007" s="455">
        <v>2018000338</v>
      </c>
      <c r="C3007" s="456">
        <v>-687.17</v>
      </c>
      <c r="D3007" s="127">
        <v>1</v>
      </c>
    </row>
    <row r="3008" spans="1:4" x14ac:dyDescent="0.35">
      <c r="A3008" s="454">
        <v>44219</v>
      </c>
      <c r="B3008" s="455">
        <v>2018000869</v>
      </c>
      <c r="C3008" s="456">
        <v>-682.68</v>
      </c>
      <c r="D3008" s="127">
        <v>1</v>
      </c>
    </row>
    <row r="3009" spans="1:4" x14ac:dyDescent="0.35">
      <c r="A3009" s="454">
        <v>44259</v>
      </c>
      <c r="B3009" s="455">
        <v>2018001053</v>
      </c>
      <c r="C3009" s="456">
        <v>-679.9</v>
      </c>
      <c r="D3009" s="127">
        <v>1</v>
      </c>
    </row>
    <row r="3010" spans="1:4" x14ac:dyDescent="0.35">
      <c r="A3010" s="454">
        <v>44284</v>
      </c>
      <c r="B3010" s="455">
        <v>2018001188</v>
      </c>
      <c r="C3010" s="456">
        <v>-675.13</v>
      </c>
      <c r="D3010" s="127">
        <v>1</v>
      </c>
    </row>
    <row r="3011" spans="1:4" x14ac:dyDescent="0.35">
      <c r="A3011" s="454">
        <v>44344</v>
      </c>
      <c r="B3011" s="455">
        <v>2008000263</v>
      </c>
      <c r="C3011" s="456">
        <v>-675</v>
      </c>
      <c r="D3011" s="127">
        <v>1</v>
      </c>
    </row>
    <row r="3012" spans="1:4" x14ac:dyDescent="0.35">
      <c r="A3012" s="454">
        <v>44182</v>
      </c>
      <c r="B3012" s="455">
        <v>2018000714</v>
      </c>
      <c r="C3012" s="456">
        <v>-665.75</v>
      </c>
      <c r="D3012" s="127">
        <v>1</v>
      </c>
    </row>
    <row r="3013" spans="1:4" x14ac:dyDescent="0.35">
      <c r="A3013" s="454">
        <v>44316</v>
      </c>
      <c r="B3013" s="455">
        <v>2018001297</v>
      </c>
      <c r="C3013" s="456">
        <v>-665.75</v>
      </c>
      <c r="D3013" s="127">
        <v>1</v>
      </c>
    </row>
    <row r="3014" spans="1:4" x14ac:dyDescent="0.35">
      <c r="A3014" s="454">
        <v>44195</v>
      </c>
      <c r="B3014" s="455">
        <v>2018000768</v>
      </c>
      <c r="C3014" s="456">
        <v>-660.83</v>
      </c>
      <c r="D3014" s="127">
        <v>1</v>
      </c>
    </row>
    <row r="3015" spans="1:4" x14ac:dyDescent="0.35">
      <c r="A3015" s="454">
        <v>44151</v>
      </c>
      <c r="B3015" s="455">
        <v>2018000535</v>
      </c>
      <c r="C3015" s="456">
        <v>-654.95000000000005</v>
      </c>
      <c r="D3015" s="127">
        <v>1</v>
      </c>
    </row>
    <row r="3016" spans="1:4" x14ac:dyDescent="0.35">
      <c r="A3016" s="454">
        <v>44316</v>
      </c>
      <c r="B3016" s="455">
        <v>2008000213</v>
      </c>
      <c r="C3016" s="456">
        <v>-652.16999999999996</v>
      </c>
      <c r="D3016" s="127">
        <v>1</v>
      </c>
    </row>
    <row r="3017" spans="1:4" x14ac:dyDescent="0.35">
      <c r="A3017" s="454">
        <v>44074</v>
      </c>
      <c r="B3017" s="455">
        <v>2008000031</v>
      </c>
      <c r="C3017" s="456">
        <v>-644.1</v>
      </c>
      <c r="D3017" s="127">
        <v>1</v>
      </c>
    </row>
    <row r="3018" spans="1:4" x14ac:dyDescent="0.35">
      <c r="A3018" s="454">
        <v>44375</v>
      </c>
      <c r="B3018" s="455">
        <v>2018001610</v>
      </c>
      <c r="C3018" s="456">
        <v>-617.78</v>
      </c>
      <c r="D3018" s="127">
        <v>1</v>
      </c>
    </row>
    <row r="3019" spans="1:4" x14ac:dyDescent="0.35">
      <c r="A3019" s="454">
        <v>44346</v>
      </c>
      <c r="B3019" s="455">
        <v>2008000269</v>
      </c>
      <c r="C3019" s="456">
        <v>-600</v>
      </c>
      <c r="D3019" s="127">
        <v>1</v>
      </c>
    </row>
    <row r="3020" spans="1:4" x14ac:dyDescent="0.35">
      <c r="A3020" s="454">
        <v>44060</v>
      </c>
      <c r="B3020" s="455">
        <v>2018000156</v>
      </c>
      <c r="C3020" s="456">
        <v>-594.67999999999995</v>
      </c>
      <c r="D3020" s="127">
        <v>1</v>
      </c>
    </row>
    <row r="3021" spans="1:4" x14ac:dyDescent="0.35">
      <c r="A3021" s="454">
        <v>44122</v>
      </c>
      <c r="B3021" s="455">
        <v>2018000338</v>
      </c>
      <c r="C3021" s="456">
        <v>-589</v>
      </c>
      <c r="D3021" s="127">
        <v>1</v>
      </c>
    </row>
    <row r="3022" spans="1:4" x14ac:dyDescent="0.35">
      <c r="A3022" s="454">
        <v>44133</v>
      </c>
      <c r="B3022" s="455">
        <v>2018000390</v>
      </c>
      <c r="C3022" s="456">
        <v>-589</v>
      </c>
      <c r="D3022" s="127">
        <v>1</v>
      </c>
    </row>
    <row r="3023" spans="1:4" x14ac:dyDescent="0.35">
      <c r="A3023" s="454">
        <v>44267</v>
      </c>
      <c r="B3023" s="455">
        <v>2018001072</v>
      </c>
      <c r="C3023" s="456">
        <v>-583.51</v>
      </c>
      <c r="D3023" s="127">
        <v>1</v>
      </c>
    </row>
    <row r="3024" spans="1:4" x14ac:dyDescent="0.35">
      <c r="A3024" s="454">
        <v>44151</v>
      </c>
      <c r="B3024" s="455">
        <v>2018000535</v>
      </c>
      <c r="C3024" s="456">
        <v>-582.17999999999995</v>
      </c>
      <c r="D3024" s="127">
        <v>1</v>
      </c>
    </row>
    <row r="3025" spans="1:4" x14ac:dyDescent="0.35">
      <c r="A3025" s="454">
        <v>44255</v>
      </c>
      <c r="B3025" s="455">
        <v>2008000187</v>
      </c>
      <c r="C3025" s="456">
        <v>-570.75</v>
      </c>
      <c r="D3025" s="127">
        <v>1</v>
      </c>
    </row>
    <row r="3026" spans="1:4" x14ac:dyDescent="0.35">
      <c r="A3026" s="454">
        <v>44042</v>
      </c>
      <c r="B3026" s="455">
        <v>2008000008</v>
      </c>
      <c r="C3026" s="456">
        <v>-562.95000000000005</v>
      </c>
      <c r="D3026" s="127">
        <v>1</v>
      </c>
    </row>
    <row r="3027" spans="1:4" x14ac:dyDescent="0.35">
      <c r="A3027" s="454">
        <v>44140</v>
      </c>
      <c r="B3027" s="455">
        <v>2008000071</v>
      </c>
      <c r="C3027" s="456">
        <v>-549</v>
      </c>
      <c r="D3027" s="127">
        <v>1</v>
      </c>
    </row>
    <row r="3028" spans="1:4" x14ac:dyDescent="0.35">
      <c r="A3028" s="454">
        <v>44141</v>
      </c>
      <c r="B3028" s="455">
        <v>2018000452</v>
      </c>
      <c r="C3028" s="456">
        <v>-547.52</v>
      </c>
      <c r="D3028" s="127">
        <v>1</v>
      </c>
    </row>
    <row r="3029" spans="1:4" x14ac:dyDescent="0.35">
      <c r="A3029" s="454">
        <v>44237</v>
      </c>
      <c r="B3029" s="455">
        <v>2018000961</v>
      </c>
      <c r="C3029" s="456">
        <v>-543.9</v>
      </c>
      <c r="D3029" s="127">
        <v>1</v>
      </c>
    </row>
    <row r="3030" spans="1:4" x14ac:dyDescent="0.35">
      <c r="A3030" s="454">
        <v>44281</v>
      </c>
      <c r="B3030" s="455">
        <v>2018001170</v>
      </c>
      <c r="C3030" s="456">
        <v>-541.86</v>
      </c>
      <c r="D3030" s="127">
        <v>1</v>
      </c>
    </row>
    <row r="3031" spans="1:4" x14ac:dyDescent="0.35">
      <c r="A3031" s="454">
        <v>44171</v>
      </c>
      <c r="B3031" s="455">
        <v>2008000131</v>
      </c>
      <c r="C3031" s="456">
        <v>-540</v>
      </c>
      <c r="D3031" s="127">
        <v>1</v>
      </c>
    </row>
    <row r="3032" spans="1:4" x14ac:dyDescent="0.35">
      <c r="A3032" s="454">
        <v>44017</v>
      </c>
      <c r="B3032" s="455">
        <v>2008000001</v>
      </c>
      <c r="C3032" s="456">
        <v>-510</v>
      </c>
      <c r="D3032" s="127">
        <v>1</v>
      </c>
    </row>
    <row r="3033" spans="1:4" x14ac:dyDescent="0.35">
      <c r="A3033" s="454">
        <v>44123</v>
      </c>
      <c r="B3033" s="455">
        <v>2018000347</v>
      </c>
      <c r="C3033" s="456">
        <v>-501.81</v>
      </c>
      <c r="D3033" s="127">
        <v>1</v>
      </c>
    </row>
    <row r="3034" spans="1:4" x14ac:dyDescent="0.35">
      <c r="A3034" s="454">
        <v>44346</v>
      </c>
      <c r="B3034" s="455">
        <v>2008000270</v>
      </c>
      <c r="C3034" s="456">
        <v>-500</v>
      </c>
      <c r="D3034" s="127">
        <v>1</v>
      </c>
    </row>
    <row r="3035" spans="1:4" x14ac:dyDescent="0.35">
      <c r="A3035" s="454">
        <v>44281</v>
      </c>
      <c r="B3035" s="455">
        <v>2018001171</v>
      </c>
      <c r="C3035" s="456">
        <v>-494.39</v>
      </c>
      <c r="D3035" s="127">
        <v>1</v>
      </c>
    </row>
    <row r="3036" spans="1:4" x14ac:dyDescent="0.35">
      <c r="A3036" s="454">
        <v>44281</v>
      </c>
      <c r="B3036" s="455">
        <v>2018001171</v>
      </c>
      <c r="C3036" s="456">
        <v>-493.5</v>
      </c>
      <c r="D3036" s="127">
        <v>1</v>
      </c>
    </row>
    <row r="3037" spans="1:4" x14ac:dyDescent="0.35">
      <c r="A3037" s="454">
        <v>44014</v>
      </c>
      <c r="B3037" s="455">
        <v>2018000026</v>
      </c>
      <c r="C3037" s="456">
        <v>-489.22</v>
      </c>
      <c r="D3037" s="127">
        <v>1</v>
      </c>
    </row>
    <row r="3038" spans="1:4" x14ac:dyDescent="0.35">
      <c r="A3038" s="454">
        <v>44344</v>
      </c>
      <c r="B3038" s="455">
        <v>2018001428</v>
      </c>
      <c r="C3038" s="456">
        <v>-472.97</v>
      </c>
      <c r="D3038" s="127">
        <v>1</v>
      </c>
    </row>
    <row r="3039" spans="1:4" x14ac:dyDescent="0.35">
      <c r="A3039" s="454">
        <v>44194</v>
      </c>
      <c r="B3039" s="455">
        <v>2018000744</v>
      </c>
      <c r="C3039" s="456">
        <v>-471.64</v>
      </c>
      <c r="D3039" s="127">
        <v>1</v>
      </c>
    </row>
    <row r="3040" spans="1:4" x14ac:dyDescent="0.35">
      <c r="A3040" s="454">
        <v>44370</v>
      </c>
      <c r="B3040" s="455">
        <v>2018001570</v>
      </c>
      <c r="C3040" s="456">
        <v>-466.24</v>
      </c>
      <c r="D3040" s="127">
        <v>1</v>
      </c>
    </row>
    <row r="3041" spans="1:4" x14ac:dyDescent="0.35">
      <c r="A3041" s="454">
        <v>44178</v>
      </c>
      <c r="B3041" s="455">
        <v>2018000688</v>
      </c>
      <c r="C3041" s="456">
        <v>-458.71</v>
      </c>
      <c r="D3041" s="127">
        <v>1</v>
      </c>
    </row>
    <row r="3042" spans="1:4" x14ac:dyDescent="0.35">
      <c r="A3042" s="454">
        <v>44076</v>
      </c>
      <c r="B3042" s="455">
        <v>2018000193</v>
      </c>
      <c r="C3042" s="456">
        <v>-444.53</v>
      </c>
      <c r="D3042" s="127">
        <v>1</v>
      </c>
    </row>
    <row r="3043" spans="1:4" x14ac:dyDescent="0.35">
      <c r="A3043" s="454">
        <v>44284</v>
      </c>
      <c r="B3043" s="455">
        <v>2018001188</v>
      </c>
      <c r="C3043" s="456">
        <v>-438.19</v>
      </c>
      <c r="D3043" s="127">
        <v>1</v>
      </c>
    </row>
    <row r="3044" spans="1:4" x14ac:dyDescent="0.35">
      <c r="A3044" s="454">
        <v>44171</v>
      </c>
      <c r="B3044" s="455">
        <v>2008000109</v>
      </c>
      <c r="C3044" s="456">
        <v>-434</v>
      </c>
      <c r="D3044" s="127">
        <v>1</v>
      </c>
    </row>
    <row r="3045" spans="1:4" x14ac:dyDescent="0.35">
      <c r="A3045" s="454">
        <v>44171</v>
      </c>
      <c r="B3045" s="455">
        <v>2008000115</v>
      </c>
      <c r="C3045" s="456">
        <v>-434</v>
      </c>
      <c r="D3045" s="127">
        <v>1</v>
      </c>
    </row>
    <row r="3046" spans="1:4" x14ac:dyDescent="0.35">
      <c r="A3046" s="454">
        <v>44140</v>
      </c>
      <c r="B3046" s="455">
        <v>2008000073</v>
      </c>
      <c r="C3046" s="456">
        <v>-432</v>
      </c>
      <c r="D3046" s="127">
        <v>1</v>
      </c>
    </row>
    <row r="3047" spans="1:4" x14ac:dyDescent="0.35">
      <c r="A3047" s="454">
        <v>44274</v>
      </c>
      <c r="B3047" s="455">
        <v>2018001158</v>
      </c>
      <c r="C3047" s="456">
        <v>-420.46</v>
      </c>
      <c r="D3047" s="127">
        <v>1</v>
      </c>
    </row>
    <row r="3048" spans="1:4" x14ac:dyDescent="0.35">
      <c r="A3048" s="454">
        <v>44375</v>
      </c>
      <c r="B3048" s="455">
        <v>2018001610</v>
      </c>
      <c r="C3048" s="456">
        <v>-409.81</v>
      </c>
      <c r="D3048" s="127">
        <v>1</v>
      </c>
    </row>
    <row r="3049" spans="1:4" x14ac:dyDescent="0.35">
      <c r="A3049" s="454">
        <v>44291</v>
      </c>
      <c r="B3049" s="455">
        <v>2018001212</v>
      </c>
      <c r="C3049" s="456">
        <v>-407.93</v>
      </c>
      <c r="D3049" s="127">
        <v>1</v>
      </c>
    </row>
    <row r="3050" spans="1:4" x14ac:dyDescent="0.35">
      <c r="A3050" s="454">
        <v>44133</v>
      </c>
      <c r="B3050" s="455">
        <v>2018000390</v>
      </c>
      <c r="C3050" s="456">
        <v>-392.67</v>
      </c>
      <c r="D3050" s="127">
        <v>1</v>
      </c>
    </row>
    <row r="3051" spans="1:4" x14ac:dyDescent="0.35">
      <c r="A3051" s="454">
        <v>44133</v>
      </c>
      <c r="B3051" s="455">
        <v>2018000390</v>
      </c>
      <c r="C3051" s="456">
        <v>-392.67</v>
      </c>
      <c r="D3051" s="127">
        <v>1</v>
      </c>
    </row>
    <row r="3052" spans="1:4" x14ac:dyDescent="0.35">
      <c r="A3052" s="454">
        <v>44042</v>
      </c>
      <c r="B3052" s="455">
        <v>2008000009</v>
      </c>
      <c r="C3052" s="456">
        <v>-380.99</v>
      </c>
      <c r="D3052" s="127">
        <v>1</v>
      </c>
    </row>
    <row r="3053" spans="1:4" x14ac:dyDescent="0.35">
      <c r="A3053" s="454">
        <v>44101</v>
      </c>
      <c r="B3053" s="455">
        <v>2018000283</v>
      </c>
      <c r="C3053" s="456">
        <v>-380.77</v>
      </c>
      <c r="D3053" s="127">
        <v>1</v>
      </c>
    </row>
    <row r="3054" spans="1:4" x14ac:dyDescent="0.35">
      <c r="A3054" s="454">
        <v>44140</v>
      </c>
      <c r="B3054" s="455">
        <v>2008000081</v>
      </c>
      <c r="C3054" s="456">
        <v>-378</v>
      </c>
      <c r="D3054" s="127">
        <v>1</v>
      </c>
    </row>
    <row r="3055" spans="1:4" x14ac:dyDescent="0.35">
      <c r="A3055" s="454">
        <v>44171</v>
      </c>
      <c r="B3055" s="455">
        <v>2008000108</v>
      </c>
      <c r="C3055" s="456">
        <v>-378</v>
      </c>
      <c r="D3055" s="127">
        <v>1</v>
      </c>
    </row>
    <row r="3056" spans="1:4" x14ac:dyDescent="0.35">
      <c r="A3056" s="454">
        <v>44219</v>
      </c>
      <c r="B3056" s="455">
        <v>2018000864</v>
      </c>
      <c r="C3056" s="456">
        <v>-361.25</v>
      </c>
      <c r="D3056" s="127">
        <v>1</v>
      </c>
    </row>
    <row r="3057" spans="1:4" x14ac:dyDescent="0.35">
      <c r="A3057" s="454">
        <v>44114</v>
      </c>
      <c r="B3057" s="455">
        <v>2008000057</v>
      </c>
      <c r="C3057" s="456">
        <v>-340.23</v>
      </c>
      <c r="D3057" s="127">
        <v>1</v>
      </c>
    </row>
    <row r="3058" spans="1:4" x14ac:dyDescent="0.35">
      <c r="A3058" s="454">
        <v>44214</v>
      </c>
      <c r="B3058" s="455">
        <v>2008000163</v>
      </c>
      <c r="C3058" s="456">
        <v>-340</v>
      </c>
      <c r="D3058" s="127">
        <v>1</v>
      </c>
    </row>
    <row r="3059" spans="1:4" x14ac:dyDescent="0.35">
      <c r="A3059" s="454">
        <v>44320</v>
      </c>
      <c r="B3059" s="455">
        <v>2018001309</v>
      </c>
      <c r="C3059" s="456">
        <v>-339.71</v>
      </c>
      <c r="D3059" s="127">
        <v>1</v>
      </c>
    </row>
    <row r="3060" spans="1:4" x14ac:dyDescent="0.35">
      <c r="A3060" s="454">
        <v>44077</v>
      </c>
      <c r="B3060" s="455">
        <v>2018000272</v>
      </c>
      <c r="C3060" s="456">
        <v>-332.95</v>
      </c>
      <c r="D3060" s="127">
        <v>1</v>
      </c>
    </row>
    <row r="3061" spans="1:4" x14ac:dyDescent="0.35">
      <c r="A3061" s="454">
        <v>44284</v>
      </c>
      <c r="B3061" s="455">
        <v>2018001187</v>
      </c>
      <c r="C3061" s="456">
        <v>-317.70999999999998</v>
      </c>
      <c r="D3061" s="127">
        <v>1</v>
      </c>
    </row>
    <row r="3062" spans="1:4" x14ac:dyDescent="0.35">
      <c r="A3062" s="454">
        <v>44164</v>
      </c>
      <c r="B3062" s="455">
        <v>2018000580</v>
      </c>
      <c r="C3062" s="456">
        <v>-305.81</v>
      </c>
      <c r="D3062" s="127">
        <v>1</v>
      </c>
    </row>
    <row r="3063" spans="1:4" x14ac:dyDescent="0.35">
      <c r="A3063" s="454">
        <v>44043</v>
      </c>
      <c r="B3063" s="455">
        <v>2018000131</v>
      </c>
      <c r="C3063" s="456">
        <v>-302.3</v>
      </c>
      <c r="D3063" s="127">
        <v>1</v>
      </c>
    </row>
    <row r="3064" spans="1:4" x14ac:dyDescent="0.35">
      <c r="A3064" s="454">
        <v>44188</v>
      </c>
      <c r="B3064" s="455">
        <v>2018000736</v>
      </c>
      <c r="C3064" s="456">
        <v>-293.17</v>
      </c>
      <c r="D3064" s="127">
        <v>1</v>
      </c>
    </row>
    <row r="3065" spans="1:4" x14ac:dyDescent="0.35">
      <c r="A3065" s="454">
        <v>44320</v>
      </c>
      <c r="B3065" s="455">
        <v>2008000231</v>
      </c>
      <c r="C3065" s="456">
        <v>-286.41000000000003</v>
      </c>
      <c r="D3065" s="127">
        <v>1</v>
      </c>
    </row>
    <row r="3066" spans="1:4" x14ac:dyDescent="0.35">
      <c r="A3066" s="454">
        <v>44201</v>
      </c>
      <c r="B3066" s="455">
        <v>2018000790</v>
      </c>
      <c r="C3066" s="456">
        <v>-282.98</v>
      </c>
      <c r="D3066" s="127">
        <v>1</v>
      </c>
    </row>
    <row r="3067" spans="1:4" x14ac:dyDescent="0.35">
      <c r="A3067" s="454">
        <v>44184</v>
      </c>
      <c r="B3067" s="455">
        <v>2018000778</v>
      </c>
      <c r="C3067" s="456">
        <v>-278.18</v>
      </c>
      <c r="D3067" s="127">
        <v>1</v>
      </c>
    </row>
    <row r="3068" spans="1:4" x14ac:dyDescent="0.35">
      <c r="A3068" s="454">
        <v>44197</v>
      </c>
      <c r="B3068" s="455">
        <v>2008000185</v>
      </c>
      <c r="C3068" s="456">
        <v>-274</v>
      </c>
      <c r="D3068" s="127">
        <v>1</v>
      </c>
    </row>
    <row r="3069" spans="1:4" x14ac:dyDescent="0.35">
      <c r="A3069" s="454">
        <v>44284</v>
      </c>
      <c r="B3069" s="455">
        <v>2018001188</v>
      </c>
      <c r="C3069" s="456">
        <v>-271.31</v>
      </c>
      <c r="D3069" s="127">
        <v>1</v>
      </c>
    </row>
    <row r="3070" spans="1:4" x14ac:dyDescent="0.35">
      <c r="A3070" s="454">
        <v>44191</v>
      </c>
      <c r="B3070" s="455">
        <v>2008000120</v>
      </c>
      <c r="C3070" s="456">
        <v>-260</v>
      </c>
      <c r="D3070" s="127">
        <v>1</v>
      </c>
    </row>
    <row r="3071" spans="1:4" x14ac:dyDescent="0.35">
      <c r="A3071" s="454">
        <v>44122</v>
      </c>
      <c r="B3071" s="455">
        <v>2018000342</v>
      </c>
      <c r="C3071" s="456">
        <v>-250.91</v>
      </c>
      <c r="D3071" s="127">
        <v>1</v>
      </c>
    </row>
    <row r="3072" spans="1:4" x14ac:dyDescent="0.35">
      <c r="A3072" s="454">
        <v>44123</v>
      </c>
      <c r="B3072" s="455">
        <v>2018000392</v>
      </c>
      <c r="C3072" s="456">
        <v>-250.91</v>
      </c>
      <c r="D3072" s="127">
        <v>1</v>
      </c>
    </row>
    <row r="3073" spans="1:4" x14ac:dyDescent="0.35">
      <c r="A3073" s="454">
        <v>44218</v>
      </c>
      <c r="B3073" s="455">
        <v>2018000848</v>
      </c>
      <c r="C3073" s="456">
        <v>-249.27</v>
      </c>
      <c r="D3073" s="127">
        <v>1</v>
      </c>
    </row>
    <row r="3074" spans="1:4" x14ac:dyDescent="0.35">
      <c r="A3074" s="454">
        <v>44068</v>
      </c>
      <c r="B3074" s="455">
        <v>2008000013</v>
      </c>
      <c r="C3074" s="456">
        <v>-237.4</v>
      </c>
      <c r="D3074" s="127">
        <v>1</v>
      </c>
    </row>
    <row r="3075" spans="1:4" x14ac:dyDescent="0.35">
      <c r="A3075" s="454">
        <v>44211</v>
      </c>
      <c r="B3075" s="455">
        <v>2018000820</v>
      </c>
      <c r="C3075" s="456">
        <v>-229.66</v>
      </c>
      <c r="D3075" s="127">
        <v>1</v>
      </c>
    </row>
    <row r="3076" spans="1:4" x14ac:dyDescent="0.35">
      <c r="A3076" s="454">
        <v>44219</v>
      </c>
      <c r="B3076" s="455">
        <v>2018000856</v>
      </c>
      <c r="C3076" s="456">
        <v>-227.56</v>
      </c>
      <c r="D3076" s="127">
        <v>1</v>
      </c>
    </row>
    <row r="3077" spans="1:4" x14ac:dyDescent="0.35">
      <c r="A3077" s="454">
        <v>44219</v>
      </c>
      <c r="B3077" s="455">
        <v>2018000856</v>
      </c>
      <c r="C3077" s="456">
        <v>-227.56</v>
      </c>
      <c r="D3077" s="127">
        <v>1</v>
      </c>
    </row>
    <row r="3078" spans="1:4" x14ac:dyDescent="0.35">
      <c r="A3078" s="454">
        <v>44219</v>
      </c>
      <c r="B3078" s="455">
        <v>2018000860</v>
      </c>
      <c r="C3078" s="456">
        <v>-227.56</v>
      </c>
      <c r="D3078" s="127">
        <v>1</v>
      </c>
    </row>
    <row r="3079" spans="1:4" x14ac:dyDescent="0.35">
      <c r="A3079" s="454">
        <v>44017</v>
      </c>
      <c r="B3079" s="455">
        <v>2008000000</v>
      </c>
      <c r="C3079" s="456">
        <v>-225</v>
      </c>
      <c r="D3079" s="127">
        <v>1</v>
      </c>
    </row>
    <row r="3080" spans="1:4" x14ac:dyDescent="0.35">
      <c r="A3080" s="454">
        <v>44114</v>
      </c>
      <c r="B3080" s="455">
        <v>2008000054</v>
      </c>
      <c r="C3080" s="456">
        <v>-222.3</v>
      </c>
      <c r="D3080" s="127">
        <v>1</v>
      </c>
    </row>
    <row r="3081" spans="1:4" x14ac:dyDescent="0.35">
      <c r="A3081" s="454">
        <v>44311</v>
      </c>
      <c r="B3081" s="455">
        <v>2018001264</v>
      </c>
      <c r="C3081" s="456">
        <v>-216.27</v>
      </c>
      <c r="D3081" s="127">
        <v>1</v>
      </c>
    </row>
    <row r="3082" spans="1:4" x14ac:dyDescent="0.35">
      <c r="A3082" s="454">
        <v>44278</v>
      </c>
      <c r="B3082" s="455">
        <v>2018001116</v>
      </c>
      <c r="C3082" s="456">
        <v>-207.92</v>
      </c>
      <c r="D3082" s="127">
        <v>1</v>
      </c>
    </row>
    <row r="3083" spans="1:4" x14ac:dyDescent="0.35">
      <c r="A3083" s="454">
        <v>44207</v>
      </c>
      <c r="B3083" s="455">
        <v>2018000822</v>
      </c>
      <c r="C3083" s="456">
        <v>-206.93</v>
      </c>
      <c r="D3083" s="127">
        <v>1</v>
      </c>
    </row>
    <row r="3084" spans="1:4" x14ac:dyDescent="0.35">
      <c r="A3084" s="454">
        <v>44207</v>
      </c>
      <c r="B3084" s="455">
        <v>2018000822</v>
      </c>
      <c r="C3084" s="456">
        <v>-206.93</v>
      </c>
      <c r="D3084" s="127">
        <v>1</v>
      </c>
    </row>
    <row r="3085" spans="1:4" x14ac:dyDescent="0.35">
      <c r="A3085" s="454">
        <v>44315</v>
      </c>
      <c r="B3085" s="455">
        <v>2018001298</v>
      </c>
      <c r="C3085" s="456">
        <v>-206.93</v>
      </c>
      <c r="D3085" s="127">
        <v>1</v>
      </c>
    </row>
    <row r="3086" spans="1:4" x14ac:dyDescent="0.35">
      <c r="A3086" s="454">
        <v>44344</v>
      </c>
      <c r="B3086" s="455">
        <v>2018001426</v>
      </c>
      <c r="C3086" s="456">
        <v>-206.89</v>
      </c>
      <c r="D3086" s="127">
        <v>1</v>
      </c>
    </row>
    <row r="3087" spans="1:4" x14ac:dyDescent="0.35">
      <c r="A3087" s="454">
        <v>44114</v>
      </c>
      <c r="B3087" s="455">
        <v>2008000055</v>
      </c>
      <c r="C3087" s="456">
        <v>-205.8</v>
      </c>
      <c r="D3087" s="127">
        <v>1</v>
      </c>
    </row>
    <row r="3088" spans="1:4" x14ac:dyDescent="0.35">
      <c r="A3088" s="454">
        <v>44364</v>
      </c>
      <c r="B3088" s="455">
        <v>2008000339</v>
      </c>
      <c r="C3088" s="456">
        <v>-200</v>
      </c>
      <c r="D3088" s="127">
        <v>1</v>
      </c>
    </row>
    <row r="3089" spans="1:4" x14ac:dyDescent="0.35">
      <c r="A3089" s="454">
        <v>44055</v>
      </c>
      <c r="B3089" s="455">
        <v>2008000011</v>
      </c>
      <c r="C3089" s="456">
        <v>-196</v>
      </c>
      <c r="D3089" s="127">
        <v>1</v>
      </c>
    </row>
    <row r="3090" spans="1:4" x14ac:dyDescent="0.35">
      <c r="A3090" s="454">
        <v>44358</v>
      </c>
      <c r="B3090" s="455">
        <v>2008000297</v>
      </c>
      <c r="C3090" s="456">
        <v>-191</v>
      </c>
      <c r="D3090" s="127">
        <v>1</v>
      </c>
    </row>
    <row r="3091" spans="1:4" x14ac:dyDescent="0.35">
      <c r="A3091" s="454">
        <v>44173</v>
      </c>
      <c r="B3091" s="455">
        <v>2018000626</v>
      </c>
      <c r="C3091" s="456">
        <v>-182.51</v>
      </c>
      <c r="D3091" s="127">
        <v>1</v>
      </c>
    </row>
    <row r="3092" spans="1:4" x14ac:dyDescent="0.35">
      <c r="A3092" s="454">
        <v>44337</v>
      </c>
      <c r="B3092" s="455">
        <v>2008000254</v>
      </c>
      <c r="C3092" s="456">
        <v>-179.28</v>
      </c>
      <c r="D3092" s="127">
        <v>1</v>
      </c>
    </row>
    <row r="3093" spans="1:4" x14ac:dyDescent="0.35">
      <c r="A3093" s="454">
        <v>44358</v>
      </c>
      <c r="B3093" s="455">
        <v>2008000283</v>
      </c>
      <c r="C3093" s="456">
        <v>-166</v>
      </c>
      <c r="D3093" s="127">
        <v>1</v>
      </c>
    </row>
    <row r="3094" spans="1:4" x14ac:dyDescent="0.35">
      <c r="A3094" s="454">
        <v>44358</v>
      </c>
      <c r="B3094" s="455">
        <v>2008000292</v>
      </c>
      <c r="C3094" s="456">
        <v>-166</v>
      </c>
      <c r="D3094" s="127">
        <v>1</v>
      </c>
    </row>
    <row r="3095" spans="1:4" x14ac:dyDescent="0.35">
      <c r="A3095" s="454">
        <v>44349</v>
      </c>
      <c r="B3095" s="455">
        <v>2018001445</v>
      </c>
      <c r="C3095" s="456">
        <v>-163.34</v>
      </c>
      <c r="D3095" s="127">
        <v>1</v>
      </c>
    </row>
    <row r="3096" spans="1:4" x14ac:dyDescent="0.35">
      <c r="A3096" s="454">
        <v>44171</v>
      </c>
      <c r="B3096" s="455">
        <v>2008000103</v>
      </c>
      <c r="C3096" s="456">
        <v>-160</v>
      </c>
      <c r="D3096" s="127">
        <v>1</v>
      </c>
    </row>
    <row r="3097" spans="1:4" x14ac:dyDescent="0.35">
      <c r="A3097" s="454">
        <v>44171</v>
      </c>
      <c r="B3097" s="455">
        <v>2008000106</v>
      </c>
      <c r="C3097" s="456">
        <v>-160</v>
      </c>
      <c r="D3097" s="127">
        <v>1</v>
      </c>
    </row>
    <row r="3098" spans="1:4" x14ac:dyDescent="0.35">
      <c r="A3098" s="454">
        <v>44349</v>
      </c>
      <c r="B3098" s="455">
        <v>2018001445</v>
      </c>
      <c r="C3098" s="456">
        <v>-153.74</v>
      </c>
      <c r="D3098" s="127">
        <v>1</v>
      </c>
    </row>
    <row r="3099" spans="1:4" x14ac:dyDescent="0.35">
      <c r="A3099" s="454">
        <v>44349</v>
      </c>
      <c r="B3099" s="455">
        <v>2018001445</v>
      </c>
      <c r="C3099" s="456">
        <v>-153.74</v>
      </c>
      <c r="D3099" s="127">
        <v>1</v>
      </c>
    </row>
    <row r="3100" spans="1:4" x14ac:dyDescent="0.35">
      <c r="A3100" s="454">
        <v>44349</v>
      </c>
      <c r="B3100" s="455">
        <v>2018001445</v>
      </c>
      <c r="C3100" s="456">
        <v>-153.74</v>
      </c>
      <c r="D3100" s="127">
        <v>1</v>
      </c>
    </row>
    <row r="3101" spans="1:4" x14ac:dyDescent="0.35">
      <c r="A3101" s="454">
        <v>44358</v>
      </c>
      <c r="B3101" s="455">
        <v>2008000293</v>
      </c>
      <c r="C3101" s="456">
        <v>-150</v>
      </c>
      <c r="D3101" s="127">
        <v>1</v>
      </c>
    </row>
    <row r="3102" spans="1:4" x14ac:dyDescent="0.35">
      <c r="A3102" s="454">
        <v>44358</v>
      </c>
      <c r="B3102" s="455">
        <v>2008000301</v>
      </c>
      <c r="C3102" s="456">
        <v>-150</v>
      </c>
      <c r="D3102" s="127">
        <v>1</v>
      </c>
    </row>
    <row r="3103" spans="1:4" x14ac:dyDescent="0.35">
      <c r="A3103" s="454">
        <v>44285</v>
      </c>
      <c r="B3103" s="455">
        <v>2018001183</v>
      </c>
      <c r="C3103" s="456">
        <v>-147.80000000000001</v>
      </c>
      <c r="D3103" s="127">
        <v>1</v>
      </c>
    </row>
    <row r="3104" spans="1:4" x14ac:dyDescent="0.35">
      <c r="A3104" s="454">
        <v>44199</v>
      </c>
      <c r="B3104" s="455">
        <v>2008000155</v>
      </c>
      <c r="C3104" s="456">
        <v>-147.75</v>
      </c>
      <c r="D3104" s="127">
        <v>1</v>
      </c>
    </row>
    <row r="3105" spans="1:4" x14ac:dyDescent="0.35">
      <c r="A3105" s="454">
        <v>44316</v>
      </c>
      <c r="B3105" s="455">
        <v>2018001299</v>
      </c>
      <c r="C3105" s="456">
        <v>-137.94999999999999</v>
      </c>
      <c r="D3105" s="127">
        <v>1</v>
      </c>
    </row>
    <row r="3106" spans="1:4" x14ac:dyDescent="0.35">
      <c r="A3106" s="454">
        <v>44337</v>
      </c>
      <c r="B3106" s="455">
        <v>2008000253</v>
      </c>
      <c r="C3106" s="456">
        <v>-137.28</v>
      </c>
      <c r="D3106" s="127">
        <v>1</v>
      </c>
    </row>
    <row r="3107" spans="1:4" x14ac:dyDescent="0.35">
      <c r="A3107" s="454">
        <v>44299</v>
      </c>
      <c r="B3107" s="455">
        <v>2018001207</v>
      </c>
      <c r="C3107" s="456">
        <v>-137.05000000000001</v>
      </c>
      <c r="D3107" s="127">
        <v>1</v>
      </c>
    </row>
    <row r="3108" spans="1:4" x14ac:dyDescent="0.35">
      <c r="A3108" s="454">
        <v>44173</v>
      </c>
      <c r="B3108" s="455">
        <v>2018000626</v>
      </c>
      <c r="C3108" s="456">
        <v>-136.88</v>
      </c>
      <c r="D3108" s="127">
        <v>1</v>
      </c>
    </row>
    <row r="3109" spans="1:4" x14ac:dyDescent="0.35">
      <c r="A3109" s="454">
        <v>44077</v>
      </c>
      <c r="B3109" s="455">
        <v>2008000037</v>
      </c>
      <c r="C3109" s="456">
        <v>-134.88</v>
      </c>
      <c r="D3109" s="127">
        <v>1</v>
      </c>
    </row>
    <row r="3110" spans="1:4" x14ac:dyDescent="0.35">
      <c r="A3110" s="454">
        <v>44219</v>
      </c>
      <c r="B3110" s="455">
        <v>2018000862</v>
      </c>
      <c r="C3110" s="456">
        <v>-131.6</v>
      </c>
      <c r="D3110" s="127">
        <v>1</v>
      </c>
    </row>
    <row r="3111" spans="1:4" x14ac:dyDescent="0.35">
      <c r="A3111" s="454">
        <v>44214</v>
      </c>
      <c r="B3111" s="455">
        <v>2008000166</v>
      </c>
      <c r="C3111" s="456">
        <v>-127.66</v>
      </c>
      <c r="D3111" s="127">
        <v>1</v>
      </c>
    </row>
    <row r="3112" spans="1:4" x14ac:dyDescent="0.35">
      <c r="A3112" s="454">
        <v>44140</v>
      </c>
      <c r="B3112" s="455">
        <v>2008000072</v>
      </c>
      <c r="C3112" s="456">
        <v>-126</v>
      </c>
      <c r="D3112" s="127">
        <v>1</v>
      </c>
    </row>
    <row r="3113" spans="1:4" x14ac:dyDescent="0.35">
      <c r="A3113" s="454">
        <v>44171</v>
      </c>
      <c r="B3113" s="455">
        <v>2008000110</v>
      </c>
      <c r="C3113" s="456">
        <v>-126</v>
      </c>
      <c r="D3113" s="127">
        <v>1</v>
      </c>
    </row>
    <row r="3114" spans="1:4" x14ac:dyDescent="0.35">
      <c r="A3114" s="454">
        <v>44117</v>
      </c>
      <c r="B3114" s="455">
        <v>2018000335</v>
      </c>
      <c r="C3114" s="456">
        <v>-125.45</v>
      </c>
      <c r="D3114" s="127">
        <v>1</v>
      </c>
    </row>
    <row r="3115" spans="1:4" x14ac:dyDescent="0.35">
      <c r="A3115" s="454">
        <v>44218</v>
      </c>
      <c r="B3115" s="455">
        <v>2018000848</v>
      </c>
      <c r="C3115" s="456">
        <v>-124.63</v>
      </c>
      <c r="D3115" s="127">
        <v>1</v>
      </c>
    </row>
    <row r="3116" spans="1:4" x14ac:dyDescent="0.35">
      <c r="A3116" s="454">
        <v>44114</v>
      </c>
      <c r="B3116" s="455">
        <v>2008000056</v>
      </c>
      <c r="C3116" s="456">
        <v>-123.72</v>
      </c>
      <c r="D3116" s="127">
        <v>1</v>
      </c>
    </row>
    <row r="3117" spans="1:4" x14ac:dyDescent="0.35">
      <c r="A3117" s="454">
        <v>44281</v>
      </c>
      <c r="B3117" s="455">
        <v>2018001171</v>
      </c>
      <c r="C3117" s="456">
        <v>-120.58</v>
      </c>
      <c r="D3117" s="127">
        <v>1</v>
      </c>
    </row>
    <row r="3118" spans="1:4" x14ac:dyDescent="0.35">
      <c r="A3118" s="454">
        <v>44316</v>
      </c>
      <c r="B3118" s="455">
        <v>2008000215</v>
      </c>
      <c r="C3118" s="456">
        <v>-118.36</v>
      </c>
      <c r="D3118" s="127">
        <v>1</v>
      </c>
    </row>
    <row r="3119" spans="1:4" x14ac:dyDescent="0.35">
      <c r="A3119" s="454">
        <v>44171</v>
      </c>
      <c r="B3119" s="455">
        <v>2008000105</v>
      </c>
      <c r="C3119" s="456">
        <v>-117</v>
      </c>
      <c r="D3119" s="127">
        <v>1</v>
      </c>
    </row>
    <row r="3120" spans="1:4" x14ac:dyDescent="0.35">
      <c r="A3120" s="454">
        <v>44311</v>
      </c>
      <c r="B3120" s="455">
        <v>2018001264</v>
      </c>
      <c r="C3120" s="456">
        <v>-116.89</v>
      </c>
      <c r="D3120" s="127">
        <v>1</v>
      </c>
    </row>
    <row r="3121" spans="1:4" x14ac:dyDescent="0.35">
      <c r="A3121" s="454">
        <v>44311</v>
      </c>
      <c r="B3121" s="455">
        <v>2018001264</v>
      </c>
      <c r="C3121" s="456">
        <v>-116.89</v>
      </c>
      <c r="D3121" s="127">
        <v>1</v>
      </c>
    </row>
    <row r="3122" spans="1:4" x14ac:dyDescent="0.35">
      <c r="A3122" s="454">
        <v>44140</v>
      </c>
      <c r="B3122" s="455">
        <v>2008000077</v>
      </c>
      <c r="C3122" s="456">
        <v>-116</v>
      </c>
      <c r="D3122" s="127">
        <v>1</v>
      </c>
    </row>
    <row r="3123" spans="1:4" x14ac:dyDescent="0.35">
      <c r="A3123" s="454">
        <v>44358</v>
      </c>
      <c r="B3123" s="455">
        <v>2008000298</v>
      </c>
      <c r="C3123" s="456">
        <v>-116</v>
      </c>
      <c r="D3123" s="127">
        <v>1</v>
      </c>
    </row>
    <row r="3124" spans="1:4" x14ac:dyDescent="0.35">
      <c r="A3124" s="454">
        <v>44068</v>
      </c>
      <c r="B3124" s="455">
        <v>2008000016</v>
      </c>
      <c r="C3124" s="456">
        <v>-114</v>
      </c>
      <c r="D3124" s="127">
        <v>1</v>
      </c>
    </row>
    <row r="3125" spans="1:4" x14ac:dyDescent="0.35">
      <c r="A3125" s="454">
        <v>44320</v>
      </c>
      <c r="B3125" s="455">
        <v>2008000227</v>
      </c>
      <c r="C3125" s="456">
        <v>-106.59</v>
      </c>
      <c r="D3125" s="127">
        <v>1</v>
      </c>
    </row>
    <row r="3126" spans="1:4" x14ac:dyDescent="0.35">
      <c r="A3126" s="454">
        <v>44017</v>
      </c>
      <c r="B3126" s="455">
        <v>2008000002</v>
      </c>
      <c r="C3126" s="456">
        <v>-104.48</v>
      </c>
      <c r="D3126" s="127">
        <v>1</v>
      </c>
    </row>
    <row r="3127" spans="1:4" x14ac:dyDescent="0.35">
      <c r="A3127" s="454">
        <v>44316</v>
      </c>
      <c r="B3127" s="455">
        <v>2008000216</v>
      </c>
      <c r="C3127" s="456">
        <v>-103.08</v>
      </c>
      <c r="D3127" s="127">
        <v>1</v>
      </c>
    </row>
    <row r="3128" spans="1:4" x14ac:dyDescent="0.35">
      <c r="A3128" s="454">
        <v>44281</v>
      </c>
      <c r="B3128" s="455">
        <v>2018001171</v>
      </c>
      <c r="C3128" s="456">
        <v>-100.95</v>
      </c>
      <c r="D3128" s="127">
        <v>1</v>
      </c>
    </row>
    <row r="3129" spans="1:4" x14ac:dyDescent="0.35">
      <c r="A3129" s="454">
        <v>44344</v>
      </c>
      <c r="B3129" s="455">
        <v>2008000265</v>
      </c>
      <c r="C3129" s="456">
        <v>-100</v>
      </c>
      <c r="D3129" s="127">
        <v>1</v>
      </c>
    </row>
    <row r="3130" spans="1:4" x14ac:dyDescent="0.35">
      <c r="A3130" s="454">
        <v>44344</v>
      </c>
      <c r="B3130" s="455">
        <v>2008000266</v>
      </c>
      <c r="C3130" s="456">
        <v>-100</v>
      </c>
      <c r="D3130" s="127">
        <v>1</v>
      </c>
    </row>
    <row r="3131" spans="1:4" x14ac:dyDescent="0.35">
      <c r="A3131" s="454">
        <v>44358</v>
      </c>
      <c r="B3131" s="455">
        <v>2008000291</v>
      </c>
      <c r="C3131" s="456">
        <v>-100</v>
      </c>
      <c r="D3131" s="127">
        <v>1</v>
      </c>
    </row>
    <row r="3132" spans="1:4" x14ac:dyDescent="0.35">
      <c r="A3132" s="454">
        <v>44362</v>
      </c>
      <c r="B3132" s="455">
        <v>2008000313</v>
      </c>
      <c r="C3132" s="456">
        <v>-100</v>
      </c>
      <c r="D3132" s="127">
        <v>1</v>
      </c>
    </row>
    <row r="3133" spans="1:4" x14ac:dyDescent="0.35">
      <c r="A3133" s="454">
        <v>44362</v>
      </c>
      <c r="B3133" s="455">
        <v>2008000314</v>
      </c>
      <c r="C3133" s="456">
        <v>-100</v>
      </c>
      <c r="D3133" s="127">
        <v>1</v>
      </c>
    </row>
    <row r="3134" spans="1:4" x14ac:dyDescent="0.35">
      <c r="A3134" s="454">
        <v>44364</v>
      </c>
      <c r="B3134" s="455">
        <v>2008000334</v>
      </c>
      <c r="C3134" s="456">
        <v>-100</v>
      </c>
      <c r="D3134" s="127">
        <v>1</v>
      </c>
    </row>
    <row r="3135" spans="1:4" x14ac:dyDescent="0.35">
      <c r="A3135" s="454">
        <v>44320</v>
      </c>
      <c r="B3135" s="455">
        <v>2008000230</v>
      </c>
      <c r="C3135" s="456">
        <v>-99.6</v>
      </c>
      <c r="D3135" s="127">
        <v>1</v>
      </c>
    </row>
    <row r="3136" spans="1:4" x14ac:dyDescent="0.35">
      <c r="A3136" s="454">
        <v>44337</v>
      </c>
      <c r="B3136" s="455">
        <v>2008000251</v>
      </c>
      <c r="C3136" s="456">
        <v>-99.3</v>
      </c>
      <c r="D3136" s="127">
        <v>1</v>
      </c>
    </row>
    <row r="3137" spans="1:4" x14ac:dyDescent="0.35">
      <c r="A3137" s="454">
        <v>44199</v>
      </c>
      <c r="B3137" s="455">
        <v>2008000151</v>
      </c>
      <c r="C3137" s="456">
        <v>-98.5</v>
      </c>
      <c r="D3137" s="127">
        <v>1</v>
      </c>
    </row>
    <row r="3138" spans="1:4" x14ac:dyDescent="0.35">
      <c r="A3138" s="454">
        <v>44364</v>
      </c>
      <c r="B3138" s="455">
        <v>2008000323</v>
      </c>
      <c r="C3138" s="456">
        <v>-98</v>
      </c>
      <c r="D3138" s="127">
        <v>1</v>
      </c>
    </row>
    <row r="3139" spans="1:4" x14ac:dyDescent="0.35">
      <c r="A3139" s="454">
        <v>44364</v>
      </c>
      <c r="B3139" s="455">
        <v>2008000335</v>
      </c>
      <c r="C3139" s="456">
        <v>-98</v>
      </c>
      <c r="D3139" s="127">
        <v>1</v>
      </c>
    </row>
    <row r="3140" spans="1:4" x14ac:dyDescent="0.35">
      <c r="A3140" s="454">
        <v>44320</v>
      </c>
      <c r="B3140" s="455">
        <v>2008000237</v>
      </c>
      <c r="C3140" s="456">
        <v>-97.98</v>
      </c>
      <c r="D3140" s="127">
        <v>1</v>
      </c>
    </row>
    <row r="3141" spans="1:4" x14ac:dyDescent="0.35">
      <c r="A3141" s="454">
        <v>44364</v>
      </c>
      <c r="B3141" s="455">
        <v>2008000336</v>
      </c>
      <c r="C3141" s="456">
        <v>-96</v>
      </c>
      <c r="D3141" s="127">
        <v>1</v>
      </c>
    </row>
    <row r="3142" spans="1:4" x14ac:dyDescent="0.35">
      <c r="A3142" s="454">
        <v>44171</v>
      </c>
      <c r="B3142" s="455">
        <v>2008000113</v>
      </c>
      <c r="C3142" s="456">
        <v>-94</v>
      </c>
      <c r="D3142" s="127">
        <v>1</v>
      </c>
    </row>
    <row r="3143" spans="1:4" x14ac:dyDescent="0.35">
      <c r="A3143" s="454">
        <v>44190</v>
      </c>
      <c r="B3143" s="455">
        <v>2018000719</v>
      </c>
      <c r="C3143" s="456">
        <v>-94</v>
      </c>
      <c r="D3143" s="127">
        <v>1</v>
      </c>
    </row>
    <row r="3144" spans="1:4" x14ac:dyDescent="0.35">
      <c r="A3144" s="454">
        <v>44171</v>
      </c>
      <c r="B3144" s="455">
        <v>2008000107</v>
      </c>
      <c r="C3144" s="456">
        <v>-93</v>
      </c>
      <c r="D3144" s="127">
        <v>1</v>
      </c>
    </row>
    <row r="3145" spans="1:4" x14ac:dyDescent="0.35">
      <c r="A3145" s="454">
        <v>44358</v>
      </c>
      <c r="B3145" s="455">
        <v>2008000286</v>
      </c>
      <c r="C3145" s="456">
        <v>-91</v>
      </c>
      <c r="D3145" s="127">
        <v>1</v>
      </c>
    </row>
    <row r="3146" spans="1:4" x14ac:dyDescent="0.35">
      <c r="A3146" s="454">
        <v>44068</v>
      </c>
      <c r="B3146" s="455">
        <v>2008000023</v>
      </c>
      <c r="C3146" s="456">
        <v>-90</v>
      </c>
      <c r="D3146" s="127">
        <v>1</v>
      </c>
    </row>
    <row r="3147" spans="1:4" x14ac:dyDescent="0.35">
      <c r="A3147" s="454">
        <v>44320</v>
      </c>
      <c r="B3147" s="455">
        <v>2008000220</v>
      </c>
      <c r="C3147" s="456">
        <v>-89.64</v>
      </c>
      <c r="D3147" s="127">
        <v>1</v>
      </c>
    </row>
    <row r="3148" spans="1:4" x14ac:dyDescent="0.35">
      <c r="A3148" s="454">
        <v>44214</v>
      </c>
      <c r="B3148" s="455">
        <v>2008000170</v>
      </c>
      <c r="C3148" s="456">
        <v>-88</v>
      </c>
      <c r="D3148" s="127">
        <v>1</v>
      </c>
    </row>
    <row r="3149" spans="1:4" x14ac:dyDescent="0.35">
      <c r="A3149" s="454">
        <v>44281</v>
      </c>
      <c r="B3149" s="455">
        <v>2018001171</v>
      </c>
      <c r="C3149" s="456">
        <v>-87.64</v>
      </c>
      <c r="D3149" s="127">
        <v>1</v>
      </c>
    </row>
    <row r="3150" spans="1:4" x14ac:dyDescent="0.35">
      <c r="A3150" s="454">
        <v>44214</v>
      </c>
      <c r="B3150" s="455">
        <v>2008000173</v>
      </c>
      <c r="C3150" s="456">
        <v>-84.44</v>
      </c>
      <c r="D3150" s="127">
        <v>1</v>
      </c>
    </row>
    <row r="3151" spans="1:4" x14ac:dyDescent="0.35">
      <c r="A3151" s="454">
        <v>44199</v>
      </c>
      <c r="B3151" s="455">
        <v>2008000159</v>
      </c>
      <c r="C3151" s="456">
        <v>-82.48</v>
      </c>
      <c r="D3151" s="127">
        <v>1</v>
      </c>
    </row>
    <row r="3152" spans="1:4" x14ac:dyDescent="0.35">
      <c r="A3152" s="454">
        <v>44140</v>
      </c>
      <c r="B3152" s="455">
        <v>2008000074</v>
      </c>
      <c r="C3152" s="456">
        <v>-82</v>
      </c>
      <c r="D3152" s="127">
        <v>1</v>
      </c>
    </row>
    <row r="3153" spans="1:4" x14ac:dyDescent="0.35">
      <c r="A3153" s="454">
        <v>44140</v>
      </c>
      <c r="B3153" s="455">
        <v>2008000080</v>
      </c>
      <c r="C3153" s="456">
        <v>-82</v>
      </c>
      <c r="D3153" s="127">
        <v>1</v>
      </c>
    </row>
    <row r="3154" spans="1:4" x14ac:dyDescent="0.35">
      <c r="A3154" s="454">
        <v>44171</v>
      </c>
      <c r="B3154" s="455">
        <v>2008000104</v>
      </c>
      <c r="C3154" s="456">
        <v>-82</v>
      </c>
      <c r="D3154" s="127">
        <v>1</v>
      </c>
    </row>
    <row r="3155" spans="1:4" x14ac:dyDescent="0.35">
      <c r="A3155" s="454">
        <v>44175</v>
      </c>
      <c r="B3155" s="455">
        <v>2008000117</v>
      </c>
      <c r="C3155" s="456">
        <v>-82</v>
      </c>
      <c r="D3155" s="127">
        <v>1</v>
      </c>
    </row>
    <row r="3156" spans="1:4" x14ac:dyDescent="0.35">
      <c r="A3156" s="454">
        <v>44358</v>
      </c>
      <c r="B3156" s="455">
        <v>2008000287</v>
      </c>
      <c r="C3156" s="456">
        <v>-82</v>
      </c>
      <c r="D3156" s="127">
        <v>1</v>
      </c>
    </row>
    <row r="3157" spans="1:4" x14ac:dyDescent="0.35">
      <c r="A3157" s="454">
        <v>44358</v>
      </c>
      <c r="B3157" s="455">
        <v>2008000277</v>
      </c>
      <c r="C3157" s="456">
        <v>-75</v>
      </c>
      <c r="D3157" s="127">
        <v>1</v>
      </c>
    </row>
    <row r="3158" spans="1:4" x14ac:dyDescent="0.35">
      <c r="A3158" s="454">
        <v>44358</v>
      </c>
      <c r="B3158" s="455">
        <v>2008000280</v>
      </c>
      <c r="C3158" s="456">
        <v>-75</v>
      </c>
      <c r="D3158" s="127">
        <v>1</v>
      </c>
    </row>
    <row r="3159" spans="1:4" x14ac:dyDescent="0.35">
      <c r="A3159" s="454">
        <v>44358</v>
      </c>
      <c r="B3159" s="455">
        <v>2008000284</v>
      </c>
      <c r="C3159" s="456">
        <v>-75</v>
      </c>
      <c r="D3159" s="127">
        <v>1</v>
      </c>
    </row>
    <row r="3160" spans="1:4" x14ac:dyDescent="0.35">
      <c r="A3160" s="454">
        <v>44358</v>
      </c>
      <c r="B3160" s="455">
        <v>2008000288</v>
      </c>
      <c r="C3160" s="456">
        <v>-75</v>
      </c>
      <c r="D3160" s="127">
        <v>1</v>
      </c>
    </row>
    <row r="3161" spans="1:4" x14ac:dyDescent="0.35">
      <c r="A3161" s="454">
        <v>44358</v>
      </c>
      <c r="B3161" s="455">
        <v>2008000295</v>
      </c>
      <c r="C3161" s="456">
        <v>-75</v>
      </c>
      <c r="D3161" s="127">
        <v>1</v>
      </c>
    </row>
    <row r="3162" spans="1:4" x14ac:dyDescent="0.35">
      <c r="A3162" s="454">
        <v>44358</v>
      </c>
      <c r="B3162" s="455">
        <v>2008000300</v>
      </c>
      <c r="C3162" s="456">
        <v>-75</v>
      </c>
      <c r="D3162" s="127">
        <v>1</v>
      </c>
    </row>
    <row r="3163" spans="1:4" x14ac:dyDescent="0.35">
      <c r="A3163" s="454">
        <v>44214</v>
      </c>
      <c r="B3163" s="455">
        <v>2008000167</v>
      </c>
      <c r="C3163" s="456">
        <v>-73</v>
      </c>
      <c r="D3163" s="127">
        <v>1</v>
      </c>
    </row>
    <row r="3164" spans="1:4" x14ac:dyDescent="0.35">
      <c r="A3164" s="454">
        <v>44364</v>
      </c>
      <c r="B3164" s="455">
        <v>2008000316</v>
      </c>
      <c r="C3164" s="456">
        <v>-73</v>
      </c>
      <c r="D3164" s="127">
        <v>1</v>
      </c>
    </row>
    <row r="3165" spans="1:4" x14ac:dyDescent="0.35">
      <c r="A3165" s="454">
        <v>44364</v>
      </c>
      <c r="B3165" s="455">
        <v>2008000340</v>
      </c>
      <c r="C3165" s="456">
        <v>-73</v>
      </c>
      <c r="D3165" s="127">
        <v>1</v>
      </c>
    </row>
    <row r="3166" spans="1:4" x14ac:dyDescent="0.35">
      <c r="A3166" s="454">
        <v>44169</v>
      </c>
      <c r="B3166" s="455">
        <v>2008000100</v>
      </c>
      <c r="C3166" s="456">
        <v>-72.17</v>
      </c>
      <c r="D3166" s="127">
        <v>1</v>
      </c>
    </row>
    <row r="3167" spans="1:4" x14ac:dyDescent="0.35">
      <c r="A3167" s="454">
        <v>44214</v>
      </c>
      <c r="B3167" s="455">
        <v>2008000174</v>
      </c>
      <c r="C3167" s="456">
        <v>-69.349999999999994</v>
      </c>
      <c r="D3167" s="127">
        <v>1</v>
      </c>
    </row>
    <row r="3168" spans="1:4" x14ac:dyDescent="0.35">
      <c r="A3168" s="454">
        <v>44089</v>
      </c>
      <c r="B3168" s="455">
        <v>2008000039</v>
      </c>
      <c r="C3168" s="456">
        <v>-69</v>
      </c>
      <c r="D3168" s="127">
        <v>1</v>
      </c>
    </row>
    <row r="3169" spans="1:4" x14ac:dyDescent="0.35">
      <c r="A3169" s="454">
        <v>44337</v>
      </c>
      <c r="B3169" s="455">
        <v>2008000242</v>
      </c>
      <c r="C3169" s="456">
        <v>-68.64</v>
      </c>
      <c r="D3169" s="127">
        <v>1</v>
      </c>
    </row>
    <row r="3170" spans="1:4" x14ac:dyDescent="0.35">
      <c r="A3170" s="454">
        <v>44337</v>
      </c>
      <c r="B3170" s="455">
        <v>2008000244</v>
      </c>
      <c r="C3170" s="456">
        <v>-68.64</v>
      </c>
      <c r="D3170" s="127">
        <v>1</v>
      </c>
    </row>
    <row r="3171" spans="1:4" x14ac:dyDescent="0.35">
      <c r="A3171" s="454">
        <v>44337</v>
      </c>
      <c r="B3171" s="455">
        <v>2008000245</v>
      </c>
      <c r="C3171" s="456">
        <v>-68.64</v>
      </c>
      <c r="D3171" s="127">
        <v>1</v>
      </c>
    </row>
    <row r="3172" spans="1:4" x14ac:dyDescent="0.35">
      <c r="A3172" s="454">
        <v>44337</v>
      </c>
      <c r="B3172" s="455">
        <v>2008000246</v>
      </c>
      <c r="C3172" s="456">
        <v>-68.64</v>
      </c>
      <c r="D3172" s="127">
        <v>1</v>
      </c>
    </row>
    <row r="3173" spans="1:4" x14ac:dyDescent="0.35">
      <c r="A3173" s="454">
        <v>44337</v>
      </c>
      <c r="B3173" s="455">
        <v>2008000248</v>
      </c>
      <c r="C3173" s="456">
        <v>-68.64</v>
      </c>
      <c r="D3173" s="127">
        <v>1</v>
      </c>
    </row>
    <row r="3174" spans="1:4" x14ac:dyDescent="0.35">
      <c r="A3174" s="454">
        <v>44337</v>
      </c>
      <c r="B3174" s="455">
        <v>2008000249</v>
      </c>
      <c r="C3174" s="456">
        <v>-68.64</v>
      </c>
      <c r="D3174" s="127">
        <v>1</v>
      </c>
    </row>
    <row r="3175" spans="1:4" x14ac:dyDescent="0.35">
      <c r="A3175" s="454">
        <v>44337</v>
      </c>
      <c r="B3175" s="455">
        <v>2008000250</v>
      </c>
      <c r="C3175" s="456">
        <v>-68.64</v>
      </c>
      <c r="D3175" s="127">
        <v>1</v>
      </c>
    </row>
    <row r="3176" spans="1:4" x14ac:dyDescent="0.35">
      <c r="A3176" s="454">
        <v>44337</v>
      </c>
      <c r="B3176" s="455">
        <v>2008000255</v>
      </c>
      <c r="C3176" s="456">
        <v>-68.64</v>
      </c>
      <c r="D3176" s="127">
        <v>1</v>
      </c>
    </row>
    <row r="3177" spans="1:4" x14ac:dyDescent="0.35">
      <c r="A3177" s="454">
        <v>44337</v>
      </c>
      <c r="B3177" s="455">
        <v>2008000257</v>
      </c>
      <c r="C3177" s="456">
        <v>-68.64</v>
      </c>
      <c r="D3177" s="127">
        <v>1</v>
      </c>
    </row>
    <row r="3178" spans="1:4" x14ac:dyDescent="0.35">
      <c r="A3178" s="454">
        <v>44137</v>
      </c>
      <c r="B3178" s="455">
        <v>2018000424</v>
      </c>
      <c r="C3178" s="456">
        <v>-68.44</v>
      </c>
      <c r="D3178" s="127">
        <v>1</v>
      </c>
    </row>
    <row r="3179" spans="1:4" x14ac:dyDescent="0.35">
      <c r="A3179" s="454">
        <v>44137</v>
      </c>
      <c r="B3179" s="455">
        <v>2018000424</v>
      </c>
      <c r="C3179" s="456">
        <v>-68.44</v>
      </c>
      <c r="D3179" s="127">
        <v>1</v>
      </c>
    </row>
    <row r="3180" spans="1:4" x14ac:dyDescent="0.35">
      <c r="A3180" s="454">
        <v>44169</v>
      </c>
      <c r="B3180" s="455">
        <v>2008000101</v>
      </c>
      <c r="C3180" s="456">
        <v>-67.8</v>
      </c>
      <c r="D3180" s="127">
        <v>1</v>
      </c>
    </row>
    <row r="3181" spans="1:4" x14ac:dyDescent="0.35">
      <c r="A3181" s="454">
        <v>44089</v>
      </c>
      <c r="B3181" s="455">
        <v>2008000040</v>
      </c>
      <c r="C3181" s="456">
        <v>-66</v>
      </c>
      <c r="D3181" s="127">
        <v>1</v>
      </c>
    </row>
    <row r="3182" spans="1:4" x14ac:dyDescent="0.35">
      <c r="A3182" s="454">
        <v>44218</v>
      </c>
      <c r="B3182" s="455">
        <v>2018000848</v>
      </c>
      <c r="C3182" s="456">
        <v>-62.32</v>
      </c>
      <c r="D3182" s="127">
        <v>1</v>
      </c>
    </row>
    <row r="3183" spans="1:4" x14ac:dyDescent="0.35">
      <c r="A3183" s="454">
        <v>44068</v>
      </c>
      <c r="B3183" s="455">
        <v>2008000024</v>
      </c>
      <c r="C3183" s="456">
        <v>-61.18</v>
      </c>
      <c r="D3183" s="127">
        <v>1</v>
      </c>
    </row>
    <row r="3184" spans="1:4" x14ac:dyDescent="0.35">
      <c r="A3184" s="454">
        <v>44104</v>
      </c>
      <c r="B3184" s="455">
        <v>2008000047</v>
      </c>
      <c r="C3184" s="456">
        <v>-60</v>
      </c>
      <c r="D3184" s="127">
        <v>1</v>
      </c>
    </row>
    <row r="3185" spans="1:4" x14ac:dyDescent="0.35">
      <c r="A3185" s="454">
        <v>44191</v>
      </c>
      <c r="B3185" s="455">
        <v>2008000123</v>
      </c>
      <c r="C3185" s="456">
        <v>-60</v>
      </c>
      <c r="D3185" s="127">
        <v>1</v>
      </c>
    </row>
    <row r="3186" spans="1:4" x14ac:dyDescent="0.35">
      <c r="A3186" s="454">
        <v>44143</v>
      </c>
      <c r="B3186" s="455">
        <v>2008000085</v>
      </c>
      <c r="C3186" s="456">
        <v>-59.1</v>
      </c>
      <c r="D3186" s="127">
        <v>1</v>
      </c>
    </row>
    <row r="3187" spans="1:4" x14ac:dyDescent="0.35">
      <c r="A3187" s="454">
        <v>44068</v>
      </c>
      <c r="B3187" s="455">
        <v>2008000028</v>
      </c>
      <c r="C3187" s="456">
        <v>-57</v>
      </c>
      <c r="D3187" s="127">
        <v>1</v>
      </c>
    </row>
    <row r="3188" spans="1:4" x14ac:dyDescent="0.35">
      <c r="A3188" s="454">
        <v>44344</v>
      </c>
      <c r="B3188" s="455">
        <v>2008000264</v>
      </c>
      <c r="C3188" s="456">
        <v>-57</v>
      </c>
      <c r="D3188" s="127">
        <v>1</v>
      </c>
    </row>
    <row r="3189" spans="1:4" x14ac:dyDescent="0.35">
      <c r="A3189" s="454">
        <v>44364</v>
      </c>
      <c r="B3189" s="455">
        <v>2008000322</v>
      </c>
      <c r="C3189" s="456">
        <v>-57</v>
      </c>
      <c r="D3189" s="127">
        <v>1</v>
      </c>
    </row>
    <row r="3190" spans="1:4" x14ac:dyDescent="0.35">
      <c r="A3190" s="454">
        <v>44320</v>
      </c>
      <c r="B3190" s="455">
        <v>2008000229</v>
      </c>
      <c r="C3190" s="456">
        <v>-51.55</v>
      </c>
      <c r="D3190" s="127">
        <v>1</v>
      </c>
    </row>
    <row r="3191" spans="1:4" x14ac:dyDescent="0.35">
      <c r="A3191" s="454">
        <v>44358</v>
      </c>
      <c r="B3191" s="455">
        <v>2008000281</v>
      </c>
      <c r="C3191" s="456">
        <v>-50</v>
      </c>
      <c r="D3191" s="127">
        <v>1</v>
      </c>
    </row>
    <row r="3192" spans="1:4" x14ac:dyDescent="0.35">
      <c r="A3192" s="454">
        <v>44358</v>
      </c>
      <c r="B3192" s="455">
        <v>2008000282</v>
      </c>
      <c r="C3192" s="456">
        <v>-50</v>
      </c>
      <c r="D3192" s="127">
        <v>1</v>
      </c>
    </row>
    <row r="3193" spans="1:4" x14ac:dyDescent="0.35">
      <c r="A3193" s="454">
        <v>44358</v>
      </c>
      <c r="B3193" s="455">
        <v>2008000289</v>
      </c>
      <c r="C3193" s="456">
        <v>-50</v>
      </c>
      <c r="D3193" s="127">
        <v>1</v>
      </c>
    </row>
    <row r="3194" spans="1:4" x14ac:dyDescent="0.35">
      <c r="A3194" s="454">
        <v>44358</v>
      </c>
      <c r="B3194" s="455">
        <v>2008000290</v>
      </c>
      <c r="C3194" s="456">
        <v>-50</v>
      </c>
      <c r="D3194" s="127">
        <v>1</v>
      </c>
    </row>
    <row r="3195" spans="1:4" x14ac:dyDescent="0.35">
      <c r="A3195" s="454">
        <v>44358</v>
      </c>
      <c r="B3195" s="455">
        <v>2008000296</v>
      </c>
      <c r="C3195" s="456">
        <v>-50</v>
      </c>
      <c r="D3195" s="127">
        <v>1</v>
      </c>
    </row>
    <row r="3196" spans="1:4" x14ac:dyDescent="0.35">
      <c r="A3196" s="454">
        <v>44364</v>
      </c>
      <c r="B3196" s="455">
        <v>2008000317</v>
      </c>
      <c r="C3196" s="456">
        <v>-50</v>
      </c>
      <c r="D3196" s="127">
        <v>1</v>
      </c>
    </row>
    <row r="3197" spans="1:4" x14ac:dyDescent="0.35">
      <c r="A3197" s="454">
        <v>44364</v>
      </c>
      <c r="B3197" s="455">
        <v>2008000318</v>
      </c>
      <c r="C3197" s="456">
        <v>-50</v>
      </c>
      <c r="D3197" s="127">
        <v>1</v>
      </c>
    </row>
    <row r="3198" spans="1:4" x14ac:dyDescent="0.35">
      <c r="A3198" s="454">
        <v>44364</v>
      </c>
      <c r="B3198" s="455">
        <v>2008000321</v>
      </c>
      <c r="C3198" s="456">
        <v>-50</v>
      </c>
      <c r="D3198" s="127">
        <v>1</v>
      </c>
    </row>
    <row r="3199" spans="1:4" x14ac:dyDescent="0.35">
      <c r="A3199" s="454">
        <v>44364</v>
      </c>
      <c r="B3199" s="455">
        <v>2008000324</v>
      </c>
      <c r="C3199" s="456">
        <v>-50</v>
      </c>
      <c r="D3199" s="127">
        <v>1</v>
      </c>
    </row>
    <row r="3200" spans="1:4" x14ac:dyDescent="0.35">
      <c r="A3200" s="454">
        <v>44364</v>
      </c>
      <c r="B3200" s="455">
        <v>2008000326</v>
      </c>
      <c r="C3200" s="456">
        <v>-50</v>
      </c>
      <c r="D3200" s="127">
        <v>1</v>
      </c>
    </row>
    <row r="3201" spans="1:4" x14ac:dyDescent="0.35">
      <c r="A3201" s="454">
        <v>44364</v>
      </c>
      <c r="B3201" s="455">
        <v>2008000328</v>
      </c>
      <c r="C3201" s="456">
        <v>-50</v>
      </c>
      <c r="D3201" s="127">
        <v>1</v>
      </c>
    </row>
    <row r="3202" spans="1:4" x14ac:dyDescent="0.35">
      <c r="A3202" s="454">
        <v>44364</v>
      </c>
      <c r="B3202" s="455">
        <v>2008000329</v>
      </c>
      <c r="C3202" s="456">
        <v>-50</v>
      </c>
      <c r="D3202" s="127">
        <v>1</v>
      </c>
    </row>
    <row r="3203" spans="1:4" x14ac:dyDescent="0.35">
      <c r="A3203" s="454">
        <v>44364</v>
      </c>
      <c r="B3203" s="455">
        <v>2008000337</v>
      </c>
      <c r="C3203" s="456">
        <v>-50</v>
      </c>
      <c r="D3203" s="127">
        <v>1</v>
      </c>
    </row>
    <row r="3204" spans="1:4" x14ac:dyDescent="0.35">
      <c r="A3204" s="454">
        <v>44364</v>
      </c>
      <c r="B3204" s="455">
        <v>2008000345</v>
      </c>
      <c r="C3204" s="456">
        <v>-50</v>
      </c>
      <c r="D3204" s="127">
        <v>1</v>
      </c>
    </row>
    <row r="3205" spans="1:4" x14ac:dyDescent="0.35">
      <c r="A3205" s="454">
        <v>44199</v>
      </c>
      <c r="B3205" s="455">
        <v>2008000143</v>
      </c>
      <c r="C3205" s="456">
        <v>-49.25</v>
      </c>
      <c r="D3205" s="127">
        <v>1</v>
      </c>
    </row>
    <row r="3206" spans="1:4" x14ac:dyDescent="0.35">
      <c r="A3206" s="454">
        <v>44199</v>
      </c>
      <c r="B3206" s="455">
        <v>2008000145</v>
      </c>
      <c r="C3206" s="456">
        <v>-49.25</v>
      </c>
      <c r="D3206" s="127">
        <v>1</v>
      </c>
    </row>
    <row r="3207" spans="1:4" x14ac:dyDescent="0.35">
      <c r="A3207" s="454">
        <v>44199</v>
      </c>
      <c r="B3207" s="455">
        <v>2008000149</v>
      </c>
      <c r="C3207" s="456">
        <v>-49.25</v>
      </c>
      <c r="D3207" s="127">
        <v>1</v>
      </c>
    </row>
    <row r="3208" spans="1:4" x14ac:dyDescent="0.35">
      <c r="A3208" s="454">
        <v>44199</v>
      </c>
      <c r="B3208" s="455">
        <v>2008000154</v>
      </c>
      <c r="C3208" s="456">
        <v>-49.25</v>
      </c>
      <c r="D3208" s="127">
        <v>1</v>
      </c>
    </row>
    <row r="3209" spans="1:4" x14ac:dyDescent="0.35">
      <c r="A3209" s="454">
        <v>44199</v>
      </c>
      <c r="B3209" s="455">
        <v>2008000156</v>
      </c>
      <c r="C3209" s="456">
        <v>-49.25</v>
      </c>
      <c r="D3209" s="127">
        <v>1</v>
      </c>
    </row>
    <row r="3210" spans="1:4" x14ac:dyDescent="0.35">
      <c r="A3210" s="454">
        <v>44199</v>
      </c>
      <c r="B3210" s="455">
        <v>2008000161</v>
      </c>
      <c r="C3210" s="456">
        <v>-49.25</v>
      </c>
      <c r="D3210" s="127">
        <v>1</v>
      </c>
    </row>
    <row r="3211" spans="1:4" x14ac:dyDescent="0.35">
      <c r="A3211" s="454">
        <v>44227</v>
      </c>
      <c r="B3211" s="455">
        <v>2008000178</v>
      </c>
      <c r="C3211" s="456">
        <v>-49.25</v>
      </c>
      <c r="D3211" s="127">
        <v>1</v>
      </c>
    </row>
    <row r="3212" spans="1:4" x14ac:dyDescent="0.35">
      <c r="A3212" s="454">
        <v>44358</v>
      </c>
      <c r="B3212" s="455">
        <v>2008000294</v>
      </c>
      <c r="C3212" s="456">
        <v>-48</v>
      </c>
      <c r="D3212" s="127">
        <v>1</v>
      </c>
    </row>
    <row r="3213" spans="1:4" x14ac:dyDescent="0.35">
      <c r="A3213" s="454">
        <v>44068</v>
      </c>
      <c r="B3213" s="455">
        <v>2008000019</v>
      </c>
      <c r="C3213" s="456">
        <v>-47.48</v>
      </c>
      <c r="D3213" s="127">
        <v>1</v>
      </c>
    </row>
    <row r="3214" spans="1:4" x14ac:dyDescent="0.35">
      <c r="A3214" s="454">
        <v>44197</v>
      </c>
      <c r="B3214" s="455">
        <v>2008000141</v>
      </c>
      <c r="C3214" s="456">
        <v>-46</v>
      </c>
      <c r="D3214" s="127">
        <v>1</v>
      </c>
    </row>
    <row r="3215" spans="1:4" x14ac:dyDescent="0.35">
      <c r="A3215" s="454">
        <v>44068</v>
      </c>
      <c r="B3215" s="455">
        <v>2008000020</v>
      </c>
      <c r="C3215" s="456">
        <v>-45</v>
      </c>
      <c r="D3215" s="127">
        <v>1</v>
      </c>
    </row>
    <row r="3216" spans="1:4" x14ac:dyDescent="0.35">
      <c r="A3216" s="454">
        <v>44068</v>
      </c>
      <c r="B3216" s="455">
        <v>2008000021</v>
      </c>
      <c r="C3216" s="456">
        <v>-45</v>
      </c>
      <c r="D3216" s="127">
        <v>1</v>
      </c>
    </row>
    <row r="3217" spans="1:4" x14ac:dyDescent="0.35">
      <c r="A3217" s="454">
        <v>44068</v>
      </c>
      <c r="B3217" s="455">
        <v>2008000022</v>
      </c>
      <c r="C3217" s="456">
        <v>-45</v>
      </c>
      <c r="D3217" s="127">
        <v>1</v>
      </c>
    </row>
    <row r="3218" spans="1:4" x14ac:dyDescent="0.35">
      <c r="A3218" s="454">
        <v>44068</v>
      </c>
      <c r="B3218" s="455">
        <v>2008000025</v>
      </c>
      <c r="C3218" s="456">
        <v>-45</v>
      </c>
      <c r="D3218" s="127">
        <v>1</v>
      </c>
    </row>
    <row r="3219" spans="1:4" x14ac:dyDescent="0.35">
      <c r="A3219" s="454">
        <v>44214</v>
      </c>
      <c r="B3219" s="455">
        <v>2008000169</v>
      </c>
      <c r="C3219" s="456">
        <v>-44</v>
      </c>
      <c r="D3219" s="127">
        <v>1</v>
      </c>
    </row>
    <row r="3220" spans="1:4" x14ac:dyDescent="0.35">
      <c r="A3220" s="454">
        <v>44338</v>
      </c>
      <c r="B3220" s="455">
        <v>2008000260</v>
      </c>
      <c r="C3220" s="456">
        <v>-43</v>
      </c>
      <c r="D3220" s="127">
        <v>1</v>
      </c>
    </row>
    <row r="3221" spans="1:4" x14ac:dyDescent="0.35">
      <c r="A3221" s="454">
        <v>44143</v>
      </c>
      <c r="B3221" s="455">
        <v>2008000083</v>
      </c>
      <c r="C3221" s="456">
        <v>-41.24</v>
      </c>
      <c r="D3221" s="127">
        <v>1</v>
      </c>
    </row>
    <row r="3222" spans="1:4" x14ac:dyDescent="0.35">
      <c r="A3222" s="454">
        <v>44169</v>
      </c>
      <c r="B3222" s="455">
        <v>2008000102</v>
      </c>
      <c r="C3222" s="456">
        <v>-41.24</v>
      </c>
      <c r="D3222" s="127">
        <v>1</v>
      </c>
    </row>
    <row r="3223" spans="1:4" x14ac:dyDescent="0.35">
      <c r="A3223" s="454">
        <v>44199</v>
      </c>
      <c r="B3223" s="455">
        <v>2008000146</v>
      </c>
      <c r="C3223" s="456">
        <v>-41.24</v>
      </c>
      <c r="D3223" s="127">
        <v>1</v>
      </c>
    </row>
    <row r="3224" spans="1:4" x14ac:dyDescent="0.35">
      <c r="A3224" s="454">
        <v>44199</v>
      </c>
      <c r="B3224" s="455">
        <v>2008000147</v>
      </c>
      <c r="C3224" s="456">
        <v>-41.24</v>
      </c>
      <c r="D3224" s="127">
        <v>1</v>
      </c>
    </row>
    <row r="3225" spans="1:4" x14ac:dyDescent="0.35">
      <c r="A3225" s="454">
        <v>44199</v>
      </c>
      <c r="B3225" s="455">
        <v>2008000148</v>
      </c>
      <c r="C3225" s="456">
        <v>-41.24</v>
      </c>
      <c r="D3225" s="127">
        <v>1</v>
      </c>
    </row>
    <row r="3226" spans="1:4" x14ac:dyDescent="0.35">
      <c r="A3226" s="454">
        <v>44199</v>
      </c>
      <c r="B3226" s="455">
        <v>2008000153</v>
      </c>
      <c r="C3226" s="456">
        <v>-41.24</v>
      </c>
      <c r="D3226" s="127">
        <v>1</v>
      </c>
    </row>
    <row r="3227" spans="1:4" x14ac:dyDescent="0.35">
      <c r="A3227" s="454">
        <v>44199</v>
      </c>
      <c r="B3227" s="455">
        <v>2008000158</v>
      </c>
      <c r="C3227" s="456">
        <v>-41.24</v>
      </c>
      <c r="D3227" s="127">
        <v>1</v>
      </c>
    </row>
    <row r="3228" spans="1:4" x14ac:dyDescent="0.35">
      <c r="A3228" s="454">
        <v>44068</v>
      </c>
      <c r="B3228" s="455">
        <v>2008000015</v>
      </c>
      <c r="C3228" s="456">
        <v>-41.1</v>
      </c>
      <c r="D3228" s="127">
        <v>1</v>
      </c>
    </row>
    <row r="3229" spans="1:4" x14ac:dyDescent="0.35">
      <c r="A3229" s="454">
        <v>44068</v>
      </c>
      <c r="B3229" s="455">
        <v>2008000017</v>
      </c>
      <c r="C3229" s="456">
        <v>-41.1</v>
      </c>
      <c r="D3229" s="127">
        <v>1</v>
      </c>
    </row>
    <row r="3230" spans="1:4" x14ac:dyDescent="0.35">
      <c r="A3230" s="454">
        <v>44197</v>
      </c>
      <c r="B3230" s="455">
        <v>2008000132</v>
      </c>
      <c r="C3230" s="456">
        <v>-41</v>
      </c>
      <c r="D3230" s="127">
        <v>1</v>
      </c>
    </row>
    <row r="3231" spans="1:4" x14ac:dyDescent="0.35">
      <c r="A3231" s="454">
        <v>44197</v>
      </c>
      <c r="B3231" s="455">
        <v>2008000140</v>
      </c>
      <c r="C3231" s="456">
        <v>-41</v>
      </c>
      <c r="D3231" s="127">
        <v>1</v>
      </c>
    </row>
    <row r="3232" spans="1:4" x14ac:dyDescent="0.35">
      <c r="A3232" s="454">
        <v>44371</v>
      </c>
      <c r="B3232" s="455">
        <v>2008000312</v>
      </c>
      <c r="C3232" s="456">
        <v>-39.840000000000003</v>
      </c>
      <c r="D3232" s="127">
        <v>1</v>
      </c>
    </row>
    <row r="3233" spans="1:4" x14ac:dyDescent="0.35">
      <c r="A3233" s="454">
        <v>44199</v>
      </c>
      <c r="B3233" s="455">
        <v>2008000144</v>
      </c>
      <c r="C3233" s="456">
        <v>-39.4</v>
      </c>
      <c r="D3233" s="127">
        <v>1</v>
      </c>
    </row>
    <row r="3234" spans="1:4" x14ac:dyDescent="0.35">
      <c r="A3234" s="454">
        <v>44199</v>
      </c>
      <c r="B3234" s="455">
        <v>2008000162</v>
      </c>
      <c r="C3234" s="456">
        <v>-39.4</v>
      </c>
      <c r="D3234" s="127">
        <v>1</v>
      </c>
    </row>
    <row r="3235" spans="1:4" x14ac:dyDescent="0.35">
      <c r="A3235" s="454">
        <v>44320</v>
      </c>
      <c r="B3235" s="455">
        <v>2008000221</v>
      </c>
      <c r="C3235" s="456">
        <v>-38.76</v>
      </c>
      <c r="D3235" s="127">
        <v>1</v>
      </c>
    </row>
    <row r="3236" spans="1:4" x14ac:dyDescent="0.35">
      <c r="A3236" s="454">
        <v>44371</v>
      </c>
      <c r="B3236" s="455">
        <v>2008000302</v>
      </c>
      <c r="C3236" s="456">
        <v>-38.76</v>
      </c>
      <c r="D3236" s="127">
        <v>1</v>
      </c>
    </row>
    <row r="3237" spans="1:4" x14ac:dyDescent="0.35">
      <c r="A3237" s="454">
        <v>44175</v>
      </c>
      <c r="B3237" s="455">
        <v>2008000116</v>
      </c>
      <c r="C3237" s="456">
        <v>-38</v>
      </c>
      <c r="D3237" s="127">
        <v>1</v>
      </c>
    </row>
    <row r="3238" spans="1:4" x14ac:dyDescent="0.35">
      <c r="A3238" s="454">
        <v>44068</v>
      </c>
      <c r="B3238" s="455">
        <v>2008000012</v>
      </c>
      <c r="C3238" s="456">
        <v>-37.03</v>
      </c>
      <c r="D3238" s="127">
        <v>1</v>
      </c>
    </row>
    <row r="3239" spans="1:4" x14ac:dyDescent="0.35">
      <c r="A3239" s="454">
        <v>44068</v>
      </c>
      <c r="B3239" s="455">
        <v>2008000014</v>
      </c>
      <c r="C3239" s="456">
        <v>-37.03</v>
      </c>
      <c r="D3239" s="127">
        <v>1</v>
      </c>
    </row>
    <row r="3240" spans="1:4" x14ac:dyDescent="0.35">
      <c r="A3240" s="454">
        <v>44191</v>
      </c>
      <c r="B3240" s="455">
        <v>2018000722</v>
      </c>
      <c r="C3240" s="456">
        <v>-32</v>
      </c>
      <c r="D3240" s="127">
        <v>1</v>
      </c>
    </row>
    <row r="3241" spans="1:4" x14ac:dyDescent="0.35">
      <c r="A3241" s="454">
        <v>44197</v>
      </c>
      <c r="B3241" s="455">
        <v>2008000135</v>
      </c>
      <c r="C3241" s="456">
        <v>-32</v>
      </c>
      <c r="D3241" s="127">
        <v>1</v>
      </c>
    </row>
    <row r="3242" spans="1:4" x14ac:dyDescent="0.35">
      <c r="A3242" s="454">
        <v>44364</v>
      </c>
      <c r="B3242" s="455">
        <v>2008000315</v>
      </c>
      <c r="C3242" s="456">
        <v>-32</v>
      </c>
      <c r="D3242" s="127">
        <v>1</v>
      </c>
    </row>
    <row r="3243" spans="1:4" x14ac:dyDescent="0.35">
      <c r="A3243" s="454">
        <v>44364</v>
      </c>
      <c r="B3243" s="455">
        <v>2008000330</v>
      </c>
      <c r="C3243" s="456">
        <v>-32</v>
      </c>
      <c r="D3243" s="127">
        <v>1</v>
      </c>
    </row>
    <row r="3244" spans="1:4" x14ac:dyDescent="0.35">
      <c r="A3244" s="454">
        <v>44364</v>
      </c>
      <c r="B3244" s="455">
        <v>2008000350</v>
      </c>
      <c r="C3244" s="456">
        <v>-32</v>
      </c>
      <c r="D3244" s="127">
        <v>1</v>
      </c>
    </row>
    <row r="3245" spans="1:4" x14ac:dyDescent="0.35">
      <c r="A3245" s="454">
        <v>44278</v>
      </c>
      <c r="B3245" s="455">
        <v>2018001116</v>
      </c>
      <c r="C3245" s="456">
        <v>-31.5</v>
      </c>
      <c r="D3245" s="127">
        <v>1</v>
      </c>
    </row>
    <row r="3246" spans="1:4" x14ac:dyDescent="0.35">
      <c r="A3246" s="454">
        <v>44089</v>
      </c>
      <c r="B3246" s="455">
        <v>2008000038</v>
      </c>
      <c r="C3246" s="456">
        <v>-30</v>
      </c>
      <c r="D3246" s="127">
        <v>1</v>
      </c>
    </row>
    <row r="3247" spans="1:4" x14ac:dyDescent="0.35">
      <c r="A3247" s="454">
        <v>44256</v>
      </c>
      <c r="B3247" s="455">
        <v>2008000200</v>
      </c>
      <c r="C3247" s="456">
        <v>-30</v>
      </c>
      <c r="D3247" s="127">
        <v>1</v>
      </c>
    </row>
    <row r="3248" spans="1:4" x14ac:dyDescent="0.35">
      <c r="A3248" s="454">
        <v>44191</v>
      </c>
      <c r="B3248" s="455">
        <v>2008000119</v>
      </c>
      <c r="C3248" s="456">
        <v>-28</v>
      </c>
      <c r="D3248" s="127">
        <v>1</v>
      </c>
    </row>
    <row r="3249" spans="1:4" x14ac:dyDescent="0.35">
      <c r="A3249" s="454">
        <v>44338</v>
      </c>
      <c r="B3249" s="455">
        <v>2008000259</v>
      </c>
      <c r="C3249" s="456">
        <v>-28</v>
      </c>
      <c r="D3249" s="127">
        <v>1</v>
      </c>
    </row>
    <row r="3250" spans="1:4" x14ac:dyDescent="0.35">
      <c r="A3250" s="454">
        <v>44068</v>
      </c>
      <c r="B3250" s="455">
        <v>2008000026</v>
      </c>
      <c r="C3250" s="456">
        <v>-27.4</v>
      </c>
      <c r="D3250" s="127">
        <v>1</v>
      </c>
    </row>
    <row r="3251" spans="1:4" x14ac:dyDescent="0.35">
      <c r="A3251" s="454">
        <v>44068</v>
      </c>
      <c r="B3251" s="455">
        <v>2008000027</v>
      </c>
      <c r="C3251" s="456">
        <v>-26.45</v>
      </c>
      <c r="D3251" s="127">
        <v>1</v>
      </c>
    </row>
    <row r="3252" spans="1:4" x14ac:dyDescent="0.35">
      <c r="A3252" s="454">
        <v>44358</v>
      </c>
      <c r="B3252" s="455">
        <v>2008000278</v>
      </c>
      <c r="C3252" s="456">
        <v>-25</v>
      </c>
      <c r="D3252" s="127">
        <v>1</v>
      </c>
    </row>
    <row r="3253" spans="1:4" x14ac:dyDescent="0.35">
      <c r="A3253" s="454">
        <v>44358</v>
      </c>
      <c r="B3253" s="455">
        <v>2008000279</v>
      </c>
      <c r="C3253" s="456">
        <v>-25</v>
      </c>
      <c r="D3253" s="127">
        <v>1</v>
      </c>
    </row>
    <row r="3254" spans="1:4" x14ac:dyDescent="0.35">
      <c r="A3254" s="454">
        <v>44358</v>
      </c>
      <c r="B3254" s="455">
        <v>2008000285</v>
      </c>
      <c r="C3254" s="456">
        <v>-25</v>
      </c>
      <c r="D3254" s="127">
        <v>1</v>
      </c>
    </row>
    <row r="3255" spans="1:4" x14ac:dyDescent="0.35">
      <c r="A3255" s="454">
        <v>44358</v>
      </c>
      <c r="B3255" s="455">
        <v>2008000299</v>
      </c>
      <c r="C3255" s="456">
        <v>-25</v>
      </c>
      <c r="D3255" s="127">
        <v>1</v>
      </c>
    </row>
    <row r="3256" spans="1:4" x14ac:dyDescent="0.35">
      <c r="A3256" s="454">
        <v>44364</v>
      </c>
      <c r="B3256" s="455">
        <v>2008000325</v>
      </c>
      <c r="C3256" s="456">
        <v>-25</v>
      </c>
      <c r="D3256" s="127">
        <v>1</v>
      </c>
    </row>
    <row r="3257" spans="1:4" x14ac:dyDescent="0.35">
      <c r="A3257" s="454">
        <v>44364</v>
      </c>
      <c r="B3257" s="455">
        <v>2008000327</v>
      </c>
      <c r="C3257" s="456">
        <v>-25</v>
      </c>
      <c r="D3257" s="127">
        <v>1</v>
      </c>
    </row>
    <row r="3258" spans="1:4" x14ac:dyDescent="0.35">
      <c r="A3258" s="454">
        <v>44364</v>
      </c>
      <c r="B3258" s="455">
        <v>2008000331</v>
      </c>
      <c r="C3258" s="456">
        <v>-25</v>
      </c>
      <c r="D3258" s="127">
        <v>1</v>
      </c>
    </row>
    <row r="3259" spans="1:4" x14ac:dyDescent="0.35">
      <c r="A3259" s="454">
        <v>44364</v>
      </c>
      <c r="B3259" s="455">
        <v>2008000332</v>
      </c>
      <c r="C3259" s="456">
        <v>-25</v>
      </c>
      <c r="D3259" s="127">
        <v>1</v>
      </c>
    </row>
    <row r="3260" spans="1:4" x14ac:dyDescent="0.35">
      <c r="A3260" s="454">
        <v>44364</v>
      </c>
      <c r="B3260" s="455">
        <v>2008000333</v>
      </c>
      <c r="C3260" s="456">
        <v>-25</v>
      </c>
      <c r="D3260" s="127">
        <v>1</v>
      </c>
    </row>
    <row r="3261" spans="1:4" x14ac:dyDescent="0.35">
      <c r="A3261" s="454">
        <v>44364</v>
      </c>
      <c r="B3261" s="455">
        <v>2008000338</v>
      </c>
      <c r="C3261" s="456">
        <v>-25</v>
      </c>
      <c r="D3261" s="127">
        <v>1</v>
      </c>
    </row>
    <row r="3262" spans="1:4" x14ac:dyDescent="0.35">
      <c r="A3262" s="454">
        <v>44364</v>
      </c>
      <c r="B3262" s="455">
        <v>2008000341</v>
      </c>
      <c r="C3262" s="456">
        <v>-25</v>
      </c>
      <c r="D3262" s="127">
        <v>1</v>
      </c>
    </row>
    <row r="3263" spans="1:4" x14ac:dyDescent="0.35">
      <c r="A3263" s="454">
        <v>44364</v>
      </c>
      <c r="B3263" s="455">
        <v>2008000342</v>
      </c>
      <c r="C3263" s="456">
        <v>-25</v>
      </c>
      <c r="D3263" s="127">
        <v>1</v>
      </c>
    </row>
    <row r="3264" spans="1:4" x14ac:dyDescent="0.35">
      <c r="A3264" s="454">
        <v>44364</v>
      </c>
      <c r="B3264" s="455">
        <v>2008000343</v>
      </c>
      <c r="C3264" s="456">
        <v>-25</v>
      </c>
      <c r="D3264" s="127">
        <v>1</v>
      </c>
    </row>
    <row r="3265" spans="1:4" x14ac:dyDescent="0.35">
      <c r="A3265" s="454">
        <v>44364</v>
      </c>
      <c r="B3265" s="455">
        <v>2008000344</v>
      </c>
      <c r="C3265" s="456">
        <v>-25</v>
      </c>
      <c r="D3265" s="127">
        <v>1</v>
      </c>
    </row>
    <row r="3266" spans="1:4" x14ac:dyDescent="0.35">
      <c r="A3266" s="454">
        <v>44214</v>
      </c>
      <c r="B3266" s="455">
        <v>2008000165</v>
      </c>
      <c r="C3266" s="456">
        <v>-22</v>
      </c>
      <c r="D3266" s="127">
        <v>1</v>
      </c>
    </row>
    <row r="3267" spans="1:4" x14ac:dyDescent="0.35">
      <c r="A3267" s="454">
        <v>44233</v>
      </c>
      <c r="B3267" s="455">
        <v>2008000186</v>
      </c>
      <c r="C3267" s="456">
        <v>-21.99</v>
      </c>
      <c r="D3267" s="127">
        <v>1</v>
      </c>
    </row>
    <row r="3268" spans="1:4" x14ac:dyDescent="0.35">
      <c r="A3268" s="454">
        <v>44320</v>
      </c>
      <c r="B3268" s="455">
        <v>2008000218</v>
      </c>
      <c r="C3268" s="456">
        <v>-20.62</v>
      </c>
      <c r="D3268" s="127">
        <v>1</v>
      </c>
    </row>
    <row r="3269" spans="1:4" x14ac:dyDescent="0.35">
      <c r="A3269" s="454">
        <v>44320</v>
      </c>
      <c r="B3269" s="455">
        <v>2008000232</v>
      </c>
      <c r="C3269" s="456">
        <v>-19.920000000000002</v>
      </c>
      <c r="D3269" s="127">
        <v>1</v>
      </c>
    </row>
    <row r="3270" spans="1:4" x14ac:dyDescent="0.35">
      <c r="A3270" s="454">
        <v>44371</v>
      </c>
      <c r="B3270" s="455">
        <v>2008000347</v>
      </c>
      <c r="C3270" s="456">
        <v>-19.920000000000002</v>
      </c>
      <c r="D3270" s="127">
        <v>1</v>
      </c>
    </row>
    <row r="3271" spans="1:4" x14ac:dyDescent="0.35">
      <c r="A3271" s="454">
        <v>44337</v>
      </c>
      <c r="B3271" s="455">
        <v>2008000252</v>
      </c>
      <c r="C3271" s="456">
        <v>-19.86</v>
      </c>
      <c r="D3271" s="127">
        <v>1</v>
      </c>
    </row>
    <row r="3272" spans="1:4" x14ac:dyDescent="0.35">
      <c r="A3272" s="454">
        <v>44337</v>
      </c>
      <c r="B3272" s="455">
        <v>2008000273</v>
      </c>
      <c r="C3272" s="456">
        <v>-19.86</v>
      </c>
      <c r="D3272" s="127">
        <v>1</v>
      </c>
    </row>
    <row r="3273" spans="1:4" x14ac:dyDescent="0.35">
      <c r="A3273" s="454">
        <v>44143</v>
      </c>
      <c r="B3273" s="455">
        <v>2008000084</v>
      </c>
      <c r="C3273" s="456">
        <v>-19.600000000000001</v>
      </c>
      <c r="D3273" s="127">
        <v>1</v>
      </c>
    </row>
    <row r="3274" spans="1:4" x14ac:dyDescent="0.35">
      <c r="A3274" s="454">
        <v>44143</v>
      </c>
      <c r="B3274" s="455">
        <v>2008000086</v>
      </c>
      <c r="C3274" s="456">
        <v>-19.600000000000001</v>
      </c>
      <c r="D3274" s="127">
        <v>1</v>
      </c>
    </row>
    <row r="3275" spans="1:4" x14ac:dyDescent="0.35">
      <c r="A3275" s="454">
        <v>44143</v>
      </c>
      <c r="B3275" s="455">
        <v>2008000087</v>
      </c>
      <c r="C3275" s="456">
        <v>-19.600000000000001</v>
      </c>
      <c r="D3275" s="127">
        <v>1</v>
      </c>
    </row>
    <row r="3276" spans="1:4" x14ac:dyDescent="0.35">
      <c r="A3276" s="454">
        <v>44320</v>
      </c>
      <c r="B3276" s="455">
        <v>2008000226</v>
      </c>
      <c r="C3276" s="456">
        <v>-19.38</v>
      </c>
      <c r="D3276" s="127">
        <v>1</v>
      </c>
    </row>
    <row r="3277" spans="1:4" x14ac:dyDescent="0.35">
      <c r="A3277" s="454">
        <v>44214</v>
      </c>
      <c r="B3277" s="455">
        <v>2008000171</v>
      </c>
      <c r="C3277" s="456">
        <v>-19</v>
      </c>
      <c r="D3277" s="127">
        <v>1</v>
      </c>
    </row>
    <row r="3278" spans="1:4" x14ac:dyDescent="0.35">
      <c r="A3278" s="454">
        <v>44140</v>
      </c>
      <c r="B3278" s="455">
        <v>2008000075</v>
      </c>
      <c r="C3278" s="456">
        <v>-16</v>
      </c>
      <c r="D3278" s="127">
        <v>1</v>
      </c>
    </row>
    <row r="3279" spans="1:4" x14ac:dyDescent="0.35">
      <c r="A3279" s="454">
        <v>44191</v>
      </c>
      <c r="B3279" s="455">
        <v>2008000129</v>
      </c>
      <c r="C3279" s="456">
        <v>-16</v>
      </c>
      <c r="D3279" s="127">
        <v>1</v>
      </c>
    </row>
    <row r="3280" spans="1:4" x14ac:dyDescent="0.35">
      <c r="A3280" s="454">
        <v>44191</v>
      </c>
      <c r="B3280" s="455">
        <v>2008000130</v>
      </c>
      <c r="C3280" s="456">
        <v>-16</v>
      </c>
      <c r="D3280" s="127">
        <v>1</v>
      </c>
    </row>
    <row r="3281" spans="1:4" x14ac:dyDescent="0.35">
      <c r="A3281" s="454">
        <v>44214</v>
      </c>
      <c r="B3281" s="455">
        <v>2008000164</v>
      </c>
      <c r="C3281" s="456">
        <v>-16</v>
      </c>
      <c r="D3281" s="127">
        <v>1</v>
      </c>
    </row>
    <row r="3282" spans="1:4" x14ac:dyDescent="0.35">
      <c r="A3282" s="454">
        <v>44364</v>
      </c>
      <c r="B3282" s="455">
        <v>2008000319</v>
      </c>
      <c r="C3282" s="456">
        <v>-16</v>
      </c>
      <c r="D3282" s="127">
        <v>1</v>
      </c>
    </row>
    <row r="3283" spans="1:4" x14ac:dyDescent="0.35">
      <c r="A3283" s="454">
        <v>44191</v>
      </c>
      <c r="B3283" s="455">
        <v>2008000118</v>
      </c>
      <c r="C3283" s="456">
        <v>-14</v>
      </c>
      <c r="D3283" s="127">
        <v>1</v>
      </c>
    </row>
    <row r="3284" spans="1:4" x14ac:dyDescent="0.35">
      <c r="A3284" s="454">
        <v>44191</v>
      </c>
      <c r="B3284" s="455">
        <v>2008000121</v>
      </c>
      <c r="C3284" s="456">
        <v>-14</v>
      </c>
      <c r="D3284" s="127">
        <v>1</v>
      </c>
    </row>
    <row r="3285" spans="1:4" x14ac:dyDescent="0.35">
      <c r="A3285" s="454">
        <v>44068</v>
      </c>
      <c r="B3285" s="455">
        <v>2008000018</v>
      </c>
      <c r="C3285" s="456">
        <v>-13.7</v>
      </c>
      <c r="D3285" s="127">
        <v>1</v>
      </c>
    </row>
    <row r="3286" spans="1:4" x14ac:dyDescent="0.35">
      <c r="A3286" s="454">
        <v>44199</v>
      </c>
      <c r="B3286" s="455">
        <v>2008000152</v>
      </c>
      <c r="C3286" s="456">
        <v>-13.56</v>
      </c>
      <c r="D3286" s="127">
        <v>1</v>
      </c>
    </row>
    <row r="3287" spans="1:4" x14ac:dyDescent="0.35">
      <c r="A3287" s="454">
        <v>44199</v>
      </c>
      <c r="B3287" s="455">
        <v>2008000157</v>
      </c>
      <c r="C3287" s="456">
        <v>-13.56</v>
      </c>
      <c r="D3287" s="127">
        <v>1</v>
      </c>
    </row>
    <row r="3288" spans="1:4" x14ac:dyDescent="0.35">
      <c r="A3288" s="454">
        <v>44197</v>
      </c>
      <c r="B3288" s="455">
        <v>2008000142</v>
      </c>
      <c r="C3288" s="456">
        <v>-13</v>
      </c>
      <c r="D3288" s="127">
        <v>1</v>
      </c>
    </row>
    <row r="3289" spans="1:4" x14ac:dyDescent="0.35">
      <c r="A3289" s="454">
        <v>44320</v>
      </c>
      <c r="B3289" s="455">
        <v>2008000219</v>
      </c>
      <c r="C3289" s="456">
        <v>-10.31</v>
      </c>
      <c r="D3289" s="127">
        <v>1</v>
      </c>
    </row>
    <row r="3290" spans="1:4" x14ac:dyDescent="0.35">
      <c r="A3290" s="454">
        <v>44320</v>
      </c>
      <c r="B3290" s="455">
        <v>2008000222</v>
      </c>
      <c r="C3290" s="456">
        <v>-10.31</v>
      </c>
      <c r="D3290" s="127">
        <v>1</v>
      </c>
    </row>
    <row r="3291" spans="1:4" x14ac:dyDescent="0.35">
      <c r="A3291" s="454">
        <v>44320</v>
      </c>
      <c r="B3291" s="455">
        <v>2008000223</v>
      </c>
      <c r="C3291" s="456">
        <v>-10.31</v>
      </c>
      <c r="D3291" s="127">
        <v>1</v>
      </c>
    </row>
    <row r="3292" spans="1:4" x14ac:dyDescent="0.35">
      <c r="A3292" s="454">
        <v>44320</v>
      </c>
      <c r="B3292" s="455">
        <v>2008000224</v>
      </c>
      <c r="C3292" s="456">
        <v>-10.31</v>
      </c>
      <c r="D3292" s="127">
        <v>1</v>
      </c>
    </row>
    <row r="3293" spans="1:4" x14ac:dyDescent="0.35">
      <c r="A3293" s="454">
        <v>44320</v>
      </c>
      <c r="B3293" s="455">
        <v>2008000225</v>
      </c>
      <c r="C3293" s="456">
        <v>-10.31</v>
      </c>
      <c r="D3293" s="127">
        <v>1</v>
      </c>
    </row>
    <row r="3294" spans="1:4" x14ac:dyDescent="0.35">
      <c r="A3294" s="454">
        <v>44320</v>
      </c>
      <c r="B3294" s="455">
        <v>2008000228</v>
      </c>
      <c r="C3294" s="456">
        <v>-10.31</v>
      </c>
      <c r="D3294" s="127">
        <v>1</v>
      </c>
    </row>
    <row r="3295" spans="1:4" x14ac:dyDescent="0.35">
      <c r="A3295" s="454">
        <v>44320</v>
      </c>
      <c r="B3295" s="455">
        <v>2008000233</v>
      </c>
      <c r="C3295" s="456">
        <v>-10.31</v>
      </c>
      <c r="D3295" s="127">
        <v>1</v>
      </c>
    </row>
    <row r="3296" spans="1:4" x14ac:dyDescent="0.35">
      <c r="A3296" s="454">
        <v>44320</v>
      </c>
      <c r="B3296" s="455">
        <v>2008000234</v>
      </c>
      <c r="C3296" s="456">
        <v>-10.31</v>
      </c>
      <c r="D3296" s="127">
        <v>1</v>
      </c>
    </row>
    <row r="3297" spans="1:4" x14ac:dyDescent="0.35">
      <c r="A3297" s="454">
        <v>44320</v>
      </c>
      <c r="B3297" s="455">
        <v>2008000235</v>
      </c>
      <c r="C3297" s="456">
        <v>-10.31</v>
      </c>
      <c r="D3297" s="127">
        <v>1</v>
      </c>
    </row>
    <row r="3298" spans="1:4" x14ac:dyDescent="0.35">
      <c r="A3298" s="454">
        <v>44337</v>
      </c>
      <c r="B3298" s="455">
        <v>2008000256</v>
      </c>
      <c r="C3298" s="456">
        <v>-9.9600000000000009</v>
      </c>
      <c r="D3298" s="127">
        <v>1</v>
      </c>
    </row>
    <row r="3299" spans="1:4" x14ac:dyDescent="0.35">
      <c r="A3299" s="454">
        <v>44337</v>
      </c>
      <c r="B3299" s="455">
        <v>2008000258</v>
      </c>
      <c r="C3299" s="456">
        <v>-9.9600000000000009</v>
      </c>
      <c r="D3299" s="127">
        <v>1</v>
      </c>
    </row>
    <row r="3300" spans="1:4" x14ac:dyDescent="0.35">
      <c r="A3300" s="454">
        <v>44371</v>
      </c>
      <c r="B3300" s="455">
        <v>2008000303</v>
      </c>
      <c r="C3300" s="456">
        <v>-9.9600000000000009</v>
      </c>
      <c r="D3300" s="127">
        <v>1</v>
      </c>
    </row>
    <row r="3301" spans="1:4" x14ac:dyDescent="0.35">
      <c r="A3301" s="454">
        <v>44371</v>
      </c>
      <c r="B3301" s="455">
        <v>2008000304</v>
      </c>
      <c r="C3301" s="456">
        <v>-9.9600000000000009</v>
      </c>
      <c r="D3301" s="127">
        <v>1</v>
      </c>
    </row>
    <row r="3302" spans="1:4" x14ac:dyDescent="0.35">
      <c r="A3302" s="454">
        <v>44371</v>
      </c>
      <c r="B3302" s="455">
        <v>2008000305</v>
      </c>
      <c r="C3302" s="456">
        <v>-9.9600000000000009</v>
      </c>
      <c r="D3302" s="127">
        <v>1</v>
      </c>
    </row>
    <row r="3303" spans="1:4" x14ac:dyDescent="0.35">
      <c r="A3303" s="454">
        <v>44371</v>
      </c>
      <c r="B3303" s="455">
        <v>2008000306</v>
      </c>
      <c r="C3303" s="456">
        <v>-9.9600000000000009</v>
      </c>
      <c r="D3303" s="127">
        <v>1</v>
      </c>
    </row>
    <row r="3304" spans="1:4" x14ac:dyDescent="0.35">
      <c r="A3304" s="454">
        <v>44371</v>
      </c>
      <c r="B3304" s="455">
        <v>2008000307</v>
      </c>
      <c r="C3304" s="456">
        <v>-9.9600000000000009</v>
      </c>
      <c r="D3304" s="127">
        <v>1</v>
      </c>
    </row>
    <row r="3305" spans="1:4" x14ac:dyDescent="0.35">
      <c r="A3305" s="454">
        <v>44371</v>
      </c>
      <c r="B3305" s="455">
        <v>2008000308</v>
      </c>
      <c r="C3305" s="456">
        <v>-9.9600000000000009</v>
      </c>
      <c r="D3305" s="127">
        <v>1</v>
      </c>
    </row>
    <row r="3306" spans="1:4" x14ac:dyDescent="0.35">
      <c r="A3306" s="454">
        <v>44371</v>
      </c>
      <c r="B3306" s="455">
        <v>2008000309</v>
      </c>
      <c r="C3306" s="456">
        <v>-9.9600000000000009</v>
      </c>
      <c r="D3306" s="127">
        <v>1</v>
      </c>
    </row>
    <row r="3307" spans="1:4" x14ac:dyDescent="0.35">
      <c r="A3307" s="454">
        <v>44371</v>
      </c>
      <c r="B3307" s="455">
        <v>2008000310</v>
      </c>
      <c r="C3307" s="456">
        <v>-9.9600000000000009</v>
      </c>
      <c r="D3307" s="127">
        <v>1</v>
      </c>
    </row>
    <row r="3308" spans="1:4" x14ac:dyDescent="0.35">
      <c r="A3308" s="454">
        <v>44371</v>
      </c>
      <c r="B3308" s="455">
        <v>2008000311</v>
      </c>
      <c r="C3308" s="456">
        <v>-9.9600000000000009</v>
      </c>
      <c r="D3308" s="127">
        <v>1</v>
      </c>
    </row>
    <row r="3309" spans="1:4" x14ac:dyDescent="0.35">
      <c r="A3309" s="454">
        <v>44140</v>
      </c>
      <c r="B3309" s="455">
        <v>2008000078</v>
      </c>
      <c r="C3309" s="456">
        <v>-3</v>
      </c>
      <c r="D3309" s="127">
        <v>1</v>
      </c>
    </row>
    <row r="3310" spans="1:4" x14ac:dyDescent="0.35">
      <c r="A3310" s="454">
        <v>44171</v>
      </c>
      <c r="B3310" s="455">
        <v>2008000111</v>
      </c>
      <c r="C3310" s="456">
        <v>-3</v>
      </c>
      <c r="D3310" s="127">
        <v>1</v>
      </c>
    </row>
    <row r="3311" spans="1:4" x14ac:dyDescent="0.35">
      <c r="A3311" s="454">
        <v>44197</v>
      </c>
      <c r="B3311" s="455">
        <v>2008000133</v>
      </c>
      <c r="C3311" s="456">
        <v>-3</v>
      </c>
      <c r="D3311" s="127">
        <v>1</v>
      </c>
    </row>
    <row r="3312" spans="1:4" x14ac:dyDescent="0.35">
      <c r="A3312" s="454">
        <v>44197</v>
      </c>
      <c r="B3312" s="455">
        <v>2008000134</v>
      </c>
      <c r="C3312" s="456">
        <v>-3</v>
      </c>
      <c r="D3312" s="127">
        <v>1</v>
      </c>
    </row>
    <row r="3313" spans="1:4" x14ac:dyDescent="0.35">
      <c r="A3313" s="454">
        <v>44197</v>
      </c>
      <c r="B3313" s="455">
        <v>2008000136</v>
      </c>
      <c r="C3313" s="456">
        <v>-3</v>
      </c>
      <c r="D3313" s="127">
        <v>1</v>
      </c>
    </row>
    <row r="3314" spans="1:4" x14ac:dyDescent="0.35">
      <c r="A3314" s="454">
        <v>44197</v>
      </c>
      <c r="B3314" s="455">
        <v>2008000139</v>
      </c>
      <c r="C3314" s="456">
        <v>-3</v>
      </c>
      <c r="D3314" s="127">
        <v>1</v>
      </c>
    </row>
    <row r="3315" spans="1:4" x14ac:dyDescent="0.35">
      <c r="A3315" s="454">
        <v>44197</v>
      </c>
      <c r="B3315" s="455">
        <v>2008000176</v>
      </c>
      <c r="C3315" s="456">
        <v>-3</v>
      </c>
      <c r="D3315" s="127">
        <v>1</v>
      </c>
    </row>
    <row r="3316" spans="1:4" x14ac:dyDescent="0.35">
      <c r="A3316" s="454">
        <v>44214</v>
      </c>
      <c r="B3316" s="455">
        <v>2008000168</v>
      </c>
      <c r="C3316" s="456">
        <v>-3</v>
      </c>
      <c r="D3316" s="127">
        <v>1</v>
      </c>
    </row>
    <row r="3317" spans="1:4" x14ac:dyDescent="0.35">
      <c r="A3317" s="454">
        <v>44218</v>
      </c>
      <c r="B3317" s="455">
        <v>2008000177</v>
      </c>
      <c r="C3317" s="456">
        <v>-3</v>
      </c>
      <c r="D3317" s="127">
        <v>1</v>
      </c>
    </row>
    <row r="3318" spans="1:4" x14ac:dyDescent="0.35">
      <c r="A3318" s="98"/>
      <c r="B3318" s="98"/>
      <c r="C3318" s="98"/>
      <c r="D3318" s="98">
        <f>SUM(D25:D3317)</f>
        <v>3293</v>
      </c>
    </row>
    <row r="3319" spans="1:4" x14ac:dyDescent="0.35">
      <c r="A3319" s="98"/>
      <c r="B3319" s="98"/>
      <c r="C3319" s="98"/>
      <c r="D3319" s="98"/>
    </row>
    <row r="3320" spans="1:4" x14ac:dyDescent="0.35">
      <c r="A3320" s="98"/>
      <c r="B3320" s="98"/>
      <c r="C3320" s="98"/>
      <c r="D3320" s="98"/>
    </row>
    <row r="3321" spans="1:4" x14ac:dyDescent="0.35">
      <c r="A3321" s="98"/>
      <c r="B3321" s="98"/>
      <c r="C3321" s="98"/>
      <c r="D3321" s="98"/>
    </row>
    <row r="3322" spans="1:4" x14ac:dyDescent="0.35">
      <c r="A3322" s="98"/>
      <c r="B3322" s="98"/>
      <c r="C3322" s="98"/>
      <c r="D3322" s="98"/>
    </row>
    <row r="3323" spans="1:4" x14ac:dyDescent="0.35">
      <c r="A3323" s="98"/>
      <c r="B3323" s="98"/>
      <c r="C3323" s="98"/>
      <c r="D3323" s="98"/>
    </row>
    <row r="3324" spans="1:4" x14ac:dyDescent="0.35">
      <c r="A3324" s="98"/>
      <c r="B3324" s="98"/>
      <c r="C3324" s="98"/>
      <c r="D3324" s="98"/>
    </row>
    <row r="3325" spans="1:4" x14ac:dyDescent="0.35">
      <c r="A3325" s="98"/>
      <c r="B3325" s="98"/>
      <c r="C3325" s="98"/>
      <c r="D3325" s="98"/>
    </row>
    <row r="3326" spans="1:4" x14ac:dyDescent="0.35">
      <c r="A3326" s="98"/>
      <c r="B3326" s="98"/>
      <c r="C3326" s="98"/>
      <c r="D3326" s="98"/>
    </row>
    <row r="3327" spans="1:4" x14ac:dyDescent="0.35">
      <c r="A3327" s="98"/>
      <c r="B3327" s="98"/>
      <c r="C3327" s="98"/>
      <c r="D3327" s="98"/>
    </row>
    <row r="3328" spans="1:4" x14ac:dyDescent="0.35">
      <c r="A3328" s="98"/>
      <c r="B3328" s="98"/>
      <c r="C3328" s="98"/>
      <c r="D3328" s="98"/>
    </row>
    <row r="3329" spans="1:4" x14ac:dyDescent="0.35">
      <c r="A3329" s="98"/>
      <c r="B3329" s="98"/>
      <c r="C3329" s="98"/>
      <c r="D3329" s="98"/>
    </row>
    <row r="3330" spans="1:4" x14ac:dyDescent="0.35">
      <c r="A3330" s="98"/>
      <c r="B3330" s="98"/>
      <c r="C3330" s="98"/>
      <c r="D3330" s="98"/>
    </row>
    <row r="3331" spans="1:4" x14ac:dyDescent="0.35">
      <c r="A3331" s="98"/>
      <c r="B3331" s="98"/>
      <c r="C3331" s="98"/>
      <c r="D3331" s="98"/>
    </row>
    <row r="3332" spans="1:4" x14ac:dyDescent="0.35">
      <c r="A3332" s="98"/>
      <c r="B3332" s="98"/>
      <c r="C3332" s="98"/>
      <c r="D3332" s="98"/>
    </row>
    <row r="3333" spans="1:4" x14ac:dyDescent="0.35">
      <c r="A3333" s="98"/>
      <c r="B3333" s="98"/>
      <c r="C3333" s="98"/>
      <c r="D3333" s="98"/>
    </row>
    <row r="3334" spans="1:4" x14ac:dyDescent="0.35">
      <c r="A3334" s="98"/>
      <c r="B3334" s="98"/>
      <c r="C3334" s="98"/>
      <c r="D3334" s="98"/>
    </row>
    <row r="3335" spans="1:4" x14ac:dyDescent="0.35">
      <c r="A3335" s="98"/>
      <c r="B3335" s="98"/>
      <c r="C3335" s="98"/>
      <c r="D3335" s="98"/>
    </row>
    <row r="3336" spans="1:4" x14ac:dyDescent="0.35">
      <c r="A3336" s="98"/>
      <c r="B3336" s="98"/>
      <c r="C3336" s="98"/>
      <c r="D3336" s="98"/>
    </row>
    <row r="3337" spans="1:4" x14ac:dyDescent="0.35">
      <c r="A3337" s="98"/>
      <c r="B3337" s="98"/>
      <c r="C3337" s="98"/>
      <c r="D3337" s="98"/>
    </row>
    <row r="3338" spans="1:4" x14ac:dyDescent="0.35">
      <c r="A3338" s="98"/>
      <c r="B3338" s="98"/>
      <c r="C3338" s="98"/>
      <c r="D3338" s="98"/>
    </row>
    <row r="3339" spans="1:4" x14ac:dyDescent="0.35">
      <c r="A3339" s="98"/>
      <c r="B3339" s="98"/>
      <c r="C3339" s="98"/>
      <c r="D3339" s="98"/>
    </row>
    <row r="3340" spans="1:4" x14ac:dyDescent="0.35">
      <c r="A3340" s="98"/>
      <c r="B3340" s="98"/>
      <c r="C3340" s="98"/>
      <c r="D3340" s="98"/>
    </row>
    <row r="3341" spans="1:4" x14ac:dyDescent="0.35">
      <c r="A3341" s="98"/>
      <c r="B3341" s="98"/>
      <c r="C3341" s="98"/>
      <c r="D3341" s="98"/>
    </row>
    <row r="3342" spans="1:4" x14ac:dyDescent="0.35">
      <c r="A3342" s="98"/>
      <c r="B3342" s="98"/>
      <c r="C3342" s="98"/>
      <c r="D3342" s="98"/>
    </row>
    <row r="3343" spans="1:4" x14ac:dyDescent="0.35">
      <c r="A3343" s="98"/>
      <c r="B3343" s="98"/>
      <c r="C3343" s="98"/>
      <c r="D3343" s="98"/>
    </row>
    <row r="3344" spans="1:4" x14ac:dyDescent="0.35">
      <c r="A3344" s="98"/>
      <c r="B3344" s="98"/>
      <c r="C3344" s="98"/>
      <c r="D3344" s="98"/>
    </row>
    <row r="3345" spans="1:4" x14ac:dyDescent="0.35">
      <c r="A3345" s="98"/>
      <c r="B3345" s="98"/>
      <c r="C3345" s="98"/>
      <c r="D3345" s="98"/>
    </row>
    <row r="3346" spans="1:4" x14ac:dyDescent="0.35">
      <c r="A3346" s="98"/>
      <c r="B3346" s="98"/>
      <c r="C3346" s="98"/>
      <c r="D3346" s="98"/>
    </row>
    <row r="3347" spans="1:4" x14ac:dyDescent="0.35">
      <c r="A3347" s="98"/>
      <c r="B3347" s="98"/>
      <c r="C3347" s="98"/>
      <c r="D3347" s="98"/>
    </row>
    <row r="3348" spans="1:4" x14ac:dyDescent="0.35">
      <c r="A3348" s="98"/>
      <c r="B3348" s="98"/>
      <c r="C3348" s="98"/>
      <c r="D3348" s="98"/>
    </row>
    <row r="3349" spans="1:4" x14ac:dyDescent="0.35">
      <c r="A3349" s="98"/>
      <c r="B3349" s="98"/>
      <c r="C3349" s="98"/>
      <c r="D3349" s="98"/>
    </row>
    <row r="3350" spans="1:4" x14ac:dyDescent="0.35">
      <c r="A3350" s="98"/>
      <c r="B3350" s="98"/>
      <c r="C3350" s="98"/>
      <c r="D3350" s="98"/>
    </row>
    <row r="3351" spans="1:4" x14ac:dyDescent="0.35">
      <c r="A3351" s="98"/>
      <c r="B3351" s="98"/>
      <c r="C3351" s="98"/>
      <c r="D3351" s="98"/>
    </row>
    <row r="3352" spans="1:4" x14ac:dyDescent="0.35">
      <c r="A3352" s="98"/>
      <c r="B3352" s="98"/>
      <c r="C3352" s="98"/>
      <c r="D3352" s="98"/>
    </row>
    <row r="3353" spans="1:4" x14ac:dyDescent="0.35">
      <c r="A3353" s="98"/>
      <c r="B3353" s="98"/>
      <c r="C3353" s="98"/>
      <c r="D3353" s="98"/>
    </row>
    <row r="3354" spans="1:4" x14ac:dyDescent="0.35">
      <c r="A3354" s="98"/>
      <c r="B3354" s="98"/>
      <c r="C3354" s="98"/>
      <c r="D3354" s="98"/>
    </row>
    <row r="3355" spans="1:4" x14ac:dyDescent="0.35">
      <c r="A3355" s="98"/>
      <c r="B3355" s="98"/>
      <c r="C3355" s="98"/>
      <c r="D3355" s="98"/>
    </row>
    <row r="3356" spans="1:4" x14ac:dyDescent="0.35">
      <c r="A3356" s="98"/>
      <c r="B3356" s="98"/>
      <c r="C3356" s="98"/>
      <c r="D3356" s="98"/>
    </row>
    <row r="3357" spans="1:4" x14ac:dyDescent="0.35">
      <c r="A3357" s="98"/>
      <c r="B3357" s="98"/>
      <c r="C3357" s="98"/>
      <c r="D3357" s="98"/>
    </row>
    <row r="3358" spans="1:4" x14ac:dyDescent="0.35">
      <c r="A3358" s="98"/>
      <c r="B3358" s="98"/>
      <c r="C3358" s="98"/>
      <c r="D3358" s="98"/>
    </row>
    <row r="3359" spans="1:4" x14ac:dyDescent="0.35">
      <c r="A3359" s="98"/>
      <c r="B3359" s="98"/>
      <c r="C3359" s="98"/>
      <c r="D3359" s="98"/>
    </row>
    <row r="3360" spans="1:4" x14ac:dyDescent="0.35">
      <c r="A3360" s="98"/>
      <c r="B3360" s="98"/>
      <c r="C3360" s="98"/>
      <c r="D3360" s="98"/>
    </row>
    <row r="3361" spans="1:4" x14ac:dyDescent="0.35">
      <c r="A3361" s="98"/>
      <c r="B3361" s="98"/>
      <c r="C3361" s="98"/>
      <c r="D3361" s="98"/>
    </row>
    <row r="3362" spans="1:4" x14ac:dyDescent="0.35">
      <c r="A3362" s="98"/>
      <c r="B3362" s="98"/>
      <c r="C3362" s="98"/>
      <c r="D3362" s="98"/>
    </row>
    <row r="3363" spans="1:4" x14ac:dyDescent="0.35">
      <c r="A3363" s="98"/>
      <c r="B3363" s="98"/>
      <c r="C3363" s="98"/>
      <c r="D3363" s="98"/>
    </row>
    <row r="3364" spans="1:4" x14ac:dyDescent="0.35">
      <c r="A3364" s="98"/>
      <c r="B3364" s="98"/>
      <c r="C3364" s="98"/>
      <c r="D3364" s="98"/>
    </row>
    <row r="3365" spans="1:4" x14ac:dyDescent="0.35">
      <c r="A3365" s="98"/>
      <c r="B3365" s="98"/>
      <c r="C3365" s="98"/>
      <c r="D3365" s="98"/>
    </row>
    <row r="3366" spans="1:4" x14ac:dyDescent="0.35">
      <c r="A3366" s="98"/>
      <c r="B3366" s="98"/>
      <c r="C3366" s="98"/>
      <c r="D3366" s="98"/>
    </row>
    <row r="3367" spans="1:4" x14ac:dyDescent="0.35">
      <c r="A3367" s="98"/>
      <c r="B3367" s="98"/>
      <c r="C3367" s="98"/>
      <c r="D3367" s="98"/>
    </row>
    <row r="3368" spans="1:4" x14ac:dyDescent="0.35">
      <c r="A3368" s="98"/>
      <c r="B3368" s="98"/>
      <c r="C3368" s="98"/>
      <c r="D3368" s="98"/>
    </row>
    <row r="3369" spans="1:4" x14ac:dyDescent="0.35">
      <c r="A3369" s="98"/>
      <c r="B3369" s="98"/>
      <c r="C3369" s="98"/>
      <c r="D3369" s="98"/>
    </row>
    <row r="3370" spans="1:4" x14ac:dyDescent="0.35">
      <c r="A3370" s="98"/>
      <c r="B3370" s="98"/>
      <c r="C3370" s="98"/>
      <c r="D3370" s="98"/>
    </row>
    <row r="3371" spans="1:4" x14ac:dyDescent="0.35">
      <c r="A3371" s="98"/>
      <c r="B3371" s="98"/>
      <c r="C3371" s="98"/>
      <c r="D3371" s="98"/>
    </row>
    <row r="3372" spans="1:4" x14ac:dyDescent="0.35">
      <c r="A3372" s="98"/>
      <c r="B3372" s="98"/>
      <c r="C3372" s="98"/>
      <c r="D3372" s="98"/>
    </row>
    <row r="3373" spans="1:4" x14ac:dyDescent="0.35">
      <c r="A3373" s="98"/>
      <c r="B3373" s="98"/>
      <c r="C3373" s="98"/>
      <c r="D3373" s="98"/>
    </row>
    <row r="3374" spans="1:4" x14ac:dyDescent="0.35">
      <c r="A3374" s="98"/>
      <c r="B3374" s="98"/>
      <c r="C3374" s="98"/>
      <c r="D3374" s="98"/>
    </row>
    <row r="3375" spans="1:4" x14ac:dyDescent="0.35">
      <c r="A3375" s="98"/>
      <c r="B3375" s="98"/>
      <c r="C3375" s="98"/>
      <c r="D3375" s="98"/>
    </row>
    <row r="3376" spans="1:4" x14ac:dyDescent="0.35">
      <c r="A3376" s="98"/>
      <c r="B3376" s="98"/>
      <c r="C3376" s="98"/>
      <c r="D3376" s="98"/>
    </row>
    <row r="3377" spans="1:4" x14ac:dyDescent="0.35">
      <c r="A3377" s="98"/>
      <c r="B3377" s="98"/>
      <c r="C3377" s="98"/>
      <c r="D3377" s="98"/>
    </row>
    <row r="3378" spans="1:4" x14ac:dyDescent="0.35">
      <c r="A3378" s="98"/>
      <c r="B3378" s="98"/>
      <c r="C3378" s="98"/>
      <c r="D3378" s="98"/>
    </row>
    <row r="3379" spans="1:4" x14ac:dyDescent="0.35">
      <c r="A3379" s="98"/>
      <c r="B3379" s="98"/>
      <c r="C3379" s="98"/>
      <c r="D3379" s="98"/>
    </row>
    <row r="3380" spans="1:4" x14ac:dyDescent="0.35">
      <c r="A3380" s="98"/>
      <c r="B3380" s="98"/>
      <c r="C3380" s="98"/>
      <c r="D3380" s="98"/>
    </row>
    <row r="3381" spans="1:4" x14ac:dyDescent="0.35">
      <c r="A3381" s="98"/>
      <c r="B3381" s="98"/>
      <c r="C3381" s="98"/>
      <c r="D3381" s="98"/>
    </row>
    <row r="3382" spans="1:4" x14ac:dyDescent="0.35">
      <c r="A3382" s="98"/>
      <c r="B3382" s="98"/>
      <c r="C3382" s="98"/>
      <c r="D3382" s="98"/>
    </row>
    <row r="3383" spans="1:4" x14ac:dyDescent="0.35">
      <c r="A3383" s="98"/>
      <c r="B3383" s="98"/>
      <c r="C3383" s="98"/>
      <c r="D3383" s="98"/>
    </row>
    <row r="3384" spans="1:4" x14ac:dyDescent="0.35">
      <c r="A3384" s="98"/>
      <c r="B3384" s="98"/>
      <c r="C3384" s="98"/>
      <c r="D3384" s="98"/>
    </row>
    <row r="3385" spans="1:4" x14ac:dyDescent="0.35">
      <c r="A3385" s="98"/>
      <c r="B3385" s="98"/>
      <c r="C3385" s="98"/>
      <c r="D3385" s="98"/>
    </row>
    <row r="3386" spans="1:4" x14ac:dyDescent="0.35">
      <c r="A3386" s="98"/>
      <c r="B3386" s="98"/>
      <c r="C3386" s="98"/>
      <c r="D3386" s="98"/>
    </row>
    <row r="3387" spans="1:4" x14ac:dyDescent="0.35">
      <c r="A3387" s="98"/>
      <c r="B3387" s="98"/>
      <c r="C3387" s="98"/>
      <c r="D3387" s="98"/>
    </row>
    <row r="3388" spans="1:4" x14ac:dyDescent="0.35">
      <c r="A3388" s="98"/>
      <c r="B3388" s="98"/>
      <c r="C3388" s="98"/>
      <c r="D3388" s="98"/>
    </row>
    <row r="3389" spans="1:4" x14ac:dyDescent="0.35">
      <c r="A3389" s="98"/>
      <c r="B3389" s="98"/>
      <c r="C3389" s="98"/>
      <c r="D3389" s="98"/>
    </row>
    <row r="3390" spans="1:4" x14ac:dyDescent="0.35">
      <c r="A3390" s="98"/>
      <c r="B3390" s="98"/>
      <c r="C3390" s="98"/>
      <c r="D3390" s="98"/>
    </row>
    <row r="3391" spans="1:4" x14ac:dyDescent="0.35">
      <c r="A3391" s="98"/>
      <c r="B3391" s="98"/>
      <c r="C3391" s="98"/>
      <c r="D3391" s="98"/>
    </row>
    <row r="3392" spans="1:4" x14ac:dyDescent="0.35">
      <c r="A3392" s="98"/>
      <c r="B3392" s="98"/>
      <c r="C3392" s="98"/>
      <c r="D3392" s="98"/>
    </row>
    <row r="3393" spans="1:4" x14ac:dyDescent="0.35">
      <c r="A3393" s="98"/>
      <c r="B3393" s="98"/>
      <c r="C3393" s="98"/>
      <c r="D3393" s="98"/>
    </row>
    <row r="3394" spans="1:4" x14ac:dyDescent="0.35">
      <c r="A3394" s="98"/>
      <c r="B3394" s="98"/>
      <c r="C3394" s="98"/>
      <c r="D3394" s="98"/>
    </row>
    <row r="3395" spans="1:4" x14ac:dyDescent="0.35">
      <c r="A3395" s="98"/>
      <c r="B3395" s="98"/>
      <c r="C3395" s="98"/>
      <c r="D3395" s="98"/>
    </row>
    <row r="3396" spans="1:4" x14ac:dyDescent="0.35">
      <c r="A3396" s="98"/>
      <c r="B3396" s="98"/>
      <c r="C3396" s="98"/>
      <c r="D3396" s="98"/>
    </row>
    <row r="3397" spans="1:4" x14ac:dyDescent="0.35">
      <c r="A3397" s="98"/>
      <c r="B3397" s="98"/>
      <c r="C3397" s="98"/>
      <c r="D3397" s="98"/>
    </row>
    <row r="3398" spans="1:4" x14ac:dyDescent="0.35">
      <c r="A3398" s="98"/>
      <c r="B3398" s="98"/>
      <c r="C3398" s="98"/>
      <c r="D3398" s="98"/>
    </row>
    <row r="3399" spans="1:4" x14ac:dyDescent="0.35">
      <c r="A3399" s="98"/>
      <c r="B3399" s="98"/>
      <c r="C3399" s="98"/>
      <c r="D3399" s="98"/>
    </row>
    <row r="3400" spans="1:4" x14ac:dyDescent="0.35">
      <c r="A3400" s="98"/>
      <c r="B3400" s="98"/>
      <c r="C3400" s="98"/>
      <c r="D3400" s="98"/>
    </row>
    <row r="3401" spans="1:4" x14ac:dyDescent="0.35">
      <c r="A3401" s="98"/>
      <c r="B3401" s="98"/>
      <c r="C3401" s="98"/>
      <c r="D3401" s="98"/>
    </row>
    <row r="3402" spans="1:4" x14ac:dyDescent="0.35">
      <c r="A3402" s="98"/>
      <c r="B3402" s="98"/>
      <c r="C3402" s="98"/>
      <c r="D3402" s="98"/>
    </row>
    <row r="3403" spans="1:4" x14ac:dyDescent="0.35">
      <c r="A3403" s="98"/>
      <c r="B3403" s="98"/>
      <c r="C3403" s="98"/>
      <c r="D3403" s="98"/>
    </row>
    <row r="3404" spans="1:4" x14ac:dyDescent="0.35">
      <c r="A3404" s="98"/>
      <c r="B3404" s="98"/>
      <c r="C3404" s="98"/>
      <c r="D3404" s="98"/>
    </row>
    <row r="3405" spans="1:4" x14ac:dyDescent="0.35">
      <c r="A3405" s="98"/>
      <c r="B3405" s="98"/>
      <c r="C3405" s="98"/>
      <c r="D3405" s="98"/>
    </row>
    <row r="3406" spans="1:4" x14ac:dyDescent="0.35">
      <c r="A3406" s="98"/>
      <c r="B3406" s="98"/>
      <c r="C3406" s="98"/>
      <c r="D3406" s="98"/>
    </row>
    <row r="3407" spans="1:4" x14ac:dyDescent="0.35">
      <c r="A3407" s="98"/>
      <c r="B3407" s="98"/>
      <c r="C3407" s="98"/>
      <c r="D3407" s="98"/>
    </row>
    <row r="3408" spans="1:4" x14ac:dyDescent="0.35">
      <c r="A3408" s="98"/>
      <c r="B3408" s="98"/>
      <c r="C3408" s="98"/>
      <c r="D3408" s="98"/>
    </row>
    <row r="3409" spans="1:4" x14ac:dyDescent="0.35">
      <c r="A3409" s="98"/>
      <c r="B3409" s="98"/>
      <c r="C3409" s="98"/>
      <c r="D3409" s="98"/>
    </row>
    <row r="3410" spans="1:4" x14ac:dyDescent="0.35">
      <c r="A3410" s="98"/>
      <c r="B3410" s="98"/>
      <c r="C3410" s="98"/>
      <c r="D3410" s="98"/>
    </row>
    <row r="3411" spans="1:4" x14ac:dyDescent="0.35">
      <c r="A3411" s="98"/>
      <c r="B3411" s="98"/>
      <c r="C3411" s="98"/>
      <c r="D3411" s="98"/>
    </row>
    <row r="3412" spans="1:4" x14ac:dyDescent="0.35">
      <c r="A3412" s="98"/>
      <c r="B3412" s="98"/>
      <c r="C3412" s="98"/>
      <c r="D3412" s="98"/>
    </row>
    <row r="3413" spans="1:4" x14ac:dyDescent="0.35">
      <c r="A3413" s="98"/>
      <c r="B3413" s="98"/>
      <c r="C3413" s="98"/>
      <c r="D3413" s="98"/>
    </row>
    <row r="3414" spans="1:4" x14ac:dyDescent="0.35">
      <c r="A3414" s="98"/>
      <c r="B3414" s="98"/>
      <c r="C3414" s="98"/>
      <c r="D3414" s="98"/>
    </row>
    <row r="3415" spans="1:4" x14ac:dyDescent="0.35">
      <c r="A3415" s="98"/>
      <c r="B3415" s="98"/>
      <c r="C3415" s="98"/>
      <c r="D3415" s="98"/>
    </row>
    <row r="3416" spans="1:4" x14ac:dyDescent="0.35">
      <c r="A3416" s="98"/>
      <c r="B3416" s="98"/>
      <c r="C3416" s="98"/>
      <c r="D3416" s="98"/>
    </row>
    <row r="3417" spans="1:4" x14ac:dyDescent="0.35">
      <c r="A3417" s="98"/>
      <c r="B3417" s="98"/>
      <c r="C3417" s="98"/>
      <c r="D3417" s="98"/>
    </row>
    <row r="3418" spans="1:4" x14ac:dyDescent="0.35">
      <c r="A3418" s="98"/>
      <c r="B3418" s="98"/>
      <c r="C3418" s="98"/>
      <c r="D3418" s="98"/>
    </row>
    <row r="3419" spans="1:4" x14ac:dyDescent="0.35">
      <c r="A3419" s="98"/>
      <c r="B3419" s="98"/>
      <c r="C3419" s="98"/>
      <c r="D3419" s="98"/>
    </row>
    <row r="3420" spans="1:4" x14ac:dyDescent="0.35">
      <c r="A3420" s="98"/>
      <c r="B3420" s="98"/>
      <c r="C3420" s="98"/>
      <c r="D3420" s="98"/>
    </row>
    <row r="3421" spans="1:4" x14ac:dyDescent="0.35">
      <c r="A3421" s="98"/>
      <c r="B3421" s="98"/>
      <c r="C3421" s="98"/>
      <c r="D3421" s="98"/>
    </row>
    <row r="3422" spans="1:4" x14ac:dyDescent="0.35">
      <c r="A3422" s="98"/>
      <c r="B3422" s="98"/>
      <c r="C3422" s="98"/>
      <c r="D3422" s="98"/>
    </row>
    <row r="3423" spans="1:4" x14ac:dyDescent="0.35">
      <c r="A3423" s="98"/>
      <c r="B3423" s="98"/>
      <c r="C3423" s="98"/>
      <c r="D3423" s="98"/>
    </row>
    <row r="3424" spans="1:4" x14ac:dyDescent="0.35">
      <c r="A3424" s="98"/>
      <c r="B3424" s="98"/>
      <c r="C3424" s="98"/>
      <c r="D3424" s="98"/>
    </row>
    <row r="3425" spans="1:4" x14ac:dyDescent="0.35">
      <c r="A3425" s="98"/>
      <c r="B3425" s="98"/>
      <c r="C3425" s="98"/>
      <c r="D3425" s="98"/>
    </row>
    <row r="3426" spans="1:4" x14ac:dyDescent="0.35">
      <c r="A3426" s="98"/>
      <c r="B3426" s="98"/>
      <c r="C3426" s="98"/>
      <c r="D3426" s="98"/>
    </row>
    <row r="3427" spans="1:4" x14ac:dyDescent="0.35">
      <c r="A3427" s="98"/>
      <c r="B3427" s="98"/>
      <c r="C3427" s="98"/>
      <c r="D3427" s="98"/>
    </row>
    <row r="3428" spans="1:4" x14ac:dyDescent="0.35">
      <c r="A3428" s="98"/>
      <c r="B3428" s="98"/>
      <c r="C3428" s="98"/>
      <c r="D3428" s="98"/>
    </row>
    <row r="3429" spans="1:4" x14ac:dyDescent="0.35">
      <c r="A3429" s="98"/>
      <c r="B3429" s="98"/>
      <c r="C3429" s="98"/>
      <c r="D3429" s="98"/>
    </row>
    <row r="3430" spans="1:4" x14ac:dyDescent="0.35">
      <c r="A3430" s="98"/>
      <c r="B3430" s="98"/>
      <c r="C3430" s="98"/>
      <c r="D3430" s="98"/>
    </row>
    <row r="3431" spans="1:4" x14ac:dyDescent="0.35">
      <c r="A3431" s="98"/>
      <c r="B3431" s="98"/>
      <c r="C3431" s="98"/>
      <c r="D3431" s="98"/>
    </row>
    <row r="3432" spans="1:4" x14ac:dyDescent="0.35">
      <c r="A3432" s="98"/>
      <c r="B3432" s="98"/>
      <c r="C3432" s="98"/>
      <c r="D3432" s="98"/>
    </row>
    <row r="3433" spans="1:4" x14ac:dyDescent="0.35">
      <c r="A3433" s="98"/>
      <c r="B3433" s="98"/>
      <c r="C3433" s="98"/>
      <c r="D3433" s="98"/>
    </row>
    <row r="3434" spans="1:4" x14ac:dyDescent="0.35">
      <c r="A3434" s="98"/>
      <c r="B3434" s="98"/>
      <c r="C3434" s="98"/>
      <c r="D3434" s="98"/>
    </row>
    <row r="3435" spans="1:4" x14ac:dyDescent="0.35">
      <c r="A3435" s="98"/>
      <c r="B3435" s="98"/>
      <c r="C3435" s="98"/>
      <c r="D3435" s="98"/>
    </row>
    <row r="3436" spans="1:4" x14ac:dyDescent="0.35">
      <c r="A3436" s="98"/>
      <c r="B3436" s="98"/>
      <c r="C3436" s="98"/>
      <c r="D3436" s="98"/>
    </row>
    <row r="3437" spans="1:4" x14ac:dyDescent="0.35">
      <c r="A3437" s="98"/>
      <c r="B3437" s="98"/>
      <c r="C3437" s="98"/>
      <c r="D3437" s="98"/>
    </row>
    <row r="3438" spans="1:4" x14ac:dyDescent="0.35">
      <c r="A3438" s="98"/>
      <c r="B3438" s="98"/>
      <c r="C3438" s="98"/>
      <c r="D3438" s="98"/>
    </row>
    <row r="3439" spans="1:4" x14ac:dyDescent="0.35">
      <c r="A3439" s="98"/>
      <c r="B3439" s="98"/>
      <c r="C3439" s="98"/>
      <c r="D3439" s="98"/>
    </row>
    <row r="3440" spans="1:4" x14ac:dyDescent="0.35">
      <c r="A3440" s="98"/>
      <c r="B3440" s="98"/>
      <c r="C3440" s="98"/>
      <c r="D3440" s="98"/>
    </row>
    <row r="3441" spans="1:4" x14ac:dyDescent="0.35">
      <c r="A3441" s="98"/>
      <c r="B3441" s="98"/>
      <c r="C3441" s="98"/>
      <c r="D3441" s="98"/>
    </row>
    <row r="3442" spans="1:4" x14ac:dyDescent="0.35">
      <c r="A3442" s="98"/>
      <c r="B3442" s="98"/>
      <c r="C3442" s="98"/>
      <c r="D3442" s="98"/>
    </row>
    <row r="3443" spans="1:4" x14ac:dyDescent="0.35">
      <c r="A3443" s="98"/>
      <c r="B3443" s="98"/>
      <c r="C3443" s="98"/>
      <c r="D3443" s="98"/>
    </row>
    <row r="3444" spans="1:4" x14ac:dyDescent="0.35">
      <c r="A3444" s="98"/>
      <c r="B3444" s="98"/>
      <c r="C3444" s="98"/>
      <c r="D3444" s="98"/>
    </row>
    <row r="3445" spans="1:4" x14ac:dyDescent="0.35">
      <c r="A3445" s="98"/>
      <c r="B3445" s="98"/>
      <c r="C3445" s="98"/>
      <c r="D3445" s="98"/>
    </row>
    <row r="3446" spans="1:4" x14ac:dyDescent="0.35">
      <c r="A3446" s="98"/>
      <c r="B3446" s="98"/>
      <c r="C3446" s="98"/>
      <c r="D3446" s="98"/>
    </row>
    <row r="3447" spans="1:4" x14ac:dyDescent="0.35">
      <c r="A3447" s="98"/>
      <c r="B3447" s="98"/>
      <c r="C3447" s="98"/>
      <c r="D3447" s="98"/>
    </row>
    <row r="3448" spans="1:4" x14ac:dyDescent="0.35">
      <c r="A3448" s="98"/>
      <c r="B3448" s="98"/>
      <c r="C3448" s="98"/>
      <c r="D3448" s="98"/>
    </row>
    <row r="3449" spans="1:4" x14ac:dyDescent="0.35">
      <c r="A3449" s="98"/>
      <c r="B3449" s="98"/>
      <c r="C3449" s="98"/>
      <c r="D3449" s="98"/>
    </row>
    <row r="3450" spans="1:4" x14ac:dyDescent="0.35">
      <c r="A3450" s="98"/>
      <c r="B3450" s="98"/>
      <c r="C3450" s="98"/>
      <c r="D3450" s="98"/>
    </row>
    <row r="3451" spans="1:4" x14ac:dyDescent="0.35">
      <c r="A3451" s="98"/>
      <c r="B3451" s="98"/>
      <c r="C3451" s="98"/>
      <c r="D3451" s="98"/>
    </row>
    <row r="3452" spans="1:4" x14ac:dyDescent="0.35">
      <c r="A3452" s="98"/>
      <c r="B3452" s="98"/>
      <c r="C3452" s="98"/>
      <c r="D3452" s="98"/>
    </row>
    <row r="3453" spans="1:4" x14ac:dyDescent="0.35">
      <c r="A3453" s="98"/>
      <c r="B3453" s="98"/>
      <c r="C3453" s="98"/>
      <c r="D3453" s="98"/>
    </row>
    <row r="3454" spans="1:4" x14ac:dyDescent="0.35">
      <c r="A3454" s="98"/>
      <c r="B3454" s="98"/>
      <c r="C3454" s="98"/>
      <c r="D3454" s="98"/>
    </row>
    <row r="3455" spans="1:4" x14ac:dyDescent="0.35">
      <c r="A3455" s="98"/>
      <c r="B3455" s="98"/>
      <c r="C3455" s="98"/>
      <c r="D3455" s="98"/>
    </row>
    <row r="3456" spans="1:4" x14ac:dyDescent="0.35">
      <c r="A3456" s="98"/>
      <c r="B3456" s="98"/>
      <c r="C3456" s="98"/>
      <c r="D3456" s="98"/>
    </row>
    <row r="3457" spans="1:4" x14ac:dyDescent="0.35">
      <c r="A3457" s="98"/>
      <c r="B3457" s="98"/>
      <c r="C3457" s="98"/>
      <c r="D3457" s="98"/>
    </row>
    <row r="3458" spans="1:4" x14ac:dyDescent="0.35">
      <c r="A3458" s="98"/>
      <c r="B3458" s="98"/>
      <c r="C3458" s="98"/>
      <c r="D3458" s="98"/>
    </row>
    <row r="3459" spans="1:4" x14ac:dyDescent="0.35">
      <c r="A3459" s="98"/>
      <c r="B3459" s="98"/>
      <c r="C3459" s="98"/>
      <c r="D3459" s="98"/>
    </row>
    <row r="3460" spans="1:4" x14ac:dyDescent="0.35">
      <c r="A3460" s="98"/>
      <c r="B3460" s="98"/>
      <c r="C3460" s="98"/>
      <c r="D3460" s="98"/>
    </row>
    <row r="3461" spans="1:4" x14ac:dyDescent="0.35">
      <c r="A3461" s="98"/>
      <c r="B3461" s="98"/>
      <c r="C3461" s="98"/>
      <c r="D3461" s="98"/>
    </row>
    <row r="3462" spans="1:4" x14ac:dyDescent="0.35">
      <c r="A3462" s="98"/>
      <c r="B3462" s="98"/>
      <c r="C3462" s="98"/>
      <c r="D3462" s="98"/>
    </row>
    <row r="3463" spans="1:4" x14ac:dyDescent="0.35">
      <c r="A3463" s="98"/>
      <c r="B3463" s="98"/>
      <c r="C3463" s="98"/>
      <c r="D3463" s="98"/>
    </row>
    <row r="3464" spans="1:4" x14ac:dyDescent="0.35">
      <c r="A3464" s="98"/>
      <c r="B3464" s="98"/>
      <c r="C3464" s="98"/>
      <c r="D3464" s="98"/>
    </row>
    <row r="3465" spans="1:4" x14ac:dyDescent="0.35">
      <c r="A3465" s="98"/>
      <c r="B3465" s="98"/>
      <c r="C3465" s="98"/>
      <c r="D3465" s="98"/>
    </row>
    <row r="3466" spans="1:4" x14ac:dyDescent="0.35">
      <c r="A3466" s="98"/>
      <c r="B3466" s="98"/>
      <c r="C3466" s="98"/>
      <c r="D3466" s="98"/>
    </row>
    <row r="3467" spans="1:4" x14ac:dyDescent="0.35">
      <c r="A3467" s="98"/>
      <c r="B3467" s="98"/>
      <c r="C3467" s="98"/>
      <c r="D3467" s="98"/>
    </row>
    <row r="3468" spans="1:4" x14ac:dyDescent="0.35">
      <c r="A3468" s="98"/>
      <c r="B3468" s="98"/>
      <c r="C3468" s="98"/>
      <c r="D3468" s="98"/>
    </row>
    <row r="3469" spans="1:4" x14ac:dyDescent="0.35">
      <c r="A3469" s="98"/>
      <c r="B3469" s="98"/>
      <c r="C3469" s="98"/>
      <c r="D3469" s="98"/>
    </row>
    <row r="3470" spans="1:4" x14ac:dyDescent="0.35">
      <c r="A3470" s="98"/>
      <c r="B3470" s="98"/>
      <c r="C3470" s="98"/>
      <c r="D3470" s="98"/>
    </row>
    <row r="3471" spans="1:4" x14ac:dyDescent="0.35">
      <c r="A3471" s="98"/>
      <c r="B3471" s="98"/>
      <c r="C3471" s="98"/>
      <c r="D3471" s="98"/>
    </row>
    <row r="3472" spans="1:4" x14ac:dyDescent="0.35">
      <c r="A3472" s="98"/>
      <c r="B3472" s="98"/>
      <c r="C3472" s="98"/>
      <c r="D3472" s="98"/>
    </row>
    <row r="3473" spans="1:4" x14ac:dyDescent="0.35">
      <c r="A3473" s="98"/>
      <c r="B3473" s="98"/>
      <c r="C3473" s="98"/>
      <c r="D3473" s="98"/>
    </row>
    <row r="3474" spans="1:4" x14ac:dyDescent="0.35">
      <c r="A3474" s="98"/>
      <c r="B3474" s="98"/>
      <c r="C3474" s="98"/>
      <c r="D3474" s="98"/>
    </row>
    <row r="3475" spans="1:4" x14ac:dyDescent="0.35">
      <c r="A3475" s="98"/>
      <c r="B3475" s="98"/>
      <c r="C3475" s="98"/>
      <c r="D3475" s="98"/>
    </row>
    <row r="3476" spans="1:4" x14ac:dyDescent="0.35">
      <c r="A3476" s="98"/>
      <c r="B3476" s="98"/>
      <c r="C3476" s="98"/>
      <c r="D3476" s="98"/>
    </row>
    <row r="3477" spans="1:4" x14ac:dyDescent="0.35">
      <c r="A3477" s="98"/>
      <c r="B3477" s="98"/>
      <c r="C3477" s="98"/>
      <c r="D3477" s="98"/>
    </row>
    <row r="3478" spans="1:4" x14ac:dyDescent="0.35">
      <c r="A3478" s="98"/>
      <c r="B3478" s="98"/>
      <c r="C3478" s="98"/>
      <c r="D3478" s="98"/>
    </row>
    <row r="3479" spans="1:4" x14ac:dyDescent="0.35">
      <c r="A3479" s="98"/>
      <c r="B3479" s="98"/>
      <c r="C3479" s="98"/>
      <c r="D3479" s="98"/>
    </row>
    <row r="3480" spans="1:4" x14ac:dyDescent="0.35">
      <c r="A3480" s="98"/>
      <c r="B3480" s="98"/>
      <c r="C3480" s="98"/>
      <c r="D3480" s="98"/>
    </row>
    <row r="3481" spans="1:4" x14ac:dyDescent="0.35">
      <c r="A3481" s="98"/>
      <c r="B3481" s="98"/>
      <c r="C3481" s="98"/>
      <c r="D3481" s="98"/>
    </row>
    <row r="3482" spans="1:4" x14ac:dyDescent="0.35">
      <c r="A3482" s="98"/>
      <c r="B3482" s="98"/>
      <c r="C3482" s="98"/>
      <c r="D3482" s="98"/>
    </row>
    <row r="3483" spans="1:4" x14ac:dyDescent="0.35">
      <c r="A3483" s="98"/>
      <c r="B3483" s="98"/>
      <c r="C3483" s="98"/>
      <c r="D3483" s="98"/>
    </row>
    <row r="3484" spans="1:4" x14ac:dyDescent="0.35">
      <c r="A3484" s="98"/>
      <c r="B3484" s="98"/>
      <c r="C3484" s="98"/>
      <c r="D3484" s="98"/>
    </row>
    <row r="3485" spans="1:4" x14ac:dyDescent="0.35">
      <c r="A3485" s="98"/>
      <c r="B3485" s="98"/>
      <c r="C3485" s="98"/>
      <c r="D3485" s="98"/>
    </row>
    <row r="3486" spans="1:4" x14ac:dyDescent="0.35">
      <c r="A3486" s="98"/>
      <c r="B3486" s="98"/>
      <c r="C3486" s="98"/>
      <c r="D3486" s="98"/>
    </row>
    <row r="3487" spans="1:4" x14ac:dyDescent="0.35">
      <c r="A3487" s="98"/>
      <c r="B3487" s="98"/>
      <c r="C3487" s="98"/>
      <c r="D3487" s="98"/>
    </row>
    <row r="3488" spans="1:4" x14ac:dyDescent="0.35">
      <c r="A3488" s="98"/>
      <c r="B3488" s="98"/>
      <c r="C3488" s="98"/>
      <c r="D3488" s="98"/>
    </row>
    <row r="3489" spans="1:4" x14ac:dyDescent="0.35">
      <c r="A3489" s="98"/>
      <c r="B3489" s="98"/>
      <c r="C3489" s="98"/>
      <c r="D3489" s="98"/>
    </row>
    <row r="3490" spans="1:4" x14ac:dyDescent="0.35">
      <c r="A3490" s="98"/>
      <c r="B3490" s="98"/>
      <c r="C3490" s="98"/>
      <c r="D3490" s="98"/>
    </row>
    <row r="3491" spans="1:4" x14ac:dyDescent="0.35">
      <c r="A3491" s="98"/>
      <c r="B3491" s="98"/>
      <c r="C3491" s="98"/>
      <c r="D3491" s="98"/>
    </row>
    <row r="3492" spans="1:4" x14ac:dyDescent="0.35">
      <c r="A3492" s="98"/>
      <c r="B3492" s="98"/>
      <c r="C3492" s="98"/>
      <c r="D3492" s="98"/>
    </row>
    <row r="3493" spans="1:4" x14ac:dyDescent="0.35">
      <c r="A3493" s="98"/>
      <c r="B3493" s="98"/>
      <c r="C3493" s="98"/>
      <c r="D3493" s="98"/>
    </row>
    <row r="3494" spans="1:4" x14ac:dyDescent="0.35">
      <c r="A3494" s="98"/>
      <c r="B3494" s="98"/>
      <c r="C3494" s="98"/>
      <c r="D3494" s="98"/>
    </row>
    <row r="3495" spans="1:4" x14ac:dyDescent="0.35">
      <c r="A3495" s="98"/>
      <c r="B3495" s="98"/>
      <c r="C3495" s="98"/>
      <c r="D3495" s="98"/>
    </row>
    <row r="3496" spans="1:4" x14ac:dyDescent="0.35">
      <c r="A3496" s="98"/>
      <c r="B3496" s="98"/>
      <c r="C3496" s="98"/>
      <c r="D3496" s="98"/>
    </row>
    <row r="3497" spans="1:4" x14ac:dyDescent="0.35">
      <c r="A3497" s="98"/>
      <c r="B3497" s="98"/>
      <c r="C3497" s="98"/>
      <c r="D3497" s="98"/>
    </row>
    <row r="3498" spans="1:4" x14ac:dyDescent="0.35">
      <c r="A3498" s="98"/>
      <c r="B3498" s="98"/>
      <c r="C3498" s="98"/>
      <c r="D3498" s="98"/>
    </row>
    <row r="3499" spans="1:4" x14ac:dyDescent="0.35">
      <c r="A3499" s="98"/>
      <c r="B3499" s="98"/>
      <c r="C3499" s="98"/>
      <c r="D3499" s="98"/>
    </row>
    <row r="3500" spans="1:4" x14ac:dyDescent="0.35">
      <c r="A3500" s="98"/>
      <c r="B3500" s="98"/>
      <c r="C3500" s="98"/>
      <c r="D3500" s="98"/>
    </row>
    <row r="3501" spans="1:4" x14ac:dyDescent="0.35">
      <c r="A3501" s="98"/>
      <c r="B3501" s="98"/>
      <c r="C3501" s="98"/>
      <c r="D3501" s="98"/>
    </row>
    <row r="3502" spans="1:4" x14ac:dyDescent="0.35">
      <c r="A3502" s="98"/>
      <c r="B3502" s="98"/>
      <c r="C3502" s="98"/>
      <c r="D3502" s="98"/>
    </row>
    <row r="3503" spans="1:4" x14ac:dyDescent="0.35">
      <c r="A3503" s="98"/>
      <c r="B3503" s="98"/>
      <c r="C3503" s="98"/>
      <c r="D3503" s="98"/>
    </row>
    <row r="3504" spans="1:4" x14ac:dyDescent="0.35">
      <c r="A3504" s="98"/>
      <c r="B3504" s="98"/>
      <c r="C3504" s="98"/>
      <c r="D3504" s="98"/>
    </row>
    <row r="3505" spans="1:4" x14ac:dyDescent="0.35">
      <c r="A3505" s="98"/>
      <c r="B3505" s="98"/>
      <c r="C3505" s="98"/>
      <c r="D3505" s="98"/>
    </row>
    <row r="3506" spans="1:4" x14ac:dyDescent="0.35">
      <c r="A3506" s="98"/>
      <c r="B3506" s="98"/>
      <c r="C3506" s="98"/>
      <c r="D3506" s="98"/>
    </row>
    <row r="3507" spans="1:4" x14ac:dyDescent="0.35">
      <c r="A3507" s="98"/>
      <c r="B3507" s="98"/>
      <c r="C3507" s="98"/>
      <c r="D3507" s="98"/>
    </row>
    <row r="3508" spans="1:4" x14ac:dyDescent="0.35">
      <c r="A3508" s="98"/>
      <c r="B3508" s="98"/>
      <c r="C3508" s="98"/>
      <c r="D3508" s="98"/>
    </row>
    <row r="3509" spans="1:4" x14ac:dyDescent="0.35">
      <c r="A3509" s="98"/>
      <c r="B3509" s="98"/>
      <c r="C3509" s="98"/>
      <c r="D3509" s="98"/>
    </row>
    <row r="3510" spans="1:4" x14ac:dyDescent="0.35">
      <c r="A3510" s="98"/>
      <c r="B3510" s="98"/>
      <c r="C3510" s="98"/>
      <c r="D3510" s="98"/>
    </row>
    <row r="3511" spans="1:4" x14ac:dyDescent="0.35">
      <c r="A3511" s="98"/>
      <c r="B3511" s="98"/>
      <c r="C3511" s="98"/>
      <c r="D3511" s="98"/>
    </row>
    <row r="3512" spans="1:4" x14ac:dyDescent="0.35">
      <c r="A3512" s="98"/>
      <c r="B3512" s="98"/>
      <c r="C3512" s="98"/>
      <c r="D3512" s="98"/>
    </row>
    <row r="3513" spans="1:4" x14ac:dyDescent="0.35">
      <c r="A3513" s="98"/>
      <c r="B3513" s="98"/>
      <c r="C3513" s="98"/>
      <c r="D3513" s="98"/>
    </row>
    <row r="3514" spans="1:4" x14ac:dyDescent="0.35">
      <c r="A3514" s="98"/>
      <c r="B3514" s="98"/>
      <c r="C3514" s="98"/>
      <c r="D3514" s="98"/>
    </row>
    <row r="3515" spans="1:4" x14ac:dyDescent="0.35">
      <c r="A3515" s="98"/>
      <c r="B3515" s="98"/>
      <c r="C3515" s="98"/>
      <c r="D3515" s="98"/>
    </row>
    <row r="3516" spans="1:4" x14ac:dyDescent="0.35">
      <c r="A3516" s="98"/>
      <c r="B3516" s="98"/>
      <c r="C3516" s="98"/>
      <c r="D3516" s="98"/>
    </row>
    <row r="3517" spans="1:4" x14ac:dyDescent="0.35">
      <c r="A3517" s="98"/>
      <c r="B3517" s="98"/>
      <c r="C3517" s="98"/>
      <c r="D3517" s="98"/>
    </row>
    <row r="3518" spans="1:4" x14ac:dyDescent="0.35">
      <c r="A3518" s="98"/>
      <c r="B3518" s="98"/>
      <c r="C3518" s="98"/>
      <c r="D3518" s="98"/>
    </row>
    <row r="3519" spans="1:4" x14ac:dyDescent="0.35">
      <c r="A3519" s="98"/>
      <c r="B3519" s="98"/>
      <c r="C3519" s="98"/>
      <c r="D3519" s="98"/>
    </row>
    <row r="3520" spans="1:4" x14ac:dyDescent="0.35">
      <c r="A3520" s="98"/>
      <c r="B3520" s="98"/>
      <c r="C3520" s="98"/>
      <c r="D3520" s="98"/>
    </row>
    <row r="3521" spans="1:4" x14ac:dyDescent="0.35">
      <c r="A3521" s="98"/>
      <c r="B3521" s="98"/>
      <c r="C3521" s="98"/>
      <c r="D3521" s="98"/>
    </row>
    <row r="3522" spans="1:4" x14ac:dyDescent="0.35">
      <c r="A3522" s="98"/>
      <c r="B3522" s="98"/>
      <c r="C3522" s="98"/>
      <c r="D3522" s="98"/>
    </row>
    <row r="3523" spans="1:4" x14ac:dyDescent="0.35">
      <c r="A3523" s="98"/>
      <c r="B3523" s="98"/>
      <c r="C3523" s="98"/>
      <c r="D3523" s="98"/>
    </row>
    <row r="3524" spans="1:4" x14ac:dyDescent="0.35">
      <c r="A3524" s="98"/>
      <c r="B3524" s="98"/>
      <c r="C3524" s="98"/>
      <c r="D3524" s="98"/>
    </row>
    <row r="3525" spans="1:4" x14ac:dyDescent="0.35">
      <c r="A3525" s="98"/>
      <c r="B3525" s="98"/>
      <c r="C3525" s="98"/>
      <c r="D3525" s="98"/>
    </row>
    <row r="3526" spans="1:4" x14ac:dyDescent="0.35">
      <c r="A3526" s="98"/>
      <c r="B3526" s="98"/>
      <c r="C3526" s="98"/>
      <c r="D3526" s="98"/>
    </row>
    <row r="3527" spans="1:4" x14ac:dyDescent="0.35">
      <c r="A3527" s="98"/>
      <c r="B3527" s="98"/>
      <c r="C3527" s="98"/>
      <c r="D3527" s="98"/>
    </row>
    <row r="3528" spans="1:4" x14ac:dyDescent="0.35">
      <c r="A3528" s="98"/>
      <c r="B3528" s="98"/>
      <c r="C3528" s="98"/>
      <c r="D3528" s="98"/>
    </row>
    <row r="3529" spans="1:4" x14ac:dyDescent="0.35">
      <c r="A3529" s="98"/>
      <c r="B3529" s="98"/>
      <c r="C3529" s="98"/>
      <c r="D3529" s="98"/>
    </row>
    <row r="3530" spans="1:4" x14ac:dyDescent="0.35">
      <c r="A3530" s="98"/>
      <c r="B3530" s="98"/>
      <c r="C3530" s="98"/>
      <c r="D3530" s="98"/>
    </row>
    <row r="3531" spans="1:4" x14ac:dyDescent="0.35">
      <c r="A3531" s="98"/>
      <c r="B3531" s="98"/>
      <c r="C3531" s="98"/>
      <c r="D3531" s="98"/>
    </row>
    <row r="3532" spans="1:4" x14ac:dyDescent="0.35">
      <c r="A3532" s="98"/>
      <c r="B3532" s="98"/>
      <c r="C3532" s="98"/>
      <c r="D3532" s="98"/>
    </row>
    <row r="3533" spans="1:4" x14ac:dyDescent="0.35">
      <c r="A3533" s="98"/>
      <c r="B3533" s="98"/>
      <c r="C3533" s="98"/>
      <c r="D3533" s="98"/>
    </row>
    <row r="3534" spans="1:4" x14ac:dyDescent="0.35">
      <c r="A3534" s="98"/>
      <c r="B3534" s="98"/>
      <c r="C3534" s="98"/>
      <c r="D3534" s="98"/>
    </row>
    <row r="3535" spans="1:4" x14ac:dyDescent="0.35">
      <c r="A3535" s="98"/>
      <c r="B3535" s="98"/>
      <c r="C3535" s="98"/>
      <c r="D3535" s="98"/>
    </row>
    <row r="3536" spans="1:4" x14ac:dyDescent="0.35">
      <c r="A3536" s="98"/>
      <c r="B3536" s="98"/>
      <c r="C3536" s="98"/>
      <c r="D3536" s="98"/>
    </row>
    <row r="3537" spans="1:4" x14ac:dyDescent="0.35">
      <c r="A3537" s="98"/>
      <c r="B3537" s="98"/>
      <c r="C3537" s="98"/>
      <c r="D3537" s="98"/>
    </row>
    <row r="3538" spans="1:4" x14ac:dyDescent="0.35">
      <c r="A3538" s="98"/>
      <c r="B3538" s="98"/>
      <c r="C3538" s="98"/>
      <c r="D3538" s="98"/>
    </row>
    <row r="3539" spans="1:4" x14ac:dyDescent="0.35">
      <c r="A3539" s="98"/>
      <c r="B3539" s="98"/>
      <c r="C3539" s="98"/>
      <c r="D3539" s="98"/>
    </row>
    <row r="3540" spans="1:4" x14ac:dyDescent="0.35">
      <c r="A3540" s="98"/>
      <c r="B3540" s="98"/>
      <c r="C3540" s="98"/>
      <c r="D3540" s="98"/>
    </row>
    <row r="3541" spans="1:4" x14ac:dyDescent="0.35">
      <c r="A3541" s="98"/>
      <c r="B3541" s="98"/>
      <c r="C3541" s="98"/>
      <c r="D3541" s="98"/>
    </row>
    <row r="3542" spans="1:4" x14ac:dyDescent="0.35">
      <c r="A3542" s="98"/>
      <c r="B3542" s="98"/>
      <c r="C3542" s="98"/>
      <c r="D3542" s="98"/>
    </row>
    <row r="3543" spans="1:4" x14ac:dyDescent="0.35">
      <c r="A3543" s="98"/>
      <c r="B3543" s="98"/>
      <c r="C3543" s="98"/>
      <c r="D3543" s="98"/>
    </row>
    <row r="3544" spans="1:4" x14ac:dyDescent="0.35">
      <c r="A3544" s="98"/>
      <c r="B3544" s="98"/>
      <c r="C3544" s="98"/>
      <c r="D3544" s="98"/>
    </row>
    <row r="3545" spans="1:4" x14ac:dyDescent="0.35">
      <c r="A3545" s="98"/>
      <c r="B3545" s="98"/>
      <c r="C3545" s="98"/>
      <c r="D3545" s="98"/>
    </row>
    <row r="3546" spans="1:4" x14ac:dyDescent="0.35">
      <c r="A3546" s="98"/>
      <c r="B3546" s="98"/>
      <c r="C3546" s="98"/>
      <c r="D3546" s="98"/>
    </row>
    <row r="3547" spans="1:4" x14ac:dyDescent="0.35">
      <c r="A3547" s="98"/>
      <c r="B3547" s="98"/>
      <c r="C3547" s="98"/>
      <c r="D3547" s="98"/>
    </row>
    <row r="3548" spans="1:4" x14ac:dyDescent="0.35">
      <c r="A3548" s="98"/>
      <c r="B3548" s="98"/>
      <c r="C3548" s="98"/>
      <c r="D3548" s="98"/>
    </row>
    <row r="3549" spans="1:4" x14ac:dyDescent="0.35">
      <c r="A3549" s="98"/>
      <c r="B3549" s="98"/>
      <c r="C3549" s="98"/>
      <c r="D3549" s="98"/>
    </row>
    <row r="3550" spans="1:4" x14ac:dyDescent="0.35">
      <c r="A3550" s="98"/>
      <c r="B3550" s="98"/>
      <c r="C3550" s="98"/>
      <c r="D3550" s="98"/>
    </row>
    <row r="3551" spans="1:4" x14ac:dyDescent="0.35">
      <c r="A3551" s="98"/>
      <c r="B3551" s="98"/>
      <c r="C3551" s="98"/>
      <c r="D3551" s="98"/>
    </row>
    <row r="3552" spans="1:4" x14ac:dyDescent="0.35">
      <c r="A3552" s="98"/>
      <c r="B3552" s="98"/>
      <c r="C3552" s="98"/>
      <c r="D3552" s="98"/>
    </row>
    <row r="3553" spans="1:4" x14ac:dyDescent="0.35">
      <c r="A3553" s="98"/>
      <c r="B3553" s="98"/>
      <c r="C3553" s="98"/>
      <c r="D3553" s="98"/>
    </row>
    <row r="3554" spans="1:4" x14ac:dyDescent="0.35">
      <c r="A3554" s="98"/>
      <c r="B3554" s="98"/>
      <c r="C3554" s="98"/>
      <c r="D3554" s="98"/>
    </row>
    <row r="3555" spans="1:4" x14ac:dyDescent="0.35">
      <c r="A3555" s="98"/>
      <c r="B3555" s="98"/>
      <c r="C3555" s="98"/>
      <c r="D3555" s="98"/>
    </row>
    <row r="3556" spans="1:4" x14ac:dyDescent="0.35">
      <c r="A3556" s="98"/>
      <c r="B3556" s="98"/>
      <c r="C3556" s="98"/>
      <c r="D3556" s="98"/>
    </row>
    <row r="3557" spans="1:4" x14ac:dyDescent="0.35">
      <c r="A3557" s="98"/>
      <c r="B3557" s="98"/>
      <c r="C3557" s="98"/>
      <c r="D3557" s="98"/>
    </row>
    <row r="3558" spans="1:4" x14ac:dyDescent="0.35">
      <c r="A3558" s="98"/>
      <c r="B3558" s="98"/>
      <c r="C3558" s="98"/>
      <c r="D3558" s="98"/>
    </row>
    <row r="3559" spans="1:4" x14ac:dyDescent="0.35">
      <c r="A3559" s="98"/>
      <c r="B3559" s="98"/>
      <c r="C3559" s="98"/>
      <c r="D3559" s="98"/>
    </row>
    <row r="3560" spans="1:4" x14ac:dyDescent="0.35">
      <c r="A3560" s="98"/>
      <c r="B3560" s="98"/>
      <c r="C3560" s="98"/>
      <c r="D3560" s="98"/>
    </row>
    <row r="3561" spans="1:4" x14ac:dyDescent="0.35">
      <c r="A3561" s="98"/>
      <c r="B3561" s="98"/>
      <c r="C3561" s="98"/>
      <c r="D3561" s="98"/>
    </row>
    <row r="3562" spans="1:4" x14ac:dyDescent="0.35">
      <c r="A3562" s="98"/>
      <c r="B3562" s="98"/>
      <c r="C3562" s="98"/>
      <c r="D3562" s="98"/>
    </row>
    <row r="3563" spans="1:4" x14ac:dyDescent="0.35">
      <c r="A3563" s="98"/>
      <c r="B3563" s="98"/>
      <c r="C3563" s="98"/>
      <c r="D3563" s="98"/>
    </row>
    <row r="3564" spans="1:4" x14ac:dyDescent="0.35">
      <c r="A3564" s="98"/>
      <c r="B3564" s="98"/>
      <c r="C3564" s="98"/>
      <c r="D3564" s="98"/>
    </row>
    <row r="3565" spans="1:4" x14ac:dyDescent="0.35">
      <c r="A3565" s="98"/>
      <c r="B3565" s="98"/>
      <c r="C3565" s="98"/>
      <c r="D3565" s="98"/>
    </row>
    <row r="3566" spans="1:4" x14ac:dyDescent="0.35">
      <c r="A3566" s="98"/>
      <c r="B3566" s="98"/>
      <c r="C3566" s="98"/>
      <c r="D3566" s="98"/>
    </row>
    <row r="3567" spans="1:4" x14ac:dyDescent="0.35">
      <c r="A3567" s="98"/>
      <c r="B3567" s="98"/>
      <c r="C3567" s="98"/>
      <c r="D3567" s="98"/>
    </row>
    <row r="3568" spans="1:4" x14ac:dyDescent="0.35">
      <c r="A3568" s="98"/>
      <c r="B3568" s="98"/>
      <c r="C3568" s="98"/>
      <c r="D3568" s="98"/>
    </row>
    <row r="3569" spans="1:4" x14ac:dyDescent="0.35">
      <c r="A3569" s="98"/>
      <c r="B3569" s="98"/>
      <c r="C3569" s="98"/>
      <c r="D3569" s="98"/>
    </row>
    <row r="3570" spans="1:4" x14ac:dyDescent="0.35">
      <c r="A3570" s="98"/>
      <c r="B3570" s="98"/>
      <c r="C3570" s="98"/>
      <c r="D3570" s="98"/>
    </row>
    <row r="3571" spans="1:4" x14ac:dyDescent="0.35">
      <c r="A3571" s="98"/>
      <c r="B3571" s="98"/>
      <c r="C3571" s="98"/>
      <c r="D3571" s="98"/>
    </row>
    <row r="3572" spans="1:4" x14ac:dyDescent="0.35">
      <c r="A3572" s="98"/>
      <c r="B3572" s="98"/>
      <c r="C3572" s="98"/>
      <c r="D3572" s="98"/>
    </row>
    <row r="3573" spans="1:4" x14ac:dyDescent="0.35">
      <c r="A3573" s="98"/>
      <c r="B3573" s="98"/>
      <c r="C3573" s="98"/>
      <c r="D3573" s="98"/>
    </row>
    <row r="3574" spans="1:4" x14ac:dyDescent="0.35">
      <c r="A3574" s="98"/>
      <c r="B3574" s="98"/>
      <c r="C3574" s="98"/>
      <c r="D3574" s="98"/>
    </row>
    <row r="3575" spans="1:4" x14ac:dyDescent="0.35">
      <c r="A3575" s="98"/>
      <c r="B3575" s="98"/>
      <c r="C3575" s="98"/>
      <c r="D3575" s="98"/>
    </row>
    <row r="3576" spans="1:4" x14ac:dyDescent="0.35">
      <c r="A3576" s="98"/>
      <c r="B3576" s="98"/>
      <c r="C3576" s="98"/>
      <c r="D3576" s="98"/>
    </row>
    <row r="3577" spans="1:4" x14ac:dyDescent="0.35">
      <c r="A3577" s="98"/>
      <c r="B3577" s="98"/>
      <c r="C3577" s="98"/>
      <c r="D3577" s="98"/>
    </row>
    <row r="3578" spans="1:4" x14ac:dyDescent="0.35">
      <c r="A3578" s="98"/>
      <c r="B3578" s="98"/>
      <c r="C3578" s="98"/>
      <c r="D3578" s="98"/>
    </row>
    <row r="3579" spans="1:4" x14ac:dyDescent="0.35">
      <c r="A3579" s="98"/>
      <c r="B3579" s="98"/>
      <c r="C3579" s="98"/>
      <c r="D3579" s="98"/>
    </row>
    <row r="3580" spans="1:4" x14ac:dyDescent="0.35">
      <c r="A3580" s="98"/>
      <c r="B3580" s="98"/>
      <c r="C3580" s="98"/>
      <c r="D3580" s="98"/>
    </row>
    <row r="3581" spans="1:4" x14ac:dyDescent="0.35">
      <c r="A3581" s="98"/>
      <c r="B3581" s="98"/>
      <c r="C3581" s="98"/>
      <c r="D3581" s="98"/>
    </row>
    <row r="3582" spans="1:4" x14ac:dyDescent="0.35">
      <c r="A3582" s="98"/>
      <c r="B3582" s="98"/>
      <c r="C3582" s="98"/>
      <c r="D3582" s="98"/>
    </row>
    <row r="3583" spans="1:4" x14ac:dyDescent="0.35">
      <c r="A3583" s="98"/>
      <c r="B3583" s="98"/>
      <c r="C3583" s="98"/>
      <c r="D3583" s="98"/>
    </row>
    <row r="3584" spans="1:4" x14ac:dyDescent="0.35">
      <c r="A3584" s="98"/>
      <c r="B3584" s="98"/>
      <c r="C3584" s="98"/>
      <c r="D3584" s="98"/>
    </row>
    <row r="3585" spans="1:4" x14ac:dyDescent="0.35">
      <c r="A3585" s="98"/>
      <c r="B3585" s="98"/>
      <c r="C3585" s="98"/>
      <c r="D3585" s="98"/>
    </row>
    <row r="3586" spans="1:4" x14ac:dyDescent="0.35">
      <c r="A3586" s="98"/>
      <c r="B3586" s="98"/>
      <c r="C3586" s="98"/>
      <c r="D3586" s="98"/>
    </row>
    <row r="3587" spans="1:4" x14ac:dyDescent="0.35">
      <c r="A3587" s="98"/>
      <c r="B3587" s="98"/>
      <c r="C3587" s="98"/>
      <c r="D3587" s="98"/>
    </row>
    <row r="3588" spans="1:4" x14ac:dyDescent="0.35">
      <c r="A3588" s="98"/>
      <c r="B3588" s="98"/>
      <c r="C3588" s="98"/>
      <c r="D3588" s="98"/>
    </row>
    <row r="3589" spans="1:4" x14ac:dyDescent="0.35">
      <c r="A3589" s="98"/>
      <c r="B3589" s="98"/>
      <c r="C3589" s="98"/>
      <c r="D3589" s="98"/>
    </row>
    <row r="3590" spans="1:4" x14ac:dyDescent="0.35">
      <c r="A3590" s="98"/>
      <c r="B3590" s="98"/>
      <c r="C3590" s="98"/>
      <c r="D3590" s="98"/>
    </row>
    <row r="3591" spans="1:4" x14ac:dyDescent="0.35">
      <c r="A3591" s="98"/>
      <c r="B3591" s="98"/>
      <c r="C3591" s="98"/>
      <c r="D3591" s="98"/>
    </row>
    <row r="3592" spans="1:4" x14ac:dyDescent="0.35">
      <c r="A3592" s="98"/>
      <c r="B3592" s="98"/>
      <c r="C3592" s="98"/>
      <c r="D3592" s="98"/>
    </row>
    <row r="3593" spans="1:4" x14ac:dyDescent="0.35">
      <c r="A3593" s="98"/>
      <c r="B3593" s="98"/>
      <c r="C3593" s="98"/>
      <c r="D3593" s="98"/>
    </row>
    <row r="3594" spans="1:4" x14ac:dyDescent="0.35">
      <c r="A3594" s="98"/>
      <c r="B3594" s="98"/>
      <c r="C3594" s="98"/>
      <c r="D3594" s="98"/>
    </row>
    <row r="3595" spans="1:4" x14ac:dyDescent="0.35">
      <c r="A3595" s="98"/>
      <c r="B3595" s="98"/>
      <c r="C3595" s="98"/>
      <c r="D3595" s="98"/>
    </row>
    <row r="3596" spans="1:4" x14ac:dyDescent="0.35">
      <c r="A3596" s="98"/>
      <c r="B3596" s="98"/>
      <c r="C3596" s="98"/>
      <c r="D3596" s="98"/>
    </row>
    <row r="3597" spans="1:4" x14ac:dyDescent="0.35">
      <c r="A3597" s="98"/>
      <c r="B3597" s="98"/>
      <c r="C3597" s="98"/>
      <c r="D3597" s="98"/>
    </row>
    <row r="3598" spans="1:4" x14ac:dyDescent="0.35">
      <c r="A3598" s="98"/>
      <c r="B3598" s="98"/>
      <c r="C3598" s="98"/>
      <c r="D3598" s="98"/>
    </row>
    <row r="3599" spans="1:4" x14ac:dyDescent="0.35">
      <c r="A3599" s="98"/>
      <c r="B3599" s="98"/>
      <c r="C3599" s="98"/>
      <c r="D3599" s="98"/>
    </row>
    <row r="3600" spans="1:4" x14ac:dyDescent="0.35">
      <c r="A3600" s="98"/>
      <c r="B3600" s="98"/>
      <c r="C3600" s="98"/>
      <c r="D3600" s="98"/>
    </row>
    <row r="3601" spans="1:4" x14ac:dyDescent="0.35">
      <c r="A3601" s="98"/>
      <c r="B3601" s="98"/>
      <c r="C3601" s="98"/>
      <c r="D3601" s="98"/>
    </row>
    <row r="3602" spans="1:4" x14ac:dyDescent="0.35">
      <c r="A3602" s="98"/>
      <c r="B3602" s="98"/>
      <c r="C3602" s="98"/>
      <c r="D3602" s="98"/>
    </row>
    <row r="3603" spans="1:4" x14ac:dyDescent="0.35">
      <c r="A3603" s="98"/>
      <c r="B3603" s="98"/>
      <c r="C3603" s="98"/>
      <c r="D3603" s="98"/>
    </row>
    <row r="3604" spans="1:4" x14ac:dyDescent="0.35">
      <c r="A3604" s="98"/>
      <c r="B3604" s="98"/>
      <c r="C3604" s="98"/>
      <c r="D3604" s="98"/>
    </row>
    <row r="3605" spans="1:4" x14ac:dyDescent="0.35">
      <c r="A3605" s="98"/>
      <c r="B3605" s="98"/>
      <c r="C3605" s="98"/>
      <c r="D3605" s="98"/>
    </row>
    <row r="3606" spans="1:4" x14ac:dyDescent="0.35">
      <c r="A3606" s="98"/>
      <c r="B3606" s="98"/>
      <c r="C3606" s="98"/>
      <c r="D3606" s="98"/>
    </row>
    <row r="3607" spans="1:4" x14ac:dyDescent="0.35">
      <c r="A3607" s="98"/>
      <c r="B3607" s="98"/>
      <c r="C3607" s="98"/>
      <c r="D3607" s="98"/>
    </row>
    <row r="3608" spans="1:4" x14ac:dyDescent="0.35">
      <c r="A3608" s="98"/>
      <c r="B3608" s="98"/>
      <c r="C3608" s="98"/>
      <c r="D3608" s="98"/>
    </row>
    <row r="3609" spans="1:4" x14ac:dyDescent="0.35">
      <c r="A3609" s="98"/>
      <c r="B3609" s="98"/>
      <c r="C3609" s="98"/>
      <c r="D3609" s="98"/>
    </row>
    <row r="3610" spans="1:4" x14ac:dyDescent="0.35">
      <c r="A3610" s="98"/>
      <c r="B3610" s="98"/>
      <c r="C3610" s="98"/>
      <c r="D3610" s="98"/>
    </row>
    <row r="3611" spans="1:4" x14ac:dyDescent="0.35">
      <c r="A3611" s="98"/>
      <c r="B3611" s="98"/>
      <c r="C3611" s="98"/>
      <c r="D3611" s="98"/>
    </row>
    <row r="3612" spans="1:4" x14ac:dyDescent="0.35">
      <c r="A3612" s="98"/>
      <c r="B3612" s="98"/>
      <c r="C3612" s="98"/>
      <c r="D3612" s="98"/>
    </row>
    <row r="3613" spans="1:4" x14ac:dyDescent="0.35">
      <c r="A3613" s="98"/>
      <c r="B3613" s="98"/>
      <c r="C3613" s="98"/>
      <c r="D3613" s="98"/>
    </row>
    <row r="3614" spans="1:4" x14ac:dyDescent="0.35">
      <c r="A3614" s="98"/>
      <c r="B3614" s="98"/>
      <c r="C3614" s="98"/>
      <c r="D3614" s="98"/>
    </row>
    <row r="3615" spans="1:4" x14ac:dyDescent="0.35">
      <c r="A3615" s="98"/>
      <c r="B3615" s="98"/>
      <c r="C3615" s="98"/>
      <c r="D3615" s="98"/>
    </row>
    <row r="3616" spans="1:4" x14ac:dyDescent="0.35">
      <c r="A3616" s="98"/>
      <c r="B3616" s="98"/>
      <c r="C3616" s="98"/>
      <c r="D3616" s="98"/>
    </row>
    <row r="3617" spans="1:4" x14ac:dyDescent="0.35">
      <c r="A3617" s="98"/>
      <c r="B3617" s="98"/>
      <c r="C3617" s="98"/>
      <c r="D3617" s="98"/>
    </row>
    <row r="3618" spans="1:4" x14ac:dyDescent="0.35">
      <c r="A3618" s="98"/>
      <c r="B3618" s="98"/>
      <c r="C3618" s="98"/>
      <c r="D3618" s="98"/>
    </row>
    <row r="3619" spans="1:4" x14ac:dyDescent="0.35">
      <c r="A3619" s="98"/>
      <c r="B3619" s="98"/>
      <c r="C3619" s="98"/>
      <c r="D3619" s="98"/>
    </row>
    <row r="3620" spans="1:4" x14ac:dyDescent="0.35">
      <c r="A3620" s="98"/>
      <c r="B3620" s="98"/>
      <c r="C3620" s="98"/>
      <c r="D3620" s="98"/>
    </row>
    <row r="3621" spans="1:4" x14ac:dyDescent="0.35">
      <c r="A3621" s="98"/>
      <c r="B3621" s="98"/>
      <c r="C3621" s="98"/>
      <c r="D3621" s="98"/>
    </row>
    <row r="3622" spans="1:4" x14ac:dyDescent="0.35">
      <c r="A3622" s="98"/>
      <c r="B3622" s="98"/>
      <c r="C3622" s="98"/>
      <c r="D3622" s="98"/>
    </row>
    <row r="3623" spans="1:4" x14ac:dyDescent="0.35">
      <c r="A3623" s="98"/>
      <c r="B3623" s="98"/>
      <c r="C3623" s="98"/>
      <c r="D3623" s="98"/>
    </row>
    <row r="3624" spans="1:4" x14ac:dyDescent="0.35">
      <c r="A3624" s="98"/>
      <c r="B3624" s="98"/>
      <c r="C3624" s="98"/>
      <c r="D3624" s="98"/>
    </row>
    <row r="3625" spans="1:4" x14ac:dyDescent="0.35">
      <c r="A3625" s="98"/>
      <c r="B3625" s="98"/>
      <c r="C3625" s="98"/>
      <c r="D3625" s="98"/>
    </row>
    <row r="3626" spans="1:4" x14ac:dyDescent="0.35">
      <c r="A3626" s="98"/>
      <c r="B3626" s="98"/>
      <c r="C3626" s="98"/>
      <c r="D3626" s="98"/>
    </row>
    <row r="3627" spans="1:4" x14ac:dyDescent="0.35">
      <c r="A3627" s="98"/>
      <c r="B3627" s="98"/>
      <c r="C3627" s="98"/>
      <c r="D3627" s="98"/>
    </row>
    <row r="3628" spans="1:4" x14ac:dyDescent="0.35">
      <c r="A3628" s="98"/>
      <c r="B3628" s="98"/>
      <c r="C3628" s="98"/>
      <c r="D3628" s="98"/>
    </row>
    <row r="3629" spans="1:4" x14ac:dyDescent="0.35">
      <c r="A3629" s="98"/>
      <c r="B3629" s="98"/>
      <c r="C3629" s="98"/>
      <c r="D3629" s="98"/>
    </row>
    <row r="3630" spans="1:4" x14ac:dyDescent="0.35">
      <c r="A3630" s="98"/>
      <c r="B3630" s="98"/>
      <c r="C3630" s="98"/>
      <c r="D3630" s="98"/>
    </row>
    <row r="3631" spans="1:4" x14ac:dyDescent="0.35">
      <c r="A3631" s="98"/>
      <c r="B3631" s="98"/>
      <c r="C3631" s="98"/>
      <c r="D3631" s="98"/>
    </row>
    <row r="3632" spans="1:4" x14ac:dyDescent="0.35">
      <c r="A3632" s="98"/>
      <c r="B3632" s="98"/>
      <c r="C3632" s="98"/>
      <c r="D3632" s="98"/>
    </row>
    <row r="3633" spans="1:4" x14ac:dyDescent="0.35">
      <c r="A3633" s="98"/>
      <c r="B3633" s="98"/>
      <c r="C3633" s="98"/>
      <c r="D3633" s="98"/>
    </row>
    <row r="3634" spans="1:4" x14ac:dyDescent="0.35">
      <c r="A3634" s="98"/>
      <c r="B3634" s="98"/>
      <c r="C3634" s="98"/>
      <c r="D3634" s="98"/>
    </row>
    <row r="3635" spans="1:4" x14ac:dyDescent="0.35">
      <c r="A3635" s="98"/>
      <c r="B3635" s="98"/>
      <c r="C3635" s="98"/>
      <c r="D3635" s="98"/>
    </row>
    <row r="3636" spans="1:4" x14ac:dyDescent="0.35">
      <c r="A3636" s="98"/>
      <c r="B3636" s="98"/>
      <c r="C3636" s="98"/>
      <c r="D3636" s="98"/>
    </row>
    <row r="3637" spans="1:4" x14ac:dyDescent="0.35">
      <c r="A3637" s="98"/>
      <c r="B3637" s="98"/>
      <c r="C3637" s="98"/>
      <c r="D3637" s="98"/>
    </row>
    <row r="3638" spans="1:4" x14ac:dyDescent="0.35">
      <c r="A3638" s="98"/>
      <c r="B3638" s="98"/>
      <c r="C3638" s="98"/>
      <c r="D3638" s="98"/>
    </row>
    <row r="3639" spans="1:4" x14ac:dyDescent="0.35">
      <c r="A3639" s="98"/>
      <c r="B3639" s="98"/>
      <c r="C3639" s="98"/>
      <c r="D3639" s="98"/>
    </row>
    <row r="3640" spans="1:4" x14ac:dyDescent="0.35">
      <c r="A3640" s="98"/>
      <c r="B3640" s="98"/>
      <c r="C3640" s="98"/>
      <c r="D3640" s="98"/>
    </row>
    <row r="3641" spans="1:4" x14ac:dyDescent="0.35">
      <c r="A3641" s="98"/>
      <c r="B3641" s="98"/>
      <c r="C3641" s="98"/>
      <c r="D3641" s="98"/>
    </row>
    <row r="3642" spans="1:4" x14ac:dyDescent="0.35">
      <c r="A3642" s="98"/>
      <c r="B3642" s="98"/>
      <c r="C3642" s="98"/>
      <c r="D3642" s="98"/>
    </row>
    <row r="3643" spans="1:4" x14ac:dyDescent="0.35">
      <c r="A3643" s="98"/>
      <c r="B3643" s="98"/>
      <c r="C3643" s="98"/>
      <c r="D3643" s="98"/>
    </row>
    <row r="3644" spans="1:4" x14ac:dyDescent="0.35">
      <c r="A3644" s="98"/>
      <c r="B3644" s="98"/>
      <c r="C3644" s="98"/>
      <c r="D3644" s="98"/>
    </row>
    <row r="3645" spans="1:4" x14ac:dyDescent="0.35">
      <c r="A3645" s="98"/>
      <c r="B3645" s="98"/>
      <c r="C3645" s="98"/>
      <c r="D3645" s="98"/>
    </row>
    <row r="3646" spans="1:4" x14ac:dyDescent="0.35">
      <c r="A3646" s="98"/>
      <c r="B3646" s="98"/>
      <c r="C3646" s="98"/>
      <c r="D3646" s="98"/>
    </row>
    <row r="3647" spans="1:4" x14ac:dyDescent="0.35">
      <c r="A3647" s="98"/>
      <c r="B3647" s="98"/>
      <c r="C3647" s="98"/>
      <c r="D3647" s="98"/>
    </row>
    <row r="3648" spans="1:4" x14ac:dyDescent="0.35">
      <c r="A3648" s="98"/>
      <c r="B3648" s="98"/>
      <c r="C3648" s="98"/>
      <c r="D3648" s="98"/>
    </row>
    <row r="3649" spans="1:4" x14ac:dyDescent="0.35">
      <c r="A3649" s="98"/>
      <c r="B3649" s="98"/>
      <c r="C3649" s="98"/>
      <c r="D3649" s="98"/>
    </row>
    <row r="3650" spans="1:4" x14ac:dyDescent="0.35">
      <c r="A3650" s="98"/>
      <c r="B3650" s="98"/>
      <c r="C3650" s="98"/>
      <c r="D3650" s="98"/>
    </row>
    <row r="3651" spans="1:4" x14ac:dyDescent="0.35">
      <c r="A3651" s="98"/>
      <c r="B3651" s="98"/>
      <c r="C3651" s="98"/>
      <c r="D3651" s="98"/>
    </row>
    <row r="3652" spans="1:4" x14ac:dyDescent="0.35">
      <c r="A3652" s="98"/>
      <c r="B3652" s="98"/>
      <c r="C3652" s="98"/>
      <c r="D3652" s="98"/>
    </row>
    <row r="3653" spans="1:4" x14ac:dyDescent="0.35">
      <c r="A3653" s="98"/>
      <c r="B3653" s="98"/>
      <c r="C3653" s="98"/>
      <c r="D3653" s="98"/>
    </row>
    <row r="3654" spans="1:4" x14ac:dyDescent="0.35">
      <c r="A3654" s="98"/>
      <c r="B3654" s="98"/>
      <c r="C3654" s="98"/>
      <c r="D3654" s="98"/>
    </row>
    <row r="3655" spans="1:4" x14ac:dyDescent="0.35">
      <c r="A3655" s="98"/>
      <c r="B3655" s="98"/>
      <c r="C3655" s="98"/>
      <c r="D3655" s="98"/>
    </row>
    <row r="3656" spans="1:4" x14ac:dyDescent="0.35">
      <c r="A3656" s="98"/>
      <c r="B3656" s="98"/>
      <c r="C3656" s="98"/>
      <c r="D3656" s="98"/>
    </row>
    <row r="3657" spans="1:4" x14ac:dyDescent="0.35">
      <c r="A3657" s="98"/>
      <c r="B3657" s="98"/>
      <c r="C3657" s="98"/>
      <c r="D3657" s="98"/>
    </row>
    <row r="3658" spans="1:4" x14ac:dyDescent="0.35">
      <c r="A3658" s="98"/>
      <c r="B3658" s="98"/>
      <c r="C3658" s="98"/>
      <c r="D3658" s="98"/>
    </row>
    <row r="3659" spans="1:4" x14ac:dyDescent="0.35">
      <c r="A3659" s="98"/>
      <c r="B3659" s="98"/>
      <c r="C3659" s="98"/>
      <c r="D3659" s="98"/>
    </row>
    <row r="3660" spans="1:4" x14ac:dyDescent="0.35">
      <c r="A3660" s="98"/>
      <c r="B3660" s="98"/>
      <c r="C3660" s="98"/>
      <c r="D3660" s="98"/>
    </row>
    <row r="3661" spans="1:4" x14ac:dyDescent="0.35">
      <c r="A3661" s="98"/>
      <c r="B3661" s="98"/>
      <c r="C3661" s="98"/>
      <c r="D3661" s="98"/>
    </row>
    <row r="3662" spans="1:4" x14ac:dyDescent="0.35">
      <c r="A3662" s="98"/>
      <c r="B3662" s="98"/>
      <c r="C3662" s="98"/>
      <c r="D3662" s="98"/>
    </row>
    <row r="3663" spans="1:4" x14ac:dyDescent="0.35">
      <c r="A3663" s="98"/>
      <c r="B3663" s="98"/>
      <c r="C3663" s="98"/>
      <c r="D3663" s="98"/>
    </row>
    <row r="3664" spans="1:4" x14ac:dyDescent="0.35">
      <c r="A3664" s="98"/>
      <c r="B3664" s="98"/>
      <c r="C3664" s="98"/>
      <c r="D3664" s="98"/>
    </row>
    <row r="3665" spans="1:4" x14ac:dyDescent="0.35">
      <c r="A3665" s="98"/>
      <c r="B3665" s="98"/>
      <c r="C3665" s="98"/>
      <c r="D3665" s="98"/>
    </row>
    <row r="3666" spans="1:4" x14ac:dyDescent="0.35">
      <c r="A3666" s="98"/>
      <c r="B3666" s="98"/>
      <c r="C3666" s="98"/>
      <c r="D3666" s="98"/>
    </row>
    <row r="3667" spans="1:4" x14ac:dyDescent="0.35">
      <c r="A3667" s="98"/>
      <c r="B3667" s="98"/>
      <c r="C3667" s="98"/>
      <c r="D3667" s="98"/>
    </row>
    <row r="3668" spans="1:4" x14ac:dyDescent="0.35">
      <c r="A3668" s="98"/>
      <c r="B3668" s="98"/>
      <c r="C3668" s="98"/>
      <c r="D3668" s="98"/>
    </row>
    <row r="3669" spans="1:4" x14ac:dyDescent="0.35">
      <c r="A3669" s="98"/>
      <c r="B3669" s="98"/>
      <c r="C3669" s="98"/>
      <c r="D3669" s="98"/>
    </row>
    <row r="3670" spans="1:4" x14ac:dyDescent="0.35">
      <c r="A3670" s="98"/>
      <c r="B3670" s="98"/>
      <c r="C3670" s="98"/>
      <c r="D3670" s="98"/>
    </row>
    <row r="3671" spans="1:4" x14ac:dyDescent="0.35">
      <c r="A3671" s="98"/>
      <c r="B3671" s="98"/>
      <c r="C3671" s="98"/>
      <c r="D3671" s="98"/>
    </row>
    <row r="3672" spans="1:4" x14ac:dyDescent="0.35">
      <c r="A3672" s="98"/>
      <c r="B3672" s="98"/>
      <c r="C3672" s="98"/>
      <c r="D3672" s="98"/>
    </row>
    <row r="3673" spans="1:4" x14ac:dyDescent="0.35">
      <c r="A3673" s="98"/>
      <c r="B3673" s="98"/>
      <c r="C3673" s="98"/>
      <c r="D3673" s="98"/>
    </row>
    <row r="3674" spans="1:4" x14ac:dyDescent="0.35">
      <c r="A3674" s="98"/>
      <c r="B3674" s="98"/>
      <c r="C3674" s="98"/>
      <c r="D3674" s="98"/>
    </row>
    <row r="3675" spans="1:4" x14ac:dyDescent="0.35">
      <c r="A3675" s="98"/>
      <c r="B3675" s="98"/>
      <c r="C3675" s="98"/>
      <c r="D3675" s="98"/>
    </row>
    <row r="3676" spans="1:4" x14ac:dyDescent="0.35">
      <c r="A3676" s="98"/>
      <c r="B3676" s="98"/>
      <c r="C3676" s="98"/>
      <c r="D3676" s="98"/>
    </row>
    <row r="3677" spans="1:4" x14ac:dyDescent="0.35">
      <c r="A3677" s="98"/>
      <c r="B3677" s="98"/>
      <c r="C3677" s="98"/>
      <c r="D3677" s="98"/>
    </row>
    <row r="3678" spans="1:4" x14ac:dyDescent="0.35">
      <c r="A3678" s="98"/>
      <c r="B3678" s="98"/>
      <c r="C3678" s="98"/>
      <c r="D3678" s="98"/>
    </row>
    <row r="3679" spans="1:4" x14ac:dyDescent="0.35">
      <c r="A3679" s="98"/>
      <c r="B3679" s="98"/>
      <c r="C3679" s="98"/>
      <c r="D3679" s="98"/>
    </row>
    <row r="3680" spans="1:4" x14ac:dyDescent="0.35">
      <c r="A3680" s="98"/>
      <c r="B3680" s="98"/>
      <c r="C3680" s="98"/>
      <c r="D3680" s="98"/>
    </row>
    <row r="3681" spans="1:4" x14ac:dyDescent="0.35">
      <c r="A3681" s="98"/>
      <c r="B3681" s="98"/>
      <c r="C3681" s="98"/>
      <c r="D3681" s="98"/>
    </row>
    <row r="3682" spans="1:4" x14ac:dyDescent="0.35">
      <c r="A3682" s="98"/>
      <c r="B3682" s="98"/>
      <c r="C3682" s="98"/>
      <c r="D3682" s="98"/>
    </row>
    <row r="3683" spans="1:4" x14ac:dyDescent="0.35">
      <c r="A3683" s="98"/>
      <c r="B3683" s="98"/>
      <c r="C3683" s="98"/>
      <c r="D3683" s="98"/>
    </row>
    <row r="3684" spans="1:4" x14ac:dyDescent="0.35">
      <c r="A3684" s="98"/>
      <c r="B3684" s="98"/>
      <c r="C3684" s="98"/>
      <c r="D3684" s="98"/>
    </row>
    <row r="3685" spans="1:4" x14ac:dyDescent="0.35">
      <c r="A3685" s="98"/>
      <c r="B3685" s="98"/>
      <c r="C3685" s="98"/>
      <c r="D3685" s="98"/>
    </row>
    <row r="3686" spans="1:4" x14ac:dyDescent="0.35">
      <c r="A3686" s="98"/>
      <c r="B3686" s="98"/>
      <c r="C3686" s="98"/>
      <c r="D3686" s="98"/>
    </row>
    <row r="3687" spans="1:4" x14ac:dyDescent="0.35">
      <c r="A3687" s="98"/>
      <c r="B3687" s="98"/>
      <c r="C3687" s="98"/>
      <c r="D3687" s="98"/>
    </row>
    <row r="3688" spans="1:4" x14ac:dyDescent="0.35">
      <c r="A3688" s="98"/>
      <c r="B3688" s="98"/>
      <c r="C3688" s="98"/>
      <c r="D3688" s="98"/>
    </row>
    <row r="3689" spans="1:4" x14ac:dyDescent="0.35">
      <c r="A3689" s="98"/>
      <c r="B3689" s="98"/>
      <c r="C3689" s="98"/>
      <c r="D3689" s="98"/>
    </row>
    <row r="3690" spans="1:4" x14ac:dyDescent="0.35">
      <c r="A3690" s="98"/>
      <c r="B3690" s="98"/>
      <c r="C3690" s="98"/>
      <c r="D3690" s="98"/>
    </row>
    <row r="3691" spans="1:4" x14ac:dyDescent="0.35">
      <c r="A3691" s="98"/>
      <c r="B3691" s="98"/>
      <c r="C3691" s="98"/>
      <c r="D3691" s="98"/>
    </row>
    <row r="3692" spans="1:4" x14ac:dyDescent="0.35">
      <c r="A3692" s="98"/>
      <c r="B3692" s="98"/>
      <c r="C3692" s="98"/>
      <c r="D3692" s="98"/>
    </row>
    <row r="3693" spans="1:4" x14ac:dyDescent="0.35">
      <c r="A3693" s="98"/>
      <c r="B3693" s="98"/>
      <c r="C3693" s="98"/>
      <c r="D3693" s="98"/>
    </row>
    <row r="3694" spans="1:4" x14ac:dyDescent="0.35">
      <c r="A3694" s="98"/>
      <c r="B3694" s="98"/>
      <c r="C3694" s="98"/>
      <c r="D3694" s="98"/>
    </row>
    <row r="3695" spans="1:4" x14ac:dyDescent="0.35">
      <c r="A3695" s="98"/>
      <c r="B3695" s="98"/>
      <c r="C3695" s="98"/>
      <c r="D3695" s="98"/>
    </row>
    <row r="3696" spans="1:4" x14ac:dyDescent="0.35">
      <c r="A3696" s="98"/>
      <c r="B3696" s="98"/>
      <c r="C3696" s="98"/>
      <c r="D3696" s="98"/>
    </row>
    <row r="3697" spans="1:4" x14ac:dyDescent="0.35">
      <c r="A3697" s="98"/>
      <c r="B3697" s="98"/>
      <c r="C3697" s="98"/>
      <c r="D3697" s="98"/>
    </row>
    <row r="3698" spans="1:4" x14ac:dyDescent="0.35">
      <c r="A3698" s="98"/>
      <c r="B3698" s="98"/>
      <c r="C3698" s="98"/>
      <c r="D3698" s="98"/>
    </row>
    <row r="3699" spans="1:4" x14ac:dyDescent="0.35">
      <c r="A3699" s="98"/>
      <c r="B3699" s="98"/>
      <c r="C3699" s="98"/>
      <c r="D3699" s="98"/>
    </row>
    <row r="3700" spans="1:4" x14ac:dyDescent="0.35">
      <c r="A3700" s="98"/>
      <c r="B3700" s="98"/>
      <c r="C3700" s="98"/>
      <c r="D3700" s="98"/>
    </row>
    <row r="3701" spans="1:4" x14ac:dyDescent="0.35">
      <c r="A3701" s="98"/>
      <c r="B3701" s="98"/>
      <c r="C3701" s="98"/>
      <c r="D3701" s="98"/>
    </row>
    <row r="3702" spans="1:4" x14ac:dyDescent="0.35">
      <c r="A3702" s="98"/>
      <c r="B3702" s="98"/>
      <c r="C3702" s="98"/>
      <c r="D3702" s="98"/>
    </row>
    <row r="3703" spans="1:4" x14ac:dyDescent="0.35">
      <c r="A3703" s="98"/>
      <c r="B3703" s="98"/>
      <c r="C3703" s="98"/>
      <c r="D3703" s="98"/>
    </row>
    <row r="3704" spans="1:4" x14ac:dyDescent="0.35">
      <c r="A3704" s="98"/>
      <c r="B3704" s="98"/>
      <c r="C3704" s="98"/>
      <c r="D3704" s="98"/>
    </row>
    <row r="3705" spans="1:4" x14ac:dyDescent="0.35">
      <c r="A3705" s="98"/>
      <c r="B3705" s="98"/>
      <c r="C3705" s="98"/>
      <c r="D3705" s="98"/>
    </row>
    <row r="3706" spans="1:4" x14ac:dyDescent="0.35">
      <c r="A3706" s="98"/>
      <c r="B3706" s="98"/>
      <c r="C3706" s="98"/>
      <c r="D3706" s="98"/>
    </row>
    <row r="3707" spans="1:4" x14ac:dyDescent="0.35">
      <c r="A3707" s="98"/>
      <c r="B3707" s="98"/>
      <c r="C3707" s="98"/>
      <c r="D3707" s="98"/>
    </row>
    <row r="3708" spans="1:4" x14ac:dyDescent="0.35">
      <c r="A3708" s="98"/>
      <c r="B3708" s="98"/>
      <c r="C3708" s="98"/>
      <c r="D3708" s="98"/>
    </row>
    <row r="3709" spans="1:4" x14ac:dyDescent="0.35">
      <c r="A3709" s="98"/>
      <c r="B3709" s="98"/>
      <c r="C3709" s="98"/>
      <c r="D3709" s="98"/>
    </row>
    <row r="3710" spans="1:4" x14ac:dyDescent="0.35">
      <c r="A3710" s="98"/>
      <c r="B3710" s="98"/>
      <c r="C3710" s="98"/>
      <c r="D3710" s="98"/>
    </row>
    <row r="3711" spans="1:4" x14ac:dyDescent="0.35">
      <c r="A3711" s="98"/>
      <c r="B3711" s="98"/>
      <c r="C3711" s="98"/>
      <c r="D3711" s="98"/>
    </row>
    <row r="3712" spans="1:4" x14ac:dyDescent="0.35">
      <c r="A3712" s="98"/>
      <c r="B3712" s="98"/>
      <c r="C3712" s="98"/>
      <c r="D3712" s="98"/>
    </row>
    <row r="3713" spans="1:4" x14ac:dyDescent="0.35">
      <c r="A3713" s="98"/>
      <c r="B3713" s="98"/>
      <c r="C3713" s="98"/>
      <c r="D3713" s="98"/>
    </row>
    <row r="3714" spans="1:4" x14ac:dyDescent="0.35">
      <c r="A3714" s="98"/>
      <c r="B3714" s="98"/>
      <c r="C3714" s="98"/>
      <c r="D3714" s="98"/>
    </row>
    <row r="3715" spans="1:4" x14ac:dyDescent="0.35">
      <c r="A3715" s="98"/>
      <c r="B3715" s="98"/>
      <c r="C3715" s="98"/>
      <c r="D3715" s="98"/>
    </row>
    <row r="3716" spans="1:4" x14ac:dyDescent="0.35">
      <c r="A3716" s="98"/>
      <c r="B3716" s="98"/>
      <c r="C3716" s="98"/>
      <c r="D3716" s="98"/>
    </row>
    <row r="3717" spans="1:4" x14ac:dyDescent="0.35">
      <c r="A3717" s="98"/>
      <c r="B3717" s="98"/>
      <c r="C3717" s="98"/>
      <c r="D3717" s="98"/>
    </row>
    <row r="3718" spans="1:4" x14ac:dyDescent="0.35">
      <c r="A3718" s="98"/>
      <c r="B3718" s="98"/>
      <c r="C3718" s="98"/>
      <c r="D3718" s="98"/>
    </row>
    <row r="3719" spans="1:4" x14ac:dyDescent="0.35">
      <c r="A3719" s="98"/>
      <c r="B3719" s="98"/>
      <c r="C3719" s="98"/>
      <c r="D3719" s="98"/>
    </row>
    <row r="3720" spans="1:4" x14ac:dyDescent="0.35">
      <c r="A3720" s="98"/>
      <c r="B3720" s="98"/>
      <c r="C3720" s="98"/>
      <c r="D3720" s="98"/>
    </row>
    <row r="3721" spans="1:4" x14ac:dyDescent="0.35">
      <c r="A3721" s="98"/>
      <c r="B3721" s="98"/>
      <c r="C3721" s="98"/>
      <c r="D3721" s="98"/>
    </row>
    <row r="3722" spans="1:4" x14ac:dyDescent="0.35">
      <c r="A3722" s="98"/>
      <c r="B3722" s="98"/>
      <c r="C3722" s="98"/>
      <c r="D3722" s="98"/>
    </row>
    <row r="3723" spans="1:4" x14ac:dyDescent="0.35">
      <c r="A3723" s="98"/>
      <c r="B3723" s="98"/>
      <c r="C3723" s="98"/>
      <c r="D3723" s="98"/>
    </row>
    <row r="3724" spans="1:4" x14ac:dyDescent="0.35">
      <c r="A3724" s="98"/>
      <c r="B3724" s="98"/>
      <c r="C3724" s="98"/>
      <c r="D3724" s="98"/>
    </row>
    <row r="3725" spans="1:4" x14ac:dyDescent="0.35">
      <c r="A3725" s="98"/>
      <c r="B3725" s="98"/>
      <c r="C3725" s="98"/>
      <c r="D3725" s="98"/>
    </row>
    <row r="3726" spans="1:4" x14ac:dyDescent="0.35">
      <c r="A3726" s="98"/>
      <c r="B3726" s="98"/>
      <c r="C3726" s="98"/>
      <c r="D3726" s="98"/>
    </row>
    <row r="3727" spans="1:4" x14ac:dyDescent="0.35">
      <c r="A3727" s="98"/>
      <c r="B3727" s="98"/>
      <c r="C3727" s="98"/>
      <c r="D3727" s="98"/>
    </row>
    <row r="3728" spans="1:4" x14ac:dyDescent="0.35">
      <c r="A3728" s="98"/>
      <c r="B3728" s="98"/>
      <c r="C3728" s="98"/>
      <c r="D3728" s="98"/>
    </row>
    <row r="3729" spans="1:4" x14ac:dyDescent="0.35">
      <c r="A3729" s="98"/>
      <c r="B3729" s="98"/>
      <c r="C3729" s="98"/>
      <c r="D3729" s="98"/>
    </row>
    <row r="3730" spans="1:4" x14ac:dyDescent="0.35">
      <c r="A3730" s="98"/>
      <c r="B3730" s="98"/>
      <c r="C3730" s="98"/>
      <c r="D3730" s="98"/>
    </row>
    <row r="3731" spans="1:4" x14ac:dyDescent="0.35">
      <c r="A3731" s="98"/>
      <c r="B3731" s="98"/>
      <c r="C3731" s="98"/>
      <c r="D3731" s="98"/>
    </row>
    <row r="3732" spans="1:4" x14ac:dyDescent="0.35">
      <c r="A3732" s="98"/>
      <c r="B3732" s="98"/>
      <c r="C3732" s="98"/>
      <c r="D3732" s="98"/>
    </row>
    <row r="3733" spans="1:4" x14ac:dyDescent="0.35">
      <c r="A3733" s="98"/>
      <c r="B3733" s="98"/>
      <c r="C3733" s="98"/>
      <c r="D3733" s="98"/>
    </row>
    <row r="3734" spans="1:4" x14ac:dyDescent="0.35">
      <c r="A3734" s="98"/>
      <c r="B3734" s="98"/>
      <c r="C3734" s="98"/>
      <c r="D3734" s="98"/>
    </row>
    <row r="3735" spans="1:4" x14ac:dyDescent="0.35">
      <c r="A3735" s="98"/>
      <c r="B3735" s="98"/>
      <c r="C3735" s="98"/>
      <c r="D3735" s="98"/>
    </row>
    <row r="3736" spans="1:4" x14ac:dyDescent="0.35">
      <c r="A3736" s="98"/>
      <c r="B3736" s="98"/>
      <c r="C3736" s="98"/>
      <c r="D3736" s="98"/>
    </row>
    <row r="3737" spans="1:4" x14ac:dyDescent="0.35">
      <c r="A3737" s="98"/>
      <c r="B3737" s="98"/>
      <c r="C3737" s="98"/>
      <c r="D3737" s="98"/>
    </row>
    <row r="3738" spans="1:4" x14ac:dyDescent="0.35">
      <c r="A3738" s="98"/>
      <c r="B3738" s="98"/>
      <c r="C3738" s="98"/>
      <c r="D3738" s="98"/>
    </row>
    <row r="3739" spans="1:4" x14ac:dyDescent="0.35">
      <c r="A3739" s="98"/>
      <c r="B3739" s="98"/>
      <c r="C3739" s="98"/>
      <c r="D3739" s="98"/>
    </row>
    <row r="3740" spans="1:4" x14ac:dyDescent="0.35">
      <c r="A3740" s="98"/>
      <c r="B3740" s="98"/>
      <c r="C3740" s="98"/>
      <c r="D3740" s="98"/>
    </row>
    <row r="3741" spans="1:4" x14ac:dyDescent="0.35">
      <c r="A3741" s="98"/>
      <c r="B3741" s="98"/>
      <c r="C3741" s="98"/>
      <c r="D3741" s="98"/>
    </row>
    <row r="3742" spans="1:4" x14ac:dyDescent="0.35">
      <c r="A3742" s="98"/>
      <c r="B3742" s="98"/>
      <c r="C3742" s="98"/>
      <c r="D3742" s="98"/>
    </row>
    <row r="3743" spans="1:4" x14ac:dyDescent="0.35">
      <c r="A3743" s="98"/>
      <c r="B3743" s="98"/>
      <c r="C3743" s="98"/>
      <c r="D3743" s="98"/>
    </row>
    <row r="3744" spans="1:4" x14ac:dyDescent="0.35">
      <c r="A3744" s="98"/>
      <c r="B3744" s="98"/>
      <c r="C3744" s="98"/>
      <c r="D3744" s="98"/>
    </row>
    <row r="3745" spans="1:4" x14ac:dyDescent="0.35">
      <c r="A3745" s="98"/>
      <c r="B3745" s="98"/>
      <c r="C3745" s="98"/>
      <c r="D3745" s="98"/>
    </row>
    <row r="3746" spans="1:4" x14ac:dyDescent="0.35">
      <c r="A3746" s="98"/>
      <c r="B3746" s="98"/>
      <c r="C3746" s="98"/>
      <c r="D3746" s="98"/>
    </row>
    <row r="3747" spans="1:4" x14ac:dyDescent="0.35">
      <c r="A3747" s="98"/>
      <c r="B3747" s="98"/>
      <c r="C3747" s="98"/>
      <c r="D3747" s="98"/>
    </row>
    <row r="3748" spans="1:4" x14ac:dyDescent="0.35">
      <c r="A3748" s="98"/>
      <c r="B3748" s="98"/>
      <c r="C3748" s="98"/>
      <c r="D3748" s="98"/>
    </row>
    <row r="3749" spans="1:4" x14ac:dyDescent="0.35">
      <c r="A3749" s="98"/>
      <c r="B3749" s="98"/>
      <c r="C3749" s="98"/>
      <c r="D3749" s="98"/>
    </row>
    <row r="3750" spans="1:4" x14ac:dyDescent="0.35">
      <c r="A3750" s="98"/>
      <c r="B3750" s="98"/>
      <c r="C3750" s="98"/>
      <c r="D3750" s="98"/>
    </row>
    <row r="3751" spans="1:4" x14ac:dyDescent="0.35">
      <c r="A3751" s="98"/>
      <c r="B3751" s="98"/>
      <c r="C3751" s="98"/>
      <c r="D3751" s="98"/>
    </row>
    <row r="3752" spans="1:4" x14ac:dyDescent="0.35">
      <c r="A3752" s="98"/>
      <c r="B3752" s="98"/>
      <c r="C3752" s="98"/>
      <c r="D3752" s="98"/>
    </row>
    <row r="3753" spans="1:4" x14ac:dyDescent="0.35">
      <c r="A3753" s="98"/>
      <c r="B3753" s="98"/>
      <c r="C3753" s="98"/>
      <c r="D3753" s="98"/>
    </row>
    <row r="3754" spans="1:4" x14ac:dyDescent="0.35">
      <c r="A3754" s="98"/>
      <c r="B3754" s="98"/>
      <c r="C3754" s="98"/>
      <c r="D3754" s="98"/>
    </row>
    <row r="3755" spans="1:4" x14ac:dyDescent="0.35">
      <c r="A3755" s="98"/>
      <c r="B3755" s="98"/>
      <c r="C3755" s="98"/>
      <c r="D3755" s="98"/>
    </row>
    <row r="3756" spans="1:4" x14ac:dyDescent="0.35">
      <c r="A3756" s="98"/>
      <c r="B3756" s="98"/>
      <c r="C3756" s="98"/>
      <c r="D3756" s="98"/>
    </row>
    <row r="3757" spans="1:4" x14ac:dyDescent="0.35">
      <c r="A3757" s="98"/>
      <c r="B3757" s="98"/>
      <c r="C3757" s="98"/>
      <c r="D3757" s="98"/>
    </row>
    <row r="3758" spans="1:4" x14ac:dyDescent="0.35">
      <c r="A3758" s="98"/>
      <c r="B3758" s="98"/>
      <c r="C3758" s="98"/>
      <c r="D3758" s="98"/>
    </row>
    <row r="3759" spans="1:4" x14ac:dyDescent="0.35">
      <c r="A3759" s="98"/>
      <c r="B3759" s="98"/>
      <c r="C3759" s="98"/>
      <c r="D3759" s="98"/>
    </row>
    <row r="3760" spans="1:4" x14ac:dyDescent="0.35">
      <c r="A3760" s="98"/>
      <c r="B3760" s="98"/>
      <c r="C3760" s="98"/>
      <c r="D3760" s="98"/>
    </row>
    <row r="3761" spans="1:4" x14ac:dyDescent="0.35">
      <c r="A3761" s="98"/>
      <c r="B3761" s="98"/>
      <c r="C3761" s="98"/>
      <c r="D3761" s="98"/>
    </row>
    <row r="3762" spans="1:4" x14ac:dyDescent="0.35">
      <c r="A3762" s="98"/>
      <c r="B3762" s="98"/>
      <c r="C3762" s="98"/>
      <c r="D3762" s="98"/>
    </row>
    <row r="3763" spans="1:4" x14ac:dyDescent="0.35">
      <c r="A3763" s="98"/>
      <c r="B3763" s="98"/>
      <c r="C3763" s="98"/>
      <c r="D3763" s="98"/>
    </row>
    <row r="3764" spans="1:4" x14ac:dyDescent="0.35">
      <c r="A3764" s="98"/>
      <c r="B3764" s="98"/>
      <c r="C3764" s="98"/>
      <c r="D3764" s="98"/>
    </row>
    <row r="3765" spans="1:4" x14ac:dyDescent="0.35">
      <c r="A3765" s="98"/>
      <c r="B3765" s="98"/>
      <c r="C3765" s="98"/>
      <c r="D3765" s="98"/>
    </row>
    <row r="3766" spans="1:4" x14ac:dyDescent="0.35">
      <c r="A3766" s="98"/>
      <c r="B3766" s="98"/>
      <c r="C3766" s="98"/>
      <c r="D3766" s="98"/>
    </row>
    <row r="3767" spans="1:4" x14ac:dyDescent="0.35">
      <c r="A3767" s="98"/>
      <c r="B3767" s="98"/>
      <c r="C3767" s="98"/>
      <c r="D3767" s="98"/>
    </row>
    <row r="3768" spans="1:4" x14ac:dyDescent="0.35">
      <c r="A3768" s="98"/>
      <c r="B3768" s="98"/>
      <c r="C3768" s="98"/>
      <c r="D3768" s="98"/>
    </row>
    <row r="3769" spans="1:4" x14ac:dyDescent="0.35">
      <c r="A3769" s="98"/>
      <c r="B3769" s="98"/>
      <c r="C3769" s="98"/>
      <c r="D3769" s="98"/>
    </row>
    <row r="3770" spans="1:4" x14ac:dyDescent="0.35">
      <c r="A3770" s="98"/>
      <c r="B3770" s="98"/>
      <c r="C3770" s="98"/>
      <c r="D3770" s="98"/>
    </row>
    <row r="3771" spans="1:4" x14ac:dyDescent="0.35">
      <c r="A3771" s="98"/>
      <c r="B3771" s="98"/>
      <c r="C3771" s="98"/>
      <c r="D3771" s="98"/>
    </row>
    <row r="3772" spans="1:4" x14ac:dyDescent="0.35">
      <c r="A3772" s="98"/>
      <c r="B3772" s="98"/>
      <c r="C3772" s="98"/>
      <c r="D3772" s="98"/>
    </row>
    <row r="3773" spans="1:4" x14ac:dyDescent="0.35">
      <c r="A3773" s="98"/>
      <c r="B3773" s="98"/>
      <c r="C3773" s="98"/>
      <c r="D3773" s="98"/>
    </row>
    <row r="3774" spans="1:4" x14ac:dyDescent="0.35">
      <c r="A3774" s="98"/>
      <c r="B3774" s="98"/>
      <c r="C3774" s="98"/>
      <c r="D3774" s="98"/>
    </row>
    <row r="3775" spans="1:4" x14ac:dyDescent="0.35">
      <c r="A3775" s="98"/>
      <c r="B3775" s="98"/>
      <c r="C3775" s="98"/>
      <c r="D3775" s="98"/>
    </row>
    <row r="3776" spans="1:4" x14ac:dyDescent="0.35">
      <c r="A3776" s="98"/>
      <c r="B3776" s="98"/>
      <c r="C3776" s="98"/>
      <c r="D3776" s="98"/>
    </row>
    <row r="3777" spans="1:4" x14ac:dyDescent="0.35">
      <c r="A3777" s="98"/>
      <c r="B3777" s="98"/>
      <c r="C3777" s="98"/>
      <c r="D3777" s="98"/>
    </row>
    <row r="3778" spans="1:4" x14ac:dyDescent="0.35">
      <c r="A3778" s="98"/>
      <c r="B3778" s="98"/>
      <c r="C3778" s="98"/>
      <c r="D3778" s="98"/>
    </row>
    <row r="3779" spans="1:4" x14ac:dyDescent="0.35">
      <c r="A3779" s="98"/>
      <c r="B3779" s="98"/>
      <c r="C3779" s="98"/>
      <c r="D3779" s="98"/>
    </row>
    <row r="3780" spans="1:4" x14ac:dyDescent="0.35">
      <c r="A3780" s="98"/>
      <c r="B3780" s="98"/>
      <c r="C3780" s="98"/>
      <c r="D3780" s="98"/>
    </row>
    <row r="3781" spans="1:4" x14ac:dyDescent="0.35">
      <c r="A3781" s="98"/>
      <c r="B3781" s="98"/>
      <c r="C3781" s="98"/>
      <c r="D3781" s="98"/>
    </row>
    <row r="3782" spans="1:4" x14ac:dyDescent="0.35">
      <c r="A3782" s="98"/>
      <c r="B3782" s="98"/>
      <c r="C3782" s="98"/>
      <c r="D3782" s="98"/>
    </row>
    <row r="3783" spans="1:4" x14ac:dyDescent="0.35">
      <c r="A3783" s="98"/>
      <c r="B3783" s="98"/>
      <c r="C3783" s="98"/>
      <c r="D3783" s="98"/>
    </row>
    <row r="3784" spans="1:4" x14ac:dyDescent="0.35">
      <c r="A3784" s="98"/>
      <c r="B3784" s="98"/>
      <c r="C3784" s="98"/>
      <c r="D3784" s="98"/>
    </row>
    <row r="3785" spans="1:4" x14ac:dyDescent="0.35">
      <c r="A3785" s="98"/>
      <c r="B3785" s="98"/>
      <c r="C3785" s="98"/>
      <c r="D3785" s="98"/>
    </row>
    <row r="3786" spans="1:4" x14ac:dyDescent="0.35">
      <c r="A3786" s="98"/>
      <c r="B3786" s="98"/>
      <c r="C3786" s="98"/>
      <c r="D3786" s="98"/>
    </row>
    <row r="3787" spans="1:4" x14ac:dyDescent="0.35">
      <c r="A3787" s="98"/>
      <c r="B3787" s="98"/>
      <c r="C3787" s="98"/>
      <c r="D3787" s="98"/>
    </row>
    <row r="3788" spans="1:4" x14ac:dyDescent="0.35">
      <c r="A3788" s="98"/>
      <c r="B3788" s="98"/>
      <c r="C3788" s="98"/>
      <c r="D3788" s="98"/>
    </row>
    <row r="3789" spans="1:4" x14ac:dyDescent="0.35">
      <c r="A3789" s="98"/>
      <c r="B3789" s="98"/>
      <c r="C3789" s="98"/>
      <c r="D3789" s="98"/>
    </row>
    <row r="3790" spans="1:4" x14ac:dyDescent="0.35">
      <c r="A3790" s="98"/>
      <c r="B3790" s="98"/>
      <c r="C3790" s="98"/>
      <c r="D3790" s="98"/>
    </row>
    <row r="3791" spans="1:4" x14ac:dyDescent="0.35">
      <c r="A3791" s="98"/>
      <c r="B3791" s="98"/>
      <c r="C3791" s="98"/>
      <c r="D3791" s="98"/>
    </row>
    <row r="3792" spans="1:4" x14ac:dyDescent="0.35">
      <c r="A3792" s="98"/>
      <c r="B3792" s="98"/>
      <c r="C3792" s="98"/>
      <c r="D3792" s="98"/>
    </row>
    <row r="3793" spans="1:4" x14ac:dyDescent="0.35">
      <c r="A3793" s="98"/>
      <c r="B3793" s="98"/>
      <c r="C3793" s="98"/>
      <c r="D3793" s="98"/>
    </row>
    <row r="3794" spans="1:4" x14ac:dyDescent="0.35">
      <c r="A3794" s="98"/>
      <c r="B3794" s="98"/>
      <c r="C3794" s="98"/>
      <c r="D3794" s="98"/>
    </row>
    <row r="3795" spans="1:4" x14ac:dyDescent="0.35">
      <c r="A3795" s="98"/>
      <c r="B3795" s="98"/>
      <c r="C3795" s="98"/>
      <c r="D3795" s="98"/>
    </row>
    <row r="3796" spans="1:4" x14ac:dyDescent="0.35">
      <c r="A3796" s="98"/>
      <c r="B3796" s="98"/>
      <c r="C3796" s="98"/>
      <c r="D3796" s="98"/>
    </row>
    <row r="3797" spans="1:4" x14ac:dyDescent="0.35">
      <c r="A3797" s="98"/>
      <c r="B3797" s="98"/>
      <c r="C3797" s="98"/>
      <c r="D3797" s="98"/>
    </row>
    <row r="3798" spans="1:4" x14ac:dyDescent="0.35">
      <c r="A3798" s="98"/>
      <c r="B3798" s="98"/>
      <c r="C3798" s="98"/>
      <c r="D3798" s="98"/>
    </row>
    <row r="3799" spans="1:4" x14ac:dyDescent="0.35">
      <c r="A3799" s="98"/>
      <c r="B3799" s="98"/>
      <c r="C3799" s="98"/>
      <c r="D3799" s="98"/>
    </row>
    <row r="3800" spans="1:4" x14ac:dyDescent="0.35">
      <c r="A3800" s="98"/>
      <c r="B3800" s="98"/>
      <c r="C3800" s="98"/>
      <c r="D3800" s="98"/>
    </row>
    <row r="3801" spans="1:4" x14ac:dyDescent="0.35">
      <c r="A3801" s="98"/>
      <c r="B3801" s="98"/>
      <c r="C3801" s="98"/>
      <c r="D3801" s="98"/>
    </row>
    <row r="3802" spans="1:4" x14ac:dyDescent="0.35">
      <c r="A3802" s="98"/>
      <c r="B3802" s="98"/>
      <c r="C3802" s="98"/>
      <c r="D3802" s="98"/>
    </row>
    <row r="3803" spans="1:4" x14ac:dyDescent="0.35">
      <c r="A3803" s="98"/>
      <c r="B3803" s="98"/>
      <c r="C3803" s="98"/>
      <c r="D3803" s="98"/>
    </row>
    <row r="3804" spans="1:4" x14ac:dyDescent="0.35">
      <c r="A3804" s="98"/>
      <c r="B3804" s="98"/>
      <c r="C3804" s="98"/>
      <c r="D3804" s="98"/>
    </row>
    <row r="3805" spans="1:4" x14ac:dyDescent="0.35">
      <c r="A3805" s="98"/>
      <c r="B3805" s="98"/>
      <c r="C3805" s="98"/>
      <c r="D3805" s="98"/>
    </row>
    <row r="3806" spans="1:4" x14ac:dyDescent="0.35">
      <c r="A3806" s="98"/>
      <c r="B3806" s="98"/>
      <c r="C3806" s="98"/>
      <c r="D3806" s="98"/>
    </row>
    <row r="3807" spans="1:4" x14ac:dyDescent="0.35">
      <c r="A3807" s="98"/>
      <c r="B3807" s="98"/>
      <c r="C3807" s="98"/>
      <c r="D3807" s="98"/>
    </row>
    <row r="3808" spans="1:4" x14ac:dyDescent="0.35">
      <c r="A3808" s="98"/>
      <c r="B3808" s="98"/>
      <c r="C3808" s="98"/>
      <c r="D3808" s="98"/>
    </row>
    <row r="3809" spans="1:4" x14ac:dyDescent="0.35">
      <c r="A3809" s="98"/>
      <c r="B3809" s="98"/>
      <c r="C3809" s="98"/>
      <c r="D3809" s="98"/>
    </row>
    <row r="3810" spans="1:4" x14ac:dyDescent="0.35">
      <c r="A3810" s="98"/>
      <c r="B3810" s="98"/>
      <c r="C3810" s="98"/>
      <c r="D3810" s="98"/>
    </row>
    <row r="3811" spans="1:4" x14ac:dyDescent="0.35">
      <c r="A3811" s="98"/>
      <c r="B3811" s="98"/>
      <c r="C3811" s="98"/>
      <c r="D3811" s="98"/>
    </row>
    <row r="3812" spans="1:4" x14ac:dyDescent="0.35">
      <c r="A3812" s="98"/>
      <c r="B3812" s="98"/>
      <c r="C3812" s="98"/>
      <c r="D3812" s="98"/>
    </row>
    <row r="3813" spans="1:4" x14ac:dyDescent="0.35">
      <c r="A3813" s="98"/>
      <c r="B3813" s="98"/>
      <c r="C3813" s="98"/>
      <c r="D3813" s="98"/>
    </row>
    <row r="3814" spans="1:4" x14ac:dyDescent="0.35">
      <c r="A3814" s="98"/>
      <c r="B3814" s="98"/>
      <c r="C3814" s="98"/>
      <c r="D3814" s="98"/>
    </row>
    <row r="3815" spans="1:4" x14ac:dyDescent="0.35">
      <c r="A3815" s="98"/>
      <c r="B3815" s="98"/>
      <c r="C3815" s="98"/>
      <c r="D3815" s="98"/>
    </row>
    <row r="3816" spans="1:4" x14ac:dyDescent="0.35">
      <c r="A3816" s="98"/>
      <c r="B3816" s="98"/>
      <c r="C3816" s="98"/>
      <c r="D3816" s="98"/>
    </row>
    <row r="3817" spans="1:4" x14ac:dyDescent="0.35">
      <c r="A3817" s="98"/>
      <c r="B3817" s="98"/>
      <c r="C3817" s="98"/>
      <c r="D3817" s="98"/>
    </row>
    <row r="3818" spans="1:4" x14ac:dyDescent="0.35">
      <c r="A3818" s="98"/>
      <c r="B3818" s="98"/>
      <c r="C3818" s="98"/>
      <c r="D3818" s="98"/>
    </row>
    <row r="3819" spans="1:4" x14ac:dyDescent="0.35">
      <c r="A3819" s="98"/>
      <c r="B3819" s="98"/>
      <c r="C3819" s="98"/>
      <c r="D3819" s="98"/>
    </row>
    <row r="3820" spans="1:4" x14ac:dyDescent="0.35">
      <c r="A3820" s="98"/>
      <c r="B3820" s="98"/>
      <c r="C3820" s="98"/>
      <c r="D3820" s="98"/>
    </row>
    <row r="3821" spans="1:4" x14ac:dyDescent="0.35">
      <c r="A3821" s="98"/>
      <c r="B3821" s="98"/>
      <c r="C3821" s="98"/>
      <c r="D3821" s="98"/>
    </row>
    <row r="3822" spans="1:4" x14ac:dyDescent="0.35">
      <c r="A3822" s="98"/>
      <c r="B3822" s="98"/>
      <c r="C3822" s="98"/>
      <c r="D3822" s="98"/>
    </row>
    <row r="3823" spans="1:4" x14ac:dyDescent="0.35">
      <c r="A3823" s="98"/>
      <c r="B3823" s="98"/>
      <c r="C3823" s="98"/>
      <c r="D3823" s="98"/>
    </row>
    <row r="3824" spans="1:4" x14ac:dyDescent="0.35">
      <c r="A3824" s="98"/>
      <c r="B3824" s="98"/>
      <c r="C3824" s="98"/>
      <c r="D3824" s="98"/>
    </row>
    <row r="3825" spans="1:4" x14ac:dyDescent="0.35">
      <c r="A3825" s="98"/>
      <c r="B3825" s="98"/>
      <c r="C3825" s="98"/>
      <c r="D3825" s="98"/>
    </row>
    <row r="3826" spans="1:4" x14ac:dyDescent="0.35">
      <c r="A3826" s="98"/>
      <c r="B3826" s="98"/>
      <c r="C3826" s="98"/>
      <c r="D3826" s="98"/>
    </row>
    <row r="3827" spans="1:4" x14ac:dyDescent="0.35">
      <c r="A3827" s="98"/>
      <c r="B3827" s="98"/>
      <c r="C3827" s="98"/>
      <c r="D3827" s="98"/>
    </row>
    <row r="3828" spans="1:4" x14ac:dyDescent="0.35">
      <c r="A3828" s="98"/>
      <c r="B3828" s="98"/>
      <c r="C3828" s="98"/>
      <c r="D3828" s="98"/>
    </row>
    <row r="3829" spans="1:4" x14ac:dyDescent="0.35">
      <c r="A3829" s="98"/>
      <c r="B3829" s="98"/>
      <c r="C3829" s="98"/>
      <c r="D3829" s="98"/>
    </row>
    <row r="3830" spans="1:4" x14ac:dyDescent="0.35">
      <c r="A3830" s="98"/>
      <c r="B3830" s="98"/>
      <c r="C3830" s="98"/>
      <c r="D3830" s="98"/>
    </row>
    <row r="3831" spans="1:4" x14ac:dyDescent="0.35">
      <c r="A3831" s="98"/>
      <c r="B3831" s="98"/>
      <c r="C3831" s="98"/>
      <c r="D3831" s="98"/>
    </row>
    <row r="3832" spans="1:4" x14ac:dyDescent="0.35">
      <c r="A3832" s="98"/>
      <c r="B3832" s="98"/>
      <c r="C3832" s="98"/>
      <c r="D3832" s="98"/>
    </row>
    <row r="3833" spans="1:4" x14ac:dyDescent="0.35">
      <c r="A3833" s="98"/>
      <c r="B3833" s="98"/>
      <c r="C3833" s="98"/>
      <c r="D3833" s="98"/>
    </row>
    <row r="3834" spans="1:4" x14ac:dyDescent="0.35">
      <c r="A3834" s="98"/>
      <c r="B3834" s="98"/>
      <c r="C3834" s="98"/>
      <c r="D3834" s="98"/>
    </row>
    <row r="3835" spans="1:4" x14ac:dyDescent="0.35">
      <c r="A3835" s="98"/>
      <c r="B3835" s="98"/>
      <c r="C3835" s="98"/>
      <c r="D3835" s="98"/>
    </row>
    <row r="3836" spans="1:4" x14ac:dyDescent="0.35">
      <c r="A3836" s="98"/>
      <c r="B3836" s="98"/>
      <c r="C3836" s="98"/>
      <c r="D3836" s="98"/>
    </row>
    <row r="3837" spans="1:4" x14ac:dyDescent="0.35">
      <c r="A3837" s="98"/>
      <c r="B3837" s="98"/>
      <c r="C3837" s="98"/>
      <c r="D3837" s="98"/>
    </row>
    <row r="3838" spans="1:4" x14ac:dyDescent="0.35">
      <c r="A3838" s="98"/>
      <c r="B3838" s="98"/>
      <c r="C3838" s="98"/>
      <c r="D3838" s="98"/>
    </row>
    <row r="3839" spans="1:4" x14ac:dyDescent="0.35">
      <c r="A3839" s="98"/>
      <c r="B3839" s="98"/>
      <c r="C3839" s="98"/>
      <c r="D3839" s="98"/>
    </row>
    <row r="3840" spans="1:4" x14ac:dyDescent="0.35">
      <c r="A3840" s="98"/>
      <c r="B3840" s="98"/>
      <c r="C3840" s="98"/>
      <c r="D3840" s="98"/>
    </row>
    <row r="3841" spans="1:4" x14ac:dyDescent="0.35">
      <c r="A3841" s="98"/>
      <c r="B3841" s="98"/>
      <c r="C3841" s="98"/>
      <c r="D3841" s="98"/>
    </row>
    <row r="3842" spans="1:4" x14ac:dyDescent="0.35">
      <c r="A3842" s="98"/>
      <c r="B3842" s="98"/>
      <c r="C3842" s="98"/>
      <c r="D3842" s="98"/>
    </row>
    <row r="3843" spans="1:4" x14ac:dyDescent="0.35">
      <c r="A3843" s="98"/>
      <c r="B3843" s="98"/>
      <c r="C3843" s="98"/>
      <c r="D3843" s="98"/>
    </row>
    <row r="3844" spans="1:4" x14ac:dyDescent="0.35">
      <c r="A3844" s="98"/>
      <c r="B3844" s="98"/>
      <c r="C3844" s="98"/>
      <c r="D3844" s="98"/>
    </row>
    <row r="3845" spans="1:4" x14ac:dyDescent="0.35">
      <c r="A3845" s="98"/>
      <c r="B3845" s="98"/>
      <c r="C3845" s="98"/>
      <c r="D3845" s="98"/>
    </row>
    <row r="3846" spans="1:4" x14ac:dyDescent="0.35">
      <c r="A3846" s="98"/>
      <c r="B3846" s="98"/>
      <c r="C3846" s="98"/>
      <c r="D3846" s="98"/>
    </row>
    <row r="3847" spans="1:4" x14ac:dyDescent="0.35">
      <c r="A3847" s="98"/>
      <c r="B3847" s="98"/>
      <c r="C3847" s="98"/>
      <c r="D3847" s="98"/>
    </row>
    <row r="3848" spans="1:4" x14ac:dyDescent="0.35">
      <c r="A3848" s="98"/>
      <c r="B3848" s="98"/>
      <c r="C3848" s="98"/>
      <c r="D3848" s="98"/>
    </row>
    <row r="3849" spans="1:4" x14ac:dyDescent="0.35">
      <c r="A3849" s="98"/>
      <c r="B3849" s="98"/>
      <c r="C3849" s="98"/>
      <c r="D3849" s="98"/>
    </row>
    <row r="3850" spans="1:4" x14ac:dyDescent="0.35">
      <c r="A3850" s="98"/>
      <c r="B3850" s="98"/>
      <c r="C3850" s="98"/>
      <c r="D3850" s="98"/>
    </row>
    <row r="3851" spans="1:4" x14ac:dyDescent="0.35">
      <c r="A3851" s="98"/>
      <c r="B3851" s="98"/>
      <c r="C3851" s="98"/>
      <c r="D3851" s="98"/>
    </row>
    <row r="3852" spans="1:4" x14ac:dyDescent="0.35">
      <c r="A3852" s="98"/>
      <c r="B3852" s="98"/>
      <c r="C3852" s="98"/>
      <c r="D3852" s="98"/>
    </row>
    <row r="3853" spans="1:4" x14ac:dyDescent="0.35">
      <c r="A3853" s="98"/>
      <c r="B3853" s="98"/>
      <c r="C3853" s="98"/>
      <c r="D3853" s="98"/>
    </row>
    <row r="3854" spans="1:4" x14ac:dyDescent="0.35">
      <c r="A3854" s="98"/>
      <c r="B3854" s="98"/>
      <c r="C3854" s="98"/>
      <c r="D3854" s="98"/>
    </row>
    <row r="3855" spans="1:4" x14ac:dyDescent="0.35">
      <c r="A3855" s="98"/>
      <c r="B3855" s="98"/>
      <c r="C3855" s="98"/>
      <c r="D3855" s="98"/>
    </row>
    <row r="3856" spans="1:4" x14ac:dyDescent="0.35">
      <c r="A3856" s="98"/>
      <c r="B3856" s="98"/>
      <c r="C3856" s="98"/>
      <c r="D3856" s="98"/>
    </row>
    <row r="3857" spans="1:4" x14ac:dyDescent="0.35">
      <c r="A3857" s="98"/>
      <c r="B3857" s="98"/>
      <c r="C3857" s="98"/>
      <c r="D3857" s="98"/>
    </row>
    <row r="3858" spans="1:4" x14ac:dyDescent="0.35">
      <c r="A3858" s="98"/>
      <c r="B3858" s="98"/>
      <c r="C3858" s="98"/>
      <c r="D3858" s="98"/>
    </row>
    <row r="3859" spans="1:4" x14ac:dyDescent="0.35">
      <c r="A3859" s="98"/>
      <c r="B3859" s="98"/>
      <c r="C3859" s="98"/>
      <c r="D3859" s="98"/>
    </row>
    <row r="3860" spans="1:4" x14ac:dyDescent="0.35">
      <c r="A3860" s="98"/>
      <c r="B3860" s="98"/>
      <c r="C3860" s="98"/>
      <c r="D3860" s="98"/>
    </row>
    <row r="3861" spans="1:4" x14ac:dyDescent="0.35">
      <c r="A3861" s="98"/>
      <c r="B3861" s="98"/>
      <c r="C3861" s="98"/>
      <c r="D3861" s="98"/>
    </row>
    <row r="3862" spans="1:4" x14ac:dyDescent="0.35">
      <c r="A3862" s="98"/>
      <c r="B3862" s="98"/>
      <c r="C3862" s="98"/>
      <c r="D3862" s="98"/>
    </row>
    <row r="3863" spans="1:4" x14ac:dyDescent="0.35">
      <c r="A3863" s="98"/>
      <c r="B3863" s="98"/>
      <c r="C3863" s="98"/>
      <c r="D3863" s="98"/>
    </row>
    <row r="3864" spans="1:4" x14ac:dyDescent="0.35">
      <c r="A3864" s="98"/>
      <c r="B3864" s="98"/>
      <c r="C3864" s="98"/>
      <c r="D3864" s="98"/>
    </row>
    <row r="3865" spans="1:4" x14ac:dyDescent="0.35">
      <c r="A3865" s="98"/>
      <c r="B3865" s="98"/>
      <c r="C3865" s="98"/>
      <c r="D3865" s="98"/>
    </row>
    <row r="3866" spans="1:4" x14ac:dyDescent="0.35">
      <c r="A3866" s="98"/>
      <c r="B3866" s="98"/>
      <c r="C3866" s="98"/>
      <c r="D3866" s="98"/>
    </row>
    <row r="3867" spans="1:4" x14ac:dyDescent="0.35">
      <c r="A3867" s="98"/>
      <c r="B3867" s="98"/>
      <c r="C3867" s="98"/>
      <c r="D3867" s="98"/>
    </row>
    <row r="3868" spans="1:4" x14ac:dyDescent="0.35">
      <c r="A3868" s="98"/>
      <c r="B3868" s="98"/>
      <c r="C3868" s="98"/>
      <c r="D3868" s="98"/>
    </row>
    <row r="3869" spans="1:4" x14ac:dyDescent="0.35">
      <c r="A3869" s="98"/>
      <c r="B3869" s="98"/>
      <c r="C3869" s="98"/>
      <c r="D3869" s="98"/>
    </row>
    <row r="3870" spans="1:4" x14ac:dyDescent="0.35">
      <c r="A3870" s="98"/>
      <c r="B3870" s="98"/>
      <c r="C3870" s="98"/>
      <c r="D3870" s="98"/>
    </row>
    <row r="3871" spans="1:4" x14ac:dyDescent="0.35">
      <c r="A3871" s="98"/>
      <c r="B3871" s="98"/>
      <c r="C3871" s="98"/>
      <c r="D3871" s="98"/>
    </row>
    <row r="3872" spans="1:4" x14ac:dyDescent="0.35">
      <c r="A3872" s="98"/>
      <c r="B3872" s="98"/>
      <c r="C3872" s="98"/>
      <c r="D3872" s="98"/>
    </row>
    <row r="3873" spans="1:4" x14ac:dyDescent="0.35">
      <c r="A3873" s="98"/>
      <c r="B3873" s="98"/>
      <c r="C3873" s="98"/>
      <c r="D3873" s="98"/>
    </row>
    <row r="3874" spans="1:4" x14ac:dyDescent="0.35">
      <c r="A3874" s="98"/>
      <c r="B3874" s="98"/>
      <c r="C3874" s="98"/>
      <c r="D3874" s="98"/>
    </row>
    <row r="3875" spans="1:4" x14ac:dyDescent="0.35">
      <c r="A3875" s="98"/>
      <c r="B3875" s="98"/>
      <c r="C3875" s="98"/>
      <c r="D3875" s="98"/>
    </row>
    <row r="3876" spans="1:4" x14ac:dyDescent="0.35">
      <c r="A3876" s="98"/>
      <c r="B3876" s="98"/>
      <c r="C3876" s="98"/>
      <c r="D3876" s="98"/>
    </row>
    <row r="3877" spans="1:4" x14ac:dyDescent="0.35">
      <c r="A3877" s="98"/>
      <c r="B3877" s="98"/>
      <c r="C3877" s="98"/>
      <c r="D3877" s="98"/>
    </row>
    <row r="3878" spans="1:4" x14ac:dyDescent="0.35">
      <c r="A3878" s="98"/>
      <c r="B3878" s="98"/>
      <c r="C3878" s="98"/>
      <c r="D3878" s="98"/>
    </row>
    <row r="3879" spans="1:4" x14ac:dyDescent="0.35">
      <c r="A3879" s="98"/>
      <c r="B3879" s="98"/>
      <c r="C3879" s="98"/>
      <c r="D3879" s="98"/>
    </row>
    <row r="3880" spans="1:4" x14ac:dyDescent="0.35">
      <c r="A3880" s="98"/>
      <c r="B3880" s="98"/>
      <c r="C3880" s="98"/>
      <c r="D3880" s="98"/>
    </row>
    <row r="3881" spans="1:4" x14ac:dyDescent="0.35">
      <c r="A3881" s="98"/>
      <c r="B3881" s="98"/>
      <c r="C3881" s="98"/>
      <c r="D3881" s="98"/>
    </row>
    <row r="3882" spans="1:4" x14ac:dyDescent="0.35">
      <c r="A3882" s="98"/>
      <c r="B3882" s="98"/>
      <c r="C3882" s="98"/>
      <c r="D3882" s="98"/>
    </row>
    <row r="3883" spans="1:4" x14ac:dyDescent="0.35">
      <c r="A3883" s="98"/>
      <c r="B3883" s="98"/>
      <c r="C3883" s="98"/>
      <c r="D3883" s="98"/>
    </row>
    <row r="3884" spans="1:4" x14ac:dyDescent="0.35">
      <c r="A3884" s="98"/>
      <c r="B3884" s="98"/>
      <c r="C3884" s="98"/>
      <c r="D3884" s="98"/>
    </row>
    <row r="3885" spans="1:4" x14ac:dyDescent="0.35">
      <c r="A3885" s="98"/>
      <c r="B3885" s="98"/>
      <c r="C3885" s="98"/>
      <c r="D3885" s="98"/>
    </row>
    <row r="3886" spans="1:4" x14ac:dyDescent="0.35">
      <c r="A3886" s="98"/>
      <c r="B3886" s="98"/>
      <c r="C3886" s="98"/>
      <c r="D3886" s="98"/>
    </row>
    <row r="3887" spans="1:4" x14ac:dyDescent="0.35">
      <c r="A3887" s="98"/>
      <c r="B3887" s="98"/>
      <c r="C3887" s="98"/>
      <c r="D3887" s="98"/>
    </row>
    <row r="3888" spans="1:4" x14ac:dyDescent="0.35">
      <c r="A3888" s="98"/>
      <c r="B3888" s="98"/>
      <c r="C3888" s="98"/>
      <c r="D3888" s="98"/>
    </row>
    <row r="3889" spans="1:4" x14ac:dyDescent="0.35">
      <c r="A3889" s="98"/>
      <c r="B3889" s="98"/>
      <c r="C3889" s="98"/>
      <c r="D3889" s="98"/>
    </row>
    <row r="3890" spans="1:4" x14ac:dyDescent="0.35">
      <c r="A3890" s="98"/>
      <c r="B3890" s="98"/>
      <c r="C3890" s="98"/>
      <c r="D3890" s="98"/>
    </row>
    <row r="3891" spans="1:4" x14ac:dyDescent="0.35">
      <c r="A3891" s="98"/>
      <c r="B3891" s="98"/>
      <c r="C3891" s="98"/>
      <c r="D3891" s="98"/>
    </row>
    <row r="3892" spans="1:4" x14ac:dyDescent="0.35">
      <c r="A3892" s="98"/>
      <c r="B3892" s="98"/>
      <c r="C3892" s="98"/>
      <c r="D3892" s="98"/>
    </row>
    <row r="3893" spans="1:4" x14ac:dyDescent="0.35">
      <c r="A3893" s="98"/>
      <c r="B3893" s="98"/>
      <c r="C3893" s="98"/>
      <c r="D3893" s="98"/>
    </row>
    <row r="3894" spans="1:4" x14ac:dyDescent="0.35">
      <c r="A3894" s="98"/>
      <c r="B3894" s="98"/>
      <c r="C3894" s="98"/>
      <c r="D3894" s="98"/>
    </row>
    <row r="3895" spans="1:4" x14ac:dyDescent="0.35">
      <c r="A3895" s="98"/>
      <c r="B3895" s="98"/>
      <c r="C3895" s="98"/>
      <c r="D3895" s="98"/>
    </row>
    <row r="3896" spans="1:4" x14ac:dyDescent="0.35">
      <c r="A3896" s="98"/>
      <c r="B3896" s="98"/>
      <c r="C3896" s="98"/>
      <c r="D3896" s="98"/>
    </row>
    <row r="3897" spans="1:4" x14ac:dyDescent="0.35">
      <c r="A3897" s="98"/>
      <c r="B3897" s="98"/>
      <c r="C3897" s="98"/>
      <c r="D3897" s="98"/>
    </row>
    <row r="3898" spans="1:4" x14ac:dyDescent="0.35">
      <c r="A3898" s="98"/>
      <c r="B3898" s="98"/>
      <c r="C3898" s="98"/>
      <c r="D3898" s="98"/>
    </row>
    <row r="3899" spans="1:4" x14ac:dyDescent="0.35">
      <c r="A3899" s="98"/>
      <c r="B3899" s="98"/>
      <c r="C3899" s="98"/>
      <c r="D3899" s="98"/>
    </row>
    <row r="3900" spans="1:4" x14ac:dyDescent="0.35">
      <c r="A3900" s="98"/>
      <c r="B3900" s="98"/>
      <c r="C3900" s="98"/>
      <c r="D3900" s="98"/>
    </row>
    <row r="3901" spans="1:4" x14ac:dyDescent="0.35">
      <c r="A3901" s="98"/>
      <c r="B3901" s="98"/>
      <c r="C3901" s="98"/>
      <c r="D3901" s="98"/>
    </row>
    <row r="3902" spans="1:4" x14ac:dyDescent="0.35">
      <c r="A3902" s="98"/>
      <c r="B3902" s="98"/>
      <c r="C3902" s="98"/>
      <c r="D3902" s="98"/>
    </row>
    <row r="3903" spans="1:4" x14ac:dyDescent="0.35">
      <c r="A3903" s="98"/>
      <c r="B3903" s="98"/>
      <c r="C3903" s="98"/>
      <c r="D3903" s="98"/>
    </row>
    <row r="3904" spans="1:4" x14ac:dyDescent="0.35">
      <c r="A3904" s="98"/>
      <c r="B3904" s="98"/>
      <c r="C3904" s="98"/>
      <c r="D3904" s="98"/>
    </row>
    <row r="3905" spans="1:4" x14ac:dyDescent="0.35">
      <c r="A3905" s="98"/>
      <c r="B3905" s="98"/>
      <c r="C3905" s="98"/>
      <c r="D3905" s="98"/>
    </row>
    <row r="3906" spans="1:4" x14ac:dyDescent="0.35">
      <c r="A3906" s="98"/>
      <c r="B3906" s="98"/>
      <c r="C3906" s="98"/>
      <c r="D3906" s="98"/>
    </row>
    <row r="3907" spans="1:4" x14ac:dyDescent="0.35">
      <c r="A3907" s="98"/>
      <c r="B3907" s="98"/>
      <c r="C3907" s="98"/>
      <c r="D3907" s="98"/>
    </row>
    <row r="3908" spans="1:4" x14ac:dyDescent="0.35">
      <c r="A3908" s="98"/>
      <c r="B3908" s="98"/>
      <c r="C3908" s="98"/>
      <c r="D3908" s="98"/>
    </row>
    <row r="3909" spans="1:4" x14ac:dyDescent="0.35">
      <c r="A3909" s="98"/>
      <c r="B3909" s="98"/>
      <c r="C3909" s="98"/>
      <c r="D3909" s="98"/>
    </row>
    <row r="3910" spans="1:4" x14ac:dyDescent="0.35">
      <c r="A3910" s="98"/>
      <c r="B3910" s="98"/>
      <c r="C3910" s="98"/>
      <c r="D3910" s="98"/>
    </row>
    <row r="3911" spans="1:4" x14ac:dyDescent="0.35">
      <c r="A3911" s="98"/>
      <c r="B3911" s="98"/>
      <c r="C3911" s="98"/>
      <c r="D3911" s="98"/>
    </row>
    <row r="3912" spans="1:4" x14ac:dyDescent="0.35">
      <c r="A3912" s="98"/>
      <c r="B3912" s="98"/>
      <c r="C3912" s="98"/>
      <c r="D3912" s="98"/>
    </row>
    <row r="3913" spans="1:4" x14ac:dyDescent="0.35">
      <c r="A3913" s="98"/>
      <c r="B3913" s="98"/>
      <c r="C3913" s="98"/>
      <c r="D3913" s="98"/>
    </row>
    <row r="3914" spans="1:4" x14ac:dyDescent="0.35">
      <c r="A3914" s="98"/>
      <c r="B3914" s="98"/>
      <c r="C3914" s="98"/>
      <c r="D3914" s="98"/>
    </row>
    <row r="3915" spans="1:4" x14ac:dyDescent="0.35">
      <c r="A3915" s="98"/>
      <c r="B3915" s="98"/>
      <c r="C3915" s="98"/>
      <c r="D3915" s="98"/>
    </row>
    <row r="3916" spans="1:4" x14ac:dyDescent="0.35">
      <c r="A3916" s="98"/>
      <c r="B3916" s="98"/>
      <c r="C3916" s="98"/>
      <c r="D3916" s="98"/>
    </row>
    <row r="3917" spans="1:4" x14ac:dyDescent="0.35">
      <c r="A3917" s="98"/>
      <c r="B3917" s="98"/>
      <c r="C3917" s="98"/>
      <c r="D3917" s="98"/>
    </row>
    <row r="3918" spans="1:4" x14ac:dyDescent="0.35">
      <c r="A3918" s="98"/>
      <c r="B3918" s="98"/>
      <c r="C3918" s="98"/>
      <c r="D3918" s="98"/>
    </row>
    <row r="3919" spans="1:4" x14ac:dyDescent="0.35">
      <c r="A3919" s="98"/>
      <c r="B3919" s="98"/>
      <c r="C3919" s="98"/>
      <c r="D3919" s="98"/>
    </row>
    <row r="3920" spans="1:4" x14ac:dyDescent="0.35">
      <c r="A3920" s="98"/>
      <c r="B3920" s="98"/>
      <c r="C3920" s="98"/>
      <c r="D3920" s="98"/>
    </row>
    <row r="3921" spans="1:4" x14ac:dyDescent="0.35">
      <c r="A3921" s="98"/>
      <c r="B3921" s="98"/>
      <c r="C3921" s="98"/>
      <c r="D3921" s="98"/>
    </row>
    <row r="3922" spans="1:4" x14ac:dyDescent="0.35">
      <c r="A3922" s="98"/>
      <c r="B3922" s="98"/>
      <c r="C3922" s="98"/>
      <c r="D3922" s="98"/>
    </row>
    <row r="3923" spans="1:4" x14ac:dyDescent="0.35">
      <c r="A3923" s="98"/>
      <c r="B3923" s="98"/>
      <c r="C3923" s="98"/>
      <c r="D3923" s="98"/>
    </row>
    <row r="3924" spans="1:4" x14ac:dyDescent="0.35">
      <c r="A3924" s="98"/>
      <c r="B3924" s="98"/>
      <c r="C3924" s="98"/>
      <c r="D3924" s="98"/>
    </row>
    <row r="3925" spans="1:4" x14ac:dyDescent="0.35">
      <c r="A3925" s="98"/>
      <c r="B3925" s="98"/>
      <c r="C3925" s="98"/>
      <c r="D3925" s="98"/>
    </row>
    <row r="3926" spans="1:4" x14ac:dyDescent="0.35">
      <c r="A3926" s="98"/>
      <c r="B3926" s="98"/>
      <c r="C3926" s="98"/>
      <c r="D3926" s="98"/>
    </row>
    <row r="3927" spans="1:4" x14ac:dyDescent="0.35">
      <c r="A3927" s="98"/>
      <c r="B3927" s="98"/>
      <c r="C3927" s="98"/>
      <c r="D3927" s="98"/>
    </row>
    <row r="3928" spans="1:4" x14ac:dyDescent="0.35">
      <c r="A3928" s="98"/>
      <c r="B3928" s="98"/>
      <c r="C3928" s="98"/>
      <c r="D3928" s="98"/>
    </row>
    <row r="3929" spans="1:4" x14ac:dyDescent="0.35">
      <c r="A3929" s="98"/>
      <c r="B3929" s="98"/>
      <c r="C3929" s="98"/>
      <c r="D3929" s="98"/>
    </row>
    <row r="3930" spans="1:4" x14ac:dyDescent="0.35">
      <c r="A3930" s="98"/>
      <c r="B3930" s="98"/>
      <c r="C3930" s="98"/>
      <c r="D3930" s="98"/>
    </row>
    <row r="3931" spans="1:4" x14ac:dyDescent="0.35">
      <c r="A3931" s="98"/>
      <c r="B3931" s="98"/>
      <c r="C3931" s="98"/>
      <c r="D3931" s="98"/>
    </row>
    <row r="3932" spans="1:4" x14ac:dyDescent="0.35">
      <c r="A3932" s="98"/>
      <c r="B3932" s="98"/>
      <c r="C3932" s="98"/>
      <c r="D3932" s="98"/>
    </row>
    <row r="3933" spans="1:4" x14ac:dyDescent="0.35">
      <c r="A3933" s="98"/>
      <c r="B3933" s="98"/>
      <c r="C3933" s="98"/>
      <c r="D3933" s="98"/>
    </row>
    <row r="3934" spans="1:4" x14ac:dyDescent="0.35">
      <c r="A3934" s="98"/>
      <c r="B3934" s="98"/>
      <c r="C3934" s="98"/>
      <c r="D3934" s="98"/>
    </row>
    <row r="3935" spans="1:4" x14ac:dyDescent="0.35">
      <c r="A3935" s="98"/>
      <c r="B3935" s="98"/>
      <c r="C3935" s="98"/>
      <c r="D3935" s="98"/>
    </row>
    <row r="3936" spans="1:4" x14ac:dyDescent="0.35">
      <c r="A3936" s="98"/>
      <c r="B3936" s="98"/>
      <c r="C3936" s="98"/>
      <c r="D3936" s="98"/>
    </row>
    <row r="3937" spans="1:4" x14ac:dyDescent="0.35">
      <c r="A3937" s="98"/>
      <c r="B3937" s="98"/>
      <c r="C3937" s="98"/>
      <c r="D3937" s="98"/>
    </row>
    <row r="3938" spans="1:4" x14ac:dyDescent="0.35">
      <c r="A3938" s="98"/>
      <c r="B3938" s="98"/>
      <c r="C3938" s="98"/>
      <c r="D3938" s="98"/>
    </row>
    <row r="3939" spans="1:4" x14ac:dyDescent="0.35">
      <c r="A3939" s="98"/>
      <c r="B3939" s="98"/>
      <c r="C3939" s="98"/>
      <c r="D3939" s="98"/>
    </row>
    <row r="3940" spans="1:4" x14ac:dyDescent="0.35">
      <c r="A3940" s="98"/>
      <c r="B3940" s="98"/>
      <c r="C3940" s="98"/>
      <c r="D3940" s="98"/>
    </row>
    <row r="3941" spans="1:4" x14ac:dyDescent="0.35">
      <c r="A3941" s="98"/>
      <c r="B3941" s="98"/>
      <c r="C3941" s="98"/>
      <c r="D3941" s="98"/>
    </row>
    <row r="3942" spans="1:4" x14ac:dyDescent="0.35">
      <c r="A3942" s="98"/>
      <c r="B3942" s="98"/>
      <c r="C3942" s="98"/>
      <c r="D3942" s="98"/>
    </row>
    <row r="3943" spans="1:4" x14ac:dyDescent="0.35">
      <c r="A3943" s="98"/>
      <c r="B3943" s="98"/>
      <c r="C3943" s="98"/>
      <c r="D3943" s="98"/>
    </row>
    <row r="3944" spans="1:4" x14ac:dyDescent="0.35">
      <c r="A3944" s="98"/>
      <c r="B3944" s="98"/>
      <c r="C3944" s="98"/>
      <c r="D3944" s="98"/>
    </row>
    <row r="3945" spans="1:4" x14ac:dyDescent="0.35">
      <c r="A3945" s="98"/>
      <c r="B3945" s="98"/>
      <c r="C3945" s="98"/>
      <c r="D3945" s="98"/>
    </row>
    <row r="3946" spans="1:4" x14ac:dyDescent="0.35">
      <c r="A3946" s="98"/>
      <c r="B3946" s="98"/>
      <c r="C3946" s="98"/>
      <c r="D3946" s="98"/>
    </row>
    <row r="3947" spans="1:4" x14ac:dyDescent="0.35">
      <c r="A3947" s="98"/>
      <c r="B3947" s="98"/>
      <c r="C3947" s="98"/>
      <c r="D3947" s="98"/>
    </row>
    <row r="3948" spans="1:4" x14ac:dyDescent="0.35">
      <c r="A3948" s="98"/>
      <c r="B3948" s="98"/>
      <c r="C3948" s="98"/>
      <c r="D3948" s="98"/>
    </row>
    <row r="3949" spans="1:4" x14ac:dyDescent="0.35">
      <c r="A3949" s="98"/>
      <c r="B3949" s="98"/>
      <c r="C3949" s="98"/>
      <c r="D3949" s="98"/>
    </row>
    <row r="3950" spans="1:4" x14ac:dyDescent="0.35">
      <c r="A3950" s="98"/>
      <c r="B3950" s="98"/>
      <c r="C3950" s="98"/>
      <c r="D3950" s="98"/>
    </row>
    <row r="3951" spans="1:4" x14ac:dyDescent="0.35">
      <c r="A3951" s="98"/>
      <c r="B3951" s="98"/>
      <c r="C3951" s="98"/>
      <c r="D3951" s="98"/>
    </row>
    <row r="3952" spans="1:4" x14ac:dyDescent="0.35">
      <c r="A3952" s="98"/>
      <c r="B3952" s="98"/>
      <c r="C3952" s="98"/>
      <c r="D3952" s="98"/>
    </row>
    <row r="3953" spans="1:4" x14ac:dyDescent="0.35">
      <c r="A3953" s="98"/>
      <c r="B3953" s="98"/>
      <c r="C3953" s="98"/>
      <c r="D3953" s="98"/>
    </row>
    <row r="3954" spans="1:4" x14ac:dyDescent="0.35">
      <c r="A3954" s="98"/>
      <c r="B3954" s="98"/>
      <c r="C3954" s="98"/>
      <c r="D3954" s="98"/>
    </row>
    <row r="3955" spans="1:4" x14ac:dyDescent="0.35">
      <c r="A3955" s="98"/>
      <c r="B3955" s="98"/>
      <c r="C3955" s="98"/>
      <c r="D3955" s="98"/>
    </row>
    <row r="3956" spans="1:4" x14ac:dyDescent="0.35">
      <c r="A3956" s="98"/>
      <c r="B3956" s="98"/>
      <c r="C3956" s="98"/>
      <c r="D3956" s="98"/>
    </row>
    <row r="3957" spans="1:4" x14ac:dyDescent="0.35">
      <c r="A3957" s="98"/>
      <c r="B3957" s="98"/>
      <c r="C3957" s="98"/>
      <c r="D3957" s="98"/>
    </row>
    <row r="3958" spans="1:4" x14ac:dyDescent="0.35">
      <c r="A3958" s="98"/>
      <c r="B3958" s="98"/>
      <c r="C3958" s="98"/>
      <c r="D3958" s="98"/>
    </row>
    <row r="3959" spans="1:4" x14ac:dyDescent="0.35">
      <c r="A3959" s="98"/>
      <c r="B3959" s="98"/>
      <c r="C3959" s="98"/>
      <c r="D3959" s="98"/>
    </row>
    <row r="3960" spans="1:4" x14ac:dyDescent="0.35">
      <c r="A3960" s="98"/>
      <c r="B3960" s="98"/>
      <c r="C3960" s="98"/>
      <c r="D3960" s="98"/>
    </row>
    <row r="3961" spans="1:4" x14ac:dyDescent="0.35">
      <c r="A3961" s="98"/>
      <c r="B3961" s="98"/>
      <c r="C3961" s="98"/>
      <c r="D3961" s="98"/>
    </row>
    <row r="3962" spans="1:4" x14ac:dyDescent="0.35">
      <c r="A3962" s="98"/>
      <c r="B3962" s="98"/>
      <c r="C3962" s="98"/>
      <c r="D3962" s="98"/>
    </row>
    <row r="3963" spans="1:4" x14ac:dyDescent="0.35">
      <c r="A3963" s="98"/>
      <c r="B3963" s="98"/>
      <c r="C3963" s="98"/>
      <c r="D3963" s="98"/>
    </row>
    <row r="3964" spans="1:4" x14ac:dyDescent="0.35">
      <c r="A3964" s="98"/>
      <c r="B3964" s="98"/>
      <c r="C3964" s="98"/>
      <c r="D3964" s="98"/>
    </row>
    <row r="3965" spans="1:4" x14ac:dyDescent="0.35">
      <c r="A3965" s="98"/>
      <c r="B3965" s="98"/>
      <c r="C3965" s="98"/>
      <c r="D3965" s="98"/>
    </row>
    <row r="3966" spans="1:4" x14ac:dyDescent="0.35">
      <c r="A3966" s="98"/>
      <c r="B3966" s="98"/>
      <c r="C3966" s="98"/>
      <c r="D3966" s="98"/>
    </row>
    <row r="3967" spans="1:4" x14ac:dyDescent="0.35">
      <c r="A3967" s="98"/>
      <c r="B3967" s="98"/>
      <c r="C3967" s="98"/>
      <c r="D3967" s="98"/>
    </row>
    <row r="3968" spans="1:4" x14ac:dyDescent="0.35">
      <c r="A3968" s="98"/>
      <c r="B3968" s="98"/>
      <c r="C3968" s="98"/>
      <c r="D3968" s="98"/>
    </row>
    <row r="3969" spans="1:4" x14ac:dyDescent="0.35">
      <c r="A3969" s="98"/>
      <c r="B3969" s="98"/>
      <c r="C3969" s="98"/>
      <c r="D3969" s="98"/>
    </row>
    <row r="3970" spans="1:4" x14ac:dyDescent="0.35">
      <c r="A3970" s="98"/>
      <c r="B3970" s="98"/>
      <c r="C3970" s="98"/>
      <c r="D3970" s="98"/>
    </row>
    <row r="3971" spans="1:4" x14ac:dyDescent="0.35">
      <c r="A3971" s="98"/>
      <c r="B3971" s="98"/>
      <c r="C3971" s="98"/>
      <c r="D3971" s="98"/>
    </row>
    <row r="3972" spans="1:4" x14ac:dyDescent="0.35">
      <c r="A3972" s="98"/>
      <c r="B3972" s="98"/>
      <c r="C3972" s="98"/>
      <c r="D3972" s="98"/>
    </row>
    <row r="3973" spans="1:4" x14ac:dyDescent="0.35">
      <c r="A3973" s="98"/>
      <c r="B3973" s="98"/>
      <c r="C3973" s="98"/>
      <c r="D3973" s="98"/>
    </row>
    <row r="3974" spans="1:4" x14ac:dyDescent="0.35">
      <c r="A3974" s="98"/>
      <c r="B3974" s="98"/>
      <c r="C3974" s="98"/>
      <c r="D3974" s="98"/>
    </row>
    <row r="3975" spans="1:4" x14ac:dyDescent="0.35">
      <c r="A3975" s="98"/>
      <c r="B3975" s="98"/>
      <c r="C3975" s="98"/>
      <c r="D3975" s="98"/>
    </row>
    <row r="3976" spans="1:4" x14ac:dyDescent="0.35">
      <c r="A3976" s="98"/>
      <c r="B3976" s="98"/>
      <c r="C3976" s="98"/>
      <c r="D3976" s="98"/>
    </row>
    <row r="3977" spans="1:4" x14ac:dyDescent="0.35">
      <c r="A3977" s="98"/>
      <c r="B3977" s="98"/>
      <c r="C3977" s="98"/>
      <c r="D3977" s="98"/>
    </row>
    <row r="3978" spans="1:4" x14ac:dyDescent="0.35">
      <c r="A3978" s="98"/>
      <c r="B3978" s="98"/>
      <c r="C3978" s="98"/>
      <c r="D3978" s="98"/>
    </row>
    <row r="3979" spans="1:4" x14ac:dyDescent="0.35">
      <c r="A3979" s="98"/>
      <c r="B3979" s="98"/>
      <c r="C3979" s="98"/>
      <c r="D3979" s="98"/>
    </row>
    <row r="3980" spans="1:4" x14ac:dyDescent="0.35">
      <c r="A3980" s="98"/>
      <c r="B3980" s="98"/>
      <c r="C3980" s="98"/>
      <c r="D3980" s="98"/>
    </row>
    <row r="3981" spans="1:4" x14ac:dyDescent="0.35">
      <c r="A3981" s="98"/>
      <c r="B3981" s="98"/>
      <c r="C3981" s="98"/>
      <c r="D3981" s="98"/>
    </row>
    <row r="3982" spans="1:4" x14ac:dyDescent="0.35">
      <c r="A3982" s="98"/>
      <c r="B3982" s="98"/>
      <c r="C3982" s="98"/>
      <c r="D3982" s="98"/>
    </row>
    <row r="3983" spans="1:4" x14ac:dyDescent="0.35">
      <c r="A3983" s="98"/>
      <c r="B3983" s="98"/>
      <c r="C3983" s="98"/>
      <c r="D3983" s="98"/>
    </row>
    <row r="3984" spans="1:4" x14ac:dyDescent="0.35">
      <c r="A3984" s="98"/>
      <c r="B3984" s="98"/>
      <c r="C3984" s="98"/>
      <c r="D3984" s="98"/>
    </row>
    <row r="3985" spans="1:4" x14ac:dyDescent="0.35">
      <c r="A3985" s="98"/>
      <c r="B3985" s="98"/>
      <c r="C3985" s="98"/>
      <c r="D3985" s="98"/>
    </row>
    <row r="3986" spans="1:4" x14ac:dyDescent="0.35">
      <c r="A3986" s="98"/>
      <c r="B3986" s="98"/>
      <c r="C3986" s="98"/>
      <c r="D3986" s="98"/>
    </row>
    <row r="3987" spans="1:4" x14ac:dyDescent="0.35">
      <c r="A3987" s="98"/>
      <c r="B3987" s="98"/>
      <c r="C3987" s="98"/>
      <c r="D3987" s="98"/>
    </row>
    <row r="3988" spans="1:4" x14ac:dyDescent="0.35">
      <c r="A3988" s="98"/>
      <c r="B3988" s="98"/>
      <c r="C3988" s="98"/>
      <c r="D3988" s="98"/>
    </row>
    <row r="3989" spans="1:4" x14ac:dyDescent="0.35">
      <c r="A3989" s="98"/>
      <c r="B3989" s="98"/>
      <c r="C3989" s="98"/>
      <c r="D3989" s="98"/>
    </row>
    <row r="3990" spans="1:4" x14ac:dyDescent="0.35">
      <c r="A3990" s="98"/>
      <c r="B3990" s="98"/>
      <c r="C3990" s="98"/>
      <c r="D3990" s="98"/>
    </row>
    <row r="3991" spans="1:4" x14ac:dyDescent="0.35">
      <c r="A3991" s="98"/>
      <c r="B3991" s="98"/>
      <c r="C3991" s="98"/>
      <c r="D3991" s="98"/>
    </row>
    <row r="3992" spans="1:4" x14ac:dyDescent="0.35">
      <c r="A3992" s="98"/>
      <c r="B3992" s="98"/>
      <c r="C3992" s="98"/>
      <c r="D3992" s="98"/>
    </row>
    <row r="3993" spans="1:4" x14ac:dyDescent="0.35">
      <c r="A3993" s="98"/>
      <c r="B3993" s="98"/>
      <c r="C3993" s="98"/>
      <c r="D3993" s="98"/>
    </row>
    <row r="3994" spans="1:4" x14ac:dyDescent="0.35">
      <c r="A3994" s="98"/>
      <c r="B3994" s="98"/>
      <c r="C3994" s="98"/>
      <c r="D3994" s="98"/>
    </row>
    <row r="3995" spans="1:4" x14ac:dyDescent="0.35">
      <c r="A3995" s="98"/>
      <c r="B3995" s="98"/>
      <c r="C3995" s="98"/>
      <c r="D3995" s="98"/>
    </row>
    <row r="3996" spans="1:4" x14ac:dyDescent="0.35">
      <c r="A3996" s="98"/>
      <c r="B3996" s="98"/>
      <c r="C3996" s="98"/>
      <c r="D3996" s="98"/>
    </row>
    <row r="3997" spans="1:4" x14ac:dyDescent="0.35">
      <c r="A3997" s="98"/>
      <c r="B3997" s="98"/>
      <c r="C3997" s="98"/>
      <c r="D3997" s="98"/>
    </row>
    <row r="3998" spans="1:4" x14ac:dyDescent="0.35">
      <c r="A3998" s="98"/>
      <c r="B3998" s="98"/>
      <c r="C3998" s="98"/>
      <c r="D3998" s="98"/>
    </row>
    <row r="3999" spans="1:4" x14ac:dyDescent="0.35">
      <c r="A3999" s="98"/>
      <c r="B3999" s="98"/>
      <c r="C3999" s="98"/>
      <c r="D3999" s="98"/>
    </row>
    <row r="4000" spans="1:4" x14ac:dyDescent="0.35">
      <c r="A4000" s="98"/>
      <c r="B4000" s="98"/>
      <c r="C4000" s="98"/>
      <c r="D4000" s="98"/>
    </row>
    <row r="4001" spans="1:4" x14ac:dyDescent="0.35">
      <c r="A4001" s="98"/>
      <c r="B4001" s="98"/>
      <c r="C4001" s="98"/>
      <c r="D4001" s="98"/>
    </row>
    <row r="4002" spans="1:4" x14ac:dyDescent="0.35">
      <c r="A4002" s="98"/>
      <c r="B4002" s="98"/>
      <c r="C4002" s="98"/>
      <c r="D4002" s="98"/>
    </row>
    <row r="4003" spans="1:4" x14ac:dyDescent="0.35">
      <c r="A4003" s="98"/>
      <c r="B4003" s="98"/>
      <c r="C4003" s="98"/>
      <c r="D4003" s="98"/>
    </row>
    <row r="4004" spans="1:4" x14ac:dyDescent="0.35">
      <c r="A4004" s="98"/>
      <c r="B4004" s="98"/>
      <c r="C4004" s="98"/>
      <c r="D4004" s="98"/>
    </row>
    <row r="4005" spans="1:4" x14ac:dyDescent="0.35">
      <c r="A4005" s="98"/>
      <c r="B4005" s="98"/>
      <c r="C4005" s="98"/>
      <c r="D4005" s="98"/>
    </row>
    <row r="4006" spans="1:4" x14ac:dyDescent="0.35">
      <c r="A4006" s="98"/>
      <c r="B4006" s="98"/>
      <c r="C4006" s="98"/>
      <c r="D4006" s="98"/>
    </row>
    <row r="4007" spans="1:4" x14ac:dyDescent="0.35">
      <c r="A4007" s="98"/>
      <c r="B4007" s="98"/>
      <c r="C4007" s="98"/>
      <c r="D4007" s="98"/>
    </row>
    <row r="4008" spans="1:4" x14ac:dyDescent="0.35">
      <c r="A4008" s="98"/>
      <c r="B4008" s="98"/>
      <c r="C4008" s="98"/>
      <c r="D4008" s="98"/>
    </row>
    <row r="4009" spans="1:4" x14ac:dyDescent="0.35">
      <c r="A4009" s="98"/>
      <c r="B4009" s="98"/>
      <c r="C4009" s="98"/>
      <c r="D4009" s="98"/>
    </row>
    <row r="4010" spans="1:4" x14ac:dyDescent="0.35">
      <c r="A4010" s="98"/>
      <c r="B4010" s="98"/>
      <c r="C4010" s="98"/>
      <c r="D4010" s="98"/>
    </row>
    <row r="4011" spans="1:4" x14ac:dyDescent="0.35">
      <c r="A4011" s="98"/>
      <c r="B4011" s="98"/>
      <c r="C4011" s="98"/>
      <c r="D4011" s="98"/>
    </row>
    <row r="4012" spans="1:4" x14ac:dyDescent="0.35">
      <c r="A4012" s="98"/>
      <c r="B4012" s="98"/>
      <c r="C4012" s="98"/>
      <c r="D4012" s="98"/>
    </row>
    <row r="4013" spans="1:4" x14ac:dyDescent="0.35">
      <c r="A4013" s="98"/>
      <c r="B4013" s="98"/>
      <c r="C4013" s="98"/>
      <c r="D4013" s="98"/>
    </row>
    <row r="4014" spans="1:4" x14ac:dyDescent="0.35">
      <c r="A4014" s="98"/>
      <c r="B4014" s="98"/>
      <c r="C4014" s="98"/>
      <c r="D4014" s="98"/>
    </row>
    <row r="4015" spans="1:4" x14ac:dyDescent="0.35">
      <c r="A4015" s="98"/>
      <c r="B4015" s="98"/>
      <c r="C4015" s="98"/>
      <c r="D4015" s="98"/>
    </row>
    <row r="4016" spans="1:4" x14ac:dyDescent="0.35">
      <c r="A4016" s="98"/>
      <c r="B4016" s="98"/>
      <c r="C4016" s="98"/>
      <c r="D4016" s="98"/>
    </row>
    <row r="4017" spans="1:4" x14ac:dyDescent="0.35">
      <c r="A4017" s="98"/>
      <c r="B4017" s="98"/>
      <c r="C4017" s="98"/>
      <c r="D4017" s="98"/>
    </row>
    <row r="4018" spans="1:4" x14ac:dyDescent="0.35">
      <c r="A4018" s="98"/>
      <c r="B4018" s="98"/>
      <c r="C4018" s="98"/>
      <c r="D4018" s="98"/>
    </row>
    <row r="4019" spans="1:4" x14ac:dyDescent="0.35">
      <c r="A4019" s="98"/>
      <c r="B4019" s="98"/>
      <c r="C4019" s="98"/>
      <c r="D4019" s="98"/>
    </row>
    <row r="4020" spans="1:4" x14ac:dyDescent="0.35">
      <c r="A4020" s="98"/>
      <c r="B4020" s="98"/>
      <c r="C4020" s="98"/>
      <c r="D4020" s="98"/>
    </row>
    <row r="4021" spans="1:4" x14ac:dyDescent="0.35">
      <c r="A4021" s="98"/>
      <c r="B4021" s="98"/>
      <c r="C4021" s="98"/>
      <c r="D4021" s="98"/>
    </row>
    <row r="4022" spans="1:4" x14ac:dyDescent="0.35">
      <c r="A4022" s="98"/>
      <c r="B4022" s="98"/>
      <c r="C4022" s="98"/>
      <c r="D4022" s="98"/>
    </row>
    <row r="4023" spans="1:4" x14ac:dyDescent="0.35">
      <c r="A4023" s="98"/>
      <c r="B4023" s="98"/>
      <c r="C4023" s="98"/>
      <c r="D4023" s="98"/>
    </row>
    <row r="4024" spans="1:4" x14ac:dyDescent="0.35">
      <c r="A4024" s="98"/>
      <c r="B4024" s="98"/>
      <c r="C4024" s="98"/>
      <c r="D4024" s="98"/>
    </row>
    <row r="4025" spans="1:4" x14ac:dyDescent="0.35">
      <c r="A4025" s="98"/>
      <c r="B4025" s="98"/>
      <c r="C4025" s="98"/>
      <c r="D4025" s="98"/>
    </row>
    <row r="4026" spans="1:4" x14ac:dyDescent="0.35">
      <c r="A4026" s="98"/>
      <c r="B4026" s="98"/>
      <c r="C4026" s="98"/>
      <c r="D4026" s="98"/>
    </row>
    <row r="4027" spans="1:4" x14ac:dyDescent="0.35">
      <c r="A4027" s="98"/>
      <c r="B4027" s="98"/>
      <c r="C4027" s="98"/>
      <c r="D4027" s="98"/>
    </row>
    <row r="4028" spans="1:4" x14ac:dyDescent="0.35">
      <c r="A4028" s="98"/>
      <c r="B4028" s="98"/>
      <c r="C4028" s="98"/>
      <c r="D4028" s="98"/>
    </row>
    <row r="4029" spans="1:4" x14ac:dyDescent="0.35">
      <c r="A4029" s="98"/>
      <c r="B4029" s="98"/>
      <c r="C4029" s="98"/>
      <c r="D4029" s="98"/>
    </row>
    <row r="4030" spans="1:4" x14ac:dyDescent="0.35">
      <c r="A4030" s="98"/>
      <c r="B4030" s="98"/>
      <c r="C4030" s="98"/>
      <c r="D4030" s="98"/>
    </row>
    <row r="4031" spans="1:4" x14ac:dyDescent="0.35">
      <c r="A4031" s="98"/>
      <c r="B4031" s="98"/>
      <c r="C4031" s="98"/>
      <c r="D4031" s="98"/>
    </row>
    <row r="4032" spans="1:4" x14ac:dyDescent="0.35">
      <c r="A4032" s="98"/>
      <c r="B4032" s="98"/>
      <c r="C4032" s="98"/>
      <c r="D4032" s="98"/>
    </row>
    <row r="4033" spans="1:4" x14ac:dyDescent="0.35">
      <c r="A4033" s="98"/>
      <c r="B4033" s="98"/>
      <c r="C4033" s="98"/>
      <c r="D4033" s="98"/>
    </row>
    <row r="4034" spans="1:4" x14ac:dyDescent="0.35">
      <c r="A4034" s="98"/>
      <c r="B4034" s="98"/>
      <c r="C4034" s="98"/>
      <c r="D4034" s="98"/>
    </row>
    <row r="4035" spans="1:4" x14ac:dyDescent="0.35">
      <c r="A4035" s="98"/>
      <c r="B4035" s="98"/>
      <c r="C4035" s="98"/>
      <c r="D4035" s="98"/>
    </row>
    <row r="4036" spans="1:4" x14ac:dyDescent="0.35">
      <c r="A4036" s="98"/>
      <c r="B4036" s="98"/>
      <c r="C4036" s="98"/>
      <c r="D4036" s="98"/>
    </row>
    <row r="4037" spans="1:4" x14ac:dyDescent="0.35">
      <c r="A4037" s="98"/>
      <c r="B4037" s="98"/>
      <c r="C4037" s="98"/>
      <c r="D4037" s="98"/>
    </row>
    <row r="4038" spans="1:4" x14ac:dyDescent="0.35">
      <c r="A4038" s="98"/>
      <c r="B4038" s="98"/>
      <c r="C4038" s="98"/>
      <c r="D4038" s="98"/>
    </row>
    <row r="4039" spans="1:4" x14ac:dyDescent="0.35">
      <c r="A4039" s="98"/>
      <c r="B4039" s="98"/>
      <c r="C4039" s="98"/>
      <c r="D4039" s="98"/>
    </row>
    <row r="4040" spans="1:4" x14ac:dyDescent="0.35">
      <c r="A4040" s="98"/>
      <c r="B4040" s="98"/>
      <c r="C4040" s="98"/>
      <c r="D4040" s="98"/>
    </row>
    <row r="4041" spans="1:4" x14ac:dyDescent="0.35">
      <c r="A4041" s="98"/>
      <c r="B4041" s="98"/>
      <c r="C4041" s="98"/>
      <c r="D4041" s="98"/>
    </row>
    <row r="4042" spans="1:4" x14ac:dyDescent="0.35">
      <c r="A4042" s="98"/>
      <c r="B4042" s="98"/>
      <c r="C4042" s="98"/>
      <c r="D4042" s="98"/>
    </row>
    <row r="4043" spans="1:4" x14ac:dyDescent="0.35">
      <c r="A4043" s="98"/>
      <c r="B4043" s="98"/>
      <c r="C4043" s="98"/>
      <c r="D4043" s="98"/>
    </row>
    <row r="4044" spans="1:4" x14ac:dyDescent="0.35">
      <c r="A4044" s="98"/>
      <c r="B4044" s="98"/>
      <c r="C4044" s="98"/>
      <c r="D4044" s="98"/>
    </row>
    <row r="4045" spans="1:4" x14ac:dyDescent="0.35">
      <c r="A4045" s="98"/>
      <c r="B4045" s="98"/>
      <c r="C4045" s="98"/>
      <c r="D4045" s="98"/>
    </row>
    <row r="4046" spans="1:4" x14ac:dyDescent="0.35">
      <c r="A4046" s="98"/>
      <c r="B4046" s="98"/>
      <c r="C4046" s="98"/>
      <c r="D4046" s="98"/>
    </row>
    <row r="4047" spans="1:4" x14ac:dyDescent="0.35">
      <c r="A4047" s="98"/>
      <c r="B4047" s="98"/>
      <c r="C4047" s="98"/>
      <c r="D4047" s="98"/>
    </row>
    <row r="4048" spans="1:4" x14ac:dyDescent="0.35">
      <c r="A4048" s="98"/>
      <c r="B4048" s="98"/>
      <c r="C4048" s="98"/>
      <c r="D4048" s="98"/>
    </row>
    <row r="4049" spans="1:4" x14ac:dyDescent="0.35">
      <c r="A4049" s="98"/>
      <c r="B4049" s="98"/>
      <c r="C4049" s="98"/>
      <c r="D4049" s="98"/>
    </row>
    <row r="4050" spans="1:4" x14ac:dyDescent="0.35">
      <c r="A4050" s="98"/>
      <c r="B4050" s="98"/>
      <c r="C4050" s="98"/>
      <c r="D4050" s="98"/>
    </row>
    <row r="4051" spans="1:4" x14ac:dyDescent="0.35">
      <c r="A4051" s="98"/>
      <c r="B4051" s="98"/>
      <c r="C4051" s="98"/>
      <c r="D4051" s="98"/>
    </row>
    <row r="4052" spans="1:4" x14ac:dyDescent="0.35">
      <c r="A4052" s="98"/>
      <c r="B4052" s="98"/>
      <c r="C4052" s="98"/>
      <c r="D4052" s="98"/>
    </row>
    <row r="4053" spans="1:4" x14ac:dyDescent="0.35">
      <c r="A4053" s="98"/>
      <c r="B4053" s="98"/>
      <c r="C4053" s="98"/>
      <c r="D4053" s="98"/>
    </row>
    <row r="4054" spans="1:4" x14ac:dyDescent="0.35">
      <c r="A4054" s="98"/>
      <c r="B4054" s="98"/>
      <c r="C4054" s="98"/>
      <c r="D4054" s="98"/>
    </row>
    <row r="4055" spans="1:4" x14ac:dyDescent="0.35">
      <c r="A4055" s="98"/>
      <c r="B4055" s="98"/>
      <c r="C4055" s="98"/>
      <c r="D4055" s="98"/>
    </row>
    <row r="4056" spans="1:4" x14ac:dyDescent="0.35">
      <c r="A4056" s="98"/>
      <c r="B4056" s="98"/>
      <c r="C4056" s="98"/>
      <c r="D4056" s="98"/>
    </row>
    <row r="4057" spans="1:4" x14ac:dyDescent="0.35">
      <c r="A4057" s="98"/>
      <c r="B4057" s="98"/>
      <c r="C4057" s="98"/>
      <c r="D4057" s="98"/>
    </row>
    <row r="4058" spans="1:4" x14ac:dyDescent="0.35">
      <c r="A4058" s="98"/>
      <c r="B4058" s="98"/>
      <c r="C4058" s="98"/>
      <c r="D4058" s="98"/>
    </row>
    <row r="4059" spans="1:4" x14ac:dyDescent="0.35">
      <c r="A4059" s="98"/>
      <c r="B4059" s="98"/>
      <c r="C4059" s="98"/>
      <c r="D4059" s="98"/>
    </row>
    <row r="4060" spans="1:4" x14ac:dyDescent="0.35">
      <c r="A4060" s="98"/>
      <c r="B4060" s="98"/>
      <c r="C4060" s="98"/>
      <c r="D4060" s="98"/>
    </row>
    <row r="4061" spans="1:4" x14ac:dyDescent="0.35">
      <c r="A4061" s="98"/>
      <c r="B4061" s="98"/>
      <c r="C4061" s="98"/>
      <c r="D4061" s="98"/>
    </row>
    <row r="4062" spans="1:4" x14ac:dyDescent="0.35">
      <c r="A4062" s="98"/>
      <c r="B4062" s="98"/>
      <c r="C4062" s="98"/>
      <c r="D4062" s="98"/>
    </row>
    <row r="4063" spans="1:4" x14ac:dyDescent="0.35">
      <c r="A4063" s="98"/>
      <c r="B4063" s="98"/>
      <c r="C4063" s="98"/>
      <c r="D4063" s="98"/>
    </row>
    <row r="4064" spans="1:4" x14ac:dyDescent="0.35">
      <c r="A4064" s="98"/>
      <c r="B4064" s="98"/>
      <c r="C4064" s="98"/>
      <c r="D4064" s="98"/>
    </row>
    <row r="4065" spans="1:4" x14ac:dyDescent="0.35">
      <c r="A4065" s="98"/>
      <c r="B4065" s="98"/>
      <c r="C4065" s="98"/>
      <c r="D4065" s="98"/>
    </row>
    <row r="4066" spans="1:4" x14ac:dyDescent="0.35">
      <c r="A4066" s="98"/>
      <c r="B4066" s="98"/>
      <c r="C4066" s="98"/>
      <c r="D4066" s="98"/>
    </row>
    <row r="4067" spans="1:4" x14ac:dyDescent="0.35">
      <c r="A4067" s="98"/>
      <c r="B4067" s="98"/>
      <c r="C4067" s="98"/>
      <c r="D4067" s="98"/>
    </row>
    <row r="4068" spans="1:4" x14ac:dyDescent="0.35">
      <c r="A4068" s="98"/>
      <c r="B4068" s="98"/>
      <c r="C4068" s="98"/>
      <c r="D4068" s="98"/>
    </row>
    <row r="4069" spans="1:4" x14ac:dyDescent="0.35">
      <c r="A4069" s="98"/>
      <c r="B4069" s="98"/>
      <c r="C4069" s="98"/>
      <c r="D4069" s="98"/>
    </row>
    <row r="4070" spans="1:4" x14ac:dyDescent="0.35">
      <c r="A4070" s="98"/>
      <c r="B4070" s="98"/>
      <c r="C4070" s="98"/>
      <c r="D4070" s="98"/>
    </row>
    <row r="4071" spans="1:4" x14ac:dyDescent="0.35">
      <c r="A4071" s="98"/>
      <c r="B4071" s="98"/>
      <c r="C4071" s="98"/>
      <c r="D4071" s="98"/>
    </row>
    <row r="4072" spans="1:4" x14ac:dyDescent="0.35">
      <c r="A4072" s="98"/>
      <c r="B4072" s="98"/>
      <c r="C4072" s="98"/>
      <c r="D4072" s="98"/>
    </row>
    <row r="4073" spans="1:4" x14ac:dyDescent="0.35">
      <c r="A4073" s="98"/>
      <c r="B4073" s="98"/>
      <c r="C4073" s="98"/>
      <c r="D4073" s="98"/>
    </row>
    <row r="4074" spans="1:4" x14ac:dyDescent="0.35">
      <c r="A4074" s="98"/>
      <c r="B4074" s="98"/>
      <c r="C4074" s="98"/>
      <c r="D4074" s="98"/>
    </row>
    <row r="4075" spans="1:4" x14ac:dyDescent="0.35">
      <c r="A4075" s="98"/>
      <c r="B4075" s="98"/>
      <c r="C4075" s="98"/>
      <c r="D4075" s="98"/>
    </row>
    <row r="4076" spans="1:4" x14ac:dyDescent="0.35">
      <c r="A4076" s="98"/>
      <c r="B4076" s="98"/>
      <c r="C4076" s="98"/>
      <c r="D4076" s="98"/>
    </row>
    <row r="4077" spans="1:4" x14ac:dyDescent="0.35">
      <c r="A4077" s="98"/>
      <c r="B4077" s="98"/>
      <c r="C4077" s="98"/>
      <c r="D4077" s="98"/>
    </row>
    <row r="4078" spans="1:4" x14ac:dyDescent="0.35">
      <c r="A4078" s="98"/>
      <c r="B4078" s="98"/>
      <c r="C4078" s="98"/>
      <c r="D4078" s="98"/>
    </row>
    <row r="4079" spans="1:4" x14ac:dyDescent="0.35">
      <c r="A4079" s="98"/>
      <c r="B4079" s="98"/>
      <c r="C4079" s="98"/>
      <c r="D4079" s="98"/>
    </row>
    <row r="4080" spans="1:4" x14ac:dyDescent="0.35">
      <c r="A4080" s="98"/>
      <c r="B4080" s="98"/>
      <c r="C4080" s="98"/>
      <c r="D4080" s="98"/>
    </row>
    <row r="4081" spans="1:4" x14ac:dyDescent="0.35">
      <c r="A4081" s="98"/>
      <c r="B4081" s="98"/>
      <c r="C4081" s="98"/>
      <c r="D4081" s="98"/>
    </row>
    <row r="4082" spans="1:4" x14ac:dyDescent="0.35">
      <c r="A4082" s="98"/>
      <c r="B4082" s="98"/>
      <c r="C4082" s="98"/>
      <c r="D4082" s="98"/>
    </row>
    <row r="4083" spans="1:4" x14ac:dyDescent="0.35">
      <c r="A4083" s="98"/>
      <c r="B4083" s="98"/>
      <c r="C4083" s="98"/>
      <c r="D4083" s="98"/>
    </row>
    <row r="4084" spans="1:4" x14ac:dyDescent="0.35">
      <c r="A4084" s="98"/>
      <c r="B4084" s="98"/>
      <c r="C4084" s="98"/>
      <c r="D4084" s="98"/>
    </row>
    <row r="4085" spans="1:4" x14ac:dyDescent="0.35">
      <c r="A4085" s="98"/>
      <c r="B4085" s="98"/>
      <c r="C4085" s="98"/>
      <c r="D4085" s="98"/>
    </row>
    <row r="4086" spans="1:4" x14ac:dyDescent="0.35">
      <c r="A4086" s="98"/>
      <c r="B4086" s="98"/>
      <c r="C4086" s="98"/>
      <c r="D4086" s="98"/>
    </row>
    <row r="4087" spans="1:4" x14ac:dyDescent="0.35">
      <c r="A4087" s="98"/>
      <c r="B4087" s="98"/>
      <c r="C4087" s="98"/>
      <c r="D4087" s="98"/>
    </row>
    <row r="4088" spans="1:4" x14ac:dyDescent="0.35">
      <c r="A4088" s="98"/>
      <c r="B4088" s="98"/>
      <c r="C4088" s="98"/>
      <c r="D4088" s="98"/>
    </row>
    <row r="4089" spans="1:4" x14ac:dyDescent="0.35">
      <c r="A4089" s="98"/>
      <c r="B4089" s="98"/>
      <c r="C4089" s="98"/>
      <c r="D4089" s="98"/>
    </row>
    <row r="4090" spans="1:4" x14ac:dyDescent="0.35">
      <c r="A4090" s="98"/>
      <c r="B4090" s="98"/>
      <c r="C4090" s="98"/>
      <c r="D4090" s="98"/>
    </row>
    <row r="4091" spans="1:4" x14ac:dyDescent="0.35">
      <c r="A4091" s="98"/>
      <c r="B4091" s="98"/>
      <c r="C4091" s="98"/>
      <c r="D4091" s="98"/>
    </row>
    <row r="4092" spans="1:4" x14ac:dyDescent="0.35">
      <c r="A4092" s="98"/>
      <c r="B4092" s="98"/>
      <c r="C4092" s="98"/>
      <c r="D4092" s="98"/>
    </row>
    <row r="4093" spans="1:4" x14ac:dyDescent="0.35">
      <c r="A4093" s="98"/>
      <c r="B4093" s="98"/>
      <c r="C4093" s="98"/>
      <c r="D4093" s="98"/>
    </row>
    <row r="4094" spans="1:4" x14ac:dyDescent="0.35">
      <c r="A4094" s="98"/>
      <c r="B4094" s="98"/>
      <c r="C4094" s="98"/>
      <c r="D4094" s="98"/>
    </row>
    <row r="4095" spans="1:4" x14ac:dyDescent="0.35">
      <c r="A4095" s="98"/>
      <c r="B4095" s="98"/>
      <c r="C4095" s="98"/>
      <c r="D4095" s="98"/>
    </row>
    <row r="4096" spans="1:4" x14ac:dyDescent="0.35">
      <c r="A4096" s="98"/>
      <c r="B4096" s="98"/>
      <c r="C4096" s="98"/>
      <c r="D4096" s="98"/>
    </row>
    <row r="4097" spans="1:4" x14ac:dyDescent="0.35">
      <c r="A4097" s="98"/>
      <c r="B4097" s="98"/>
      <c r="C4097" s="98"/>
      <c r="D4097" s="98"/>
    </row>
    <row r="4098" spans="1:4" x14ac:dyDescent="0.35">
      <c r="A4098" s="98"/>
      <c r="B4098" s="98"/>
      <c r="C4098" s="98"/>
      <c r="D4098" s="98"/>
    </row>
    <row r="4099" spans="1:4" x14ac:dyDescent="0.35">
      <c r="A4099" s="98"/>
      <c r="B4099" s="98"/>
      <c r="C4099" s="98"/>
      <c r="D4099" s="98"/>
    </row>
    <row r="4100" spans="1:4" x14ac:dyDescent="0.35">
      <c r="A4100" s="98"/>
      <c r="B4100" s="98"/>
      <c r="C4100" s="98"/>
      <c r="D4100" s="98"/>
    </row>
    <row r="4101" spans="1:4" x14ac:dyDescent="0.35">
      <c r="A4101" s="98"/>
      <c r="B4101" s="98"/>
      <c r="C4101" s="98"/>
      <c r="D4101" s="98"/>
    </row>
    <row r="4102" spans="1:4" x14ac:dyDescent="0.35">
      <c r="A4102" s="98"/>
      <c r="B4102" s="98"/>
      <c r="C4102" s="98"/>
      <c r="D4102" s="98"/>
    </row>
    <row r="4103" spans="1:4" x14ac:dyDescent="0.35">
      <c r="A4103" s="98"/>
      <c r="B4103" s="98"/>
      <c r="C4103" s="98"/>
      <c r="D4103" s="98"/>
    </row>
    <row r="4104" spans="1:4" x14ac:dyDescent="0.35">
      <c r="A4104" s="98"/>
      <c r="B4104" s="98"/>
      <c r="C4104" s="98"/>
      <c r="D4104" s="98"/>
    </row>
    <row r="4105" spans="1:4" x14ac:dyDescent="0.35">
      <c r="A4105" s="98"/>
      <c r="B4105" s="98"/>
      <c r="C4105" s="98"/>
      <c r="D4105" s="98"/>
    </row>
    <row r="4106" spans="1:4" x14ac:dyDescent="0.35">
      <c r="A4106" s="98"/>
      <c r="B4106" s="98"/>
      <c r="C4106" s="98"/>
      <c r="D4106" s="98"/>
    </row>
    <row r="4107" spans="1:4" x14ac:dyDescent="0.35">
      <c r="A4107" s="98"/>
      <c r="B4107" s="98"/>
      <c r="C4107" s="98"/>
      <c r="D4107" s="98"/>
    </row>
    <row r="4108" spans="1:4" x14ac:dyDescent="0.35">
      <c r="A4108" s="98"/>
      <c r="B4108" s="98"/>
      <c r="C4108" s="98"/>
      <c r="D4108" s="98"/>
    </row>
    <row r="4109" spans="1:4" x14ac:dyDescent="0.35">
      <c r="A4109" s="98"/>
      <c r="B4109" s="98"/>
      <c r="C4109" s="98"/>
      <c r="D4109" s="98"/>
    </row>
    <row r="4110" spans="1:4" x14ac:dyDescent="0.35">
      <c r="A4110" s="98"/>
      <c r="B4110" s="98"/>
      <c r="C4110" s="98"/>
      <c r="D4110" s="98"/>
    </row>
    <row r="4111" spans="1:4" x14ac:dyDescent="0.35">
      <c r="A4111" s="98"/>
      <c r="B4111" s="98"/>
      <c r="C4111" s="98"/>
      <c r="D4111" s="98"/>
    </row>
    <row r="4112" spans="1:4" x14ac:dyDescent="0.35">
      <c r="A4112" s="98"/>
      <c r="B4112" s="98"/>
      <c r="C4112" s="98"/>
      <c r="D4112" s="98"/>
    </row>
    <row r="4113" spans="1:4" x14ac:dyDescent="0.35">
      <c r="A4113" s="98"/>
      <c r="B4113" s="98"/>
      <c r="C4113" s="98"/>
      <c r="D4113" s="98"/>
    </row>
    <row r="4114" spans="1:4" x14ac:dyDescent="0.35">
      <c r="A4114" s="98"/>
      <c r="B4114" s="98"/>
      <c r="C4114" s="98"/>
      <c r="D4114" s="98"/>
    </row>
    <row r="4115" spans="1:4" x14ac:dyDescent="0.35">
      <c r="A4115" s="98"/>
      <c r="B4115" s="98"/>
      <c r="C4115" s="98"/>
      <c r="D4115" s="98"/>
    </row>
    <row r="4116" spans="1:4" x14ac:dyDescent="0.35">
      <c r="A4116" s="98"/>
      <c r="B4116" s="98"/>
      <c r="C4116" s="98"/>
      <c r="D4116" s="98"/>
    </row>
    <row r="4117" spans="1:4" x14ac:dyDescent="0.35">
      <c r="A4117" s="98"/>
      <c r="B4117" s="98"/>
      <c r="C4117" s="98"/>
      <c r="D4117" s="98"/>
    </row>
    <row r="4118" spans="1:4" x14ac:dyDescent="0.35">
      <c r="A4118" s="98"/>
      <c r="B4118" s="98"/>
      <c r="C4118" s="98"/>
      <c r="D4118" s="98"/>
    </row>
    <row r="4119" spans="1:4" x14ac:dyDescent="0.35">
      <c r="A4119" s="98"/>
      <c r="B4119" s="98"/>
      <c r="C4119" s="98"/>
      <c r="D4119" s="98"/>
    </row>
    <row r="4120" spans="1:4" x14ac:dyDescent="0.35">
      <c r="A4120" s="98"/>
      <c r="B4120" s="98"/>
      <c r="C4120" s="98"/>
      <c r="D4120" s="98"/>
    </row>
    <row r="4121" spans="1:4" x14ac:dyDescent="0.35">
      <c r="A4121" s="98"/>
      <c r="B4121" s="98"/>
      <c r="C4121" s="98"/>
      <c r="D4121" s="98"/>
    </row>
    <row r="4122" spans="1:4" x14ac:dyDescent="0.35">
      <c r="A4122" s="98"/>
      <c r="B4122" s="98"/>
      <c r="C4122" s="98"/>
      <c r="D4122" s="98"/>
    </row>
    <row r="4123" spans="1:4" x14ac:dyDescent="0.35">
      <c r="A4123" s="98"/>
      <c r="B4123" s="98"/>
      <c r="C4123" s="98"/>
      <c r="D4123" s="98"/>
    </row>
    <row r="4124" spans="1:4" x14ac:dyDescent="0.35">
      <c r="A4124" s="98"/>
      <c r="B4124" s="98"/>
      <c r="C4124" s="98"/>
      <c r="D4124" s="98"/>
    </row>
    <row r="4125" spans="1:4" x14ac:dyDescent="0.35">
      <c r="A4125" s="98"/>
      <c r="B4125" s="98"/>
      <c r="C4125" s="98"/>
      <c r="D4125" s="98"/>
    </row>
    <row r="4126" spans="1:4" x14ac:dyDescent="0.35">
      <c r="A4126" s="98"/>
      <c r="B4126" s="98"/>
      <c r="C4126" s="98"/>
      <c r="D4126" s="98"/>
    </row>
    <row r="4127" spans="1:4" x14ac:dyDescent="0.35">
      <c r="A4127" s="98"/>
      <c r="B4127" s="98"/>
      <c r="C4127" s="98"/>
      <c r="D4127" s="98"/>
    </row>
    <row r="4128" spans="1:4" x14ac:dyDescent="0.35">
      <c r="A4128" s="98"/>
      <c r="B4128" s="98"/>
      <c r="C4128" s="98"/>
      <c r="D4128" s="98"/>
    </row>
    <row r="4129" spans="1:4" x14ac:dyDescent="0.35">
      <c r="A4129" s="98"/>
      <c r="B4129" s="98"/>
      <c r="C4129" s="98"/>
      <c r="D4129" s="98"/>
    </row>
    <row r="4130" spans="1:4" x14ac:dyDescent="0.35">
      <c r="A4130" s="98"/>
      <c r="B4130" s="98"/>
      <c r="C4130" s="98"/>
      <c r="D4130" s="98"/>
    </row>
    <row r="4131" spans="1:4" x14ac:dyDescent="0.35">
      <c r="A4131" s="98"/>
      <c r="B4131" s="98"/>
      <c r="C4131" s="98"/>
      <c r="D4131" s="98"/>
    </row>
    <row r="4132" spans="1:4" x14ac:dyDescent="0.35">
      <c r="A4132" s="98"/>
      <c r="B4132" s="98"/>
      <c r="C4132" s="98"/>
      <c r="D4132" s="98"/>
    </row>
    <row r="4133" spans="1:4" x14ac:dyDescent="0.35">
      <c r="A4133" s="98"/>
      <c r="B4133" s="98"/>
      <c r="C4133" s="98"/>
      <c r="D4133" s="98"/>
    </row>
    <row r="4134" spans="1:4" x14ac:dyDescent="0.35">
      <c r="A4134" s="98"/>
      <c r="B4134" s="98"/>
      <c r="C4134" s="98"/>
      <c r="D4134" s="98"/>
    </row>
    <row r="4135" spans="1:4" x14ac:dyDescent="0.35">
      <c r="A4135" s="98"/>
      <c r="B4135" s="98"/>
      <c r="C4135" s="98"/>
      <c r="D4135" s="98"/>
    </row>
    <row r="4136" spans="1:4" x14ac:dyDescent="0.35">
      <c r="A4136" s="98"/>
      <c r="B4136" s="98"/>
      <c r="C4136" s="98"/>
      <c r="D4136" s="98"/>
    </row>
    <row r="4137" spans="1:4" x14ac:dyDescent="0.35">
      <c r="A4137" s="98"/>
      <c r="B4137" s="98"/>
      <c r="C4137" s="98"/>
      <c r="D4137" s="98"/>
    </row>
    <row r="4138" spans="1:4" x14ac:dyDescent="0.35">
      <c r="A4138" s="98"/>
      <c r="B4138" s="98"/>
      <c r="C4138" s="98"/>
      <c r="D4138" s="98"/>
    </row>
    <row r="4139" spans="1:4" x14ac:dyDescent="0.35">
      <c r="A4139" s="98"/>
      <c r="B4139" s="98"/>
      <c r="C4139" s="98"/>
      <c r="D4139" s="98"/>
    </row>
    <row r="4140" spans="1:4" x14ac:dyDescent="0.35">
      <c r="A4140" s="98"/>
      <c r="B4140" s="98"/>
      <c r="C4140" s="98"/>
      <c r="D4140" s="98"/>
    </row>
    <row r="4141" spans="1:4" x14ac:dyDescent="0.35">
      <c r="A4141" s="98"/>
      <c r="B4141" s="98"/>
      <c r="C4141" s="98"/>
      <c r="D4141" s="98"/>
    </row>
    <row r="4142" spans="1:4" x14ac:dyDescent="0.35">
      <c r="A4142" s="98"/>
      <c r="B4142" s="98"/>
      <c r="C4142" s="98"/>
      <c r="D4142" s="98"/>
    </row>
    <row r="4143" spans="1:4" x14ac:dyDescent="0.35">
      <c r="A4143" s="98"/>
      <c r="B4143" s="98"/>
      <c r="C4143" s="98"/>
      <c r="D4143" s="98"/>
    </row>
    <row r="4144" spans="1:4" x14ac:dyDescent="0.35">
      <c r="A4144" s="98"/>
      <c r="B4144" s="98"/>
      <c r="C4144" s="98"/>
      <c r="D4144" s="98"/>
    </row>
    <row r="4145" spans="1:4" x14ac:dyDescent="0.35">
      <c r="A4145" s="98"/>
      <c r="B4145" s="98"/>
      <c r="C4145" s="98"/>
      <c r="D4145" s="98"/>
    </row>
    <row r="4146" spans="1:4" x14ac:dyDescent="0.35">
      <c r="A4146" s="98"/>
      <c r="B4146" s="98"/>
      <c r="C4146" s="98"/>
      <c r="D4146" s="98"/>
    </row>
    <row r="4147" spans="1:4" x14ac:dyDescent="0.35">
      <c r="A4147" s="98"/>
      <c r="B4147" s="98"/>
      <c r="C4147" s="98"/>
      <c r="D4147" s="98"/>
    </row>
    <row r="4148" spans="1:4" x14ac:dyDescent="0.35">
      <c r="A4148" s="98"/>
      <c r="B4148" s="98"/>
      <c r="C4148" s="98"/>
      <c r="D4148" s="98"/>
    </row>
    <row r="4149" spans="1:4" x14ac:dyDescent="0.35">
      <c r="A4149" s="98"/>
      <c r="B4149" s="98"/>
      <c r="C4149" s="98"/>
      <c r="D4149" s="98"/>
    </row>
    <row r="4150" spans="1:4" x14ac:dyDescent="0.35">
      <c r="A4150" s="98"/>
      <c r="B4150" s="98"/>
      <c r="C4150" s="98"/>
      <c r="D4150" s="98"/>
    </row>
    <row r="4151" spans="1:4" x14ac:dyDescent="0.35">
      <c r="A4151" s="98"/>
      <c r="B4151" s="98"/>
      <c r="C4151" s="98"/>
      <c r="D4151" s="98"/>
    </row>
    <row r="4152" spans="1:4" x14ac:dyDescent="0.35">
      <c r="A4152" s="98"/>
      <c r="B4152" s="98"/>
      <c r="C4152" s="98"/>
      <c r="D4152" s="98"/>
    </row>
    <row r="4153" spans="1:4" x14ac:dyDescent="0.35">
      <c r="A4153" s="98"/>
      <c r="B4153" s="98"/>
      <c r="C4153" s="98"/>
      <c r="D4153" s="98"/>
    </row>
    <row r="4154" spans="1:4" x14ac:dyDescent="0.35">
      <c r="A4154" s="98"/>
      <c r="B4154" s="98"/>
      <c r="C4154" s="98"/>
      <c r="D4154" s="98"/>
    </row>
    <row r="4155" spans="1:4" x14ac:dyDescent="0.35">
      <c r="A4155" s="98"/>
      <c r="B4155" s="98"/>
      <c r="C4155" s="98"/>
      <c r="D4155" s="98"/>
    </row>
    <row r="4156" spans="1:4" x14ac:dyDescent="0.35">
      <c r="A4156" s="98"/>
      <c r="B4156" s="98"/>
      <c r="C4156" s="98"/>
      <c r="D4156" s="98"/>
    </row>
    <row r="4157" spans="1:4" x14ac:dyDescent="0.35">
      <c r="A4157" s="98"/>
      <c r="B4157" s="98"/>
      <c r="C4157" s="98"/>
      <c r="D4157" s="98"/>
    </row>
    <row r="4158" spans="1:4" x14ac:dyDescent="0.35">
      <c r="A4158" s="98"/>
      <c r="B4158" s="98"/>
      <c r="C4158" s="98"/>
      <c r="D4158" s="98"/>
    </row>
    <row r="4159" spans="1:4" x14ac:dyDescent="0.35">
      <c r="A4159" s="98"/>
      <c r="B4159" s="98"/>
      <c r="C4159" s="98"/>
      <c r="D4159" s="98"/>
    </row>
    <row r="4160" spans="1:4" x14ac:dyDescent="0.35">
      <c r="A4160" s="98"/>
      <c r="B4160" s="98"/>
      <c r="C4160" s="98"/>
      <c r="D4160" s="98"/>
    </row>
    <row r="4161" spans="1:4" x14ac:dyDescent="0.35">
      <c r="A4161" s="98"/>
      <c r="B4161" s="98"/>
      <c r="C4161" s="98"/>
      <c r="D4161" s="98"/>
    </row>
    <row r="4162" spans="1:4" x14ac:dyDescent="0.35">
      <c r="A4162" s="98"/>
      <c r="B4162" s="98"/>
      <c r="C4162" s="98"/>
      <c r="D4162" s="98"/>
    </row>
    <row r="4163" spans="1:4" x14ac:dyDescent="0.35">
      <c r="A4163" s="98"/>
      <c r="B4163" s="98"/>
      <c r="C4163" s="98"/>
      <c r="D4163" s="98"/>
    </row>
    <row r="4164" spans="1:4" x14ac:dyDescent="0.35">
      <c r="A4164" s="98"/>
      <c r="B4164" s="98"/>
      <c r="C4164" s="98"/>
      <c r="D4164" s="98"/>
    </row>
    <row r="4165" spans="1:4" x14ac:dyDescent="0.35">
      <c r="A4165" s="98"/>
      <c r="B4165" s="98"/>
      <c r="C4165" s="98"/>
      <c r="D4165" s="98"/>
    </row>
    <row r="4166" spans="1:4" x14ac:dyDescent="0.35">
      <c r="A4166" s="98"/>
      <c r="B4166" s="98"/>
      <c r="C4166" s="98"/>
      <c r="D4166" s="98"/>
    </row>
    <row r="4167" spans="1:4" x14ac:dyDescent="0.35">
      <c r="A4167" s="98"/>
      <c r="B4167" s="98"/>
      <c r="C4167" s="98"/>
      <c r="D4167" s="98"/>
    </row>
    <row r="4168" spans="1:4" x14ac:dyDescent="0.35">
      <c r="A4168" s="98"/>
      <c r="B4168" s="98"/>
      <c r="C4168" s="98"/>
      <c r="D4168" s="98"/>
    </row>
    <row r="4169" spans="1:4" x14ac:dyDescent="0.35">
      <c r="A4169" s="98"/>
      <c r="B4169" s="98"/>
      <c r="C4169" s="98"/>
      <c r="D4169" s="98"/>
    </row>
    <row r="4170" spans="1:4" x14ac:dyDescent="0.35">
      <c r="A4170" s="98"/>
      <c r="B4170" s="98"/>
      <c r="C4170" s="98"/>
      <c r="D4170" s="98"/>
    </row>
    <row r="4171" spans="1:4" x14ac:dyDescent="0.35">
      <c r="A4171" s="98"/>
      <c r="B4171" s="98"/>
      <c r="C4171" s="98"/>
      <c r="D4171" s="98"/>
    </row>
    <row r="4172" spans="1:4" x14ac:dyDescent="0.35">
      <c r="A4172" s="98"/>
      <c r="B4172" s="98"/>
      <c r="C4172" s="98"/>
      <c r="D4172" s="98"/>
    </row>
    <row r="4173" spans="1:4" x14ac:dyDescent="0.35">
      <c r="A4173" s="98"/>
      <c r="B4173" s="98"/>
      <c r="C4173" s="98"/>
      <c r="D4173" s="98"/>
    </row>
    <row r="4174" spans="1:4" x14ac:dyDescent="0.35">
      <c r="A4174" s="98"/>
      <c r="B4174" s="98"/>
      <c r="C4174" s="98"/>
      <c r="D4174" s="98"/>
    </row>
    <row r="4175" spans="1:4" x14ac:dyDescent="0.35">
      <c r="A4175" s="98"/>
      <c r="B4175" s="98"/>
      <c r="C4175" s="98"/>
      <c r="D4175" s="98"/>
    </row>
    <row r="4176" spans="1:4" x14ac:dyDescent="0.35">
      <c r="A4176" s="98"/>
      <c r="B4176" s="98"/>
      <c r="C4176" s="98"/>
      <c r="D4176" s="98"/>
    </row>
    <row r="4177" spans="1:4" x14ac:dyDescent="0.35">
      <c r="A4177" s="98"/>
      <c r="B4177" s="98"/>
      <c r="C4177" s="98"/>
      <c r="D4177" s="98"/>
    </row>
    <row r="4178" spans="1:4" x14ac:dyDescent="0.35">
      <c r="A4178" s="98"/>
      <c r="B4178" s="98"/>
      <c r="C4178" s="98"/>
      <c r="D4178" s="98"/>
    </row>
    <row r="4179" spans="1:4" x14ac:dyDescent="0.35">
      <c r="A4179" s="98"/>
      <c r="B4179" s="98"/>
      <c r="C4179" s="98"/>
      <c r="D4179" s="98"/>
    </row>
    <row r="4180" spans="1:4" x14ac:dyDescent="0.35">
      <c r="A4180" s="98"/>
      <c r="B4180" s="98"/>
      <c r="C4180" s="98"/>
      <c r="D4180" s="98"/>
    </row>
    <row r="4181" spans="1:4" x14ac:dyDescent="0.35">
      <c r="A4181" s="98"/>
      <c r="B4181" s="98"/>
      <c r="C4181" s="98"/>
      <c r="D4181" s="98"/>
    </row>
    <row r="4182" spans="1:4" x14ac:dyDescent="0.35">
      <c r="A4182" s="98"/>
      <c r="B4182" s="98"/>
      <c r="C4182" s="98"/>
      <c r="D4182" s="98"/>
    </row>
    <row r="4183" spans="1:4" x14ac:dyDescent="0.35">
      <c r="A4183" s="98"/>
      <c r="B4183" s="98"/>
      <c r="C4183" s="98"/>
      <c r="D4183" s="98"/>
    </row>
    <row r="4184" spans="1:4" x14ac:dyDescent="0.35">
      <c r="A4184" s="98"/>
      <c r="B4184" s="98"/>
      <c r="C4184" s="98"/>
      <c r="D4184" s="98"/>
    </row>
    <row r="4185" spans="1:4" x14ac:dyDescent="0.35">
      <c r="A4185" s="98"/>
      <c r="B4185" s="98"/>
      <c r="C4185" s="98"/>
      <c r="D4185" s="98"/>
    </row>
    <row r="4186" spans="1:4" x14ac:dyDescent="0.35">
      <c r="A4186" s="98"/>
      <c r="B4186" s="98"/>
      <c r="C4186" s="98"/>
      <c r="D4186" s="98"/>
    </row>
    <row r="4187" spans="1:4" x14ac:dyDescent="0.35">
      <c r="A4187" s="98"/>
      <c r="B4187" s="98"/>
      <c r="C4187" s="98"/>
      <c r="D4187" s="98"/>
    </row>
    <row r="4188" spans="1:4" x14ac:dyDescent="0.35">
      <c r="A4188" s="98"/>
      <c r="B4188" s="98"/>
      <c r="C4188" s="98"/>
      <c r="D4188" s="98"/>
    </row>
    <row r="4189" spans="1:4" x14ac:dyDescent="0.35">
      <c r="A4189" s="98"/>
      <c r="B4189" s="98"/>
      <c r="C4189" s="98"/>
      <c r="D4189" s="98"/>
    </row>
    <row r="4190" spans="1:4" x14ac:dyDescent="0.35">
      <c r="A4190" s="98"/>
      <c r="B4190" s="98"/>
      <c r="C4190" s="98"/>
      <c r="D4190" s="98"/>
    </row>
    <row r="4191" spans="1:4" x14ac:dyDescent="0.35">
      <c r="A4191" s="98"/>
      <c r="B4191" s="98"/>
      <c r="C4191" s="98"/>
      <c r="D4191" s="98"/>
    </row>
    <row r="4192" spans="1:4" x14ac:dyDescent="0.35">
      <c r="A4192" s="98"/>
      <c r="B4192" s="98"/>
      <c r="C4192" s="98"/>
      <c r="D4192" s="98"/>
    </row>
    <row r="4193" spans="1:4" x14ac:dyDescent="0.35">
      <c r="A4193" s="98"/>
      <c r="B4193" s="98"/>
      <c r="C4193" s="98"/>
      <c r="D4193" s="98"/>
    </row>
    <row r="4194" spans="1:4" x14ac:dyDescent="0.35">
      <c r="A4194" s="98"/>
      <c r="B4194" s="98"/>
      <c r="C4194" s="98"/>
      <c r="D4194" s="98"/>
    </row>
    <row r="4195" spans="1:4" x14ac:dyDescent="0.35">
      <c r="A4195" s="98"/>
      <c r="B4195" s="98"/>
      <c r="C4195" s="98"/>
      <c r="D4195" s="98"/>
    </row>
    <row r="4196" spans="1:4" x14ac:dyDescent="0.35">
      <c r="A4196" s="98"/>
      <c r="B4196" s="98"/>
      <c r="C4196" s="98"/>
      <c r="D4196" s="98"/>
    </row>
    <row r="4197" spans="1:4" x14ac:dyDescent="0.35">
      <c r="A4197" s="98"/>
      <c r="B4197" s="98"/>
      <c r="C4197" s="98"/>
      <c r="D4197" s="98"/>
    </row>
    <row r="4198" spans="1:4" x14ac:dyDescent="0.35">
      <c r="A4198" s="98"/>
      <c r="B4198" s="98"/>
      <c r="C4198" s="98"/>
      <c r="D4198" s="98"/>
    </row>
    <row r="4199" spans="1:4" x14ac:dyDescent="0.35">
      <c r="A4199" s="98"/>
      <c r="B4199" s="98"/>
      <c r="C4199" s="98"/>
      <c r="D4199" s="98"/>
    </row>
    <row r="4200" spans="1:4" x14ac:dyDescent="0.35">
      <c r="A4200" s="98"/>
      <c r="B4200" s="98"/>
      <c r="C4200" s="98"/>
      <c r="D4200" s="98"/>
    </row>
    <row r="4201" spans="1:4" x14ac:dyDescent="0.35">
      <c r="A4201" s="98"/>
      <c r="B4201" s="98"/>
      <c r="C4201" s="98"/>
      <c r="D4201" s="98"/>
    </row>
    <row r="4202" spans="1:4" x14ac:dyDescent="0.35">
      <c r="A4202" s="98"/>
      <c r="B4202" s="98"/>
      <c r="C4202" s="98"/>
      <c r="D4202" s="98"/>
    </row>
    <row r="4203" spans="1:4" x14ac:dyDescent="0.35">
      <c r="A4203" s="98"/>
      <c r="B4203" s="98"/>
      <c r="C4203" s="98"/>
      <c r="D4203" s="98"/>
    </row>
    <row r="4204" spans="1:4" x14ac:dyDescent="0.35">
      <c r="A4204" s="98"/>
      <c r="B4204" s="98"/>
      <c r="C4204" s="98"/>
      <c r="D4204" s="98"/>
    </row>
    <row r="4205" spans="1:4" x14ac:dyDescent="0.35">
      <c r="A4205" s="98"/>
      <c r="B4205" s="98"/>
      <c r="C4205" s="98"/>
      <c r="D4205" s="98"/>
    </row>
    <row r="4206" spans="1:4" x14ac:dyDescent="0.35">
      <c r="A4206" s="98"/>
      <c r="B4206" s="98"/>
      <c r="C4206" s="98"/>
      <c r="D4206" s="98"/>
    </row>
    <row r="4207" spans="1:4" x14ac:dyDescent="0.35">
      <c r="A4207" s="98"/>
      <c r="B4207" s="98"/>
      <c r="C4207" s="98"/>
      <c r="D4207" s="98"/>
    </row>
    <row r="4208" spans="1:4" x14ac:dyDescent="0.35">
      <c r="A4208" s="98"/>
      <c r="B4208" s="98"/>
      <c r="C4208" s="98"/>
      <c r="D4208" s="98"/>
    </row>
    <row r="4209" spans="1:4" x14ac:dyDescent="0.35">
      <c r="A4209" s="98"/>
      <c r="B4209" s="98"/>
      <c r="C4209" s="98"/>
      <c r="D4209" s="98"/>
    </row>
    <row r="4210" spans="1:4" x14ac:dyDescent="0.35">
      <c r="A4210" s="98"/>
      <c r="B4210" s="98"/>
      <c r="C4210" s="98"/>
      <c r="D4210" s="98"/>
    </row>
    <row r="4211" spans="1:4" x14ac:dyDescent="0.35">
      <c r="A4211" s="98"/>
      <c r="B4211" s="98"/>
      <c r="C4211" s="98"/>
      <c r="D4211" s="98"/>
    </row>
    <row r="4212" spans="1:4" x14ac:dyDescent="0.35">
      <c r="A4212" s="98"/>
      <c r="B4212" s="98"/>
      <c r="C4212" s="98"/>
      <c r="D4212" s="98"/>
    </row>
    <row r="4213" spans="1:4" x14ac:dyDescent="0.35">
      <c r="A4213" s="98"/>
      <c r="B4213" s="98"/>
      <c r="C4213" s="98"/>
      <c r="D4213" s="98"/>
    </row>
    <row r="4214" spans="1:4" x14ac:dyDescent="0.35">
      <c r="A4214" s="98"/>
      <c r="B4214" s="98"/>
      <c r="C4214" s="98"/>
      <c r="D4214" s="98"/>
    </row>
    <row r="4215" spans="1:4" x14ac:dyDescent="0.35">
      <c r="A4215" s="98"/>
      <c r="B4215" s="98"/>
      <c r="C4215" s="98"/>
      <c r="D4215" s="98"/>
    </row>
    <row r="4216" spans="1:4" x14ac:dyDescent="0.35">
      <c r="A4216" s="98"/>
      <c r="B4216" s="98"/>
      <c r="C4216" s="98"/>
      <c r="D4216" s="98"/>
    </row>
    <row r="4217" spans="1:4" x14ac:dyDescent="0.35">
      <c r="A4217" s="98"/>
      <c r="B4217" s="98"/>
      <c r="C4217" s="98"/>
      <c r="D4217" s="98"/>
    </row>
    <row r="4218" spans="1:4" x14ac:dyDescent="0.35">
      <c r="A4218" s="98"/>
      <c r="B4218" s="98"/>
      <c r="C4218" s="98"/>
      <c r="D4218" s="98"/>
    </row>
    <row r="4219" spans="1:4" x14ac:dyDescent="0.35">
      <c r="A4219" s="98"/>
      <c r="B4219" s="98"/>
      <c r="C4219" s="98"/>
      <c r="D4219" s="98"/>
    </row>
    <row r="4220" spans="1:4" x14ac:dyDescent="0.35">
      <c r="A4220" s="98"/>
      <c r="B4220" s="98"/>
      <c r="C4220" s="98"/>
      <c r="D4220" s="98"/>
    </row>
    <row r="4221" spans="1:4" x14ac:dyDescent="0.35">
      <c r="A4221" s="98"/>
      <c r="B4221" s="98"/>
      <c r="C4221" s="98"/>
      <c r="D4221" s="98"/>
    </row>
    <row r="4222" spans="1:4" x14ac:dyDescent="0.35">
      <c r="A4222" s="98"/>
      <c r="B4222" s="98"/>
      <c r="C4222" s="98"/>
      <c r="D4222" s="98"/>
    </row>
    <row r="4223" spans="1:4" x14ac:dyDescent="0.35">
      <c r="A4223" s="98"/>
      <c r="B4223" s="98"/>
      <c r="C4223" s="98"/>
      <c r="D4223" s="98"/>
    </row>
    <row r="4224" spans="1:4" x14ac:dyDescent="0.35">
      <c r="A4224" s="98"/>
      <c r="B4224" s="98"/>
      <c r="C4224" s="98"/>
      <c r="D4224" s="98"/>
    </row>
    <row r="4225" spans="1:4" x14ac:dyDescent="0.35">
      <c r="A4225" s="98"/>
      <c r="B4225" s="98"/>
      <c r="C4225" s="98"/>
      <c r="D4225" s="98"/>
    </row>
    <row r="4226" spans="1:4" x14ac:dyDescent="0.35">
      <c r="A4226" s="98"/>
      <c r="B4226" s="98"/>
      <c r="C4226" s="98"/>
      <c r="D4226" s="98"/>
    </row>
    <row r="4227" spans="1:4" x14ac:dyDescent="0.35">
      <c r="A4227" s="98"/>
      <c r="B4227" s="98"/>
      <c r="C4227" s="98"/>
      <c r="D4227" s="98"/>
    </row>
    <row r="4228" spans="1:4" x14ac:dyDescent="0.35">
      <c r="A4228" s="98"/>
      <c r="B4228" s="98"/>
      <c r="C4228" s="98"/>
      <c r="D4228" s="98"/>
    </row>
    <row r="4229" spans="1:4" x14ac:dyDescent="0.35">
      <c r="A4229" s="98"/>
      <c r="B4229" s="98"/>
      <c r="C4229" s="98"/>
      <c r="D4229" s="98"/>
    </row>
    <row r="4230" spans="1:4" x14ac:dyDescent="0.35">
      <c r="A4230" s="98"/>
      <c r="B4230" s="98"/>
      <c r="C4230" s="98"/>
      <c r="D4230" s="98"/>
    </row>
    <row r="4231" spans="1:4" x14ac:dyDescent="0.35">
      <c r="A4231" s="98"/>
      <c r="B4231" s="98"/>
      <c r="C4231" s="98"/>
      <c r="D4231" s="98"/>
    </row>
    <row r="4232" spans="1:4" x14ac:dyDescent="0.35">
      <c r="A4232" s="98"/>
      <c r="B4232" s="98"/>
      <c r="C4232" s="98"/>
      <c r="D4232" s="98"/>
    </row>
    <row r="4233" spans="1:4" x14ac:dyDescent="0.35">
      <c r="A4233" s="98"/>
      <c r="B4233" s="98"/>
      <c r="C4233" s="98"/>
      <c r="D4233" s="98"/>
    </row>
    <row r="4234" spans="1:4" x14ac:dyDescent="0.35">
      <c r="A4234" s="98"/>
      <c r="B4234" s="98"/>
      <c r="C4234" s="98"/>
      <c r="D4234" s="98"/>
    </row>
    <row r="4235" spans="1:4" x14ac:dyDescent="0.35">
      <c r="A4235" s="98"/>
      <c r="B4235" s="98"/>
      <c r="C4235" s="98"/>
      <c r="D4235" s="98"/>
    </row>
    <row r="4236" spans="1:4" x14ac:dyDescent="0.35">
      <c r="A4236" s="98"/>
      <c r="B4236" s="98"/>
      <c r="C4236" s="98"/>
      <c r="D4236" s="98"/>
    </row>
    <row r="4237" spans="1:4" x14ac:dyDescent="0.35">
      <c r="A4237" s="98"/>
      <c r="B4237" s="98"/>
      <c r="C4237" s="98"/>
      <c r="D4237" s="98"/>
    </row>
    <row r="4238" spans="1:4" x14ac:dyDescent="0.35">
      <c r="A4238" s="98"/>
      <c r="B4238" s="98"/>
      <c r="C4238" s="98"/>
      <c r="D4238" s="98"/>
    </row>
    <row r="4239" spans="1:4" x14ac:dyDescent="0.35">
      <c r="A4239" s="98"/>
      <c r="B4239" s="98"/>
      <c r="C4239" s="98"/>
      <c r="D4239" s="98"/>
    </row>
    <row r="4240" spans="1:4" x14ac:dyDescent="0.35">
      <c r="A4240" s="98"/>
      <c r="B4240" s="98"/>
      <c r="C4240" s="98"/>
      <c r="D4240" s="98"/>
    </row>
    <row r="4241" spans="1:4" x14ac:dyDescent="0.35">
      <c r="A4241" s="98"/>
      <c r="B4241" s="98"/>
      <c r="C4241" s="98"/>
      <c r="D4241" s="98"/>
    </row>
    <row r="4242" spans="1:4" x14ac:dyDescent="0.35">
      <c r="A4242" s="98"/>
      <c r="B4242" s="98"/>
      <c r="C4242" s="98"/>
      <c r="D4242" s="98"/>
    </row>
    <row r="4243" spans="1:4" x14ac:dyDescent="0.35">
      <c r="A4243" s="98"/>
      <c r="B4243" s="98"/>
      <c r="C4243" s="98"/>
      <c r="D4243" s="98"/>
    </row>
    <row r="4244" spans="1:4" x14ac:dyDescent="0.35">
      <c r="A4244" s="98"/>
      <c r="B4244" s="98"/>
      <c r="C4244" s="98"/>
      <c r="D4244" s="98"/>
    </row>
    <row r="4245" spans="1:4" x14ac:dyDescent="0.35">
      <c r="A4245" s="98"/>
      <c r="B4245" s="98"/>
      <c r="C4245" s="98"/>
      <c r="D4245" s="98"/>
    </row>
    <row r="4246" spans="1:4" x14ac:dyDescent="0.35">
      <c r="A4246" s="98"/>
      <c r="B4246" s="98"/>
      <c r="C4246" s="98"/>
      <c r="D4246" s="98"/>
    </row>
    <row r="4247" spans="1:4" x14ac:dyDescent="0.35">
      <c r="A4247" s="98"/>
      <c r="B4247" s="98"/>
      <c r="C4247" s="98"/>
      <c r="D4247" s="98"/>
    </row>
    <row r="4248" spans="1:4" x14ac:dyDescent="0.35">
      <c r="A4248" s="98"/>
      <c r="B4248" s="98"/>
      <c r="C4248" s="98"/>
      <c r="D4248" s="98"/>
    </row>
    <row r="4249" spans="1:4" x14ac:dyDescent="0.35">
      <c r="A4249" s="98"/>
      <c r="B4249" s="98"/>
      <c r="C4249" s="98"/>
      <c r="D4249" s="98"/>
    </row>
    <row r="4250" spans="1:4" x14ac:dyDescent="0.35">
      <c r="A4250" s="98"/>
      <c r="B4250" s="98"/>
      <c r="C4250" s="98"/>
      <c r="D4250" s="98"/>
    </row>
    <row r="4251" spans="1:4" x14ac:dyDescent="0.35">
      <c r="A4251" s="98"/>
      <c r="B4251" s="98"/>
      <c r="C4251" s="98"/>
      <c r="D4251" s="98"/>
    </row>
    <row r="4252" spans="1:4" x14ac:dyDescent="0.35">
      <c r="A4252" s="98"/>
      <c r="B4252" s="98"/>
      <c r="C4252" s="98"/>
      <c r="D4252" s="98"/>
    </row>
    <row r="4253" spans="1:4" x14ac:dyDescent="0.35">
      <c r="A4253" s="98"/>
      <c r="B4253" s="98"/>
      <c r="C4253" s="98"/>
      <c r="D4253" s="98"/>
    </row>
    <row r="4254" spans="1:4" x14ac:dyDescent="0.35">
      <c r="A4254" s="98"/>
      <c r="B4254" s="98"/>
      <c r="C4254" s="98"/>
      <c r="D4254" s="98"/>
    </row>
    <row r="4255" spans="1:4" x14ac:dyDescent="0.35">
      <c r="A4255" s="98"/>
      <c r="B4255" s="98"/>
      <c r="C4255" s="98"/>
      <c r="D4255" s="98"/>
    </row>
    <row r="4256" spans="1:4" x14ac:dyDescent="0.35">
      <c r="A4256" s="98"/>
      <c r="B4256" s="98"/>
      <c r="C4256" s="98"/>
      <c r="D4256" s="98"/>
    </row>
    <row r="4257" spans="1:4" x14ac:dyDescent="0.35">
      <c r="A4257" s="98"/>
      <c r="B4257" s="98"/>
      <c r="C4257" s="98"/>
      <c r="D4257" s="98"/>
    </row>
    <row r="4258" spans="1:4" x14ac:dyDescent="0.35">
      <c r="A4258" s="98"/>
      <c r="B4258" s="98"/>
      <c r="C4258" s="98"/>
      <c r="D4258" s="98"/>
    </row>
    <row r="4259" spans="1:4" x14ac:dyDescent="0.35">
      <c r="A4259" s="98"/>
      <c r="B4259" s="98"/>
      <c r="C4259" s="98"/>
      <c r="D4259" s="98"/>
    </row>
    <row r="4260" spans="1:4" x14ac:dyDescent="0.35">
      <c r="A4260" s="98"/>
      <c r="B4260" s="98"/>
      <c r="C4260" s="98"/>
      <c r="D4260" s="98"/>
    </row>
    <row r="4261" spans="1:4" x14ac:dyDescent="0.35">
      <c r="A4261" s="98"/>
      <c r="B4261" s="98"/>
      <c r="C4261" s="98"/>
      <c r="D4261" s="98"/>
    </row>
    <row r="4262" spans="1:4" x14ac:dyDescent="0.35">
      <c r="A4262" s="98"/>
      <c r="B4262" s="98"/>
      <c r="C4262" s="98"/>
      <c r="D4262" s="98"/>
    </row>
    <row r="4263" spans="1:4" x14ac:dyDescent="0.35">
      <c r="A4263" s="98"/>
      <c r="B4263" s="98"/>
      <c r="C4263" s="98"/>
      <c r="D4263" s="98"/>
    </row>
    <row r="4264" spans="1:4" x14ac:dyDescent="0.35">
      <c r="A4264" s="98"/>
      <c r="B4264" s="98"/>
      <c r="C4264" s="98"/>
      <c r="D4264" s="98"/>
    </row>
    <row r="4265" spans="1:4" x14ac:dyDescent="0.35">
      <c r="A4265" s="98"/>
      <c r="B4265" s="98"/>
      <c r="C4265" s="98"/>
      <c r="D4265" s="98"/>
    </row>
    <row r="4266" spans="1:4" x14ac:dyDescent="0.35">
      <c r="A4266" s="98"/>
      <c r="B4266" s="98"/>
      <c r="C4266" s="98"/>
      <c r="D4266" s="98"/>
    </row>
    <row r="4267" spans="1:4" x14ac:dyDescent="0.35">
      <c r="A4267" s="98"/>
      <c r="B4267" s="98"/>
      <c r="C4267" s="98"/>
      <c r="D4267" s="98"/>
    </row>
    <row r="4268" spans="1:4" x14ac:dyDescent="0.35">
      <c r="A4268" s="98"/>
      <c r="B4268" s="98"/>
      <c r="C4268" s="98"/>
      <c r="D4268" s="98"/>
    </row>
    <row r="4269" spans="1:4" x14ac:dyDescent="0.35">
      <c r="A4269" s="98"/>
      <c r="B4269" s="98"/>
      <c r="C4269" s="98"/>
      <c r="D4269" s="98"/>
    </row>
    <row r="4270" spans="1:4" x14ac:dyDescent="0.35">
      <c r="A4270" s="98"/>
      <c r="B4270" s="98"/>
      <c r="C4270" s="98"/>
      <c r="D4270" s="98"/>
    </row>
    <row r="4271" spans="1:4" x14ac:dyDescent="0.35">
      <c r="A4271" s="98"/>
      <c r="B4271" s="98"/>
      <c r="C4271" s="98"/>
      <c r="D4271" s="98"/>
    </row>
    <row r="4272" spans="1:4" x14ac:dyDescent="0.35">
      <c r="A4272" s="98"/>
      <c r="B4272" s="98"/>
      <c r="C4272" s="98"/>
      <c r="D4272" s="98"/>
    </row>
    <row r="4273" spans="1:4" x14ac:dyDescent="0.35">
      <c r="A4273" s="98"/>
      <c r="B4273" s="98"/>
      <c r="C4273" s="98"/>
      <c r="D4273" s="98"/>
    </row>
    <row r="4274" spans="1:4" x14ac:dyDescent="0.35">
      <c r="A4274" s="98"/>
      <c r="B4274" s="98"/>
      <c r="C4274" s="98"/>
      <c r="D4274" s="98"/>
    </row>
    <row r="4275" spans="1:4" x14ac:dyDescent="0.35">
      <c r="A4275" s="98"/>
      <c r="B4275" s="98"/>
      <c r="C4275" s="98"/>
      <c r="D4275" s="98"/>
    </row>
    <row r="4276" spans="1:4" x14ac:dyDescent="0.35">
      <c r="A4276" s="98"/>
      <c r="B4276" s="98"/>
      <c r="C4276" s="98"/>
      <c r="D4276" s="98"/>
    </row>
    <row r="4277" spans="1:4" x14ac:dyDescent="0.35">
      <c r="A4277" s="98"/>
      <c r="B4277" s="98"/>
      <c r="C4277" s="98"/>
      <c r="D4277" s="98"/>
    </row>
    <row r="4278" spans="1:4" x14ac:dyDescent="0.35">
      <c r="A4278" s="98"/>
      <c r="B4278" s="98"/>
      <c r="C4278" s="98"/>
      <c r="D4278" s="98"/>
    </row>
    <row r="4279" spans="1:4" x14ac:dyDescent="0.35">
      <c r="A4279" s="98"/>
      <c r="B4279" s="98"/>
      <c r="C4279" s="98"/>
      <c r="D4279" s="98"/>
    </row>
    <row r="4280" spans="1:4" x14ac:dyDescent="0.35">
      <c r="A4280" s="98"/>
      <c r="B4280" s="98"/>
      <c r="C4280" s="98"/>
      <c r="D4280" s="98"/>
    </row>
    <row r="4281" spans="1:4" x14ac:dyDescent="0.35">
      <c r="A4281" s="98"/>
      <c r="B4281" s="98"/>
      <c r="C4281" s="98"/>
      <c r="D4281" s="98"/>
    </row>
    <row r="4282" spans="1:4" x14ac:dyDescent="0.35">
      <c r="A4282" s="98"/>
      <c r="B4282" s="98"/>
      <c r="C4282" s="98"/>
      <c r="D4282" s="98"/>
    </row>
    <row r="4283" spans="1:4" x14ac:dyDescent="0.35">
      <c r="A4283" s="98"/>
      <c r="B4283" s="98"/>
      <c r="C4283" s="98"/>
      <c r="D4283" s="98"/>
    </row>
    <row r="4284" spans="1:4" x14ac:dyDescent="0.35">
      <c r="A4284" s="98"/>
      <c r="B4284" s="98"/>
      <c r="C4284" s="98"/>
      <c r="D4284" s="98"/>
    </row>
    <row r="4285" spans="1:4" x14ac:dyDescent="0.35">
      <c r="A4285" s="98"/>
      <c r="B4285" s="98"/>
      <c r="C4285" s="98"/>
      <c r="D4285" s="98"/>
    </row>
    <row r="4286" spans="1:4" x14ac:dyDescent="0.35">
      <c r="A4286" s="98"/>
      <c r="B4286" s="98"/>
      <c r="C4286" s="98"/>
      <c r="D4286" s="98"/>
    </row>
    <row r="4287" spans="1:4" x14ac:dyDescent="0.35">
      <c r="A4287" s="98"/>
      <c r="B4287" s="98"/>
      <c r="C4287" s="98"/>
      <c r="D4287" s="98"/>
    </row>
    <row r="4288" spans="1:4" x14ac:dyDescent="0.35">
      <c r="A4288" s="98"/>
      <c r="B4288" s="98"/>
      <c r="C4288" s="98"/>
      <c r="D4288" s="98"/>
    </row>
    <row r="4289" spans="1:4" x14ac:dyDescent="0.35">
      <c r="A4289" s="98"/>
      <c r="B4289" s="98"/>
      <c r="C4289" s="98"/>
      <c r="D4289" s="98"/>
    </row>
    <row r="4290" spans="1:4" x14ac:dyDescent="0.35">
      <c r="A4290" s="98"/>
      <c r="B4290" s="98"/>
      <c r="C4290" s="98"/>
      <c r="D4290" s="98"/>
    </row>
    <row r="4291" spans="1:4" x14ac:dyDescent="0.35">
      <c r="A4291" s="98"/>
      <c r="B4291" s="98"/>
      <c r="C4291" s="98"/>
      <c r="D4291" s="98"/>
    </row>
    <row r="4292" spans="1:4" x14ac:dyDescent="0.35">
      <c r="A4292" s="98"/>
      <c r="B4292" s="98"/>
      <c r="C4292" s="98"/>
      <c r="D4292" s="98"/>
    </row>
    <row r="4293" spans="1:4" x14ac:dyDescent="0.35">
      <c r="A4293" s="98"/>
      <c r="B4293" s="98"/>
      <c r="C4293" s="98"/>
      <c r="D4293" s="98"/>
    </row>
    <row r="4294" spans="1:4" x14ac:dyDescent="0.35">
      <c r="A4294" s="98"/>
      <c r="B4294" s="98"/>
      <c r="C4294" s="98"/>
      <c r="D4294" s="98"/>
    </row>
    <row r="4295" spans="1:4" x14ac:dyDescent="0.35">
      <c r="A4295" s="98"/>
      <c r="B4295" s="98"/>
      <c r="C4295" s="98"/>
      <c r="D4295" s="98"/>
    </row>
    <row r="4296" spans="1:4" x14ac:dyDescent="0.35">
      <c r="A4296" s="98"/>
      <c r="B4296" s="98"/>
      <c r="C4296" s="98"/>
      <c r="D4296" s="98"/>
    </row>
    <row r="4297" spans="1:4" x14ac:dyDescent="0.35">
      <c r="A4297" s="98"/>
      <c r="B4297" s="98"/>
      <c r="C4297" s="98"/>
      <c r="D4297" s="98"/>
    </row>
    <row r="4298" spans="1:4" x14ac:dyDescent="0.35">
      <c r="A4298" s="98"/>
      <c r="B4298" s="98"/>
      <c r="C4298" s="98"/>
      <c r="D4298" s="98"/>
    </row>
    <row r="4299" spans="1:4" x14ac:dyDescent="0.35">
      <c r="A4299" s="98"/>
      <c r="B4299" s="98"/>
      <c r="C4299" s="98"/>
      <c r="D4299" s="98"/>
    </row>
    <row r="4300" spans="1:4" x14ac:dyDescent="0.35">
      <c r="A4300" s="98"/>
      <c r="B4300" s="98"/>
      <c r="C4300" s="98"/>
      <c r="D4300" s="98"/>
    </row>
    <row r="4301" spans="1:4" x14ac:dyDescent="0.35">
      <c r="A4301" s="98"/>
      <c r="B4301" s="98"/>
      <c r="C4301" s="98"/>
      <c r="D4301" s="98"/>
    </row>
    <row r="4302" spans="1:4" x14ac:dyDescent="0.35">
      <c r="A4302" s="98"/>
      <c r="B4302" s="98"/>
      <c r="C4302" s="98"/>
      <c r="D4302" s="98"/>
    </row>
    <row r="4303" spans="1:4" x14ac:dyDescent="0.35">
      <c r="A4303" s="98"/>
      <c r="B4303" s="98"/>
      <c r="C4303" s="98"/>
      <c r="D4303" s="98"/>
    </row>
    <row r="4304" spans="1:4" x14ac:dyDescent="0.35">
      <c r="A4304" s="98"/>
      <c r="B4304" s="98"/>
      <c r="C4304" s="98"/>
      <c r="D4304" s="98"/>
    </row>
    <row r="4305" spans="1:4" x14ac:dyDescent="0.35">
      <c r="A4305" s="98"/>
      <c r="B4305" s="98"/>
      <c r="C4305" s="98"/>
      <c r="D4305" s="98"/>
    </row>
    <row r="4306" spans="1:4" x14ac:dyDescent="0.35">
      <c r="A4306" s="98"/>
      <c r="B4306" s="98"/>
      <c r="C4306" s="98"/>
      <c r="D4306" s="98"/>
    </row>
    <row r="4307" spans="1:4" x14ac:dyDescent="0.35">
      <c r="A4307" s="98"/>
      <c r="B4307" s="98"/>
      <c r="C4307" s="98"/>
      <c r="D4307" s="98"/>
    </row>
    <row r="4308" spans="1:4" x14ac:dyDescent="0.35">
      <c r="A4308" s="98"/>
      <c r="B4308" s="98"/>
      <c r="C4308" s="98"/>
      <c r="D4308" s="98"/>
    </row>
    <row r="4309" spans="1:4" x14ac:dyDescent="0.35">
      <c r="A4309" s="98"/>
      <c r="B4309" s="98"/>
      <c r="C4309" s="98"/>
      <c r="D4309" s="98"/>
    </row>
    <row r="4310" spans="1:4" x14ac:dyDescent="0.35">
      <c r="A4310" s="98"/>
      <c r="B4310" s="98"/>
      <c r="C4310" s="98"/>
      <c r="D4310" s="98"/>
    </row>
    <row r="4311" spans="1:4" x14ac:dyDescent="0.35">
      <c r="A4311" s="98"/>
      <c r="B4311" s="98"/>
      <c r="C4311" s="98"/>
      <c r="D4311" s="98"/>
    </row>
    <row r="4312" spans="1:4" x14ac:dyDescent="0.35">
      <c r="A4312" s="98"/>
      <c r="B4312" s="98"/>
      <c r="C4312" s="98"/>
      <c r="D4312" s="98"/>
    </row>
    <row r="4313" spans="1:4" x14ac:dyDescent="0.35">
      <c r="A4313" s="98"/>
      <c r="B4313" s="98"/>
      <c r="C4313" s="98"/>
      <c r="D4313" s="98"/>
    </row>
    <row r="4314" spans="1:4" x14ac:dyDescent="0.35">
      <c r="A4314" s="98"/>
      <c r="B4314" s="98"/>
      <c r="C4314" s="98"/>
      <c r="D4314" s="98"/>
    </row>
    <row r="4315" spans="1:4" x14ac:dyDescent="0.35">
      <c r="A4315" s="98"/>
      <c r="B4315" s="98"/>
      <c r="C4315" s="98"/>
      <c r="D4315" s="98"/>
    </row>
    <row r="4316" spans="1:4" x14ac:dyDescent="0.35">
      <c r="A4316" s="98"/>
      <c r="B4316" s="98"/>
      <c r="C4316" s="98"/>
      <c r="D4316" s="98"/>
    </row>
    <row r="4317" spans="1:4" x14ac:dyDescent="0.35">
      <c r="A4317" s="98"/>
      <c r="B4317" s="98"/>
      <c r="C4317" s="98"/>
      <c r="D4317" s="98"/>
    </row>
    <row r="4318" spans="1:4" x14ac:dyDescent="0.35">
      <c r="A4318" s="98"/>
      <c r="B4318" s="98"/>
      <c r="C4318" s="98"/>
      <c r="D4318" s="98"/>
    </row>
    <row r="4319" spans="1:4" x14ac:dyDescent="0.35">
      <c r="A4319" s="98"/>
      <c r="B4319" s="98"/>
      <c r="C4319" s="98"/>
      <c r="D4319" s="98"/>
    </row>
    <row r="4320" spans="1:4" x14ac:dyDescent="0.35">
      <c r="A4320" s="98"/>
      <c r="B4320" s="98"/>
      <c r="C4320" s="98"/>
      <c r="D4320" s="98"/>
    </row>
    <row r="4321" spans="1:4" x14ac:dyDescent="0.35">
      <c r="A4321" s="98"/>
      <c r="B4321" s="98"/>
      <c r="C4321" s="98"/>
      <c r="D4321" s="98"/>
    </row>
    <row r="4322" spans="1:4" x14ac:dyDescent="0.35">
      <c r="A4322" s="98"/>
      <c r="B4322" s="98"/>
      <c r="C4322" s="98"/>
      <c r="D4322" s="98"/>
    </row>
    <row r="4323" spans="1:4" x14ac:dyDescent="0.35">
      <c r="A4323" s="98"/>
      <c r="B4323" s="98"/>
      <c r="C4323" s="98"/>
      <c r="D4323" s="98"/>
    </row>
    <row r="4324" spans="1:4" x14ac:dyDescent="0.35">
      <c r="A4324" s="98"/>
      <c r="B4324" s="98"/>
      <c r="C4324" s="98"/>
      <c r="D4324" s="98"/>
    </row>
    <row r="4325" spans="1:4" x14ac:dyDescent="0.35">
      <c r="A4325" s="98"/>
      <c r="B4325" s="98"/>
      <c r="C4325" s="98"/>
      <c r="D4325" s="98"/>
    </row>
    <row r="4326" spans="1:4" x14ac:dyDescent="0.35">
      <c r="A4326" s="98"/>
      <c r="B4326" s="98"/>
      <c r="C4326" s="98"/>
      <c r="D4326" s="98"/>
    </row>
    <row r="4327" spans="1:4" x14ac:dyDescent="0.35">
      <c r="A4327" s="98"/>
      <c r="B4327" s="98"/>
      <c r="C4327" s="98"/>
      <c r="D4327" s="98"/>
    </row>
    <row r="4328" spans="1:4" x14ac:dyDescent="0.35">
      <c r="A4328" s="98"/>
      <c r="B4328" s="98"/>
      <c r="C4328" s="98"/>
      <c r="D4328" s="98"/>
    </row>
    <row r="4329" spans="1:4" x14ac:dyDescent="0.35">
      <c r="A4329" s="98"/>
      <c r="B4329" s="98"/>
      <c r="C4329" s="98"/>
      <c r="D4329" s="98"/>
    </row>
    <row r="4330" spans="1:4" x14ac:dyDescent="0.35">
      <c r="A4330" s="98"/>
      <c r="B4330" s="98"/>
      <c r="C4330" s="98"/>
      <c r="D4330" s="98"/>
    </row>
    <row r="4331" spans="1:4" x14ac:dyDescent="0.35">
      <c r="A4331" s="98"/>
      <c r="B4331" s="98"/>
      <c r="C4331" s="98"/>
      <c r="D4331" s="98"/>
    </row>
    <row r="4332" spans="1:4" x14ac:dyDescent="0.35">
      <c r="A4332" s="98"/>
      <c r="B4332" s="98"/>
      <c r="C4332" s="98"/>
      <c r="D4332" s="98"/>
    </row>
    <row r="4333" spans="1:4" x14ac:dyDescent="0.35">
      <c r="A4333" s="98"/>
      <c r="B4333" s="98"/>
      <c r="C4333" s="98"/>
      <c r="D4333" s="98"/>
    </row>
    <row r="4334" spans="1:4" x14ac:dyDescent="0.35">
      <c r="A4334" s="98"/>
      <c r="B4334" s="98"/>
      <c r="C4334" s="98"/>
      <c r="D4334" s="98"/>
    </row>
    <row r="4335" spans="1:4" x14ac:dyDescent="0.35">
      <c r="A4335" s="98"/>
      <c r="B4335" s="98"/>
      <c r="C4335" s="98"/>
      <c r="D4335" s="98"/>
    </row>
    <row r="4336" spans="1:4" x14ac:dyDescent="0.35">
      <c r="A4336" s="98"/>
      <c r="B4336" s="98"/>
      <c r="C4336" s="98"/>
      <c r="D4336" s="98"/>
    </row>
    <row r="4337" spans="1:4" x14ac:dyDescent="0.35">
      <c r="A4337" s="98"/>
      <c r="B4337" s="98"/>
      <c r="C4337" s="98"/>
      <c r="D4337" s="98"/>
    </row>
    <row r="4338" spans="1:4" x14ac:dyDescent="0.35">
      <c r="A4338" s="98"/>
      <c r="B4338" s="98"/>
      <c r="C4338" s="98"/>
      <c r="D4338" s="98"/>
    </row>
    <row r="4339" spans="1:4" x14ac:dyDescent="0.35">
      <c r="A4339" s="98"/>
      <c r="B4339" s="98"/>
      <c r="C4339" s="98"/>
      <c r="D4339" s="98"/>
    </row>
    <row r="4340" spans="1:4" x14ac:dyDescent="0.35">
      <c r="A4340" s="98"/>
      <c r="B4340" s="98"/>
      <c r="C4340" s="98"/>
      <c r="D4340" s="98"/>
    </row>
    <row r="4341" spans="1:4" x14ac:dyDescent="0.35">
      <c r="A4341" s="98"/>
      <c r="B4341" s="98"/>
      <c r="C4341" s="98"/>
      <c r="D4341" s="98"/>
    </row>
    <row r="4342" spans="1:4" x14ac:dyDescent="0.35">
      <c r="A4342" s="98"/>
      <c r="B4342" s="98"/>
      <c r="C4342" s="98"/>
      <c r="D4342" s="98"/>
    </row>
    <row r="4343" spans="1:4" x14ac:dyDescent="0.35">
      <c r="A4343" s="98"/>
      <c r="B4343" s="98"/>
      <c r="C4343" s="98"/>
      <c r="D4343" s="98"/>
    </row>
    <row r="4344" spans="1:4" x14ac:dyDescent="0.35">
      <c r="A4344" s="98"/>
      <c r="B4344" s="98"/>
      <c r="C4344" s="98"/>
      <c r="D4344" s="98"/>
    </row>
    <row r="4345" spans="1:4" x14ac:dyDescent="0.35">
      <c r="A4345" s="98"/>
      <c r="B4345" s="98"/>
      <c r="C4345" s="98"/>
      <c r="D4345" s="98"/>
    </row>
    <row r="4346" spans="1:4" x14ac:dyDescent="0.35">
      <c r="A4346" s="98"/>
      <c r="B4346" s="98"/>
      <c r="C4346" s="98"/>
      <c r="D4346" s="98"/>
    </row>
    <row r="4347" spans="1:4" x14ac:dyDescent="0.35">
      <c r="A4347" s="98"/>
      <c r="B4347" s="98"/>
      <c r="C4347" s="98"/>
      <c r="D4347" s="98"/>
    </row>
    <row r="4348" spans="1:4" x14ac:dyDescent="0.35">
      <c r="A4348" s="98"/>
      <c r="B4348" s="98"/>
      <c r="C4348" s="98"/>
      <c r="D4348" s="98"/>
    </row>
    <row r="4349" spans="1:4" x14ac:dyDescent="0.35">
      <c r="A4349" s="98"/>
      <c r="B4349" s="98"/>
      <c r="C4349" s="98"/>
      <c r="D4349" s="98"/>
    </row>
    <row r="4350" spans="1:4" x14ac:dyDescent="0.35">
      <c r="A4350" s="98"/>
      <c r="B4350" s="98"/>
      <c r="C4350" s="98"/>
      <c r="D4350" s="98"/>
    </row>
    <row r="4351" spans="1:4" x14ac:dyDescent="0.35">
      <c r="A4351" s="98"/>
      <c r="B4351" s="98"/>
      <c r="C4351" s="98"/>
      <c r="D4351" s="98"/>
    </row>
    <row r="4352" spans="1:4" x14ac:dyDescent="0.35">
      <c r="A4352" s="98"/>
      <c r="B4352" s="98"/>
      <c r="C4352" s="98"/>
      <c r="D4352" s="98"/>
    </row>
    <row r="4353" spans="1:4" x14ac:dyDescent="0.35">
      <c r="A4353" s="98"/>
      <c r="B4353" s="98"/>
      <c r="C4353" s="98"/>
      <c r="D4353" s="98"/>
    </row>
    <row r="4354" spans="1:4" x14ac:dyDescent="0.35">
      <c r="A4354" s="98"/>
      <c r="B4354" s="98"/>
      <c r="C4354" s="98"/>
      <c r="D4354" s="98"/>
    </row>
    <row r="4355" spans="1:4" x14ac:dyDescent="0.35">
      <c r="A4355" s="98"/>
      <c r="B4355" s="98"/>
      <c r="C4355" s="98"/>
      <c r="D4355" s="98"/>
    </row>
    <row r="4356" spans="1:4" x14ac:dyDescent="0.35">
      <c r="A4356" s="98"/>
      <c r="B4356" s="98"/>
      <c r="C4356" s="98"/>
      <c r="D4356" s="98"/>
    </row>
    <row r="4357" spans="1:4" x14ac:dyDescent="0.35">
      <c r="A4357" s="98"/>
      <c r="B4357" s="98"/>
      <c r="C4357" s="98"/>
      <c r="D4357" s="98"/>
    </row>
    <row r="4358" spans="1:4" x14ac:dyDescent="0.35">
      <c r="A4358" s="98"/>
      <c r="B4358" s="98"/>
      <c r="C4358" s="98"/>
      <c r="D4358" s="98"/>
    </row>
    <row r="4359" spans="1:4" x14ac:dyDescent="0.35">
      <c r="A4359" s="98"/>
      <c r="B4359" s="98"/>
      <c r="C4359" s="98"/>
      <c r="D4359" s="98"/>
    </row>
    <row r="4360" spans="1:4" x14ac:dyDescent="0.35">
      <c r="A4360" s="98"/>
      <c r="B4360" s="98"/>
      <c r="C4360" s="98"/>
      <c r="D4360" s="98"/>
    </row>
    <row r="4361" spans="1:4" x14ac:dyDescent="0.35">
      <c r="A4361" s="98"/>
      <c r="B4361" s="98"/>
      <c r="C4361" s="98"/>
      <c r="D4361" s="98"/>
    </row>
    <row r="4362" spans="1:4" x14ac:dyDescent="0.35">
      <c r="A4362" s="98"/>
      <c r="B4362" s="98"/>
      <c r="C4362" s="98"/>
      <c r="D4362" s="98"/>
    </row>
    <row r="4363" spans="1:4" x14ac:dyDescent="0.35">
      <c r="A4363" s="98"/>
      <c r="B4363" s="98"/>
      <c r="C4363" s="98"/>
      <c r="D4363" s="98"/>
    </row>
    <row r="4364" spans="1:4" x14ac:dyDescent="0.35">
      <c r="A4364" s="98"/>
      <c r="B4364" s="98"/>
      <c r="C4364" s="98"/>
      <c r="D4364" s="98"/>
    </row>
    <row r="4365" spans="1:4" x14ac:dyDescent="0.35">
      <c r="A4365" s="98"/>
      <c r="B4365" s="98"/>
      <c r="C4365" s="98"/>
      <c r="D4365" s="98"/>
    </row>
    <row r="4366" spans="1:4" x14ac:dyDescent="0.35">
      <c r="A4366" s="98"/>
      <c r="B4366" s="98"/>
      <c r="C4366" s="98"/>
      <c r="D4366" s="98"/>
    </row>
    <row r="4367" spans="1:4" x14ac:dyDescent="0.35">
      <c r="A4367" s="98"/>
      <c r="B4367" s="98"/>
      <c r="C4367" s="98"/>
      <c r="D4367" s="98"/>
    </row>
    <row r="4368" spans="1:4" x14ac:dyDescent="0.35">
      <c r="A4368" s="98"/>
      <c r="B4368" s="98"/>
      <c r="C4368" s="98"/>
      <c r="D4368" s="98"/>
    </row>
    <row r="4369" spans="1:4" x14ac:dyDescent="0.35">
      <c r="A4369" s="98"/>
      <c r="B4369" s="98"/>
      <c r="C4369" s="98"/>
      <c r="D4369" s="98"/>
    </row>
    <row r="4370" spans="1:4" x14ac:dyDescent="0.35">
      <c r="A4370" s="98"/>
      <c r="B4370" s="98"/>
      <c r="C4370" s="98"/>
      <c r="D4370" s="98"/>
    </row>
    <row r="4371" spans="1:4" x14ac:dyDescent="0.35">
      <c r="A4371" s="98"/>
      <c r="B4371" s="98"/>
      <c r="C4371" s="98"/>
      <c r="D4371" s="98"/>
    </row>
    <row r="4372" spans="1:4" x14ac:dyDescent="0.35">
      <c r="A4372" s="98"/>
      <c r="B4372" s="98"/>
      <c r="C4372" s="98"/>
      <c r="D4372" s="98"/>
    </row>
    <row r="4373" spans="1:4" x14ac:dyDescent="0.35">
      <c r="A4373" s="98"/>
      <c r="B4373" s="98"/>
      <c r="C4373" s="98"/>
      <c r="D4373" s="98"/>
    </row>
    <row r="4374" spans="1:4" x14ac:dyDescent="0.35">
      <c r="A4374" s="98"/>
      <c r="B4374" s="98"/>
      <c r="C4374" s="98"/>
      <c r="D4374" s="98"/>
    </row>
    <row r="4375" spans="1:4" x14ac:dyDescent="0.35">
      <c r="A4375" s="98"/>
      <c r="B4375" s="98"/>
      <c r="C4375" s="98"/>
      <c r="D4375" s="98"/>
    </row>
    <row r="4376" spans="1:4" x14ac:dyDescent="0.35">
      <c r="A4376" s="98"/>
      <c r="B4376" s="98"/>
      <c r="C4376" s="98"/>
      <c r="D4376" s="98"/>
    </row>
    <row r="4377" spans="1:4" x14ac:dyDescent="0.35">
      <c r="A4377" s="98"/>
      <c r="B4377" s="98"/>
      <c r="C4377" s="98"/>
      <c r="D4377" s="98"/>
    </row>
    <row r="4378" spans="1:4" x14ac:dyDescent="0.35">
      <c r="A4378" s="98"/>
      <c r="B4378" s="98"/>
      <c r="C4378" s="98"/>
      <c r="D4378" s="98"/>
    </row>
    <row r="4379" spans="1:4" x14ac:dyDescent="0.35">
      <c r="A4379" s="98"/>
      <c r="B4379" s="98"/>
      <c r="C4379" s="98"/>
      <c r="D4379" s="98"/>
    </row>
    <row r="4380" spans="1:4" x14ac:dyDescent="0.35">
      <c r="A4380" s="98"/>
      <c r="B4380" s="98"/>
      <c r="C4380" s="98"/>
      <c r="D4380" s="98"/>
    </row>
    <row r="4381" spans="1:4" x14ac:dyDescent="0.35">
      <c r="A4381" s="98"/>
      <c r="B4381" s="98"/>
      <c r="C4381" s="98"/>
      <c r="D4381" s="98"/>
    </row>
    <row r="4382" spans="1:4" x14ac:dyDescent="0.35">
      <c r="A4382" s="98"/>
      <c r="B4382" s="98"/>
      <c r="C4382" s="98"/>
      <c r="D4382" s="98"/>
    </row>
    <row r="4383" spans="1:4" x14ac:dyDescent="0.35">
      <c r="A4383" s="98"/>
      <c r="B4383" s="98"/>
      <c r="C4383" s="98"/>
      <c r="D4383" s="98"/>
    </row>
    <row r="4384" spans="1:4" x14ac:dyDescent="0.35">
      <c r="A4384" s="98"/>
      <c r="B4384" s="98"/>
      <c r="C4384" s="98"/>
      <c r="D4384" s="98"/>
    </row>
    <row r="4385" spans="1:4" x14ac:dyDescent="0.35">
      <c r="A4385" s="98"/>
      <c r="B4385" s="98"/>
      <c r="C4385" s="98"/>
      <c r="D4385" s="98"/>
    </row>
    <row r="4386" spans="1:4" x14ac:dyDescent="0.35">
      <c r="A4386" s="98"/>
      <c r="B4386" s="98"/>
      <c r="C4386" s="98"/>
      <c r="D4386" s="98"/>
    </row>
    <row r="4387" spans="1:4" x14ac:dyDescent="0.35">
      <c r="A4387" s="98"/>
      <c r="B4387" s="98"/>
      <c r="C4387" s="98"/>
      <c r="D4387" s="98"/>
    </row>
    <row r="4388" spans="1:4" x14ac:dyDescent="0.35">
      <c r="A4388" s="98"/>
      <c r="B4388" s="98"/>
      <c r="C4388" s="98"/>
      <c r="D4388" s="98"/>
    </row>
    <row r="4389" spans="1:4" x14ac:dyDescent="0.35">
      <c r="A4389" s="98"/>
      <c r="B4389" s="98"/>
      <c r="C4389" s="98"/>
      <c r="D4389" s="98"/>
    </row>
    <row r="4390" spans="1:4" x14ac:dyDescent="0.35">
      <c r="A4390" s="98"/>
      <c r="B4390" s="98"/>
      <c r="C4390" s="98"/>
      <c r="D4390" s="98"/>
    </row>
    <row r="4391" spans="1:4" x14ac:dyDescent="0.35">
      <c r="A4391" s="98"/>
      <c r="B4391" s="98"/>
      <c r="C4391" s="98"/>
      <c r="D4391" s="98"/>
    </row>
    <row r="4392" spans="1:4" x14ac:dyDescent="0.35">
      <c r="A4392" s="98"/>
      <c r="B4392" s="98"/>
      <c r="C4392" s="98"/>
      <c r="D4392" s="98"/>
    </row>
    <row r="4393" spans="1:4" x14ac:dyDescent="0.35">
      <c r="A4393" s="98"/>
      <c r="B4393" s="98"/>
      <c r="C4393" s="98"/>
      <c r="D4393" s="98"/>
    </row>
    <row r="4394" spans="1:4" x14ac:dyDescent="0.35">
      <c r="A4394" s="98"/>
      <c r="B4394" s="98"/>
      <c r="C4394" s="98"/>
      <c r="D4394" s="98"/>
    </row>
    <row r="4395" spans="1:4" x14ac:dyDescent="0.35">
      <c r="A4395" s="98"/>
      <c r="B4395" s="98"/>
      <c r="C4395" s="98"/>
      <c r="D4395" s="98"/>
    </row>
    <row r="4396" spans="1:4" x14ac:dyDescent="0.35">
      <c r="A4396" s="98"/>
      <c r="B4396" s="98"/>
      <c r="C4396" s="98"/>
      <c r="D4396" s="98"/>
    </row>
    <row r="4397" spans="1:4" x14ac:dyDescent="0.35">
      <c r="A4397" s="98"/>
      <c r="B4397" s="98"/>
      <c r="C4397" s="98"/>
      <c r="D4397" s="98"/>
    </row>
    <row r="4398" spans="1:4" x14ac:dyDescent="0.35">
      <c r="A4398" s="98"/>
      <c r="B4398" s="98"/>
      <c r="C4398" s="98"/>
      <c r="D4398" s="98"/>
    </row>
    <row r="4399" spans="1:4" x14ac:dyDescent="0.35">
      <c r="A4399" s="98"/>
      <c r="B4399" s="98"/>
      <c r="C4399" s="98"/>
      <c r="D4399" s="98"/>
    </row>
    <row r="4400" spans="1:4" x14ac:dyDescent="0.35">
      <c r="A4400" s="98"/>
      <c r="B4400" s="98"/>
      <c r="C4400" s="98"/>
      <c r="D4400" s="98"/>
    </row>
    <row r="4401" spans="1:4" x14ac:dyDescent="0.35">
      <c r="A4401" s="98"/>
      <c r="B4401" s="98"/>
      <c r="C4401" s="98"/>
      <c r="D4401" s="98"/>
    </row>
    <row r="4402" spans="1:4" x14ac:dyDescent="0.35">
      <c r="A4402" s="98"/>
      <c r="B4402" s="98"/>
      <c r="C4402" s="98"/>
      <c r="D4402" s="98"/>
    </row>
    <row r="4403" spans="1:4" x14ac:dyDescent="0.35">
      <c r="A4403" s="98"/>
      <c r="B4403" s="98"/>
      <c r="C4403" s="98"/>
      <c r="D4403" s="98"/>
    </row>
    <row r="4404" spans="1:4" x14ac:dyDescent="0.35">
      <c r="A4404" s="98"/>
      <c r="B4404" s="98"/>
      <c r="C4404" s="98"/>
      <c r="D4404" s="98"/>
    </row>
    <row r="4405" spans="1:4" x14ac:dyDescent="0.35">
      <c r="A4405" s="98"/>
      <c r="B4405" s="98"/>
      <c r="C4405" s="98"/>
      <c r="D4405" s="98"/>
    </row>
    <row r="4406" spans="1:4" x14ac:dyDescent="0.35">
      <c r="A4406" s="98"/>
      <c r="B4406" s="98"/>
      <c r="C4406" s="98"/>
      <c r="D4406" s="98"/>
    </row>
    <row r="4407" spans="1:4" x14ac:dyDescent="0.35">
      <c r="A4407" s="98"/>
      <c r="B4407" s="98"/>
      <c r="C4407" s="98"/>
      <c r="D4407" s="98"/>
    </row>
    <row r="4408" spans="1:4" x14ac:dyDescent="0.35">
      <c r="A4408" s="98"/>
      <c r="B4408" s="98"/>
      <c r="C4408" s="98"/>
      <c r="D4408" s="98"/>
    </row>
    <row r="4409" spans="1:4" x14ac:dyDescent="0.35">
      <c r="A4409" s="98"/>
      <c r="B4409" s="98"/>
      <c r="C4409" s="98"/>
      <c r="D4409" s="98"/>
    </row>
    <row r="4410" spans="1:4" x14ac:dyDescent="0.35">
      <c r="A4410" s="98"/>
      <c r="B4410" s="98"/>
      <c r="C4410" s="98"/>
      <c r="D4410" s="98"/>
    </row>
    <row r="4411" spans="1:4" x14ac:dyDescent="0.35">
      <c r="A4411" s="98"/>
      <c r="B4411" s="98"/>
      <c r="C4411" s="98"/>
      <c r="D4411" s="98"/>
    </row>
    <row r="4412" spans="1:4" x14ac:dyDescent="0.35">
      <c r="A4412" s="98"/>
      <c r="B4412" s="98"/>
      <c r="C4412" s="98"/>
      <c r="D4412" s="98"/>
    </row>
    <row r="4413" spans="1:4" x14ac:dyDescent="0.35">
      <c r="A4413" s="98"/>
      <c r="B4413" s="98"/>
      <c r="C4413" s="98"/>
      <c r="D4413" s="98"/>
    </row>
    <row r="4414" spans="1:4" x14ac:dyDescent="0.35">
      <c r="A4414" s="98"/>
      <c r="B4414" s="98"/>
      <c r="C4414" s="98"/>
      <c r="D4414" s="98"/>
    </row>
    <row r="4415" spans="1:4" x14ac:dyDescent="0.35">
      <c r="A4415" s="98"/>
      <c r="B4415" s="98"/>
      <c r="C4415" s="98"/>
      <c r="D4415" s="98"/>
    </row>
    <row r="4416" spans="1:4" x14ac:dyDescent="0.35">
      <c r="A4416" s="98"/>
      <c r="B4416" s="98"/>
      <c r="C4416" s="98"/>
      <c r="D4416" s="98"/>
    </row>
    <row r="4417" spans="1:4" x14ac:dyDescent="0.35">
      <c r="A4417" s="98"/>
      <c r="B4417" s="98"/>
      <c r="C4417" s="98"/>
      <c r="D4417" s="98"/>
    </row>
    <row r="4418" spans="1:4" x14ac:dyDescent="0.35">
      <c r="A4418" s="98"/>
      <c r="B4418" s="98"/>
      <c r="C4418" s="98"/>
      <c r="D4418" s="98"/>
    </row>
    <row r="4419" spans="1:4" x14ac:dyDescent="0.35">
      <c r="A4419" s="98"/>
      <c r="B4419" s="98"/>
      <c r="C4419" s="98"/>
      <c r="D4419" s="98"/>
    </row>
    <row r="4420" spans="1:4" x14ac:dyDescent="0.35">
      <c r="A4420" s="98"/>
      <c r="B4420" s="98"/>
      <c r="C4420" s="98"/>
      <c r="D4420" s="98"/>
    </row>
    <row r="4421" spans="1:4" x14ac:dyDescent="0.35">
      <c r="A4421" s="98"/>
      <c r="B4421" s="98"/>
      <c r="C4421" s="98"/>
      <c r="D4421" s="98"/>
    </row>
    <row r="4422" spans="1:4" x14ac:dyDescent="0.35">
      <c r="A4422" s="98"/>
      <c r="B4422" s="98"/>
      <c r="C4422" s="98"/>
      <c r="D4422" s="98"/>
    </row>
    <row r="4423" spans="1:4" x14ac:dyDescent="0.35">
      <c r="A4423" s="98"/>
      <c r="B4423" s="98"/>
      <c r="C4423" s="98"/>
      <c r="D4423" s="98"/>
    </row>
    <row r="4424" spans="1:4" x14ac:dyDescent="0.35">
      <c r="A4424" s="98"/>
      <c r="B4424" s="98"/>
      <c r="C4424" s="98"/>
      <c r="D4424" s="98"/>
    </row>
    <row r="4425" spans="1:4" x14ac:dyDescent="0.35">
      <c r="A4425" s="98"/>
      <c r="B4425" s="98"/>
      <c r="C4425" s="98"/>
      <c r="D4425" s="98"/>
    </row>
    <row r="4426" spans="1:4" x14ac:dyDescent="0.35">
      <c r="A4426" s="98"/>
      <c r="B4426" s="98"/>
      <c r="C4426" s="98"/>
      <c r="D4426" s="98"/>
    </row>
    <row r="4427" spans="1:4" x14ac:dyDescent="0.35">
      <c r="A4427" s="98"/>
      <c r="B4427" s="98"/>
      <c r="C4427" s="98"/>
      <c r="D4427" s="98"/>
    </row>
    <row r="4428" spans="1:4" x14ac:dyDescent="0.35">
      <c r="A4428" s="98"/>
      <c r="B4428" s="98"/>
      <c r="C4428" s="98"/>
      <c r="D4428" s="98"/>
    </row>
    <row r="4429" spans="1:4" x14ac:dyDescent="0.35">
      <c r="A4429" s="98"/>
      <c r="B4429" s="98"/>
      <c r="C4429" s="98"/>
      <c r="D4429" s="98"/>
    </row>
    <row r="4430" spans="1:4" x14ac:dyDescent="0.35">
      <c r="A4430" s="98"/>
      <c r="B4430" s="98"/>
      <c r="C4430" s="98"/>
      <c r="D4430" s="98"/>
    </row>
    <row r="4431" spans="1:4" x14ac:dyDescent="0.35">
      <c r="A4431" s="98"/>
      <c r="B4431" s="98"/>
      <c r="C4431" s="98"/>
      <c r="D4431" s="98"/>
    </row>
    <row r="4432" spans="1:4" x14ac:dyDescent="0.35">
      <c r="A4432" s="98"/>
      <c r="B4432" s="98"/>
      <c r="C4432" s="98"/>
      <c r="D4432" s="98"/>
    </row>
    <row r="4433" spans="1:4" x14ac:dyDescent="0.35">
      <c r="A4433" s="98"/>
      <c r="B4433" s="98"/>
      <c r="C4433" s="98"/>
      <c r="D4433" s="98"/>
    </row>
    <row r="4434" spans="1:4" x14ac:dyDescent="0.35">
      <c r="A4434" s="98"/>
      <c r="B4434" s="98"/>
      <c r="C4434" s="98"/>
      <c r="D4434" s="98"/>
    </row>
    <row r="4435" spans="1:4" x14ac:dyDescent="0.35">
      <c r="A4435" s="98"/>
      <c r="B4435" s="98"/>
      <c r="C4435" s="98"/>
      <c r="D4435" s="98"/>
    </row>
    <row r="4436" spans="1:4" x14ac:dyDescent="0.35">
      <c r="A4436" s="98"/>
      <c r="B4436" s="98"/>
      <c r="C4436" s="98"/>
      <c r="D4436" s="98"/>
    </row>
    <row r="4437" spans="1:4" x14ac:dyDescent="0.35">
      <c r="A4437" s="98"/>
      <c r="B4437" s="98"/>
      <c r="C4437" s="98"/>
      <c r="D4437" s="98"/>
    </row>
    <row r="4438" spans="1:4" x14ac:dyDescent="0.35">
      <c r="A4438" s="98"/>
      <c r="B4438" s="98"/>
      <c r="C4438" s="98"/>
      <c r="D4438" s="98"/>
    </row>
    <row r="4439" spans="1:4" x14ac:dyDescent="0.35">
      <c r="A4439" s="98"/>
      <c r="B4439" s="98"/>
      <c r="C4439" s="98"/>
      <c r="D4439" s="98"/>
    </row>
    <row r="4440" spans="1:4" x14ac:dyDescent="0.35">
      <c r="A4440" s="98"/>
      <c r="B4440" s="98"/>
      <c r="C4440" s="98"/>
      <c r="D4440" s="98"/>
    </row>
    <row r="4441" spans="1:4" x14ac:dyDescent="0.35">
      <c r="A4441" s="98"/>
      <c r="B4441" s="98"/>
      <c r="C4441" s="98"/>
      <c r="D4441" s="98"/>
    </row>
    <row r="4442" spans="1:4" x14ac:dyDescent="0.35">
      <c r="A4442" s="98"/>
      <c r="B4442" s="98"/>
      <c r="C4442" s="98"/>
      <c r="D4442" s="98"/>
    </row>
    <row r="4443" spans="1:4" x14ac:dyDescent="0.35">
      <c r="A4443" s="98"/>
      <c r="B4443" s="98"/>
      <c r="C4443" s="98"/>
      <c r="D4443" s="98"/>
    </row>
    <row r="4444" spans="1:4" x14ac:dyDescent="0.35">
      <c r="A4444" s="98"/>
      <c r="B4444" s="98"/>
      <c r="C4444" s="98"/>
      <c r="D4444" s="98"/>
    </row>
    <row r="4445" spans="1:4" x14ac:dyDescent="0.35">
      <c r="A4445" s="98"/>
      <c r="B4445" s="98"/>
      <c r="C4445" s="98"/>
      <c r="D4445" s="98"/>
    </row>
    <row r="4446" spans="1:4" x14ac:dyDescent="0.35">
      <c r="A4446" s="98"/>
      <c r="B4446" s="98"/>
      <c r="C4446" s="98"/>
      <c r="D4446" s="98"/>
    </row>
    <row r="4447" spans="1:4" x14ac:dyDescent="0.35">
      <c r="A4447" s="98"/>
      <c r="B4447" s="98"/>
      <c r="C4447" s="98"/>
      <c r="D4447" s="98"/>
    </row>
    <row r="4448" spans="1:4" x14ac:dyDescent="0.35">
      <c r="A4448" s="98"/>
      <c r="B4448" s="98"/>
      <c r="C4448" s="98"/>
      <c r="D4448" s="98"/>
    </row>
    <row r="4449" spans="1:4" x14ac:dyDescent="0.35">
      <c r="A4449" s="98"/>
      <c r="B4449" s="98"/>
      <c r="C4449" s="98"/>
      <c r="D4449" s="98"/>
    </row>
    <row r="4450" spans="1:4" x14ac:dyDescent="0.35">
      <c r="A4450" s="98"/>
      <c r="B4450" s="98"/>
      <c r="C4450" s="98"/>
      <c r="D4450" s="98"/>
    </row>
    <row r="4451" spans="1:4" x14ac:dyDescent="0.35">
      <c r="A4451" s="98"/>
      <c r="B4451" s="98"/>
      <c r="C4451" s="98"/>
      <c r="D4451" s="98"/>
    </row>
    <row r="4452" spans="1:4" x14ac:dyDescent="0.35">
      <c r="A4452" s="98"/>
      <c r="B4452" s="98"/>
      <c r="C4452" s="98"/>
      <c r="D4452" s="98"/>
    </row>
    <row r="4453" spans="1:4" x14ac:dyDescent="0.35">
      <c r="A4453" s="98"/>
      <c r="B4453" s="98"/>
      <c r="C4453" s="98"/>
      <c r="D4453" s="98"/>
    </row>
    <row r="4454" spans="1:4" x14ac:dyDescent="0.35">
      <c r="A4454" s="98"/>
      <c r="B4454" s="98"/>
      <c r="C4454" s="98"/>
      <c r="D4454" s="98"/>
    </row>
    <row r="4455" spans="1:4" x14ac:dyDescent="0.35">
      <c r="A4455" s="98"/>
      <c r="B4455" s="98"/>
      <c r="C4455" s="98"/>
      <c r="D4455" s="98"/>
    </row>
    <row r="4456" spans="1:4" x14ac:dyDescent="0.35">
      <c r="A4456" s="98"/>
      <c r="B4456" s="98"/>
      <c r="C4456" s="98"/>
      <c r="D4456" s="98"/>
    </row>
    <row r="4457" spans="1:4" x14ac:dyDescent="0.35">
      <c r="A4457" s="98"/>
      <c r="B4457" s="98"/>
      <c r="C4457" s="98"/>
      <c r="D4457" s="98"/>
    </row>
    <row r="4458" spans="1:4" x14ac:dyDescent="0.35">
      <c r="A4458" s="98"/>
      <c r="B4458" s="98"/>
      <c r="C4458" s="98"/>
      <c r="D4458" s="98"/>
    </row>
    <row r="4459" spans="1:4" x14ac:dyDescent="0.35">
      <c r="A4459" s="98"/>
      <c r="B4459" s="98"/>
      <c r="C4459" s="98"/>
      <c r="D4459" s="98"/>
    </row>
    <row r="4460" spans="1:4" x14ac:dyDescent="0.35">
      <c r="A4460" s="98"/>
      <c r="B4460" s="98"/>
      <c r="C4460" s="98"/>
      <c r="D4460" s="98"/>
    </row>
    <row r="4461" spans="1:4" x14ac:dyDescent="0.35">
      <c r="A4461" s="98"/>
      <c r="B4461" s="98"/>
      <c r="C4461" s="98"/>
      <c r="D4461" s="98"/>
    </row>
    <row r="4462" spans="1:4" x14ac:dyDescent="0.35">
      <c r="A4462" s="98"/>
      <c r="B4462" s="98"/>
      <c r="C4462" s="98"/>
      <c r="D4462" s="98"/>
    </row>
    <row r="4463" spans="1:4" x14ac:dyDescent="0.35">
      <c r="A4463" s="98"/>
      <c r="B4463" s="98"/>
      <c r="C4463" s="98"/>
      <c r="D4463" s="98"/>
    </row>
    <row r="4464" spans="1:4" x14ac:dyDescent="0.35">
      <c r="A4464" s="98"/>
      <c r="B4464" s="98"/>
      <c r="C4464" s="98"/>
      <c r="D4464" s="98"/>
    </row>
    <row r="4465" spans="1:4" x14ac:dyDescent="0.35">
      <c r="A4465" s="98"/>
      <c r="B4465" s="98"/>
      <c r="C4465" s="98"/>
      <c r="D4465" s="98"/>
    </row>
    <row r="4466" spans="1:4" x14ac:dyDescent="0.35">
      <c r="A4466" s="98"/>
      <c r="B4466" s="98"/>
      <c r="C4466" s="98"/>
      <c r="D4466" s="98"/>
    </row>
    <row r="4467" spans="1:4" x14ac:dyDescent="0.35">
      <c r="A4467" s="98"/>
      <c r="B4467" s="98"/>
      <c r="C4467" s="98"/>
      <c r="D4467" s="98"/>
    </row>
    <row r="4468" spans="1:4" x14ac:dyDescent="0.35">
      <c r="A4468" s="98"/>
      <c r="B4468" s="98"/>
      <c r="C4468" s="98"/>
      <c r="D4468" s="98"/>
    </row>
    <row r="4469" spans="1:4" x14ac:dyDescent="0.35">
      <c r="A4469" s="98"/>
      <c r="B4469" s="98"/>
      <c r="C4469" s="98"/>
      <c r="D4469" s="98"/>
    </row>
    <row r="4470" spans="1:4" x14ac:dyDescent="0.35">
      <c r="A4470" s="98"/>
      <c r="B4470" s="98"/>
      <c r="C4470" s="98"/>
      <c r="D4470" s="98"/>
    </row>
    <row r="4471" spans="1:4" x14ac:dyDescent="0.35">
      <c r="A4471" s="98"/>
      <c r="B4471" s="98"/>
      <c r="C4471" s="98"/>
      <c r="D4471" s="98"/>
    </row>
    <row r="4472" spans="1:4" x14ac:dyDescent="0.35">
      <c r="A4472" s="98"/>
      <c r="B4472" s="98"/>
      <c r="C4472" s="98"/>
      <c r="D4472" s="98"/>
    </row>
    <row r="4473" spans="1:4" x14ac:dyDescent="0.35">
      <c r="A4473" s="98"/>
      <c r="B4473" s="98"/>
      <c r="C4473" s="98"/>
      <c r="D4473" s="98"/>
    </row>
    <row r="4474" spans="1:4" x14ac:dyDescent="0.35">
      <c r="A4474" s="98"/>
      <c r="B4474" s="98"/>
      <c r="C4474" s="98"/>
      <c r="D4474" s="98"/>
    </row>
    <row r="4475" spans="1:4" x14ac:dyDescent="0.35">
      <c r="A4475" s="98"/>
      <c r="B4475" s="98"/>
      <c r="C4475" s="98"/>
      <c r="D4475" s="98"/>
    </row>
    <row r="4476" spans="1:4" x14ac:dyDescent="0.35">
      <c r="A4476" s="98"/>
      <c r="B4476" s="98"/>
      <c r="C4476" s="98"/>
      <c r="D4476" s="98"/>
    </row>
    <row r="4477" spans="1:4" x14ac:dyDescent="0.35">
      <c r="A4477" s="98"/>
      <c r="B4477" s="98"/>
      <c r="C4477" s="98"/>
      <c r="D4477" s="98"/>
    </row>
    <row r="4478" spans="1:4" x14ac:dyDescent="0.35">
      <c r="A4478" s="98"/>
      <c r="B4478" s="98"/>
      <c r="C4478" s="98"/>
      <c r="D4478" s="98"/>
    </row>
    <row r="4479" spans="1:4" x14ac:dyDescent="0.35">
      <c r="A4479" s="98"/>
      <c r="B4479" s="98"/>
      <c r="C4479" s="98"/>
      <c r="D4479" s="98"/>
    </row>
    <row r="4480" spans="1:4" x14ac:dyDescent="0.35">
      <c r="A4480" s="98"/>
      <c r="B4480" s="98"/>
      <c r="C4480" s="98"/>
      <c r="D4480" s="98"/>
    </row>
    <row r="4481" spans="1:4" x14ac:dyDescent="0.35">
      <c r="A4481" s="98"/>
      <c r="B4481" s="98"/>
      <c r="C4481" s="98"/>
      <c r="D4481" s="98"/>
    </row>
    <row r="4482" spans="1:4" x14ac:dyDescent="0.35">
      <c r="A4482" s="98"/>
      <c r="B4482" s="98"/>
      <c r="C4482" s="98"/>
      <c r="D4482" s="98"/>
    </row>
    <row r="4483" spans="1:4" x14ac:dyDescent="0.35">
      <c r="A4483" s="98"/>
      <c r="B4483" s="98"/>
      <c r="C4483" s="98"/>
      <c r="D4483" s="98"/>
    </row>
    <row r="4484" spans="1:4" x14ac:dyDescent="0.35">
      <c r="A4484" s="98"/>
      <c r="B4484" s="98"/>
      <c r="C4484" s="98"/>
      <c r="D4484" s="98"/>
    </row>
    <row r="4485" spans="1:4" x14ac:dyDescent="0.35">
      <c r="A4485" s="98"/>
      <c r="B4485" s="98"/>
      <c r="C4485" s="98"/>
      <c r="D4485" s="98"/>
    </row>
    <row r="4486" spans="1:4" x14ac:dyDescent="0.35">
      <c r="A4486" s="98"/>
      <c r="B4486" s="98"/>
      <c r="C4486" s="98"/>
      <c r="D4486" s="98"/>
    </row>
    <row r="4487" spans="1:4" x14ac:dyDescent="0.35">
      <c r="A4487" s="98"/>
      <c r="B4487" s="98"/>
      <c r="C4487" s="98"/>
      <c r="D4487" s="98"/>
    </row>
    <row r="4488" spans="1:4" x14ac:dyDescent="0.35">
      <c r="A4488" s="98"/>
      <c r="B4488" s="98"/>
      <c r="C4488" s="98"/>
      <c r="D4488" s="98"/>
    </row>
    <row r="4489" spans="1:4" x14ac:dyDescent="0.35">
      <c r="A4489" s="98"/>
      <c r="B4489" s="98"/>
      <c r="C4489" s="98"/>
      <c r="D4489" s="98"/>
    </row>
    <row r="4490" spans="1:4" x14ac:dyDescent="0.35">
      <c r="A4490" s="98"/>
      <c r="B4490" s="98"/>
      <c r="C4490" s="98"/>
      <c r="D4490" s="98"/>
    </row>
    <row r="4491" spans="1:4" x14ac:dyDescent="0.35">
      <c r="A4491" s="98"/>
      <c r="B4491" s="98"/>
      <c r="C4491" s="98"/>
      <c r="D4491" s="98"/>
    </row>
    <row r="4492" spans="1:4" x14ac:dyDescent="0.35">
      <c r="A4492" s="98"/>
      <c r="B4492" s="98"/>
      <c r="C4492" s="98"/>
      <c r="D4492" s="98"/>
    </row>
    <row r="4493" spans="1:4" x14ac:dyDescent="0.35">
      <c r="A4493" s="98"/>
      <c r="B4493" s="98"/>
      <c r="C4493" s="98"/>
      <c r="D4493" s="98"/>
    </row>
    <row r="4494" spans="1:4" x14ac:dyDescent="0.35">
      <c r="A4494" s="98"/>
      <c r="B4494" s="98"/>
      <c r="C4494" s="98"/>
      <c r="D4494" s="98"/>
    </row>
    <row r="4495" spans="1:4" x14ac:dyDescent="0.35">
      <c r="A4495" s="98"/>
      <c r="B4495" s="98"/>
      <c r="C4495" s="98"/>
      <c r="D4495" s="98"/>
    </row>
    <row r="4496" spans="1:4" x14ac:dyDescent="0.35">
      <c r="A4496" s="98"/>
      <c r="B4496" s="98"/>
      <c r="C4496" s="98"/>
      <c r="D4496" s="98"/>
    </row>
    <row r="4497" spans="1:4" x14ac:dyDescent="0.35">
      <c r="A4497" s="98"/>
      <c r="B4497" s="98"/>
      <c r="C4497" s="98"/>
      <c r="D4497" s="98"/>
    </row>
    <row r="4498" spans="1:4" x14ac:dyDescent="0.35">
      <c r="A4498" s="98"/>
      <c r="B4498" s="98"/>
      <c r="C4498" s="98"/>
      <c r="D4498" s="98"/>
    </row>
    <row r="4499" spans="1:4" x14ac:dyDescent="0.35">
      <c r="A4499" s="98"/>
      <c r="B4499" s="98"/>
      <c r="C4499" s="98"/>
      <c r="D4499" s="98"/>
    </row>
    <row r="4500" spans="1:4" x14ac:dyDescent="0.35">
      <c r="A4500" s="98"/>
      <c r="B4500" s="98"/>
      <c r="C4500" s="98"/>
      <c r="D4500" s="98"/>
    </row>
    <row r="4501" spans="1:4" x14ac:dyDescent="0.35">
      <c r="A4501" s="98"/>
      <c r="B4501" s="98"/>
      <c r="C4501" s="98"/>
      <c r="D4501" s="98"/>
    </row>
    <row r="4502" spans="1:4" x14ac:dyDescent="0.35">
      <c r="A4502" s="98"/>
      <c r="B4502" s="98"/>
      <c r="C4502" s="98"/>
      <c r="D4502" s="98"/>
    </row>
    <row r="4503" spans="1:4" x14ac:dyDescent="0.35">
      <c r="A4503" s="98"/>
      <c r="B4503" s="98"/>
      <c r="C4503" s="98"/>
      <c r="D4503" s="98"/>
    </row>
    <row r="4504" spans="1:4" x14ac:dyDescent="0.35">
      <c r="A4504" s="98"/>
      <c r="B4504" s="98"/>
      <c r="C4504" s="98"/>
      <c r="D4504" s="98"/>
    </row>
    <row r="4505" spans="1:4" x14ac:dyDescent="0.35">
      <c r="A4505" s="98"/>
      <c r="B4505" s="98"/>
      <c r="C4505" s="98"/>
      <c r="D4505" s="98"/>
    </row>
    <row r="4506" spans="1:4" x14ac:dyDescent="0.35">
      <c r="A4506" s="98"/>
      <c r="B4506" s="98"/>
      <c r="C4506" s="98"/>
      <c r="D4506" s="98"/>
    </row>
    <row r="4507" spans="1:4" x14ac:dyDescent="0.35">
      <c r="A4507" s="98"/>
      <c r="B4507" s="98"/>
      <c r="C4507" s="98"/>
      <c r="D4507" s="98"/>
    </row>
    <row r="4508" spans="1:4" x14ac:dyDescent="0.35">
      <c r="A4508" s="98"/>
      <c r="B4508" s="98"/>
      <c r="C4508" s="98"/>
      <c r="D4508" s="98"/>
    </row>
    <row r="4509" spans="1:4" x14ac:dyDescent="0.35">
      <c r="A4509" s="98"/>
      <c r="B4509" s="98"/>
      <c r="C4509" s="98"/>
      <c r="D4509" s="98"/>
    </row>
    <row r="4510" spans="1:4" x14ac:dyDescent="0.35">
      <c r="A4510" s="98"/>
      <c r="B4510" s="98"/>
      <c r="C4510" s="98"/>
      <c r="D4510" s="98"/>
    </row>
    <row r="4511" spans="1:4" x14ac:dyDescent="0.35">
      <c r="A4511" s="98"/>
      <c r="B4511" s="98"/>
      <c r="C4511" s="98"/>
      <c r="D4511" s="98"/>
    </row>
    <row r="4512" spans="1:4" x14ac:dyDescent="0.35">
      <c r="A4512" s="98"/>
      <c r="B4512" s="98"/>
      <c r="C4512" s="98"/>
      <c r="D4512" s="98"/>
    </row>
    <row r="4513" spans="1:4" x14ac:dyDescent="0.35">
      <c r="A4513" s="98"/>
      <c r="B4513" s="98"/>
      <c r="C4513" s="98"/>
      <c r="D4513" s="98"/>
    </row>
    <row r="4514" spans="1:4" x14ac:dyDescent="0.35">
      <c r="A4514" s="98"/>
      <c r="B4514" s="98"/>
      <c r="C4514" s="98"/>
      <c r="D4514" s="98"/>
    </row>
    <row r="4515" spans="1:4" x14ac:dyDescent="0.35">
      <c r="A4515" s="98"/>
      <c r="B4515" s="98"/>
      <c r="C4515" s="98"/>
      <c r="D4515" s="98"/>
    </row>
    <row r="4516" spans="1:4" x14ac:dyDescent="0.35">
      <c r="A4516" s="98"/>
      <c r="B4516" s="98"/>
      <c r="C4516" s="98"/>
      <c r="D4516" s="98"/>
    </row>
    <row r="4517" spans="1:4" x14ac:dyDescent="0.35">
      <c r="A4517" s="98"/>
      <c r="B4517" s="98"/>
      <c r="C4517" s="98"/>
      <c r="D4517" s="98"/>
    </row>
    <row r="4518" spans="1:4" x14ac:dyDescent="0.35">
      <c r="A4518" s="98"/>
      <c r="B4518" s="98"/>
      <c r="C4518" s="98"/>
      <c r="D4518" s="98"/>
    </row>
    <row r="4519" spans="1:4" x14ac:dyDescent="0.35">
      <c r="A4519" s="98"/>
      <c r="B4519" s="98"/>
      <c r="C4519" s="98"/>
      <c r="D4519" s="98"/>
    </row>
    <row r="4520" spans="1:4" x14ac:dyDescent="0.35">
      <c r="A4520" s="98"/>
      <c r="B4520" s="98"/>
      <c r="C4520" s="98"/>
      <c r="D4520" s="98"/>
    </row>
    <row r="4521" spans="1:4" x14ac:dyDescent="0.35">
      <c r="A4521" s="98"/>
      <c r="B4521" s="98"/>
      <c r="C4521" s="98"/>
      <c r="D4521" s="98"/>
    </row>
    <row r="4522" spans="1:4" x14ac:dyDescent="0.35">
      <c r="A4522" s="98"/>
      <c r="B4522" s="98"/>
      <c r="C4522" s="98"/>
      <c r="D4522" s="98"/>
    </row>
    <row r="4523" spans="1:4" x14ac:dyDescent="0.35">
      <c r="A4523" s="98"/>
      <c r="B4523" s="98"/>
      <c r="C4523" s="98"/>
      <c r="D4523" s="98"/>
    </row>
    <row r="4524" spans="1:4" x14ac:dyDescent="0.35">
      <c r="A4524" s="98"/>
      <c r="B4524" s="98"/>
      <c r="C4524" s="98"/>
      <c r="D4524" s="98"/>
    </row>
    <row r="4525" spans="1:4" x14ac:dyDescent="0.35">
      <c r="A4525" s="98"/>
      <c r="B4525" s="98"/>
      <c r="C4525" s="98"/>
      <c r="D4525" s="98"/>
    </row>
    <row r="4526" spans="1:4" x14ac:dyDescent="0.35">
      <c r="A4526" s="98"/>
      <c r="B4526" s="98"/>
      <c r="C4526" s="98"/>
      <c r="D4526" s="98"/>
    </row>
    <row r="4527" spans="1:4" x14ac:dyDescent="0.35">
      <c r="A4527" s="98"/>
      <c r="B4527" s="98"/>
      <c r="C4527" s="98"/>
      <c r="D4527" s="98"/>
    </row>
    <row r="4528" spans="1:4" x14ac:dyDescent="0.35">
      <c r="A4528" s="98"/>
      <c r="B4528" s="98"/>
      <c r="C4528" s="98"/>
      <c r="D4528" s="98"/>
    </row>
    <row r="4529" spans="1:4" x14ac:dyDescent="0.35">
      <c r="A4529" s="98"/>
      <c r="B4529" s="98"/>
      <c r="C4529" s="98"/>
      <c r="D4529" s="98"/>
    </row>
    <row r="4530" spans="1:4" x14ac:dyDescent="0.35">
      <c r="A4530" s="98"/>
      <c r="B4530" s="98"/>
      <c r="C4530" s="98"/>
      <c r="D4530" s="98"/>
    </row>
    <row r="4531" spans="1:4" x14ac:dyDescent="0.35">
      <c r="A4531" s="98"/>
      <c r="B4531" s="98"/>
      <c r="C4531" s="98"/>
      <c r="D4531" s="98"/>
    </row>
    <row r="4532" spans="1:4" x14ac:dyDescent="0.35">
      <c r="A4532" s="98"/>
      <c r="B4532" s="98"/>
      <c r="C4532" s="98"/>
      <c r="D4532" s="98"/>
    </row>
    <row r="4533" spans="1:4" x14ac:dyDescent="0.35">
      <c r="A4533" s="98"/>
      <c r="B4533" s="98"/>
      <c r="C4533" s="98"/>
      <c r="D4533" s="98"/>
    </row>
    <row r="4534" spans="1:4" x14ac:dyDescent="0.35">
      <c r="A4534" s="98"/>
      <c r="B4534" s="98"/>
      <c r="C4534" s="98"/>
      <c r="D4534" s="98"/>
    </row>
    <row r="4535" spans="1:4" x14ac:dyDescent="0.35">
      <c r="A4535" s="98"/>
      <c r="B4535" s="98"/>
      <c r="C4535" s="98"/>
      <c r="D4535" s="98"/>
    </row>
    <row r="4536" spans="1:4" x14ac:dyDescent="0.35">
      <c r="A4536" s="98"/>
      <c r="B4536" s="98"/>
      <c r="C4536" s="98"/>
      <c r="D4536" s="98"/>
    </row>
    <row r="4537" spans="1:4" x14ac:dyDescent="0.35">
      <c r="A4537" s="98"/>
      <c r="B4537" s="98"/>
      <c r="C4537" s="98"/>
      <c r="D4537" s="98"/>
    </row>
    <row r="4538" spans="1:4" x14ac:dyDescent="0.35">
      <c r="A4538" s="98"/>
      <c r="B4538" s="98"/>
      <c r="C4538" s="98"/>
      <c r="D4538" s="98"/>
    </row>
    <row r="4539" spans="1:4" x14ac:dyDescent="0.35">
      <c r="A4539" s="98"/>
      <c r="B4539" s="98"/>
      <c r="C4539" s="98"/>
      <c r="D4539" s="98"/>
    </row>
    <row r="4540" spans="1:4" x14ac:dyDescent="0.35">
      <c r="A4540" s="98"/>
      <c r="B4540" s="98"/>
      <c r="C4540" s="98"/>
      <c r="D4540" s="98"/>
    </row>
    <row r="4541" spans="1:4" x14ac:dyDescent="0.35">
      <c r="A4541" s="98"/>
      <c r="B4541" s="98"/>
      <c r="C4541" s="98"/>
      <c r="D4541" s="98"/>
    </row>
    <row r="4542" spans="1:4" x14ac:dyDescent="0.35">
      <c r="A4542" s="98"/>
      <c r="B4542" s="98"/>
      <c r="C4542" s="98"/>
      <c r="D4542" s="98"/>
    </row>
    <row r="4543" spans="1:4" x14ac:dyDescent="0.35">
      <c r="A4543" s="98"/>
      <c r="B4543" s="98"/>
      <c r="C4543" s="98"/>
      <c r="D4543" s="98"/>
    </row>
    <row r="4544" spans="1:4" x14ac:dyDescent="0.35">
      <c r="A4544" s="98"/>
      <c r="B4544" s="98"/>
      <c r="C4544" s="98"/>
      <c r="D4544" s="98"/>
    </row>
    <row r="4545" spans="1:4" x14ac:dyDescent="0.35">
      <c r="A4545" s="98"/>
      <c r="B4545" s="98"/>
      <c r="C4545" s="98"/>
      <c r="D4545" s="98"/>
    </row>
    <row r="4546" spans="1:4" x14ac:dyDescent="0.35">
      <c r="A4546" s="98"/>
      <c r="B4546" s="98"/>
      <c r="C4546" s="98"/>
      <c r="D4546" s="98"/>
    </row>
    <row r="4547" spans="1:4" x14ac:dyDescent="0.35">
      <c r="A4547" s="98"/>
      <c r="B4547" s="98"/>
      <c r="C4547" s="98"/>
      <c r="D4547" s="98"/>
    </row>
    <row r="4548" spans="1:4" x14ac:dyDescent="0.35">
      <c r="A4548" s="98"/>
      <c r="B4548" s="98"/>
      <c r="C4548" s="98"/>
      <c r="D4548" s="98"/>
    </row>
    <row r="4549" spans="1:4" x14ac:dyDescent="0.35">
      <c r="A4549" s="98"/>
      <c r="B4549" s="98"/>
      <c r="C4549" s="98"/>
      <c r="D4549" s="98"/>
    </row>
    <row r="4550" spans="1:4" x14ac:dyDescent="0.35">
      <c r="A4550" s="98"/>
      <c r="B4550" s="98"/>
      <c r="C4550" s="98"/>
      <c r="D4550" s="98"/>
    </row>
    <row r="4551" spans="1:4" x14ac:dyDescent="0.35">
      <c r="A4551" s="98"/>
      <c r="B4551" s="98"/>
      <c r="C4551" s="98"/>
      <c r="D4551" s="98"/>
    </row>
    <row r="4552" spans="1:4" x14ac:dyDescent="0.35">
      <c r="A4552" s="98"/>
      <c r="B4552" s="98"/>
      <c r="C4552" s="98"/>
      <c r="D4552" s="98"/>
    </row>
    <row r="4553" spans="1:4" x14ac:dyDescent="0.35">
      <c r="A4553" s="98"/>
      <c r="B4553" s="98"/>
      <c r="C4553" s="98"/>
      <c r="D4553" s="98"/>
    </row>
    <row r="4554" spans="1:4" x14ac:dyDescent="0.35">
      <c r="A4554" s="98"/>
      <c r="B4554" s="98"/>
      <c r="C4554" s="98"/>
      <c r="D4554" s="98"/>
    </row>
    <row r="4555" spans="1:4" x14ac:dyDescent="0.35">
      <c r="A4555" s="98"/>
      <c r="B4555" s="98"/>
      <c r="C4555" s="98"/>
      <c r="D4555" s="98"/>
    </row>
    <row r="4556" spans="1:4" x14ac:dyDescent="0.35">
      <c r="A4556" s="98"/>
      <c r="B4556" s="98"/>
      <c r="C4556" s="98"/>
      <c r="D4556" s="98"/>
    </row>
    <row r="4557" spans="1:4" x14ac:dyDescent="0.35">
      <c r="A4557" s="98"/>
      <c r="B4557" s="98"/>
      <c r="C4557" s="98"/>
      <c r="D4557" s="98"/>
    </row>
    <row r="4558" spans="1:4" x14ac:dyDescent="0.35">
      <c r="A4558" s="98"/>
      <c r="B4558" s="98"/>
      <c r="C4558" s="98"/>
      <c r="D4558" s="98"/>
    </row>
    <row r="4559" spans="1:4" x14ac:dyDescent="0.35">
      <c r="A4559" s="98"/>
      <c r="B4559" s="98"/>
      <c r="C4559" s="98"/>
      <c r="D4559" s="98"/>
    </row>
    <row r="4560" spans="1:4" x14ac:dyDescent="0.35">
      <c r="A4560" s="98"/>
      <c r="B4560" s="98"/>
      <c r="C4560" s="98"/>
      <c r="D4560" s="98"/>
    </row>
    <row r="4561" spans="1:4" x14ac:dyDescent="0.35">
      <c r="A4561" s="98"/>
      <c r="B4561" s="98"/>
      <c r="C4561" s="98"/>
      <c r="D4561" s="98"/>
    </row>
    <row r="4562" spans="1:4" x14ac:dyDescent="0.35">
      <c r="A4562" s="98"/>
      <c r="B4562" s="98"/>
      <c r="C4562" s="98"/>
      <c r="D4562" s="98"/>
    </row>
    <row r="4563" spans="1:4" x14ac:dyDescent="0.35">
      <c r="A4563" s="98"/>
      <c r="B4563" s="98"/>
      <c r="C4563" s="98"/>
      <c r="D4563" s="98"/>
    </row>
    <row r="4564" spans="1:4" x14ac:dyDescent="0.35">
      <c r="A4564" s="98"/>
      <c r="B4564" s="98"/>
      <c r="C4564" s="98"/>
      <c r="D4564" s="98"/>
    </row>
    <row r="4565" spans="1:4" x14ac:dyDescent="0.35">
      <c r="A4565" s="98"/>
      <c r="B4565" s="98"/>
      <c r="C4565" s="98"/>
      <c r="D4565" s="98"/>
    </row>
    <row r="4566" spans="1:4" x14ac:dyDescent="0.35">
      <c r="A4566" s="98"/>
      <c r="B4566" s="98"/>
      <c r="C4566" s="98"/>
      <c r="D4566" s="98"/>
    </row>
    <row r="4567" spans="1:4" x14ac:dyDescent="0.35">
      <c r="A4567" s="98"/>
      <c r="B4567" s="98"/>
      <c r="C4567" s="98"/>
      <c r="D4567" s="98"/>
    </row>
    <row r="4568" spans="1:4" x14ac:dyDescent="0.35">
      <c r="A4568" s="98"/>
      <c r="B4568" s="98"/>
      <c r="C4568" s="98"/>
      <c r="D4568" s="98"/>
    </row>
    <row r="4569" spans="1:4" x14ac:dyDescent="0.35">
      <c r="A4569" s="98"/>
      <c r="B4569" s="98"/>
      <c r="C4569" s="98"/>
      <c r="D4569" s="98"/>
    </row>
    <row r="4570" spans="1:4" x14ac:dyDescent="0.35">
      <c r="A4570" s="98"/>
      <c r="B4570" s="98"/>
      <c r="C4570" s="98"/>
      <c r="D4570" s="98"/>
    </row>
    <row r="4571" spans="1:4" x14ac:dyDescent="0.35">
      <c r="A4571" s="98"/>
      <c r="B4571" s="98"/>
      <c r="C4571" s="98"/>
      <c r="D4571" s="98"/>
    </row>
    <row r="4572" spans="1:4" x14ac:dyDescent="0.35">
      <c r="A4572" s="98"/>
      <c r="B4572" s="98"/>
      <c r="C4572" s="98"/>
      <c r="D4572" s="98"/>
    </row>
    <row r="4573" spans="1:4" x14ac:dyDescent="0.35">
      <c r="A4573" s="98"/>
      <c r="B4573" s="98"/>
      <c r="C4573" s="98"/>
      <c r="D4573" s="98"/>
    </row>
    <row r="4574" spans="1:4" x14ac:dyDescent="0.35">
      <c r="A4574" s="98"/>
      <c r="B4574" s="98"/>
      <c r="C4574" s="98"/>
      <c r="D4574" s="98"/>
    </row>
    <row r="4575" spans="1:4" x14ac:dyDescent="0.35">
      <c r="A4575" s="98"/>
      <c r="B4575" s="98"/>
      <c r="C4575" s="98"/>
      <c r="D4575" s="98"/>
    </row>
    <row r="4576" spans="1:4" x14ac:dyDescent="0.35">
      <c r="A4576" s="98"/>
      <c r="B4576" s="98"/>
      <c r="C4576" s="98"/>
      <c r="D4576" s="98"/>
    </row>
    <row r="4577" spans="1:4" x14ac:dyDescent="0.35">
      <c r="A4577" s="98"/>
      <c r="B4577" s="98"/>
      <c r="C4577" s="98"/>
      <c r="D4577" s="98"/>
    </row>
    <row r="4578" spans="1:4" x14ac:dyDescent="0.35">
      <c r="A4578" s="98"/>
      <c r="B4578" s="98"/>
      <c r="C4578" s="98"/>
      <c r="D4578" s="98"/>
    </row>
    <row r="4579" spans="1:4" x14ac:dyDescent="0.35">
      <c r="A4579" s="98"/>
      <c r="B4579" s="98"/>
      <c r="C4579" s="98"/>
      <c r="D4579" s="98"/>
    </row>
    <row r="4580" spans="1:4" x14ac:dyDescent="0.35">
      <c r="A4580" s="98"/>
      <c r="B4580" s="98"/>
      <c r="C4580" s="98"/>
      <c r="D4580" s="98"/>
    </row>
    <row r="4581" spans="1:4" x14ac:dyDescent="0.35">
      <c r="A4581" s="98"/>
      <c r="B4581" s="98"/>
      <c r="C4581" s="98"/>
      <c r="D4581" s="98"/>
    </row>
    <row r="4582" spans="1:4" x14ac:dyDescent="0.35">
      <c r="A4582" s="98"/>
      <c r="B4582" s="98"/>
      <c r="C4582" s="98"/>
      <c r="D4582" s="98"/>
    </row>
    <row r="4583" spans="1:4" x14ac:dyDescent="0.35">
      <c r="A4583" s="98"/>
      <c r="B4583" s="98"/>
      <c r="C4583" s="98"/>
      <c r="D4583" s="98"/>
    </row>
    <row r="4584" spans="1:4" x14ac:dyDescent="0.35">
      <c r="A4584" s="98"/>
      <c r="B4584" s="98"/>
      <c r="C4584" s="98"/>
      <c r="D4584" s="98"/>
    </row>
    <row r="4585" spans="1:4" x14ac:dyDescent="0.35">
      <c r="A4585" s="98"/>
      <c r="B4585" s="98"/>
      <c r="C4585" s="98"/>
      <c r="D4585" s="98"/>
    </row>
    <row r="4586" spans="1:4" x14ac:dyDescent="0.35">
      <c r="A4586" s="98"/>
      <c r="B4586" s="98"/>
      <c r="C4586" s="98"/>
      <c r="D4586" s="98"/>
    </row>
    <row r="4587" spans="1:4" x14ac:dyDescent="0.35">
      <c r="A4587" s="98"/>
      <c r="B4587" s="98"/>
      <c r="C4587" s="98"/>
      <c r="D4587" s="98"/>
    </row>
    <row r="4588" spans="1:4" x14ac:dyDescent="0.35">
      <c r="A4588" s="98"/>
      <c r="B4588" s="98"/>
      <c r="C4588" s="98"/>
      <c r="D4588" s="98"/>
    </row>
    <row r="4589" spans="1:4" x14ac:dyDescent="0.35">
      <c r="A4589" s="98"/>
      <c r="B4589" s="98"/>
      <c r="C4589" s="98"/>
      <c r="D4589" s="98"/>
    </row>
    <row r="4590" spans="1:4" x14ac:dyDescent="0.35">
      <c r="A4590" s="98"/>
      <c r="B4590" s="98"/>
      <c r="C4590" s="98"/>
      <c r="D4590" s="98"/>
    </row>
    <row r="4591" spans="1:4" x14ac:dyDescent="0.35">
      <c r="A4591" s="98"/>
      <c r="B4591" s="98"/>
      <c r="C4591" s="98"/>
      <c r="D4591" s="98"/>
    </row>
    <row r="4592" spans="1:4" x14ac:dyDescent="0.35">
      <c r="A4592" s="98"/>
      <c r="B4592" s="98"/>
      <c r="C4592" s="98"/>
      <c r="D4592" s="98"/>
    </row>
    <row r="4593" spans="1:4" x14ac:dyDescent="0.35">
      <c r="A4593" s="98"/>
      <c r="B4593" s="98"/>
      <c r="C4593" s="98"/>
      <c r="D4593" s="98"/>
    </row>
    <row r="4594" spans="1:4" x14ac:dyDescent="0.35">
      <c r="A4594" s="98"/>
      <c r="B4594" s="98"/>
      <c r="C4594" s="98"/>
      <c r="D4594" s="98"/>
    </row>
    <row r="4595" spans="1:4" x14ac:dyDescent="0.35">
      <c r="A4595" s="98"/>
      <c r="B4595" s="98"/>
      <c r="C4595" s="98"/>
      <c r="D4595" s="98"/>
    </row>
    <row r="4596" spans="1:4" x14ac:dyDescent="0.35">
      <c r="A4596" s="98"/>
      <c r="B4596" s="98"/>
      <c r="C4596" s="98"/>
      <c r="D4596" s="98"/>
    </row>
    <row r="4597" spans="1:4" x14ac:dyDescent="0.35">
      <c r="A4597" s="98"/>
      <c r="B4597" s="98"/>
      <c r="C4597" s="98"/>
      <c r="D4597" s="98"/>
    </row>
    <row r="4598" spans="1:4" x14ac:dyDescent="0.35">
      <c r="A4598" s="98"/>
      <c r="B4598" s="98"/>
      <c r="C4598" s="98"/>
      <c r="D4598" s="98"/>
    </row>
    <row r="4599" spans="1:4" x14ac:dyDescent="0.35">
      <c r="A4599" s="98"/>
      <c r="B4599" s="98"/>
      <c r="C4599" s="98"/>
      <c r="D4599" s="98"/>
    </row>
    <row r="4600" spans="1:4" x14ac:dyDescent="0.35">
      <c r="A4600" s="98"/>
      <c r="B4600" s="98"/>
      <c r="C4600" s="98"/>
      <c r="D4600" s="98"/>
    </row>
    <row r="4601" spans="1:4" x14ac:dyDescent="0.35">
      <c r="A4601" s="98"/>
      <c r="B4601" s="98"/>
      <c r="C4601" s="98"/>
      <c r="D4601" s="98"/>
    </row>
    <row r="4602" spans="1:4" x14ac:dyDescent="0.35">
      <c r="A4602" s="98"/>
      <c r="B4602" s="98"/>
      <c r="C4602" s="98"/>
      <c r="D4602" s="98"/>
    </row>
    <row r="4603" spans="1:4" x14ac:dyDescent="0.35">
      <c r="A4603" s="98"/>
      <c r="B4603" s="98"/>
      <c r="C4603" s="98"/>
      <c r="D4603" s="98"/>
    </row>
    <row r="4604" spans="1:4" x14ac:dyDescent="0.35">
      <c r="A4604" s="98"/>
      <c r="B4604" s="98"/>
      <c r="C4604" s="98"/>
      <c r="D4604" s="98"/>
    </row>
    <row r="4605" spans="1:4" x14ac:dyDescent="0.35">
      <c r="A4605" s="98"/>
      <c r="B4605" s="98"/>
      <c r="C4605" s="98"/>
      <c r="D4605" s="98"/>
    </row>
    <row r="4606" spans="1:4" x14ac:dyDescent="0.35">
      <c r="A4606" s="98"/>
      <c r="B4606" s="98"/>
      <c r="C4606" s="98"/>
      <c r="D4606" s="98"/>
    </row>
    <row r="4607" spans="1:4" x14ac:dyDescent="0.35">
      <c r="A4607" s="98"/>
      <c r="B4607" s="98"/>
      <c r="C4607" s="98"/>
      <c r="D4607" s="98"/>
    </row>
    <row r="4608" spans="1:4" x14ac:dyDescent="0.35">
      <c r="A4608" s="98"/>
      <c r="B4608" s="98"/>
      <c r="C4608" s="98"/>
      <c r="D4608" s="98"/>
    </row>
    <row r="4609" spans="1:4" x14ac:dyDescent="0.35">
      <c r="A4609" s="98"/>
      <c r="B4609" s="98"/>
      <c r="C4609" s="98"/>
      <c r="D4609" s="98"/>
    </row>
    <row r="4610" spans="1:4" x14ac:dyDescent="0.35">
      <c r="A4610" s="98"/>
      <c r="B4610" s="98"/>
      <c r="C4610" s="98"/>
      <c r="D4610" s="98"/>
    </row>
    <row r="4611" spans="1:4" x14ac:dyDescent="0.35">
      <c r="A4611" s="98"/>
      <c r="B4611" s="98"/>
      <c r="C4611" s="98"/>
      <c r="D4611" s="98"/>
    </row>
    <row r="4612" spans="1:4" x14ac:dyDescent="0.35">
      <c r="A4612" s="98"/>
      <c r="B4612" s="98"/>
      <c r="C4612" s="98"/>
      <c r="D4612" s="98"/>
    </row>
    <row r="4613" spans="1:4" x14ac:dyDescent="0.35">
      <c r="A4613" s="98"/>
      <c r="B4613" s="98"/>
      <c r="C4613" s="98"/>
      <c r="D4613" s="98"/>
    </row>
    <row r="4614" spans="1:4" x14ac:dyDescent="0.35">
      <c r="A4614" s="98"/>
      <c r="B4614" s="98"/>
      <c r="C4614" s="98"/>
      <c r="D4614" s="98"/>
    </row>
    <row r="4615" spans="1:4" x14ac:dyDescent="0.35">
      <c r="A4615" s="98"/>
      <c r="B4615" s="98"/>
      <c r="C4615" s="98"/>
      <c r="D4615" s="98"/>
    </row>
    <row r="4616" spans="1:4" x14ac:dyDescent="0.35">
      <c r="A4616" s="98"/>
      <c r="B4616" s="98"/>
      <c r="C4616" s="98"/>
      <c r="D4616" s="98"/>
    </row>
    <row r="4617" spans="1:4" x14ac:dyDescent="0.35">
      <c r="A4617" s="98"/>
      <c r="B4617" s="98"/>
      <c r="C4617" s="98"/>
      <c r="D4617" s="98"/>
    </row>
    <row r="4618" spans="1:4" x14ac:dyDescent="0.35">
      <c r="A4618" s="98"/>
      <c r="B4618" s="98"/>
      <c r="C4618" s="98"/>
      <c r="D4618" s="98"/>
    </row>
    <row r="4619" spans="1:4" x14ac:dyDescent="0.35">
      <c r="A4619" s="98"/>
      <c r="B4619" s="98"/>
      <c r="C4619" s="98"/>
      <c r="D4619" s="98"/>
    </row>
    <row r="4620" spans="1:4" x14ac:dyDescent="0.35">
      <c r="A4620" s="98"/>
      <c r="B4620" s="98"/>
      <c r="C4620" s="98"/>
      <c r="D4620" s="98"/>
    </row>
    <row r="4621" spans="1:4" x14ac:dyDescent="0.35">
      <c r="A4621" s="98"/>
      <c r="B4621" s="98"/>
      <c r="C4621" s="98"/>
      <c r="D4621" s="98"/>
    </row>
    <row r="4622" spans="1:4" x14ac:dyDescent="0.35">
      <c r="A4622" s="98"/>
      <c r="B4622" s="98"/>
      <c r="C4622" s="98"/>
      <c r="D4622" s="98"/>
    </row>
    <row r="4623" spans="1:4" x14ac:dyDescent="0.35">
      <c r="A4623" s="98"/>
      <c r="B4623" s="98"/>
      <c r="C4623" s="98"/>
      <c r="D4623" s="98"/>
    </row>
    <row r="4624" spans="1:4" x14ac:dyDescent="0.35">
      <c r="A4624" s="98"/>
      <c r="B4624" s="98"/>
      <c r="C4624" s="98"/>
      <c r="D4624" s="98"/>
    </row>
    <row r="4625" spans="1:4" x14ac:dyDescent="0.35">
      <c r="A4625" s="98"/>
      <c r="B4625" s="98"/>
      <c r="C4625" s="98"/>
      <c r="D4625" s="98"/>
    </row>
    <row r="4626" spans="1:4" x14ac:dyDescent="0.35">
      <c r="A4626" s="98"/>
      <c r="B4626" s="98"/>
      <c r="C4626" s="98"/>
      <c r="D4626" s="98"/>
    </row>
    <row r="4627" spans="1:4" x14ac:dyDescent="0.35">
      <c r="A4627" s="98"/>
      <c r="B4627" s="98"/>
      <c r="C4627" s="98"/>
      <c r="D4627" s="98"/>
    </row>
    <row r="4628" spans="1:4" x14ac:dyDescent="0.35">
      <c r="A4628" s="98"/>
      <c r="B4628" s="98"/>
      <c r="C4628" s="98"/>
      <c r="D4628" s="98"/>
    </row>
    <row r="4629" spans="1:4" x14ac:dyDescent="0.35">
      <c r="A4629" s="98"/>
      <c r="B4629" s="98"/>
      <c r="C4629" s="98"/>
      <c r="D4629" s="98"/>
    </row>
    <row r="4630" spans="1:4" x14ac:dyDescent="0.35">
      <c r="A4630" s="98"/>
      <c r="B4630" s="98"/>
      <c r="C4630" s="98"/>
      <c r="D4630" s="98"/>
    </row>
    <row r="4631" spans="1:4" x14ac:dyDescent="0.35">
      <c r="A4631" s="98"/>
      <c r="B4631" s="98"/>
      <c r="C4631" s="98"/>
      <c r="D4631" s="98"/>
    </row>
    <row r="4632" spans="1:4" x14ac:dyDescent="0.35">
      <c r="A4632" s="98"/>
      <c r="B4632" s="98"/>
      <c r="C4632" s="98"/>
      <c r="D4632" s="98"/>
    </row>
    <row r="4633" spans="1:4" x14ac:dyDescent="0.35">
      <c r="A4633" s="98"/>
      <c r="B4633" s="98"/>
      <c r="C4633" s="98"/>
      <c r="D4633" s="98"/>
    </row>
    <row r="4634" spans="1:4" x14ac:dyDescent="0.35">
      <c r="A4634" s="98"/>
      <c r="B4634" s="98"/>
      <c r="C4634" s="98"/>
      <c r="D4634" s="98"/>
    </row>
    <row r="4635" spans="1:4" x14ac:dyDescent="0.35">
      <c r="A4635" s="98"/>
      <c r="B4635" s="98"/>
      <c r="C4635" s="98"/>
      <c r="D4635" s="98"/>
    </row>
    <row r="4636" spans="1:4" x14ac:dyDescent="0.35">
      <c r="A4636" s="98"/>
      <c r="B4636" s="98"/>
      <c r="C4636" s="98"/>
      <c r="D4636" s="98"/>
    </row>
    <row r="4637" spans="1:4" x14ac:dyDescent="0.35">
      <c r="A4637" s="98"/>
      <c r="B4637" s="98"/>
      <c r="C4637" s="98"/>
      <c r="D4637" s="98"/>
    </row>
    <row r="4638" spans="1:4" x14ac:dyDescent="0.35">
      <c r="A4638" s="98"/>
      <c r="B4638" s="98"/>
      <c r="C4638" s="98"/>
      <c r="D4638" s="98"/>
    </row>
    <row r="4639" spans="1:4" x14ac:dyDescent="0.35">
      <c r="A4639" s="98"/>
      <c r="B4639" s="98"/>
      <c r="C4639" s="98"/>
      <c r="D4639" s="98"/>
    </row>
    <row r="4640" spans="1:4" x14ac:dyDescent="0.35">
      <c r="A4640" s="98"/>
      <c r="B4640" s="98"/>
      <c r="C4640" s="98"/>
      <c r="D4640" s="98"/>
    </row>
    <row r="4641" spans="1:4" x14ac:dyDescent="0.35">
      <c r="A4641" s="98"/>
      <c r="B4641" s="98"/>
      <c r="C4641" s="98"/>
      <c r="D4641" s="98"/>
    </row>
    <row r="4642" spans="1:4" x14ac:dyDescent="0.35">
      <c r="A4642" s="98"/>
      <c r="B4642" s="98"/>
      <c r="C4642" s="98"/>
      <c r="D4642" s="98"/>
    </row>
    <row r="4643" spans="1:4" x14ac:dyDescent="0.35">
      <c r="A4643" s="98"/>
      <c r="B4643" s="98"/>
      <c r="C4643" s="98"/>
      <c r="D4643" s="98"/>
    </row>
    <row r="4644" spans="1:4" x14ac:dyDescent="0.35">
      <c r="A4644" s="98"/>
      <c r="B4644" s="98"/>
      <c r="C4644" s="98"/>
      <c r="D4644" s="98"/>
    </row>
    <row r="4645" spans="1:4" x14ac:dyDescent="0.35">
      <c r="A4645" s="98"/>
      <c r="B4645" s="98"/>
      <c r="C4645" s="98"/>
      <c r="D4645" s="98"/>
    </row>
    <row r="4646" spans="1:4" x14ac:dyDescent="0.35">
      <c r="A4646" s="98"/>
      <c r="B4646" s="98"/>
      <c r="C4646" s="98"/>
      <c r="D4646" s="98"/>
    </row>
    <row r="4647" spans="1:4" x14ac:dyDescent="0.35">
      <c r="A4647" s="98"/>
      <c r="B4647" s="98"/>
      <c r="C4647" s="98"/>
      <c r="D4647" s="98"/>
    </row>
    <row r="4648" spans="1:4" x14ac:dyDescent="0.35">
      <c r="A4648" s="98"/>
      <c r="B4648" s="98"/>
      <c r="C4648" s="98"/>
      <c r="D4648" s="98"/>
    </row>
    <row r="4649" spans="1:4" x14ac:dyDescent="0.35">
      <c r="A4649" s="98"/>
      <c r="B4649" s="98"/>
      <c r="C4649" s="98"/>
      <c r="D4649" s="98"/>
    </row>
    <row r="4650" spans="1:4" x14ac:dyDescent="0.35">
      <c r="A4650" s="98"/>
      <c r="B4650" s="98"/>
      <c r="C4650" s="98"/>
      <c r="D4650" s="98"/>
    </row>
    <row r="4651" spans="1:4" x14ac:dyDescent="0.35">
      <c r="A4651" s="98"/>
      <c r="B4651" s="98"/>
      <c r="C4651" s="98"/>
      <c r="D4651" s="98"/>
    </row>
    <row r="4652" spans="1:4" x14ac:dyDescent="0.35">
      <c r="A4652" s="98"/>
      <c r="B4652" s="98"/>
      <c r="C4652" s="98"/>
      <c r="D4652" s="98"/>
    </row>
    <row r="4653" spans="1:4" x14ac:dyDescent="0.35">
      <c r="A4653" s="98"/>
      <c r="B4653" s="98"/>
      <c r="C4653" s="98"/>
      <c r="D4653" s="98"/>
    </row>
    <row r="4654" spans="1:4" x14ac:dyDescent="0.35">
      <c r="A4654" s="98"/>
      <c r="B4654" s="98"/>
      <c r="C4654" s="98"/>
      <c r="D4654" s="98"/>
    </row>
    <row r="4655" spans="1:4" x14ac:dyDescent="0.35">
      <c r="A4655" s="98"/>
      <c r="B4655" s="98"/>
      <c r="C4655" s="98"/>
      <c r="D4655" s="98"/>
    </row>
    <row r="4656" spans="1:4" x14ac:dyDescent="0.35">
      <c r="A4656" s="98"/>
      <c r="B4656" s="98"/>
      <c r="C4656" s="98"/>
      <c r="D4656" s="98"/>
    </row>
    <row r="4657" spans="1:4" x14ac:dyDescent="0.35">
      <c r="A4657" s="98"/>
      <c r="B4657" s="98"/>
      <c r="C4657" s="98"/>
      <c r="D4657" s="98"/>
    </row>
    <row r="4658" spans="1:4" x14ac:dyDescent="0.35">
      <c r="A4658" s="98"/>
      <c r="B4658" s="98"/>
      <c r="C4658" s="98"/>
      <c r="D4658" s="98"/>
    </row>
    <row r="4659" spans="1:4" x14ac:dyDescent="0.35">
      <c r="A4659" s="98"/>
      <c r="B4659" s="98"/>
      <c r="C4659" s="98"/>
      <c r="D4659" s="98"/>
    </row>
    <row r="4660" spans="1:4" x14ac:dyDescent="0.35">
      <c r="A4660" s="98"/>
      <c r="B4660" s="98"/>
      <c r="C4660" s="98"/>
      <c r="D4660" s="98"/>
    </row>
    <row r="4661" spans="1:4" x14ac:dyDescent="0.35">
      <c r="A4661" s="98"/>
      <c r="B4661" s="98"/>
      <c r="C4661" s="98"/>
      <c r="D4661" s="98"/>
    </row>
    <row r="4662" spans="1:4" x14ac:dyDescent="0.35">
      <c r="A4662" s="98"/>
      <c r="B4662" s="98"/>
      <c r="C4662" s="98"/>
      <c r="D4662" s="98"/>
    </row>
    <row r="4663" spans="1:4" x14ac:dyDescent="0.35">
      <c r="A4663" s="98"/>
      <c r="B4663" s="98"/>
      <c r="C4663" s="98"/>
      <c r="D4663" s="98"/>
    </row>
    <row r="4664" spans="1:4" x14ac:dyDescent="0.35">
      <c r="A4664" s="98"/>
      <c r="B4664" s="98"/>
      <c r="C4664" s="98"/>
      <c r="D4664" s="98"/>
    </row>
    <row r="4665" spans="1:4" x14ac:dyDescent="0.35">
      <c r="A4665" s="98"/>
      <c r="B4665" s="98"/>
      <c r="C4665" s="98"/>
      <c r="D4665" s="98"/>
    </row>
    <row r="4666" spans="1:4" x14ac:dyDescent="0.35">
      <c r="A4666" s="98"/>
      <c r="B4666" s="98"/>
      <c r="C4666" s="98"/>
      <c r="D4666" s="98"/>
    </row>
    <row r="4667" spans="1:4" x14ac:dyDescent="0.35">
      <c r="A4667" s="98"/>
      <c r="B4667" s="98"/>
      <c r="C4667" s="98"/>
      <c r="D4667" s="98"/>
    </row>
    <row r="4668" spans="1:4" x14ac:dyDescent="0.35">
      <c r="A4668" s="98"/>
      <c r="B4668" s="98"/>
      <c r="C4668" s="98"/>
      <c r="D4668" s="98"/>
    </row>
    <row r="4669" spans="1:4" x14ac:dyDescent="0.35">
      <c r="A4669" s="98"/>
      <c r="B4669" s="98"/>
      <c r="C4669" s="98"/>
      <c r="D4669" s="98"/>
    </row>
    <row r="4670" spans="1:4" x14ac:dyDescent="0.35">
      <c r="A4670" s="98"/>
      <c r="B4670" s="98"/>
      <c r="C4670" s="98"/>
      <c r="D4670" s="98"/>
    </row>
    <row r="4671" spans="1:4" x14ac:dyDescent="0.35">
      <c r="A4671" s="98"/>
      <c r="B4671" s="98"/>
      <c r="C4671" s="98"/>
      <c r="D4671" s="98"/>
    </row>
    <row r="4672" spans="1:4" x14ac:dyDescent="0.35">
      <c r="A4672" s="98"/>
      <c r="B4672" s="98"/>
      <c r="C4672" s="98"/>
      <c r="D4672" s="98"/>
    </row>
    <row r="4673" spans="1:4" x14ac:dyDescent="0.35">
      <c r="A4673" s="98"/>
      <c r="B4673" s="98"/>
      <c r="C4673" s="98"/>
      <c r="D4673" s="98"/>
    </row>
    <row r="4674" spans="1:4" x14ac:dyDescent="0.35">
      <c r="A4674" s="98"/>
      <c r="B4674" s="98"/>
      <c r="C4674" s="98"/>
      <c r="D4674" s="98"/>
    </row>
    <row r="4675" spans="1:4" x14ac:dyDescent="0.35">
      <c r="A4675" s="98"/>
      <c r="B4675" s="98"/>
      <c r="C4675" s="98"/>
      <c r="D4675" s="98"/>
    </row>
    <row r="4676" spans="1:4" x14ac:dyDescent="0.35">
      <c r="A4676" s="98"/>
      <c r="B4676" s="98"/>
      <c r="C4676" s="98"/>
      <c r="D4676" s="98"/>
    </row>
    <row r="4677" spans="1:4" x14ac:dyDescent="0.35">
      <c r="A4677" s="98"/>
      <c r="B4677" s="98"/>
      <c r="C4677" s="98"/>
      <c r="D4677" s="98"/>
    </row>
    <row r="4678" spans="1:4" x14ac:dyDescent="0.35">
      <c r="A4678" s="98"/>
      <c r="B4678" s="98"/>
      <c r="C4678" s="98"/>
      <c r="D4678" s="98"/>
    </row>
    <row r="4679" spans="1:4" x14ac:dyDescent="0.35">
      <c r="A4679" s="98"/>
      <c r="B4679" s="98"/>
      <c r="C4679" s="98"/>
      <c r="D4679" s="98"/>
    </row>
    <row r="4680" spans="1:4" x14ac:dyDescent="0.35">
      <c r="A4680" s="98"/>
      <c r="B4680" s="98"/>
      <c r="C4680" s="98"/>
      <c r="D4680" s="98"/>
    </row>
    <row r="4681" spans="1:4" x14ac:dyDescent="0.35">
      <c r="A4681" s="98"/>
      <c r="B4681" s="98"/>
      <c r="C4681" s="98"/>
      <c r="D4681" s="98"/>
    </row>
    <row r="4682" spans="1:4" x14ac:dyDescent="0.35">
      <c r="A4682" s="98"/>
      <c r="B4682" s="98"/>
      <c r="C4682" s="98"/>
      <c r="D4682" s="98"/>
    </row>
    <row r="4683" spans="1:4" x14ac:dyDescent="0.35">
      <c r="A4683" s="98"/>
      <c r="B4683" s="98"/>
      <c r="C4683" s="98"/>
      <c r="D4683" s="98"/>
    </row>
    <row r="4684" spans="1:4" x14ac:dyDescent="0.35">
      <c r="A4684" s="98"/>
      <c r="B4684" s="98"/>
      <c r="C4684" s="98"/>
      <c r="D4684" s="98"/>
    </row>
    <row r="4685" spans="1:4" x14ac:dyDescent="0.35">
      <c r="A4685" s="98"/>
      <c r="B4685" s="98"/>
      <c r="C4685" s="98"/>
      <c r="D4685" s="98"/>
    </row>
    <row r="4686" spans="1:4" x14ac:dyDescent="0.35">
      <c r="A4686" s="98"/>
      <c r="B4686" s="98"/>
      <c r="C4686" s="98"/>
      <c r="D4686" s="98"/>
    </row>
    <row r="4687" spans="1:4" x14ac:dyDescent="0.35">
      <c r="A4687" s="98"/>
      <c r="B4687" s="98"/>
      <c r="C4687" s="98"/>
      <c r="D4687" s="98"/>
    </row>
    <row r="4688" spans="1:4" x14ac:dyDescent="0.35">
      <c r="A4688" s="98"/>
      <c r="B4688" s="98"/>
      <c r="C4688" s="98"/>
      <c r="D4688" s="98"/>
    </row>
    <row r="4689" spans="1:4" x14ac:dyDescent="0.35">
      <c r="A4689" s="98"/>
      <c r="B4689" s="98"/>
      <c r="C4689" s="98"/>
      <c r="D4689" s="98"/>
    </row>
    <row r="4690" spans="1:4" x14ac:dyDescent="0.35">
      <c r="A4690" s="98"/>
      <c r="B4690" s="98"/>
      <c r="C4690" s="98"/>
      <c r="D4690" s="98"/>
    </row>
    <row r="4691" spans="1:4" x14ac:dyDescent="0.35">
      <c r="A4691" s="98"/>
      <c r="B4691" s="98"/>
      <c r="C4691" s="98"/>
      <c r="D4691" s="98"/>
    </row>
    <row r="4692" spans="1:4" x14ac:dyDescent="0.35">
      <c r="A4692" s="98"/>
      <c r="B4692" s="98"/>
      <c r="C4692" s="98"/>
      <c r="D4692" s="98"/>
    </row>
    <row r="4693" spans="1:4" x14ac:dyDescent="0.35">
      <c r="A4693" s="98"/>
      <c r="B4693" s="98"/>
      <c r="C4693" s="98"/>
      <c r="D4693" s="98"/>
    </row>
    <row r="4694" spans="1:4" x14ac:dyDescent="0.35">
      <c r="A4694" s="98"/>
      <c r="B4694" s="98"/>
      <c r="C4694" s="98"/>
      <c r="D4694" s="98"/>
    </row>
    <row r="4695" spans="1:4" x14ac:dyDescent="0.35">
      <c r="A4695" s="98"/>
      <c r="B4695" s="98"/>
      <c r="C4695" s="98"/>
      <c r="D4695" s="98"/>
    </row>
    <row r="4696" spans="1:4" x14ac:dyDescent="0.35">
      <c r="A4696" s="98"/>
      <c r="B4696" s="98"/>
      <c r="C4696" s="98"/>
      <c r="D4696" s="98"/>
    </row>
    <row r="4697" spans="1:4" x14ac:dyDescent="0.35">
      <c r="A4697" s="98"/>
      <c r="B4697" s="98"/>
      <c r="C4697" s="98"/>
      <c r="D4697" s="98"/>
    </row>
    <row r="4698" spans="1:4" x14ac:dyDescent="0.35">
      <c r="A4698" s="98"/>
      <c r="B4698" s="98"/>
      <c r="C4698" s="98"/>
      <c r="D4698" s="98"/>
    </row>
    <row r="4699" spans="1:4" x14ac:dyDescent="0.35">
      <c r="A4699" s="98"/>
      <c r="B4699" s="98"/>
      <c r="C4699" s="98"/>
      <c r="D4699" s="98"/>
    </row>
    <row r="4700" spans="1:4" x14ac:dyDescent="0.35">
      <c r="A4700" s="98"/>
      <c r="B4700" s="98"/>
      <c r="C4700" s="98"/>
      <c r="D4700" s="98"/>
    </row>
    <row r="4701" spans="1:4" x14ac:dyDescent="0.35">
      <c r="A4701" s="98"/>
      <c r="B4701" s="98"/>
      <c r="C4701" s="98"/>
      <c r="D4701" s="98"/>
    </row>
    <row r="4702" spans="1:4" x14ac:dyDescent="0.35">
      <c r="A4702" s="98"/>
      <c r="B4702" s="98"/>
      <c r="C4702" s="98"/>
      <c r="D4702" s="98"/>
    </row>
    <row r="4703" spans="1:4" x14ac:dyDescent="0.35">
      <c r="A4703" s="98"/>
      <c r="B4703" s="98"/>
      <c r="C4703" s="98"/>
      <c r="D4703" s="98"/>
    </row>
    <row r="4704" spans="1:4" x14ac:dyDescent="0.35">
      <c r="A4704" s="98"/>
      <c r="B4704" s="98"/>
      <c r="C4704" s="98"/>
      <c r="D4704" s="98"/>
    </row>
    <row r="4705" spans="1:4" x14ac:dyDescent="0.35">
      <c r="A4705" s="98"/>
      <c r="B4705" s="98"/>
      <c r="C4705" s="98"/>
      <c r="D4705" s="98"/>
    </row>
    <row r="4706" spans="1:4" x14ac:dyDescent="0.35">
      <c r="A4706" s="98"/>
      <c r="B4706" s="98"/>
      <c r="C4706" s="98"/>
      <c r="D4706" s="98"/>
    </row>
    <row r="4707" spans="1:4" x14ac:dyDescent="0.35">
      <c r="A4707" s="98"/>
      <c r="B4707" s="98"/>
      <c r="C4707" s="98"/>
      <c r="D4707" s="98"/>
    </row>
    <row r="4708" spans="1:4" x14ac:dyDescent="0.35">
      <c r="A4708" s="98"/>
      <c r="B4708" s="98"/>
      <c r="C4708" s="98"/>
      <c r="D4708" s="98"/>
    </row>
    <row r="4709" spans="1:4" x14ac:dyDescent="0.35">
      <c r="A4709" s="98"/>
      <c r="B4709" s="98"/>
      <c r="C4709" s="98"/>
      <c r="D4709" s="98"/>
    </row>
    <row r="4710" spans="1:4" x14ac:dyDescent="0.35">
      <c r="A4710" s="98"/>
      <c r="B4710" s="98"/>
      <c r="C4710" s="98"/>
      <c r="D4710" s="98"/>
    </row>
    <row r="4711" spans="1:4" x14ac:dyDescent="0.35">
      <c r="A4711" s="98"/>
      <c r="B4711" s="98"/>
      <c r="C4711" s="98"/>
      <c r="D4711" s="98"/>
    </row>
    <row r="4712" spans="1:4" x14ac:dyDescent="0.35">
      <c r="A4712" s="98"/>
      <c r="B4712" s="98"/>
      <c r="C4712" s="98"/>
      <c r="D4712" s="98"/>
    </row>
    <row r="4713" spans="1:4" x14ac:dyDescent="0.35">
      <c r="A4713" s="98"/>
      <c r="B4713" s="98"/>
      <c r="C4713" s="98"/>
      <c r="D4713" s="98"/>
    </row>
    <row r="4714" spans="1:4" x14ac:dyDescent="0.35">
      <c r="A4714" s="98"/>
      <c r="B4714" s="98"/>
      <c r="C4714" s="98"/>
      <c r="D4714" s="98"/>
    </row>
    <row r="4715" spans="1:4" x14ac:dyDescent="0.35">
      <c r="A4715" s="98"/>
      <c r="B4715" s="98"/>
      <c r="C4715" s="98"/>
      <c r="D4715" s="98"/>
    </row>
    <row r="4716" spans="1:4" x14ac:dyDescent="0.35">
      <c r="A4716" s="98"/>
      <c r="B4716" s="98"/>
      <c r="C4716" s="98"/>
      <c r="D4716" s="98"/>
    </row>
    <row r="4717" spans="1:4" x14ac:dyDescent="0.35">
      <c r="A4717" s="98"/>
      <c r="B4717" s="98"/>
      <c r="C4717" s="98"/>
      <c r="D4717" s="98"/>
    </row>
    <row r="4718" spans="1:4" x14ac:dyDescent="0.35">
      <c r="A4718" s="98"/>
      <c r="B4718" s="98"/>
      <c r="C4718" s="98"/>
      <c r="D4718" s="98"/>
    </row>
    <row r="4719" spans="1:4" x14ac:dyDescent="0.35">
      <c r="A4719" s="98"/>
      <c r="B4719" s="98"/>
      <c r="C4719" s="98"/>
      <c r="D4719" s="98"/>
    </row>
    <row r="4720" spans="1:4" x14ac:dyDescent="0.35">
      <c r="A4720" s="98"/>
      <c r="B4720" s="98"/>
      <c r="C4720" s="98"/>
      <c r="D4720" s="98"/>
    </row>
    <row r="4721" spans="1:4" x14ac:dyDescent="0.35">
      <c r="A4721" s="98"/>
      <c r="B4721" s="98"/>
      <c r="C4721" s="98"/>
      <c r="D4721" s="98"/>
    </row>
    <row r="4722" spans="1:4" x14ac:dyDescent="0.35">
      <c r="A4722" s="98"/>
      <c r="B4722" s="98"/>
      <c r="C4722" s="98"/>
      <c r="D4722" s="98"/>
    </row>
    <row r="4723" spans="1:4" x14ac:dyDescent="0.35">
      <c r="A4723" s="98"/>
      <c r="B4723" s="98"/>
      <c r="C4723" s="98"/>
      <c r="D4723" s="98"/>
    </row>
    <row r="4724" spans="1:4" x14ac:dyDescent="0.35">
      <c r="A4724" s="98"/>
      <c r="B4724" s="98"/>
      <c r="C4724" s="98"/>
      <c r="D4724" s="98"/>
    </row>
    <row r="4725" spans="1:4" x14ac:dyDescent="0.35">
      <c r="A4725" s="98"/>
      <c r="B4725" s="98"/>
      <c r="C4725" s="98"/>
      <c r="D4725" s="98"/>
    </row>
    <row r="4726" spans="1:4" x14ac:dyDescent="0.35">
      <c r="A4726" s="98"/>
      <c r="B4726" s="98"/>
      <c r="C4726" s="98"/>
      <c r="D4726" s="98"/>
    </row>
    <row r="4727" spans="1:4" x14ac:dyDescent="0.35">
      <c r="A4727" s="98"/>
      <c r="B4727" s="98"/>
      <c r="C4727" s="98"/>
      <c r="D4727" s="98"/>
    </row>
    <row r="4728" spans="1:4" x14ac:dyDescent="0.35">
      <c r="A4728" s="98"/>
      <c r="B4728" s="98"/>
      <c r="C4728" s="98"/>
      <c r="D4728" s="98"/>
    </row>
    <row r="4729" spans="1:4" x14ac:dyDescent="0.35">
      <c r="A4729" s="98"/>
      <c r="B4729" s="98"/>
      <c r="C4729" s="98"/>
      <c r="D4729" s="98"/>
    </row>
    <row r="4730" spans="1:4" x14ac:dyDescent="0.35">
      <c r="A4730" s="98"/>
      <c r="B4730" s="98"/>
      <c r="C4730" s="98"/>
      <c r="D4730" s="98"/>
    </row>
    <row r="4731" spans="1:4" x14ac:dyDescent="0.35">
      <c r="A4731" s="98"/>
      <c r="B4731" s="98"/>
      <c r="C4731" s="98"/>
      <c r="D4731" s="98"/>
    </row>
    <row r="4732" spans="1:4" x14ac:dyDescent="0.35">
      <c r="A4732" s="98"/>
      <c r="B4732" s="98"/>
      <c r="C4732" s="98"/>
      <c r="D4732" s="98"/>
    </row>
    <row r="4733" spans="1:4" x14ac:dyDescent="0.35">
      <c r="A4733" s="98"/>
      <c r="B4733" s="98"/>
      <c r="C4733" s="98"/>
      <c r="D4733" s="98"/>
    </row>
    <row r="4734" spans="1:4" x14ac:dyDescent="0.35">
      <c r="A4734" s="98"/>
      <c r="B4734" s="98"/>
      <c r="C4734" s="98"/>
      <c r="D4734" s="98"/>
    </row>
    <row r="4735" spans="1:4" x14ac:dyDescent="0.35">
      <c r="A4735" s="98"/>
      <c r="B4735" s="98"/>
      <c r="C4735" s="98"/>
      <c r="D4735" s="98"/>
    </row>
    <row r="4736" spans="1:4" x14ac:dyDescent="0.35">
      <c r="A4736" s="98"/>
      <c r="B4736" s="98"/>
      <c r="C4736" s="98"/>
      <c r="D4736" s="98"/>
    </row>
    <row r="4737" spans="1:4" x14ac:dyDescent="0.35">
      <c r="A4737" s="98"/>
      <c r="B4737" s="98"/>
      <c r="C4737" s="98"/>
      <c r="D4737" s="98"/>
    </row>
    <row r="4738" spans="1:4" x14ac:dyDescent="0.35">
      <c r="A4738" s="98"/>
      <c r="B4738" s="98"/>
      <c r="C4738" s="98"/>
      <c r="D4738" s="98"/>
    </row>
    <row r="4739" spans="1:4" x14ac:dyDescent="0.35">
      <c r="A4739" s="98"/>
      <c r="B4739" s="98"/>
      <c r="C4739" s="98"/>
      <c r="D4739" s="98"/>
    </row>
    <row r="4740" spans="1:4" x14ac:dyDescent="0.35">
      <c r="A4740" s="98"/>
      <c r="B4740" s="98"/>
      <c r="C4740" s="98"/>
      <c r="D4740" s="98"/>
    </row>
    <row r="4741" spans="1:4" x14ac:dyDescent="0.35">
      <c r="A4741" s="98"/>
      <c r="B4741" s="98"/>
      <c r="C4741" s="98"/>
      <c r="D4741" s="98"/>
    </row>
    <row r="4742" spans="1:4" x14ac:dyDescent="0.35">
      <c r="A4742" s="98"/>
      <c r="B4742" s="98"/>
      <c r="C4742" s="98"/>
      <c r="D4742" s="98"/>
    </row>
    <row r="4743" spans="1:4" x14ac:dyDescent="0.35">
      <c r="A4743" s="98"/>
      <c r="B4743" s="98"/>
      <c r="C4743" s="98"/>
      <c r="D4743" s="98"/>
    </row>
    <row r="4744" spans="1:4" x14ac:dyDescent="0.35">
      <c r="A4744" s="98"/>
      <c r="B4744" s="98"/>
      <c r="C4744" s="98"/>
      <c r="D4744" s="98"/>
    </row>
    <row r="4745" spans="1:4" x14ac:dyDescent="0.35">
      <c r="A4745" s="98"/>
      <c r="B4745" s="98"/>
      <c r="C4745" s="98"/>
      <c r="D4745" s="98"/>
    </row>
    <row r="4746" spans="1:4" x14ac:dyDescent="0.35">
      <c r="A4746" s="98"/>
      <c r="B4746" s="98"/>
      <c r="C4746" s="98"/>
      <c r="D4746" s="98"/>
    </row>
    <row r="4747" spans="1:4" x14ac:dyDescent="0.35">
      <c r="A4747" s="98"/>
      <c r="B4747" s="98"/>
      <c r="C4747" s="98"/>
      <c r="D4747" s="98"/>
    </row>
    <row r="4748" spans="1:4" x14ac:dyDescent="0.35">
      <c r="A4748" s="98"/>
      <c r="B4748" s="98"/>
      <c r="C4748" s="98"/>
      <c r="D4748" s="98"/>
    </row>
    <row r="4749" spans="1:4" x14ac:dyDescent="0.35">
      <c r="A4749" s="98"/>
      <c r="B4749" s="98"/>
      <c r="C4749" s="98"/>
      <c r="D4749" s="98"/>
    </row>
    <row r="4750" spans="1:4" x14ac:dyDescent="0.35">
      <c r="A4750" s="98"/>
      <c r="B4750" s="98"/>
      <c r="C4750" s="98"/>
      <c r="D4750" s="98"/>
    </row>
    <row r="4751" spans="1:4" x14ac:dyDescent="0.35">
      <c r="A4751" s="98"/>
      <c r="B4751" s="98"/>
      <c r="C4751" s="98"/>
      <c r="D4751" s="98"/>
    </row>
    <row r="4752" spans="1:4" x14ac:dyDescent="0.35">
      <c r="A4752" s="98"/>
      <c r="B4752" s="98"/>
      <c r="C4752" s="98"/>
      <c r="D4752" s="98"/>
    </row>
    <row r="4753" spans="1:4" x14ac:dyDescent="0.35">
      <c r="A4753" s="98"/>
      <c r="B4753" s="98"/>
      <c r="C4753" s="98"/>
      <c r="D4753" s="98"/>
    </row>
    <row r="4754" spans="1:4" x14ac:dyDescent="0.35">
      <c r="A4754" s="98"/>
      <c r="B4754" s="98"/>
      <c r="C4754" s="98"/>
      <c r="D4754" s="98"/>
    </row>
    <row r="4755" spans="1:4" x14ac:dyDescent="0.35">
      <c r="A4755" s="98"/>
      <c r="B4755" s="98"/>
      <c r="C4755" s="98"/>
      <c r="D4755" s="98"/>
    </row>
    <row r="4756" spans="1:4" x14ac:dyDescent="0.35">
      <c r="A4756" s="98"/>
      <c r="B4756" s="98"/>
      <c r="C4756" s="98"/>
      <c r="D4756" s="98"/>
    </row>
    <row r="4757" spans="1:4" x14ac:dyDescent="0.35">
      <c r="A4757" s="98"/>
      <c r="B4757" s="98"/>
      <c r="C4757" s="98"/>
      <c r="D4757" s="98"/>
    </row>
    <row r="4758" spans="1:4" x14ac:dyDescent="0.35">
      <c r="A4758" s="98"/>
      <c r="B4758" s="98"/>
      <c r="C4758" s="98"/>
      <c r="D4758" s="98"/>
    </row>
    <row r="4759" spans="1:4" x14ac:dyDescent="0.35">
      <c r="A4759" s="98"/>
      <c r="B4759" s="98"/>
      <c r="C4759" s="98"/>
      <c r="D4759" s="98"/>
    </row>
    <row r="4760" spans="1:4" x14ac:dyDescent="0.35">
      <c r="A4760" s="98"/>
      <c r="B4760" s="98"/>
      <c r="C4760" s="98"/>
      <c r="D4760" s="98"/>
    </row>
    <row r="4761" spans="1:4" x14ac:dyDescent="0.35">
      <c r="A4761" s="98"/>
      <c r="B4761" s="98"/>
      <c r="C4761" s="98"/>
      <c r="D4761" s="98"/>
    </row>
    <row r="4762" spans="1:4" x14ac:dyDescent="0.35">
      <c r="A4762" s="98"/>
      <c r="B4762" s="98"/>
      <c r="C4762" s="98"/>
      <c r="D4762" s="98"/>
    </row>
    <row r="4763" spans="1:4" x14ac:dyDescent="0.35">
      <c r="A4763" s="98"/>
      <c r="B4763" s="98"/>
      <c r="C4763" s="98"/>
      <c r="D4763" s="98"/>
    </row>
    <row r="4764" spans="1:4" x14ac:dyDescent="0.35">
      <c r="A4764" s="98"/>
      <c r="B4764" s="98"/>
      <c r="C4764" s="98"/>
      <c r="D4764" s="98"/>
    </row>
    <row r="4765" spans="1:4" x14ac:dyDescent="0.35">
      <c r="A4765" s="98"/>
      <c r="B4765" s="98"/>
      <c r="C4765" s="98"/>
      <c r="D4765" s="98"/>
    </row>
    <row r="4766" spans="1:4" x14ac:dyDescent="0.35">
      <c r="A4766" s="98"/>
      <c r="B4766" s="98"/>
      <c r="C4766" s="98"/>
      <c r="D4766" s="98"/>
    </row>
    <row r="4767" spans="1:4" x14ac:dyDescent="0.35">
      <c r="A4767" s="98"/>
      <c r="B4767" s="98"/>
      <c r="C4767" s="98"/>
      <c r="D4767" s="98"/>
    </row>
    <row r="4768" spans="1:4" x14ac:dyDescent="0.35">
      <c r="A4768" s="98"/>
      <c r="B4768" s="98"/>
      <c r="C4768" s="98"/>
      <c r="D4768" s="98"/>
    </row>
    <row r="4769" spans="1:4" x14ac:dyDescent="0.35">
      <c r="A4769" s="98"/>
      <c r="B4769" s="98"/>
      <c r="C4769" s="98"/>
      <c r="D4769" s="98"/>
    </row>
    <row r="4770" spans="1:4" x14ac:dyDescent="0.35">
      <c r="A4770" s="98"/>
      <c r="B4770" s="98"/>
      <c r="C4770" s="98"/>
      <c r="D4770" s="98"/>
    </row>
    <row r="4771" spans="1:4" x14ac:dyDescent="0.35">
      <c r="A4771" s="98"/>
      <c r="B4771" s="98"/>
      <c r="C4771" s="98"/>
      <c r="D4771" s="98"/>
    </row>
    <row r="4772" spans="1:4" x14ac:dyDescent="0.35">
      <c r="A4772" s="98"/>
      <c r="B4772" s="98"/>
      <c r="C4772" s="98"/>
      <c r="D4772" s="98"/>
    </row>
    <row r="4773" spans="1:4" x14ac:dyDescent="0.35">
      <c r="A4773" s="98"/>
      <c r="B4773" s="98"/>
      <c r="C4773" s="98"/>
      <c r="D4773" s="98"/>
    </row>
    <row r="4774" spans="1:4" x14ac:dyDescent="0.35">
      <c r="A4774" s="98"/>
      <c r="B4774" s="98"/>
      <c r="C4774" s="98"/>
      <c r="D4774" s="98"/>
    </row>
    <row r="4775" spans="1:4" x14ac:dyDescent="0.35">
      <c r="A4775" s="98"/>
      <c r="B4775" s="98"/>
      <c r="C4775" s="98"/>
      <c r="D4775" s="98"/>
    </row>
    <row r="4776" spans="1:4" x14ac:dyDescent="0.35">
      <c r="A4776" s="98"/>
      <c r="B4776" s="98"/>
      <c r="C4776" s="98"/>
      <c r="D4776" s="98"/>
    </row>
    <row r="4777" spans="1:4" x14ac:dyDescent="0.35">
      <c r="A4777" s="98"/>
      <c r="B4777" s="98"/>
      <c r="C4777" s="98"/>
      <c r="D4777" s="98"/>
    </row>
    <row r="4778" spans="1:4" x14ac:dyDescent="0.35">
      <c r="A4778" s="98"/>
      <c r="B4778" s="98"/>
      <c r="C4778" s="98"/>
      <c r="D4778" s="98"/>
    </row>
    <row r="4779" spans="1:4" x14ac:dyDescent="0.35">
      <c r="A4779" s="98"/>
      <c r="B4779" s="98"/>
      <c r="C4779" s="98"/>
      <c r="D4779" s="98"/>
    </row>
    <row r="4780" spans="1:4" x14ac:dyDescent="0.35">
      <c r="A4780" s="98"/>
      <c r="B4780" s="98"/>
      <c r="C4780" s="98"/>
      <c r="D4780" s="98"/>
    </row>
    <row r="4781" spans="1:4" x14ac:dyDescent="0.35">
      <c r="A4781" s="98"/>
      <c r="B4781" s="98"/>
      <c r="C4781" s="98"/>
      <c r="D4781" s="98"/>
    </row>
    <row r="4782" spans="1:4" x14ac:dyDescent="0.35">
      <c r="A4782" s="98"/>
      <c r="B4782" s="98"/>
      <c r="C4782" s="98"/>
      <c r="D4782" s="98"/>
    </row>
    <row r="4783" spans="1:4" x14ac:dyDescent="0.35">
      <c r="A4783" s="98"/>
      <c r="B4783" s="98"/>
      <c r="C4783" s="98"/>
      <c r="D4783" s="98"/>
    </row>
    <row r="4784" spans="1:4" x14ac:dyDescent="0.35">
      <c r="A4784" s="98"/>
      <c r="B4784" s="98"/>
      <c r="C4784" s="98"/>
      <c r="D4784" s="98"/>
    </row>
    <row r="4785" spans="1:4" x14ac:dyDescent="0.35">
      <c r="A4785" s="98"/>
      <c r="B4785" s="98"/>
      <c r="C4785" s="98"/>
      <c r="D4785" s="98"/>
    </row>
    <row r="4786" spans="1:4" x14ac:dyDescent="0.35">
      <c r="A4786" s="98"/>
      <c r="B4786" s="98"/>
      <c r="C4786" s="98"/>
      <c r="D4786" s="98"/>
    </row>
    <row r="4787" spans="1:4" x14ac:dyDescent="0.35">
      <c r="A4787" s="98"/>
      <c r="B4787" s="98"/>
      <c r="C4787" s="98"/>
      <c r="D4787" s="98"/>
    </row>
    <row r="4788" spans="1:4" x14ac:dyDescent="0.35">
      <c r="A4788" s="98"/>
      <c r="B4788" s="98"/>
      <c r="C4788" s="98"/>
      <c r="D4788" s="98"/>
    </row>
    <row r="4789" spans="1:4" x14ac:dyDescent="0.35">
      <c r="A4789" s="98"/>
      <c r="B4789" s="98"/>
      <c r="C4789" s="98"/>
      <c r="D4789" s="98"/>
    </row>
    <row r="4790" spans="1:4" x14ac:dyDescent="0.35">
      <c r="A4790" s="98"/>
      <c r="B4790" s="98"/>
      <c r="C4790" s="98"/>
      <c r="D4790" s="98"/>
    </row>
    <row r="4791" spans="1:4" x14ac:dyDescent="0.35">
      <c r="A4791" s="98"/>
      <c r="B4791" s="98"/>
      <c r="C4791" s="98"/>
      <c r="D4791" s="98"/>
    </row>
    <row r="4792" spans="1:4" x14ac:dyDescent="0.35">
      <c r="A4792" s="98"/>
      <c r="B4792" s="98"/>
      <c r="C4792" s="98"/>
      <c r="D4792" s="98"/>
    </row>
    <row r="4793" spans="1:4" x14ac:dyDescent="0.35">
      <c r="A4793" s="98"/>
      <c r="B4793" s="98"/>
      <c r="C4793" s="98"/>
      <c r="D4793" s="98"/>
    </row>
    <row r="4794" spans="1:4" x14ac:dyDescent="0.35">
      <c r="A4794" s="98"/>
      <c r="B4794" s="98"/>
      <c r="C4794" s="98"/>
      <c r="D4794" s="98"/>
    </row>
    <row r="4795" spans="1:4" x14ac:dyDescent="0.35">
      <c r="A4795" s="98"/>
      <c r="B4795" s="98"/>
      <c r="C4795" s="98"/>
      <c r="D4795" s="98"/>
    </row>
    <row r="4796" spans="1:4" x14ac:dyDescent="0.35">
      <c r="A4796" s="98"/>
      <c r="B4796" s="98"/>
      <c r="C4796" s="98"/>
      <c r="D4796" s="98"/>
    </row>
    <row r="4797" spans="1:4" x14ac:dyDescent="0.35">
      <c r="A4797" s="98"/>
      <c r="B4797" s="98"/>
      <c r="C4797" s="98"/>
      <c r="D4797" s="98"/>
    </row>
    <row r="4798" spans="1:4" x14ac:dyDescent="0.35">
      <c r="A4798" s="98"/>
      <c r="B4798" s="98"/>
      <c r="C4798" s="98"/>
      <c r="D4798" s="98"/>
    </row>
    <row r="4799" spans="1:4" x14ac:dyDescent="0.35">
      <c r="A4799" s="98"/>
      <c r="B4799" s="98"/>
      <c r="C4799" s="98"/>
      <c r="D4799" s="98"/>
    </row>
    <row r="4800" spans="1:4" x14ac:dyDescent="0.35">
      <c r="A4800" s="98"/>
      <c r="B4800" s="98"/>
      <c r="C4800" s="98"/>
      <c r="D4800" s="98"/>
    </row>
    <row r="4801" spans="1:4" x14ac:dyDescent="0.35">
      <c r="A4801" s="98"/>
      <c r="B4801" s="98"/>
      <c r="C4801" s="98"/>
      <c r="D4801" s="98"/>
    </row>
    <row r="4802" spans="1:4" x14ac:dyDescent="0.35">
      <c r="A4802" s="98"/>
      <c r="B4802" s="98"/>
      <c r="C4802" s="98"/>
      <c r="D4802" s="98"/>
    </row>
    <row r="4803" spans="1:4" x14ac:dyDescent="0.35">
      <c r="A4803" s="98"/>
      <c r="B4803" s="98"/>
      <c r="C4803" s="98"/>
      <c r="D4803" s="98"/>
    </row>
    <row r="4804" spans="1:4" x14ac:dyDescent="0.35">
      <c r="A4804" s="98"/>
      <c r="B4804" s="98"/>
      <c r="C4804" s="98"/>
      <c r="D4804" s="98"/>
    </row>
    <row r="4805" spans="1:4" x14ac:dyDescent="0.35">
      <c r="A4805" s="98"/>
      <c r="B4805" s="98"/>
      <c r="C4805" s="98"/>
      <c r="D4805" s="98"/>
    </row>
    <row r="4806" spans="1:4" x14ac:dyDescent="0.35">
      <c r="A4806" s="98"/>
      <c r="B4806" s="98"/>
      <c r="C4806" s="98"/>
      <c r="D4806" s="98"/>
    </row>
    <row r="4807" spans="1:4" x14ac:dyDescent="0.35">
      <c r="A4807" s="98"/>
      <c r="B4807" s="98"/>
      <c r="C4807" s="98"/>
      <c r="D4807" s="98"/>
    </row>
    <row r="4808" spans="1:4" x14ac:dyDescent="0.35">
      <c r="A4808" s="98"/>
      <c r="B4808" s="98"/>
      <c r="C4808" s="98"/>
      <c r="D4808" s="98"/>
    </row>
    <row r="4809" spans="1:4" x14ac:dyDescent="0.35">
      <c r="A4809" s="98"/>
      <c r="B4809" s="98"/>
      <c r="C4809" s="98"/>
      <c r="D4809" s="98"/>
    </row>
    <row r="4810" spans="1:4" x14ac:dyDescent="0.35">
      <c r="A4810" s="98"/>
      <c r="B4810" s="98"/>
      <c r="C4810" s="98"/>
      <c r="D4810" s="98"/>
    </row>
    <row r="4811" spans="1:4" x14ac:dyDescent="0.35">
      <c r="A4811" s="98"/>
      <c r="B4811" s="98"/>
      <c r="C4811" s="98"/>
      <c r="D4811" s="98"/>
    </row>
    <row r="4812" spans="1:4" x14ac:dyDescent="0.35">
      <c r="A4812" s="98"/>
      <c r="B4812" s="98"/>
      <c r="C4812" s="98"/>
      <c r="D4812" s="98"/>
    </row>
    <row r="4813" spans="1:4" x14ac:dyDescent="0.35">
      <c r="A4813" s="98"/>
      <c r="B4813" s="98"/>
      <c r="C4813" s="98"/>
      <c r="D4813" s="98"/>
    </row>
    <row r="4814" spans="1:4" x14ac:dyDescent="0.35">
      <c r="A4814" s="98"/>
      <c r="B4814" s="98"/>
      <c r="C4814" s="98"/>
      <c r="D4814" s="98"/>
    </row>
    <row r="4815" spans="1:4" x14ac:dyDescent="0.35">
      <c r="A4815" s="98"/>
      <c r="B4815" s="98"/>
      <c r="C4815" s="98"/>
      <c r="D4815" s="98"/>
    </row>
    <row r="4816" spans="1:4" x14ac:dyDescent="0.35">
      <c r="A4816" s="98"/>
      <c r="B4816" s="98"/>
      <c r="C4816" s="98"/>
      <c r="D4816" s="98"/>
    </row>
    <row r="4817" spans="1:4" x14ac:dyDescent="0.35">
      <c r="A4817" s="98"/>
      <c r="B4817" s="98"/>
      <c r="C4817" s="98"/>
      <c r="D4817" s="98"/>
    </row>
    <row r="4818" spans="1:4" x14ac:dyDescent="0.35">
      <c r="A4818" s="98"/>
      <c r="B4818" s="98"/>
      <c r="C4818" s="98"/>
      <c r="D4818" s="98"/>
    </row>
    <row r="4819" spans="1:4" x14ac:dyDescent="0.35">
      <c r="A4819" s="98"/>
      <c r="B4819" s="98"/>
      <c r="C4819" s="98"/>
      <c r="D4819" s="98"/>
    </row>
    <row r="4820" spans="1:4" x14ac:dyDescent="0.35">
      <c r="A4820" s="98"/>
      <c r="B4820" s="98"/>
      <c r="C4820" s="98"/>
      <c r="D4820" s="98"/>
    </row>
    <row r="4821" spans="1:4" x14ac:dyDescent="0.35">
      <c r="A4821" s="98"/>
      <c r="B4821" s="98"/>
      <c r="C4821" s="98"/>
      <c r="D4821" s="98"/>
    </row>
    <row r="4822" spans="1:4" x14ac:dyDescent="0.35">
      <c r="A4822" s="98"/>
      <c r="B4822" s="98"/>
      <c r="C4822" s="98"/>
      <c r="D4822" s="98"/>
    </row>
    <row r="4823" spans="1:4" x14ac:dyDescent="0.35">
      <c r="A4823" s="98"/>
      <c r="B4823" s="98"/>
      <c r="C4823" s="98"/>
      <c r="D4823" s="98"/>
    </row>
    <row r="4824" spans="1:4" x14ac:dyDescent="0.35">
      <c r="A4824" s="98"/>
      <c r="B4824" s="98"/>
      <c r="C4824" s="98"/>
      <c r="D4824" s="98"/>
    </row>
    <row r="4825" spans="1:4" x14ac:dyDescent="0.35">
      <c r="A4825" s="98"/>
      <c r="B4825" s="98"/>
      <c r="C4825" s="98"/>
      <c r="D4825" s="98"/>
    </row>
    <row r="4826" spans="1:4" x14ac:dyDescent="0.35">
      <c r="A4826" s="98"/>
      <c r="B4826" s="98"/>
      <c r="C4826" s="98"/>
      <c r="D4826" s="98"/>
    </row>
    <row r="4827" spans="1:4" x14ac:dyDescent="0.35">
      <c r="A4827" s="98"/>
      <c r="B4827" s="98"/>
      <c r="C4827" s="98"/>
      <c r="D4827" s="98"/>
    </row>
    <row r="4828" spans="1:4" x14ac:dyDescent="0.35">
      <c r="A4828" s="98"/>
      <c r="B4828" s="98"/>
      <c r="C4828" s="98"/>
      <c r="D4828" s="98"/>
    </row>
    <row r="4829" spans="1:4" x14ac:dyDescent="0.35">
      <c r="A4829" s="98"/>
      <c r="B4829" s="98"/>
      <c r="C4829" s="98"/>
      <c r="D4829" s="98"/>
    </row>
    <row r="4830" spans="1:4" x14ac:dyDescent="0.35">
      <c r="A4830" s="98"/>
      <c r="B4830" s="98"/>
      <c r="C4830" s="98"/>
      <c r="D4830" s="98"/>
    </row>
    <row r="4831" spans="1:4" x14ac:dyDescent="0.35">
      <c r="A4831" s="98"/>
      <c r="B4831" s="98"/>
      <c r="C4831" s="98"/>
      <c r="D4831" s="98"/>
    </row>
    <row r="4832" spans="1:4" x14ac:dyDescent="0.35">
      <c r="A4832" s="98"/>
      <c r="B4832" s="98"/>
      <c r="C4832" s="98"/>
      <c r="D4832" s="98"/>
    </row>
    <row r="4833" spans="1:4" x14ac:dyDescent="0.35">
      <c r="A4833" s="98"/>
      <c r="B4833" s="98"/>
      <c r="C4833" s="98"/>
      <c r="D4833" s="98"/>
    </row>
    <row r="4834" spans="1:4" x14ac:dyDescent="0.35">
      <c r="A4834" s="98"/>
      <c r="B4834" s="98"/>
      <c r="C4834" s="98"/>
      <c r="D4834" s="98"/>
    </row>
    <row r="4835" spans="1:4" x14ac:dyDescent="0.35">
      <c r="A4835" s="98"/>
      <c r="B4835" s="98"/>
      <c r="C4835" s="98"/>
      <c r="D4835" s="98"/>
    </row>
    <row r="4836" spans="1:4" x14ac:dyDescent="0.35">
      <c r="A4836" s="98"/>
      <c r="B4836" s="98"/>
      <c r="C4836" s="98"/>
      <c r="D4836" s="98"/>
    </row>
    <row r="4837" spans="1:4" x14ac:dyDescent="0.35">
      <c r="A4837" s="98"/>
      <c r="B4837" s="98"/>
      <c r="C4837" s="98"/>
      <c r="D4837" s="98"/>
    </row>
    <row r="4838" spans="1:4" x14ac:dyDescent="0.35">
      <c r="A4838" s="98"/>
      <c r="B4838" s="98"/>
      <c r="C4838" s="98"/>
      <c r="D4838" s="98"/>
    </row>
    <row r="4839" spans="1:4" x14ac:dyDescent="0.35">
      <c r="A4839" s="98"/>
      <c r="B4839" s="98"/>
      <c r="C4839" s="98"/>
      <c r="D4839" s="98"/>
    </row>
    <row r="4840" spans="1:4" x14ac:dyDescent="0.35">
      <c r="A4840" s="98"/>
      <c r="B4840" s="98"/>
      <c r="C4840" s="98"/>
      <c r="D4840" s="98"/>
    </row>
    <row r="4841" spans="1:4" x14ac:dyDescent="0.35">
      <c r="A4841" s="98"/>
      <c r="B4841" s="98"/>
      <c r="C4841" s="98"/>
      <c r="D4841" s="98"/>
    </row>
    <row r="4842" spans="1:4" x14ac:dyDescent="0.35">
      <c r="A4842" s="98"/>
      <c r="B4842" s="98"/>
      <c r="C4842" s="98"/>
      <c r="D4842" s="98"/>
    </row>
    <row r="4843" spans="1:4" x14ac:dyDescent="0.35">
      <c r="A4843" s="98"/>
      <c r="B4843" s="98"/>
      <c r="C4843" s="98"/>
      <c r="D4843" s="98"/>
    </row>
    <row r="4844" spans="1:4" x14ac:dyDescent="0.35">
      <c r="A4844" s="98"/>
      <c r="B4844" s="98"/>
      <c r="C4844" s="98"/>
      <c r="D4844" s="98"/>
    </row>
    <row r="4845" spans="1:4" x14ac:dyDescent="0.35">
      <c r="A4845" s="98"/>
      <c r="B4845" s="98"/>
      <c r="C4845" s="98"/>
      <c r="D4845" s="98"/>
    </row>
    <row r="4846" spans="1:4" x14ac:dyDescent="0.35">
      <c r="A4846" s="98"/>
      <c r="B4846" s="98"/>
      <c r="C4846" s="98"/>
      <c r="D4846" s="98"/>
    </row>
    <row r="4847" spans="1:4" x14ac:dyDescent="0.35">
      <c r="A4847" s="98"/>
      <c r="B4847" s="98"/>
      <c r="C4847" s="98"/>
      <c r="D4847" s="98"/>
    </row>
    <row r="4848" spans="1:4" x14ac:dyDescent="0.35">
      <c r="A4848" s="98"/>
      <c r="B4848" s="98"/>
      <c r="C4848" s="98"/>
      <c r="D4848" s="98"/>
    </row>
    <row r="4849" spans="1:4" x14ac:dyDescent="0.35">
      <c r="A4849" s="98"/>
      <c r="B4849" s="98"/>
      <c r="C4849" s="98"/>
      <c r="D4849" s="98"/>
    </row>
    <row r="4850" spans="1:4" x14ac:dyDescent="0.35">
      <c r="A4850" s="98"/>
      <c r="B4850" s="98"/>
      <c r="C4850" s="98"/>
      <c r="D4850" s="98"/>
    </row>
    <row r="4851" spans="1:4" x14ac:dyDescent="0.35">
      <c r="A4851" s="98"/>
      <c r="B4851" s="98"/>
      <c r="C4851" s="98"/>
      <c r="D4851" s="98"/>
    </row>
    <row r="4852" spans="1:4" x14ac:dyDescent="0.35">
      <c r="A4852" s="98"/>
      <c r="B4852" s="98"/>
      <c r="C4852" s="98"/>
      <c r="D4852" s="98"/>
    </row>
    <row r="4853" spans="1:4" x14ac:dyDescent="0.35">
      <c r="A4853" s="98"/>
      <c r="B4853" s="98"/>
      <c r="C4853" s="98"/>
      <c r="D4853" s="98"/>
    </row>
    <row r="4854" spans="1:4" x14ac:dyDescent="0.35">
      <c r="A4854" s="98"/>
      <c r="B4854" s="98"/>
      <c r="C4854" s="98"/>
      <c r="D4854" s="98"/>
    </row>
    <row r="4855" spans="1:4" x14ac:dyDescent="0.35">
      <c r="A4855" s="98"/>
      <c r="B4855" s="98"/>
      <c r="C4855" s="98"/>
      <c r="D4855" s="98"/>
    </row>
    <row r="4856" spans="1:4" x14ac:dyDescent="0.35">
      <c r="A4856" s="98"/>
      <c r="B4856" s="98"/>
      <c r="C4856" s="98"/>
      <c r="D4856" s="98"/>
    </row>
    <row r="4857" spans="1:4" x14ac:dyDescent="0.35">
      <c r="A4857" s="98"/>
      <c r="B4857" s="98"/>
      <c r="C4857" s="98"/>
      <c r="D4857" s="98"/>
    </row>
    <row r="4858" spans="1:4" x14ac:dyDescent="0.35">
      <c r="A4858" s="98"/>
      <c r="B4858" s="98"/>
      <c r="C4858" s="98"/>
      <c r="D4858" s="98"/>
    </row>
    <row r="4859" spans="1:4" x14ac:dyDescent="0.35">
      <c r="A4859" s="98"/>
      <c r="B4859" s="98"/>
      <c r="C4859" s="98"/>
      <c r="D4859" s="98"/>
    </row>
    <row r="4860" spans="1:4" x14ac:dyDescent="0.35">
      <c r="A4860" s="98"/>
      <c r="B4860" s="98"/>
      <c r="C4860" s="98"/>
      <c r="D4860" s="98"/>
    </row>
    <row r="4861" spans="1:4" x14ac:dyDescent="0.35">
      <c r="A4861" s="98"/>
      <c r="B4861" s="98"/>
      <c r="C4861" s="98"/>
      <c r="D4861" s="98"/>
    </row>
    <row r="4862" spans="1:4" x14ac:dyDescent="0.35">
      <c r="A4862" s="98"/>
      <c r="B4862" s="98"/>
      <c r="C4862" s="98"/>
      <c r="D4862" s="98"/>
    </row>
    <row r="4863" spans="1:4" x14ac:dyDescent="0.35">
      <c r="A4863" s="98"/>
      <c r="B4863" s="98"/>
      <c r="C4863" s="98"/>
      <c r="D4863" s="98"/>
    </row>
    <row r="4864" spans="1:4" x14ac:dyDescent="0.35">
      <c r="A4864" s="98"/>
      <c r="B4864" s="98"/>
      <c r="C4864" s="98"/>
      <c r="D4864" s="98"/>
    </row>
    <row r="4865" spans="1:4" x14ac:dyDescent="0.35">
      <c r="A4865" s="98"/>
      <c r="B4865" s="98"/>
      <c r="C4865" s="98"/>
      <c r="D4865" s="98"/>
    </row>
    <row r="4866" spans="1:4" x14ac:dyDescent="0.35">
      <c r="A4866" s="98"/>
      <c r="B4866" s="98"/>
      <c r="C4866" s="98"/>
      <c r="D4866" s="98"/>
    </row>
    <row r="4867" spans="1:4" x14ac:dyDescent="0.35">
      <c r="A4867" s="98"/>
      <c r="B4867" s="98"/>
      <c r="C4867" s="98"/>
      <c r="D4867" s="98"/>
    </row>
    <row r="4868" spans="1:4" x14ac:dyDescent="0.35">
      <c r="A4868" s="98"/>
      <c r="B4868" s="98"/>
      <c r="C4868" s="98"/>
      <c r="D4868" s="98"/>
    </row>
    <row r="4869" spans="1:4" x14ac:dyDescent="0.35">
      <c r="A4869" s="98"/>
      <c r="B4869" s="98"/>
      <c r="C4869" s="98"/>
      <c r="D4869" s="98"/>
    </row>
    <row r="4870" spans="1:4" x14ac:dyDescent="0.35">
      <c r="A4870" s="98"/>
      <c r="B4870" s="98"/>
      <c r="C4870" s="98"/>
      <c r="D4870" s="98"/>
    </row>
    <row r="4871" spans="1:4" x14ac:dyDescent="0.35">
      <c r="A4871" s="98"/>
      <c r="B4871" s="98"/>
      <c r="C4871" s="98"/>
      <c r="D4871" s="98"/>
    </row>
    <row r="4872" spans="1:4" x14ac:dyDescent="0.35">
      <c r="A4872" s="98"/>
      <c r="B4872" s="98"/>
      <c r="C4872" s="98"/>
      <c r="D4872" s="98"/>
    </row>
    <row r="4873" spans="1:4" x14ac:dyDescent="0.35">
      <c r="A4873" s="98"/>
      <c r="B4873" s="98"/>
      <c r="C4873" s="98"/>
      <c r="D4873" s="98"/>
    </row>
    <row r="4874" spans="1:4" x14ac:dyDescent="0.35">
      <c r="A4874" s="98"/>
      <c r="B4874" s="98"/>
      <c r="C4874" s="98"/>
      <c r="D4874" s="98"/>
    </row>
    <row r="4875" spans="1:4" x14ac:dyDescent="0.35">
      <c r="A4875" s="98"/>
      <c r="B4875" s="98"/>
      <c r="C4875" s="98"/>
      <c r="D4875" s="98"/>
    </row>
    <row r="4876" spans="1:4" x14ac:dyDescent="0.35">
      <c r="A4876" s="98"/>
      <c r="B4876" s="98"/>
      <c r="C4876" s="98"/>
      <c r="D4876" s="98"/>
    </row>
    <row r="4877" spans="1:4" x14ac:dyDescent="0.35">
      <c r="A4877" s="98"/>
      <c r="B4877" s="98"/>
      <c r="C4877" s="98"/>
      <c r="D4877" s="98"/>
    </row>
    <row r="4878" spans="1:4" x14ac:dyDescent="0.35">
      <c r="A4878" s="98"/>
      <c r="B4878" s="98"/>
      <c r="C4878" s="98"/>
      <c r="D4878" s="98"/>
    </row>
    <row r="4879" spans="1:4" x14ac:dyDescent="0.35">
      <c r="A4879" s="98"/>
      <c r="B4879" s="98"/>
      <c r="C4879" s="98"/>
      <c r="D4879" s="98"/>
    </row>
    <row r="4880" spans="1:4" x14ac:dyDescent="0.35">
      <c r="A4880" s="98"/>
      <c r="B4880" s="98"/>
      <c r="C4880" s="98"/>
      <c r="D4880" s="98"/>
    </row>
    <row r="4881" spans="1:4" x14ac:dyDescent="0.35">
      <c r="A4881" s="98"/>
      <c r="B4881" s="98"/>
      <c r="C4881" s="98"/>
      <c r="D4881" s="98"/>
    </row>
    <row r="4882" spans="1:4" x14ac:dyDescent="0.35">
      <c r="A4882" s="98"/>
      <c r="B4882" s="98"/>
      <c r="C4882" s="98"/>
      <c r="D4882" s="98"/>
    </row>
    <row r="4883" spans="1:4" x14ac:dyDescent="0.35">
      <c r="A4883" s="98"/>
      <c r="B4883" s="98"/>
      <c r="C4883" s="98"/>
      <c r="D4883" s="98"/>
    </row>
    <row r="4884" spans="1:4" x14ac:dyDescent="0.35">
      <c r="A4884" s="98"/>
      <c r="B4884" s="98"/>
      <c r="C4884" s="98"/>
      <c r="D4884" s="98"/>
    </row>
    <row r="4885" spans="1:4" x14ac:dyDescent="0.35">
      <c r="A4885" s="98"/>
      <c r="B4885" s="98"/>
      <c r="C4885" s="98"/>
      <c r="D4885" s="98"/>
    </row>
    <row r="4886" spans="1:4" x14ac:dyDescent="0.35">
      <c r="A4886" s="98"/>
      <c r="B4886" s="98"/>
      <c r="C4886" s="98"/>
      <c r="D4886" s="98"/>
    </row>
    <row r="4887" spans="1:4" x14ac:dyDescent="0.35">
      <c r="A4887" s="98"/>
      <c r="B4887" s="98"/>
      <c r="C4887" s="98"/>
      <c r="D4887" s="98"/>
    </row>
    <row r="4888" spans="1:4" x14ac:dyDescent="0.35">
      <c r="A4888" s="98"/>
      <c r="B4888" s="98"/>
      <c r="C4888" s="98"/>
      <c r="D4888" s="98"/>
    </row>
    <row r="4889" spans="1:4" x14ac:dyDescent="0.35">
      <c r="A4889" s="98"/>
      <c r="B4889" s="98"/>
      <c r="C4889" s="98"/>
      <c r="D4889" s="98"/>
    </row>
    <row r="4890" spans="1:4" x14ac:dyDescent="0.35">
      <c r="A4890" s="98"/>
      <c r="B4890" s="98"/>
      <c r="C4890" s="98"/>
      <c r="D4890" s="98"/>
    </row>
    <row r="4891" spans="1:4" x14ac:dyDescent="0.35">
      <c r="A4891" s="98"/>
      <c r="B4891" s="98"/>
      <c r="C4891" s="98"/>
      <c r="D4891" s="98"/>
    </row>
    <row r="4892" spans="1:4" x14ac:dyDescent="0.35">
      <c r="A4892" s="98"/>
      <c r="B4892" s="98"/>
      <c r="C4892" s="98"/>
      <c r="D4892" s="98"/>
    </row>
    <row r="4893" spans="1:4" x14ac:dyDescent="0.35">
      <c r="A4893" s="98"/>
      <c r="B4893" s="98"/>
      <c r="C4893" s="98"/>
      <c r="D4893" s="98"/>
    </row>
    <row r="4894" spans="1:4" x14ac:dyDescent="0.35">
      <c r="A4894" s="98"/>
      <c r="B4894" s="98"/>
      <c r="C4894" s="98"/>
      <c r="D4894" s="98"/>
    </row>
    <row r="4895" spans="1:4" x14ac:dyDescent="0.35">
      <c r="A4895" s="98"/>
      <c r="B4895" s="98"/>
      <c r="C4895" s="98"/>
      <c r="D4895" s="98"/>
    </row>
    <row r="4896" spans="1:4" x14ac:dyDescent="0.35">
      <c r="A4896" s="98"/>
      <c r="B4896" s="98"/>
      <c r="C4896" s="98"/>
      <c r="D4896" s="98"/>
    </row>
    <row r="4897" spans="1:4" x14ac:dyDescent="0.35">
      <c r="A4897" s="98"/>
      <c r="B4897" s="98"/>
      <c r="C4897" s="98"/>
      <c r="D4897" s="98"/>
    </row>
    <row r="4898" spans="1:4" x14ac:dyDescent="0.35">
      <c r="A4898" s="98"/>
      <c r="B4898" s="98"/>
      <c r="C4898" s="98"/>
      <c r="D4898" s="98"/>
    </row>
    <row r="4899" spans="1:4" x14ac:dyDescent="0.35">
      <c r="A4899" s="98"/>
      <c r="B4899" s="98"/>
      <c r="C4899" s="98"/>
      <c r="D4899" s="98"/>
    </row>
    <row r="4900" spans="1:4" x14ac:dyDescent="0.35">
      <c r="A4900" s="98"/>
      <c r="B4900" s="98"/>
      <c r="C4900" s="98"/>
      <c r="D4900" s="98"/>
    </row>
    <row r="4901" spans="1:4" x14ac:dyDescent="0.35">
      <c r="A4901" s="98"/>
      <c r="B4901" s="98"/>
      <c r="C4901" s="98"/>
      <c r="D4901" s="98"/>
    </row>
    <row r="4902" spans="1:4" x14ac:dyDescent="0.35">
      <c r="A4902" s="98"/>
      <c r="B4902" s="98"/>
      <c r="C4902" s="98"/>
      <c r="D4902" s="98"/>
    </row>
    <row r="4903" spans="1:4" x14ac:dyDescent="0.35">
      <c r="A4903" s="98"/>
      <c r="B4903" s="98"/>
      <c r="C4903" s="98"/>
      <c r="D4903" s="98"/>
    </row>
    <row r="4904" spans="1:4" x14ac:dyDescent="0.35">
      <c r="A4904" s="98"/>
      <c r="B4904" s="98"/>
      <c r="C4904" s="98"/>
      <c r="D4904" s="98"/>
    </row>
    <row r="4905" spans="1:4" x14ac:dyDescent="0.35">
      <c r="A4905" s="98"/>
      <c r="B4905" s="98"/>
      <c r="C4905" s="98"/>
      <c r="D4905" s="98"/>
    </row>
    <row r="4906" spans="1:4" x14ac:dyDescent="0.35">
      <c r="A4906" s="98"/>
      <c r="B4906" s="98"/>
      <c r="C4906" s="98"/>
      <c r="D4906" s="98"/>
    </row>
    <row r="4907" spans="1:4" x14ac:dyDescent="0.35">
      <c r="A4907" s="98"/>
      <c r="B4907" s="98"/>
      <c r="C4907" s="98"/>
      <c r="D4907" s="98"/>
    </row>
    <row r="4908" spans="1:4" x14ac:dyDescent="0.35">
      <c r="A4908" s="98"/>
      <c r="B4908" s="98"/>
      <c r="C4908" s="98"/>
      <c r="D4908" s="98"/>
    </row>
    <row r="4909" spans="1:4" x14ac:dyDescent="0.35">
      <c r="A4909" s="98"/>
      <c r="B4909" s="98"/>
      <c r="C4909" s="98"/>
      <c r="D4909" s="98"/>
    </row>
    <row r="4910" spans="1:4" x14ac:dyDescent="0.35">
      <c r="A4910" s="98"/>
      <c r="B4910" s="98"/>
      <c r="C4910" s="98"/>
      <c r="D4910" s="98"/>
    </row>
    <row r="4911" spans="1:4" x14ac:dyDescent="0.35">
      <c r="A4911" s="98"/>
      <c r="B4911" s="98"/>
      <c r="C4911" s="98"/>
      <c r="D4911" s="98"/>
    </row>
    <row r="4912" spans="1:4" x14ac:dyDescent="0.35">
      <c r="A4912" s="98"/>
      <c r="B4912" s="98"/>
      <c r="C4912" s="98"/>
      <c r="D4912" s="98"/>
    </row>
    <row r="4913" spans="1:4" x14ac:dyDescent="0.35">
      <c r="A4913" s="98"/>
      <c r="B4913" s="98"/>
      <c r="C4913" s="98"/>
      <c r="D4913" s="98"/>
    </row>
    <row r="4914" spans="1:4" x14ac:dyDescent="0.35">
      <c r="A4914" s="98"/>
      <c r="B4914" s="98"/>
      <c r="C4914" s="98"/>
      <c r="D4914" s="98"/>
    </row>
    <row r="4915" spans="1:4" x14ac:dyDescent="0.35">
      <c r="A4915" s="98"/>
      <c r="B4915" s="98"/>
      <c r="C4915" s="98"/>
      <c r="D4915" s="98"/>
    </row>
    <row r="4916" spans="1:4" x14ac:dyDescent="0.35">
      <c r="A4916" s="98"/>
      <c r="B4916" s="98"/>
      <c r="C4916" s="98"/>
      <c r="D4916" s="98"/>
    </row>
    <row r="4917" spans="1:4" x14ac:dyDescent="0.35">
      <c r="A4917" s="98"/>
      <c r="B4917" s="98"/>
      <c r="C4917" s="98"/>
      <c r="D4917" s="98"/>
    </row>
    <row r="4918" spans="1:4" x14ac:dyDescent="0.35">
      <c r="A4918" s="98"/>
      <c r="B4918" s="98"/>
      <c r="C4918" s="98"/>
      <c r="D4918" s="98"/>
    </row>
    <row r="4919" spans="1:4" x14ac:dyDescent="0.35">
      <c r="A4919" s="98"/>
      <c r="B4919" s="98"/>
      <c r="C4919" s="98"/>
      <c r="D4919" s="98"/>
    </row>
    <row r="4920" spans="1:4" x14ac:dyDescent="0.35">
      <c r="A4920" s="98"/>
      <c r="B4920" s="98"/>
      <c r="C4920" s="98"/>
      <c r="D4920" s="98"/>
    </row>
    <row r="4921" spans="1:4" x14ac:dyDescent="0.35">
      <c r="A4921" s="98"/>
      <c r="B4921" s="98"/>
      <c r="C4921" s="98"/>
      <c r="D4921" s="98"/>
    </row>
    <row r="4922" spans="1:4" x14ac:dyDescent="0.35">
      <c r="A4922" s="98"/>
      <c r="B4922" s="98"/>
      <c r="C4922" s="98"/>
      <c r="D4922" s="98"/>
    </row>
    <row r="4923" spans="1:4" x14ac:dyDescent="0.35">
      <c r="A4923" s="98"/>
      <c r="B4923" s="98"/>
      <c r="C4923" s="98"/>
      <c r="D4923" s="98"/>
    </row>
    <row r="4924" spans="1:4" x14ac:dyDescent="0.35">
      <c r="A4924" s="98"/>
      <c r="B4924" s="98"/>
      <c r="C4924" s="98"/>
      <c r="D4924" s="98"/>
    </row>
    <row r="4925" spans="1:4" x14ac:dyDescent="0.35">
      <c r="A4925" s="98"/>
      <c r="B4925" s="98"/>
      <c r="C4925" s="98"/>
      <c r="D4925" s="98"/>
    </row>
    <row r="4926" spans="1:4" x14ac:dyDescent="0.35">
      <c r="A4926" s="98"/>
      <c r="B4926" s="98"/>
      <c r="C4926" s="98"/>
      <c r="D4926" s="98"/>
    </row>
    <row r="4927" spans="1:4" x14ac:dyDescent="0.35">
      <c r="A4927" s="98"/>
      <c r="B4927" s="98"/>
      <c r="C4927" s="98"/>
      <c r="D4927" s="98"/>
    </row>
    <row r="4928" spans="1:4" x14ac:dyDescent="0.35">
      <c r="A4928" s="98"/>
      <c r="B4928" s="98"/>
      <c r="C4928" s="98"/>
      <c r="D4928" s="98"/>
    </row>
    <row r="4929" spans="1:4" x14ac:dyDescent="0.35">
      <c r="A4929" s="98"/>
      <c r="B4929" s="98"/>
      <c r="C4929" s="98"/>
      <c r="D4929" s="98"/>
    </row>
    <row r="4930" spans="1:4" x14ac:dyDescent="0.35">
      <c r="A4930" s="98"/>
      <c r="B4930" s="98"/>
      <c r="C4930" s="98"/>
      <c r="D4930" s="98"/>
    </row>
    <row r="4931" spans="1:4" x14ac:dyDescent="0.35">
      <c r="A4931" s="98"/>
      <c r="B4931" s="98"/>
      <c r="C4931" s="98"/>
      <c r="D4931" s="98"/>
    </row>
    <row r="4932" spans="1:4" x14ac:dyDescent="0.35">
      <c r="A4932" s="98"/>
      <c r="B4932" s="98"/>
      <c r="C4932" s="98"/>
      <c r="D4932" s="98"/>
    </row>
    <row r="4933" spans="1:4" x14ac:dyDescent="0.35">
      <c r="A4933" s="98"/>
      <c r="B4933" s="98"/>
      <c r="C4933" s="98"/>
      <c r="D4933" s="98"/>
    </row>
    <row r="4934" spans="1:4" x14ac:dyDescent="0.35">
      <c r="A4934" s="98"/>
      <c r="B4934" s="98"/>
      <c r="C4934" s="98"/>
      <c r="D4934" s="98"/>
    </row>
    <row r="4935" spans="1:4" x14ac:dyDescent="0.35">
      <c r="A4935" s="98"/>
      <c r="B4935" s="98"/>
      <c r="C4935" s="98"/>
      <c r="D4935" s="98"/>
    </row>
    <row r="4936" spans="1:4" x14ac:dyDescent="0.35">
      <c r="A4936" s="98"/>
      <c r="B4936" s="98"/>
      <c r="C4936" s="98"/>
      <c r="D4936" s="98"/>
    </row>
    <row r="4937" spans="1:4" x14ac:dyDescent="0.35">
      <c r="A4937" s="98"/>
      <c r="B4937" s="98"/>
      <c r="C4937" s="98"/>
      <c r="D4937" s="98"/>
    </row>
    <row r="4938" spans="1:4" x14ac:dyDescent="0.35">
      <c r="A4938" s="98"/>
      <c r="B4938" s="98"/>
      <c r="C4938" s="98"/>
      <c r="D4938" s="98"/>
    </row>
    <row r="4939" spans="1:4" x14ac:dyDescent="0.35">
      <c r="A4939" s="98"/>
      <c r="B4939" s="98"/>
      <c r="C4939" s="98"/>
      <c r="D4939" s="98"/>
    </row>
    <row r="4940" spans="1:4" x14ac:dyDescent="0.35">
      <c r="A4940" s="98"/>
      <c r="B4940" s="98"/>
      <c r="C4940" s="98"/>
      <c r="D4940" s="98"/>
    </row>
    <row r="4941" spans="1:4" x14ac:dyDescent="0.35">
      <c r="A4941" s="98"/>
      <c r="B4941" s="98"/>
      <c r="C4941" s="98"/>
      <c r="D4941" s="98"/>
    </row>
    <row r="4942" spans="1:4" x14ac:dyDescent="0.35">
      <c r="A4942" s="98"/>
      <c r="B4942" s="98"/>
      <c r="C4942" s="98"/>
      <c r="D4942" s="98"/>
    </row>
    <row r="4943" spans="1:4" x14ac:dyDescent="0.35">
      <c r="A4943" s="98"/>
      <c r="B4943" s="98"/>
      <c r="C4943" s="98"/>
      <c r="D4943" s="98"/>
    </row>
    <row r="4944" spans="1:4" x14ac:dyDescent="0.35">
      <c r="A4944" s="98"/>
      <c r="B4944" s="98"/>
      <c r="C4944" s="98"/>
      <c r="D4944" s="98"/>
    </row>
    <row r="4945" spans="1:4" x14ac:dyDescent="0.35">
      <c r="A4945" s="98"/>
      <c r="B4945" s="98"/>
      <c r="C4945" s="98"/>
      <c r="D4945" s="98"/>
    </row>
    <row r="4946" spans="1:4" x14ac:dyDescent="0.35">
      <c r="A4946" s="98"/>
      <c r="B4946" s="98"/>
      <c r="C4946" s="98"/>
      <c r="D4946" s="98"/>
    </row>
    <row r="4947" spans="1:4" x14ac:dyDescent="0.35">
      <c r="A4947" s="98"/>
      <c r="B4947" s="98"/>
      <c r="C4947" s="98"/>
      <c r="D4947" s="98"/>
    </row>
    <row r="4948" spans="1:4" x14ac:dyDescent="0.35">
      <c r="A4948" s="98"/>
      <c r="B4948" s="98"/>
      <c r="C4948" s="98"/>
      <c r="D4948" s="98"/>
    </row>
    <row r="4949" spans="1:4" x14ac:dyDescent="0.35">
      <c r="A4949" s="98"/>
      <c r="B4949" s="98"/>
      <c r="C4949" s="98"/>
      <c r="D4949" s="98"/>
    </row>
    <row r="4950" spans="1:4" x14ac:dyDescent="0.35">
      <c r="A4950" s="98"/>
      <c r="B4950" s="98"/>
      <c r="C4950" s="98"/>
      <c r="D4950" s="98"/>
    </row>
    <row r="4951" spans="1:4" x14ac:dyDescent="0.35">
      <c r="A4951" s="98"/>
      <c r="B4951" s="98"/>
      <c r="C4951" s="98"/>
      <c r="D4951" s="98"/>
    </row>
    <row r="4952" spans="1:4" x14ac:dyDescent="0.35">
      <c r="A4952" s="98"/>
      <c r="B4952" s="98"/>
      <c r="C4952" s="98"/>
      <c r="D4952" s="98"/>
    </row>
    <row r="4953" spans="1:4" x14ac:dyDescent="0.35">
      <c r="A4953" s="98"/>
      <c r="B4953" s="98"/>
      <c r="C4953" s="98"/>
      <c r="D4953" s="98"/>
    </row>
    <row r="4954" spans="1:4" x14ac:dyDescent="0.35">
      <c r="A4954" s="98"/>
      <c r="B4954" s="98"/>
      <c r="C4954" s="98"/>
      <c r="D4954" s="98"/>
    </row>
    <row r="4955" spans="1:4" x14ac:dyDescent="0.35">
      <c r="A4955" s="98"/>
      <c r="B4955" s="98"/>
      <c r="C4955" s="98"/>
      <c r="D4955" s="98"/>
    </row>
    <row r="4956" spans="1:4" x14ac:dyDescent="0.35">
      <c r="A4956" s="98"/>
      <c r="B4956" s="98"/>
      <c r="C4956" s="98"/>
      <c r="D4956" s="98"/>
    </row>
    <row r="4957" spans="1:4" x14ac:dyDescent="0.35">
      <c r="A4957" s="98"/>
      <c r="B4957" s="98"/>
      <c r="C4957" s="98"/>
      <c r="D4957" s="98"/>
    </row>
    <row r="4958" spans="1:4" x14ac:dyDescent="0.35">
      <c r="A4958" s="98"/>
      <c r="B4958" s="98"/>
      <c r="C4958" s="98"/>
      <c r="D4958" s="98"/>
    </row>
    <row r="4959" spans="1:4" x14ac:dyDescent="0.35">
      <c r="A4959" s="98"/>
      <c r="B4959" s="98"/>
      <c r="C4959" s="98"/>
      <c r="D4959" s="98"/>
    </row>
    <row r="4960" spans="1:4" x14ac:dyDescent="0.35">
      <c r="A4960" s="98"/>
      <c r="B4960" s="98"/>
      <c r="C4960" s="98"/>
      <c r="D4960" s="98"/>
    </row>
    <row r="4961" spans="1:4" x14ac:dyDescent="0.35">
      <c r="A4961" s="98"/>
      <c r="B4961" s="98"/>
      <c r="C4961" s="98"/>
      <c r="D4961" s="98"/>
    </row>
    <row r="4962" spans="1:4" x14ac:dyDescent="0.35">
      <c r="A4962" s="98"/>
      <c r="B4962" s="98"/>
      <c r="C4962" s="98"/>
      <c r="D4962" s="98"/>
    </row>
    <row r="4963" spans="1:4" x14ac:dyDescent="0.35">
      <c r="A4963" s="98"/>
      <c r="B4963" s="98"/>
      <c r="C4963" s="98"/>
      <c r="D4963" s="98"/>
    </row>
    <row r="4964" spans="1:4" x14ac:dyDescent="0.35">
      <c r="A4964" s="98"/>
      <c r="B4964" s="98"/>
      <c r="C4964" s="98"/>
      <c r="D4964" s="98"/>
    </row>
    <row r="4965" spans="1:4" x14ac:dyDescent="0.35">
      <c r="A4965" s="98"/>
      <c r="B4965" s="98"/>
      <c r="C4965" s="98"/>
      <c r="D4965" s="98"/>
    </row>
    <row r="4966" spans="1:4" x14ac:dyDescent="0.35">
      <c r="A4966" s="98"/>
      <c r="B4966" s="98"/>
      <c r="C4966" s="98"/>
      <c r="D4966" s="98"/>
    </row>
    <row r="4967" spans="1:4" x14ac:dyDescent="0.35">
      <c r="A4967" s="98"/>
      <c r="B4967" s="98"/>
      <c r="C4967" s="98"/>
      <c r="D4967" s="98"/>
    </row>
    <row r="4968" spans="1:4" x14ac:dyDescent="0.35">
      <c r="A4968" s="98"/>
      <c r="B4968" s="98"/>
      <c r="C4968" s="98"/>
      <c r="D4968" s="98"/>
    </row>
    <row r="4969" spans="1:4" x14ac:dyDescent="0.35">
      <c r="A4969" s="98"/>
      <c r="B4969" s="98"/>
      <c r="C4969" s="98"/>
      <c r="D4969" s="98"/>
    </row>
    <row r="4970" spans="1:4" x14ac:dyDescent="0.35">
      <c r="A4970" s="98"/>
      <c r="B4970" s="98"/>
      <c r="C4970" s="98"/>
      <c r="D4970" s="98"/>
    </row>
    <row r="4971" spans="1:4" x14ac:dyDescent="0.35">
      <c r="A4971" s="98"/>
      <c r="B4971" s="98"/>
      <c r="C4971" s="98"/>
      <c r="D4971" s="98"/>
    </row>
    <row r="4972" spans="1:4" x14ac:dyDescent="0.35">
      <c r="A4972" s="98"/>
      <c r="B4972" s="98"/>
      <c r="C4972" s="98"/>
      <c r="D4972" s="98"/>
    </row>
    <row r="4973" spans="1:4" x14ac:dyDescent="0.35">
      <c r="A4973" s="98"/>
      <c r="B4973" s="98"/>
      <c r="C4973" s="98"/>
      <c r="D4973" s="98"/>
    </row>
    <row r="4974" spans="1:4" x14ac:dyDescent="0.35">
      <c r="A4974" s="98"/>
      <c r="B4974" s="98"/>
      <c r="C4974" s="98"/>
      <c r="D4974" s="98"/>
    </row>
    <row r="4975" spans="1:4" x14ac:dyDescent="0.35">
      <c r="A4975" s="98"/>
      <c r="B4975" s="98"/>
      <c r="C4975" s="98"/>
      <c r="D4975" s="98"/>
    </row>
    <row r="4976" spans="1:4" x14ac:dyDescent="0.35">
      <c r="A4976" s="98"/>
      <c r="B4976" s="98"/>
      <c r="C4976" s="98"/>
      <c r="D4976" s="98"/>
    </row>
    <row r="4977" spans="1:4" x14ac:dyDescent="0.35">
      <c r="A4977" s="98"/>
      <c r="B4977" s="98"/>
      <c r="C4977" s="98"/>
      <c r="D4977" s="98"/>
    </row>
    <row r="4978" spans="1:4" x14ac:dyDescent="0.35">
      <c r="A4978" s="98"/>
      <c r="B4978" s="98"/>
      <c r="C4978" s="98"/>
      <c r="D4978" s="98"/>
    </row>
    <row r="4979" spans="1:4" x14ac:dyDescent="0.35">
      <c r="A4979" s="98"/>
      <c r="B4979" s="98"/>
      <c r="C4979" s="98"/>
      <c r="D4979" s="98"/>
    </row>
    <row r="4980" spans="1:4" x14ac:dyDescent="0.35">
      <c r="A4980" s="98"/>
      <c r="B4980" s="98"/>
      <c r="C4980" s="98"/>
      <c r="D4980" s="98"/>
    </row>
    <row r="4981" spans="1:4" x14ac:dyDescent="0.35">
      <c r="A4981" s="98"/>
      <c r="B4981" s="98"/>
      <c r="C4981" s="98"/>
      <c r="D4981" s="98"/>
    </row>
    <row r="4982" spans="1:4" x14ac:dyDescent="0.35">
      <c r="A4982" s="98"/>
      <c r="B4982" s="98"/>
      <c r="C4982" s="98"/>
      <c r="D4982" s="98"/>
    </row>
    <row r="4983" spans="1:4" x14ac:dyDescent="0.35">
      <c r="A4983" s="98"/>
      <c r="B4983" s="98"/>
      <c r="C4983" s="98"/>
      <c r="D4983" s="98"/>
    </row>
    <row r="4984" spans="1:4" x14ac:dyDescent="0.35">
      <c r="A4984" s="98"/>
      <c r="B4984" s="98"/>
      <c r="C4984" s="98"/>
      <c r="D4984" s="98"/>
    </row>
    <row r="4985" spans="1:4" x14ac:dyDescent="0.35">
      <c r="A4985" s="98"/>
      <c r="B4985" s="98"/>
      <c r="C4985" s="98"/>
      <c r="D4985" s="98"/>
    </row>
    <row r="4986" spans="1:4" x14ac:dyDescent="0.35">
      <c r="A4986" s="98"/>
      <c r="B4986" s="98"/>
      <c r="C4986" s="98"/>
      <c r="D4986" s="98"/>
    </row>
    <row r="4987" spans="1:4" x14ac:dyDescent="0.35">
      <c r="A4987" s="98"/>
      <c r="B4987" s="98"/>
      <c r="C4987" s="98"/>
      <c r="D4987" s="98"/>
    </row>
    <row r="4988" spans="1:4" x14ac:dyDescent="0.35">
      <c r="A4988" s="98"/>
      <c r="B4988" s="98"/>
      <c r="C4988" s="98"/>
      <c r="D4988" s="98"/>
    </row>
    <row r="4989" spans="1:4" x14ac:dyDescent="0.35">
      <c r="A4989" s="98"/>
      <c r="B4989" s="98"/>
      <c r="C4989" s="98"/>
      <c r="D4989" s="98"/>
    </row>
    <row r="4990" spans="1:4" x14ac:dyDescent="0.35">
      <c r="A4990" s="98"/>
      <c r="B4990" s="98"/>
      <c r="C4990" s="98"/>
      <c r="D4990" s="98"/>
    </row>
    <row r="4991" spans="1:4" x14ac:dyDescent="0.35">
      <c r="A4991" s="98"/>
      <c r="B4991" s="98"/>
      <c r="C4991" s="98"/>
      <c r="D4991" s="98"/>
    </row>
    <row r="4992" spans="1:4" x14ac:dyDescent="0.35">
      <c r="A4992" s="98"/>
      <c r="B4992" s="98"/>
      <c r="C4992" s="98"/>
      <c r="D4992" s="98"/>
    </row>
    <row r="4993" spans="1:4" x14ac:dyDescent="0.35">
      <c r="A4993" s="98"/>
      <c r="B4993" s="98"/>
      <c r="C4993" s="98"/>
      <c r="D4993" s="98"/>
    </row>
    <row r="4994" spans="1:4" x14ac:dyDescent="0.35">
      <c r="A4994" s="98"/>
      <c r="B4994" s="98"/>
      <c r="C4994" s="98"/>
      <c r="D4994" s="98"/>
    </row>
    <row r="4995" spans="1:4" x14ac:dyDescent="0.35">
      <c r="A4995" s="98"/>
      <c r="B4995" s="98"/>
      <c r="C4995" s="98"/>
      <c r="D4995" s="98"/>
    </row>
    <row r="4996" spans="1:4" x14ac:dyDescent="0.35">
      <c r="A4996" s="98"/>
      <c r="B4996" s="98"/>
      <c r="C4996" s="98"/>
      <c r="D4996" s="98"/>
    </row>
    <row r="4997" spans="1:4" x14ac:dyDescent="0.35">
      <c r="A4997" s="98"/>
      <c r="B4997" s="98"/>
      <c r="C4997" s="98"/>
      <c r="D4997" s="98"/>
    </row>
    <row r="4998" spans="1:4" x14ac:dyDescent="0.35">
      <c r="A4998" s="98"/>
      <c r="B4998" s="98"/>
      <c r="C4998" s="98"/>
      <c r="D4998" s="98"/>
    </row>
    <row r="4999" spans="1:4" x14ac:dyDescent="0.35">
      <c r="A4999" s="98"/>
      <c r="B4999" s="98"/>
      <c r="C4999" s="98"/>
      <c r="D4999" s="98"/>
    </row>
    <row r="5000" spans="1:4" x14ac:dyDescent="0.35">
      <c r="A5000" s="98"/>
      <c r="B5000" s="98"/>
      <c r="C5000" s="98"/>
      <c r="D5000" s="98"/>
    </row>
    <row r="5001" spans="1:4" x14ac:dyDescent="0.35">
      <c r="A5001" s="98"/>
      <c r="B5001" s="98"/>
      <c r="C5001" s="98"/>
      <c r="D5001" s="98"/>
    </row>
    <row r="5002" spans="1:4" x14ac:dyDescent="0.35">
      <c r="A5002" s="98"/>
      <c r="B5002" s="98"/>
      <c r="C5002" s="98"/>
      <c r="D5002" s="98"/>
    </row>
    <row r="5003" spans="1:4" x14ac:dyDescent="0.35">
      <c r="A5003" s="98"/>
      <c r="B5003" s="98"/>
      <c r="C5003" s="98"/>
      <c r="D5003" s="98"/>
    </row>
    <row r="5004" spans="1:4" x14ac:dyDescent="0.35">
      <c r="A5004" s="98"/>
      <c r="B5004" s="98"/>
      <c r="C5004" s="98"/>
      <c r="D5004" s="98"/>
    </row>
    <row r="5005" spans="1:4" x14ac:dyDescent="0.35">
      <c r="A5005" s="98"/>
      <c r="B5005" s="98"/>
      <c r="C5005" s="98"/>
      <c r="D5005" s="98"/>
    </row>
    <row r="5006" spans="1:4" x14ac:dyDescent="0.35">
      <c r="A5006" s="98"/>
      <c r="B5006" s="98"/>
      <c r="C5006" s="98"/>
      <c r="D5006" s="98"/>
    </row>
    <row r="5007" spans="1:4" x14ac:dyDescent="0.35">
      <c r="A5007" s="98"/>
      <c r="B5007" s="98"/>
      <c r="C5007" s="98"/>
      <c r="D5007" s="98"/>
    </row>
    <row r="5008" spans="1:4" x14ac:dyDescent="0.35">
      <c r="A5008" s="98"/>
      <c r="B5008" s="98"/>
      <c r="C5008" s="98"/>
      <c r="D5008" s="98"/>
    </row>
    <row r="5009" spans="1:4" x14ac:dyDescent="0.35">
      <c r="A5009" s="98"/>
      <c r="B5009" s="98"/>
      <c r="C5009" s="98"/>
      <c r="D5009" s="98"/>
    </row>
    <row r="5010" spans="1:4" x14ac:dyDescent="0.35">
      <c r="A5010" s="98"/>
      <c r="B5010" s="98"/>
      <c r="C5010" s="98"/>
      <c r="D5010" s="98"/>
    </row>
    <row r="5011" spans="1:4" x14ac:dyDescent="0.35">
      <c r="A5011" s="98"/>
      <c r="B5011" s="98"/>
      <c r="C5011" s="98"/>
      <c r="D5011" s="98"/>
    </row>
    <row r="5012" spans="1:4" x14ac:dyDescent="0.35">
      <c r="A5012" s="98"/>
      <c r="B5012" s="98"/>
      <c r="C5012" s="98"/>
      <c r="D5012" s="98"/>
    </row>
    <row r="5013" spans="1:4" x14ac:dyDescent="0.35">
      <c r="A5013" s="98"/>
      <c r="B5013" s="98"/>
      <c r="C5013" s="98"/>
      <c r="D5013" s="98"/>
    </row>
    <row r="5014" spans="1:4" x14ac:dyDescent="0.35">
      <c r="A5014" s="98"/>
      <c r="B5014" s="98"/>
      <c r="C5014" s="98"/>
      <c r="D5014" s="98"/>
    </row>
    <row r="5015" spans="1:4" x14ac:dyDescent="0.35">
      <c r="A5015" s="98"/>
      <c r="B5015" s="98"/>
      <c r="C5015" s="98"/>
      <c r="D5015" s="98"/>
    </row>
    <row r="5016" spans="1:4" x14ac:dyDescent="0.35">
      <c r="A5016" s="98"/>
      <c r="B5016" s="98"/>
      <c r="C5016" s="98"/>
      <c r="D5016" s="98"/>
    </row>
    <row r="5017" spans="1:4" x14ac:dyDescent="0.35">
      <c r="A5017" s="98"/>
      <c r="B5017" s="98"/>
      <c r="C5017" s="98"/>
      <c r="D5017" s="98"/>
    </row>
    <row r="5018" spans="1:4" x14ac:dyDescent="0.35">
      <c r="A5018" s="98"/>
      <c r="B5018" s="98"/>
      <c r="C5018" s="98"/>
      <c r="D5018" s="98"/>
    </row>
    <row r="5019" spans="1:4" x14ac:dyDescent="0.35">
      <c r="A5019" s="98"/>
      <c r="B5019" s="98"/>
      <c r="C5019" s="98"/>
      <c r="D5019" s="98"/>
    </row>
    <row r="5020" spans="1:4" x14ac:dyDescent="0.35">
      <c r="A5020" s="98"/>
      <c r="B5020" s="98"/>
      <c r="C5020" s="98"/>
      <c r="D5020" s="98"/>
    </row>
    <row r="5021" spans="1:4" x14ac:dyDescent="0.35">
      <c r="A5021" s="98"/>
      <c r="B5021" s="98"/>
      <c r="C5021" s="98"/>
      <c r="D5021" s="98"/>
    </row>
    <row r="5022" spans="1:4" x14ac:dyDescent="0.35">
      <c r="A5022" s="98"/>
      <c r="B5022" s="98"/>
      <c r="C5022" s="98"/>
      <c r="D5022" s="98"/>
    </row>
    <row r="5023" spans="1:4" x14ac:dyDescent="0.35">
      <c r="A5023" s="98"/>
      <c r="B5023" s="98"/>
      <c r="C5023" s="98"/>
      <c r="D5023" s="98"/>
    </row>
    <row r="5024" spans="1:4" x14ac:dyDescent="0.35">
      <c r="A5024" s="98"/>
      <c r="B5024" s="98"/>
      <c r="C5024" s="98"/>
      <c r="D5024" s="98"/>
    </row>
    <row r="5025" spans="1:4" x14ac:dyDescent="0.35">
      <c r="A5025" s="98"/>
      <c r="B5025" s="98"/>
      <c r="C5025" s="98"/>
      <c r="D5025" s="98"/>
    </row>
    <row r="5026" spans="1:4" x14ac:dyDescent="0.35">
      <c r="A5026" s="98"/>
      <c r="B5026" s="98"/>
      <c r="C5026" s="98"/>
      <c r="D5026" s="98"/>
    </row>
    <row r="5027" spans="1:4" x14ac:dyDescent="0.35">
      <c r="A5027" s="98"/>
      <c r="B5027" s="98"/>
      <c r="C5027" s="98"/>
      <c r="D5027" s="98"/>
    </row>
    <row r="5028" spans="1:4" x14ac:dyDescent="0.35">
      <c r="A5028" s="98"/>
      <c r="B5028" s="98"/>
      <c r="C5028" s="98"/>
      <c r="D5028" s="98"/>
    </row>
    <row r="5029" spans="1:4" x14ac:dyDescent="0.35">
      <c r="A5029" s="98"/>
      <c r="B5029" s="98"/>
      <c r="C5029" s="98"/>
      <c r="D5029" s="98"/>
    </row>
    <row r="5030" spans="1:4" x14ac:dyDescent="0.35">
      <c r="A5030" s="98"/>
      <c r="B5030" s="98"/>
      <c r="C5030" s="98"/>
      <c r="D5030" s="98"/>
    </row>
    <row r="5031" spans="1:4" x14ac:dyDescent="0.35">
      <c r="A5031" s="98"/>
      <c r="B5031" s="98"/>
      <c r="C5031" s="98"/>
      <c r="D5031" s="98"/>
    </row>
    <row r="5032" spans="1:4" x14ac:dyDescent="0.35">
      <c r="A5032" s="98"/>
      <c r="B5032" s="98"/>
      <c r="C5032" s="98"/>
      <c r="D5032" s="98"/>
    </row>
    <row r="5033" spans="1:4" x14ac:dyDescent="0.35">
      <c r="A5033" s="98"/>
      <c r="B5033" s="98"/>
      <c r="C5033" s="98"/>
      <c r="D5033" s="98"/>
    </row>
    <row r="5034" spans="1:4" x14ac:dyDescent="0.35">
      <c r="A5034" s="98"/>
      <c r="B5034" s="98"/>
      <c r="C5034" s="98"/>
      <c r="D5034" s="98"/>
    </row>
    <row r="5035" spans="1:4" x14ac:dyDescent="0.35">
      <c r="A5035" s="98"/>
      <c r="B5035" s="98"/>
      <c r="C5035" s="98"/>
      <c r="D5035" s="98"/>
    </row>
    <row r="5036" spans="1:4" x14ac:dyDescent="0.35">
      <c r="A5036" s="98"/>
      <c r="B5036" s="98"/>
      <c r="C5036" s="98"/>
      <c r="D5036" s="98"/>
    </row>
    <row r="5037" spans="1:4" x14ac:dyDescent="0.35">
      <c r="A5037" s="98"/>
      <c r="B5037" s="98"/>
      <c r="C5037" s="98"/>
      <c r="D5037" s="98"/>
    </row>
    <row r="5038" spans="1:4" x14ac:dyDescent="0.35">
      <c r="A5038" s="98"/>
      <c r="B5038" s="98"/>
      <c r="C5038" s="98"/>
      <c r="D5038" s="98"/>
    </row>
    <row r="5039" spans="1:4" x14ac:dyDescent="0.35">
      <c r="A5039" s="98"/>
      <c r="B5039" s="98"/>
      <c r="C5039" s="98"/>
      <c r="D5039" s="98"/>
    </row>
    <row r="5040" spans="1:4" x14ac:dyDescent="0.35">
      <c r="A5040" s="98"/>
      <c r="B5040" s="98"/>
      <c r="C5040" s="98"/>
      <c r="D5040" s="98"/>
    </row>
    <row r="5041" spans="1:4" x14ac:dyDescent="0.35">
      <c r="A5041" s="98"/>
      <c r="B5041" s="98"/>
      <c r="C5041" s="98"/>
      <c r="D5041" s="98"/>
    </row>
    <row r="5042" spans="1:4" x14ac:dyDescent="0.35">
      <c r="A5042" s="98"/>
      <c r="B5042" s="98"/>
      <c r="C5042" s="98"/>
      <c r="D5042" s="98"/>
    </row>
    <row r="5043" spans="1:4" x14ac:dyDescent="0.35">
      <c r="A5043" s="98"/>
      <c r="B5043" s="98"/>
      <c r="C5043" s="98"/>
      <c r="D5043" s="98"/>
    </row>
    <row r="5044" spans="1:4" x14ac:dyDescent="0.35">
      <c r="A5044" s="98"/>
      <c r="B5044" s="98"/>
      <c r="C5044" s="98"/>
      <c r="D5044" s="98"/>
    </row>
    <row r="5045" spans="1:4" x14ac:dyDescent="0.35">
      <c r="A5045" s="98"/>
      <c r="B5045" s="98"/>
      <c r="C5045" s="98"/>
      <c r="D5045" s="98"/>
    </row>
    <row r="5046" spans="1:4" x14ac:dyDescent="0.35">
      <c r="A5046" s="98"/>
      <c r="B5046" s="98"/>
      <c r="C5046" s="98"/>
      <c r="D5046" s="98"/>
    </row>
    <row r="5047" spans="1:4" x14ac:dyDescent="0.35">
      <c r="A5047" s="98"/>
      <c r="B5047" s="98"/>
      <c r="C5047" s="98"/>
      <c r="D5047" s="98"/>
    </row>
    <row r="5048" spans="1:4" x14ac:dyDescent="0.35">
      <c r="A5048" s="98"/>
      <c r="B5048" s="98"/>
      <c r="C5048" s="98"/>
      <c r="D5048" s="98"/>
    </row>
    <row r="5049" spans="1:4" x14ac:dyDescent="0.35">
      <c r="A5049" s="98"/>
      <c r="B5049" s="98"/>
      <c r="C5049" s="98"/>
      <c r="D5049" s="98"/>
    </row>
    <row r="5050" spans="1:4" x14ac:dyDescent="0.35">
      <c r="A5050" s="98"/>
      <c r="B5050" s="98"/>
      <c r="C5050" s="98"/>
      <c r="D5050" s="98"/>
    </row>
    <row r="5051" spans="1:4" x14ac:dyDescent="0.35">
      <c r="A5051" s="98"/>
      <c r="B5051" s="98"/>
      <c r="C5051" s="98"/>
      <c r="D5051" s="98"/>
    </row>
    <row r="5052" spans="1:4" x14ac:dyDescent="0.35">
      <c r="A5052" s="98"/>
      <c r="B5052" s="98"/>
      <c r="C5052" s="98"/>
      <c r="D5052" s="98"/>
    </row>
    <row r="5053" spans="1:4" x14ac:dyDescent="0.35">
      <c r="A5053" s="98"/>
      <c r="B5053" s="98"/>
      <c r="C5053" s="98"/>
      <c r="D5053" s="98"/>
    </row>
    <row r="5054" spans="1:4" x14ac:dyDescent="0.35">
      <c r="A5054" s="98"/>
      <c r="B5054" s="98"/>
      <c r="C5054" s="98"/>
      <c r="D5054" s="98"/>
    </row>
    <row r="5055" spans="1:4" x14ac:dyDescent="0.35">
      <c r="A5055" s="98"/>
      <c r="B5055" s="98"/>
      <c r="C5055" s="98"/>
      <c r="D5055" s="98"/>
    </row>
    <row r="5056" spans="1:4" x14ac:dyDescent="0.35">
      <c r="A5056" s="98"/>
      <c r="B5056" s="98"/>
      <c r="C5056" s="98"/>
      <c r="D5056" s="98"/>
    </row>
    <row r="5057" spans="1:4" x14ac:dyDescent="0.35">
      <c r="A5057" s="98"/>
      <c r="B5057" s="98"/>
      <c r="C5057" s="98"/>
      <c r="D5057" s="98"/>
    </row>
    <row r="5058" spans="1:4" x14ac:dyDescent="0.35">
      <c r="A5058" s="98"/>
      <c r="B5058" s="98"/>
      <c r="C5058" s="98"/>
      <c r="D5058" s="98"/>
    </row>
    <row r="5059" spans="1:4" x14ac:dyDescent="0.35">
      <c r="A5059" s="98"/>
      <c r="B5059" s="98"/>
      <c r="C5059" s="98"/>
      <c r="D5059" s="98"/>
    </row>
    <row r="5060" spans="1:4" x14ac:dyDescent="0.35">
      <c r="A5060" s="98"/>
      <c r="B5060" s="98"/>
      <c r="C5060" s="98"/>
      <c r="D5060" s="98"/>
    </row>
    <row r="5061" spans="1:4" x14ac:dyDescent="0.35">
      <c r="A5061" s="98"/>
      <c r="B5061" s="98"/>
      <c r="C5061" s="98"/>
      <c r="D5061" s="98"/>
    </row>
    <row r="5062" spans="1:4" x14ac:dyDescent="0.35">
      <c r="A5062" s="98"/>
      <c r="B5062" s="98"/>
      <c r="C5062" s="98"/>
      <c r="D5062" s="98"/>
    </row>
    <row r="5063" spans="1:4" x14ac:dyDescent="0.35">
      <c r="A5063" s="98"/>
      <c r="B5063" s="98"/>
      <c r="C5063" s="98"/>
      <c r="D5063" s="98"/>
    </row>
    <row r="5064" spans="1:4" x14ac:dyDescent="0.35">
      <c r="A5064" s="98"/>
      <c r="B5064" s="98"/>
      <c r="C5064" s="98"/>
      <c r="D5064" s="98"/>
    </row>
    <row r="5065" spans="1:4" x14ac:dyDescent="0.35">
      <c r="A5065" s="98"/>
      <c r="B5065" s="98"/>
      <c r="C5065" s="98"/>
      <c r="D5065" s="98"/>
    </row>
    <row r="5066" spans="1:4" x14ac:dyDescent="0.35">
      <c r="A5066" s="98"/>
      <c r="B5066" s="98"/>
      <c r="C5066" s="98"/>
      <c r="D5066" s="98"/>
    </row>
    <row r="5067" spans="1:4" x14ac:dyDescent="0.35">
      <c r="A5067" s="98"/>
      <c r="B5067" s="98"/>
      <c r="C5067" s="98"/>
      <c r="D5067" s="98"/>
    </row>
    <row r="5068" spans="1:4" x14ac:dyDescent="0.35">
      <c r="A5068" s="98"/>
      <c r="B5068" s="98"/>
      <c r="C5068" s="98"/>
      <c r="D5068" s="98"/>
    </row>
    <row r="5069" spans="1:4" x14ac:dyDescent="0.35">
      <c r="A5069" s="98"/>
      <c r="B5069" s="98"/>
      <c r="C5069" s="98"/>
      <c r="D5069" s="98"/>
    </row>
    <row r="5070" spans="1:4" x14ac:dyDescent="0.35">
      <c r="A5070" s="98"/>
      <c r="B5070" s="98"/>
      <c r="C5070" s="98"/>
      <c r="D5070" s="98"/>
    </row>
    <row r="5071" spans="1:4" x14ac:dyDescent="0.35">
      <c r="A5071" s="98"/>
      <c r="B5071" s="98"/>
      <c r="C5071" s="98"/>
      <c r="D5071" s="98"/>
    </row>
    <row r="5072" spans="1:4" x14ac:dyDescent="0.35">
      <c r="A5072" s="98"/>
      <c r="B5072" s="98"/>
      <c r="C5072" s="98"/>
      <c r="D5072" s="98"/>
    </row>
    <row r="5073" spans="1:4" x14ac:dyDescent="0.35">
      <c r="A5073" s="98"/>
      <c r="B5073" s="98"/>
      <c r="C5073" s="98"/>
      <c r="D5073" s="98"/>
    </row>
    <row r="5074" spans="1:4" x14ac:dyDescent="0.35">
      <c r="A5074" s="98"/>
      <c r="B5074" s="98"/>
      <c r="C5074" s="98"/>
      <c r="D5074" s="98"/>
    </row>
    <row r="5075" spans="1:4" x14ac:dyDescent="0.35">
      <c r="A5075" s="98"/>
      <c r="B5075" s="98"/>
      <c r="C5075" s="98"/>
      <c r="D5075" s="98"/>
    </row>
    <row r="5076" spans="1:4" x14ac:dyDescent="0.35">
      <c r="A5076" s="98"/>
      <c r="B5076" s="98"/>
      <c r="C5076" s="98"/>
      <c r="D5076" s="98"/>
    </row>
    <row r="5077" spans="1:4" x14ac:dyDescent="0.35">
      <c r="A5077" s="98"/>
      <c r="B5077" s="98"/>
      <c r="C5077" s="98"/>
      <c r="D5077" s="98"/>
    </row>
    <row r="5078" spans="1:4" x14ac:dyDescent="0.35">
      <c r="A5078" s="98"/>
      <c r="B5078" s="98"/>
      <c r="C5078" s="98"/>
      <c r="D5078" s="98"/>
    </row>
    <row r="5079" spans="1:4" x14ac:dyDescent="0.35">
      <c r="A5079" s="98"/>
      <c r="B5079" s="98"/>
      <c r="C5079" s="98"/>
      <c r="D5079" s="98"/>
    </row>
    <row r="5080" spans="1:4" x14ac:dyDescent="0.35">
      <c r="A5080" s="98"/>
      <c r="B5080" s="98"/>
      <c r="C5080" s="98"/>
      <c r="D5080" s="98"/>
    </row>
    <row r="5081" spans="1:4" x14ac:dyDescent="0.35">
      <c r="A5081" s="98"/>
      <c r="B5081" s="98"/>
      <c r="C5081" s="98"/>
      <c r="D5081" s="98"/>
    </row>
    <row r="5082" spans="1:4" x14ac:dyDescent="0.35">
      <c r="A5082" s="98"/>
      <c r="B5082" s="98"/>
      <c r="C5082" s="98"/>
      <c r="D5082" s="98"/>
    </row>
    <row r="5083" spans="1:4" x14ac:dyDescent="0.35">
      <c r="A5083" s="98"/>
      <c r="B5083" s="98"/>
      <c r="C5083" s="98"/>
      <c r="D5083" s="98"/>
    </row>
    <row r="5084" spans="1:4" x14ac:dyDescent="0.35">
      <c r="A5084" s="98"/>
      <c r="B5084" s="98"/>
      <c r="C5084" s="98"/>
      <c r="D5084" s="98"/>
    </row>
    <row r="5085" spans="1:4" x14ac:dyDescent="0.35">
      <c r="A5085" s="98"/>
      <c r="B5085" s="98"/>
      <c r="C5085" s="98"/>
      <c r="D5085" s="98"/>
    </row>
    <row r="5086" spans="1:4" x14ac:dyDescent="0.35">
      <c r="A5086" s="98"/>
      <c r="B5086" s="98"/>
      <c r="C5086" s="98"/>
      <c r="D5086" s="98"/>
    </row>
    <row r="5087" spans="1:4" x14ac:dyDescent="0.35">
      <c r="A5087" s="98"/>
      <c r="B5087" s="98"/>
      <c r="C5087" s="98"/>
      <c r="D5087" s="98"/>
    </row>
    <row r="5088" spans="1:4" x14ac:dyDescent="0.35">
      <c r="A5088" s="98"/>
      <c r="B5088" s="98"/>
      <c r="C5088" s="98"/>
      <c r="D5088" s="98"/>
    </row>
    <row r="5089" spans="1:4" x14ac:dyDescent="0.35">
      <c r="A5089" s="98"/>
      <c r="B5089" s="98"/>
      <c r="C5089" s="98"/>
      <c r="D5089" s="98"/>
    </row>
    <row r="5090" spans="1:4" x14ac:dyDescent="0.35">
      <c r="A5090" s="98"/>
      <c r="B5090" s="98"/>
      <c r="C5090" s="98"/>
      <c r="D5090" s="98"/>
    </row>
    <row r="5091" spans="1:4" x14ac:dyDescent="0.35">
      <c r="A5091" s="98"/>
      <c r="B5091" s="98"/>
      <c r="C5091" s="98"/>
      <c r="D5091" s="98"/>
    </row>
    <row r="5092" spans="1:4" x14ac:dyDescent="0.35">
      <c r="A5092" s="98"/>
      <c r="B5092" s="98"/>
      <c r="C5092" s="98"/>
      <c r="D5092" s="98"/>
    </row>
    <row r="5093" spans="1:4" x14ac:dyDescent="0.35">
      <c r="A5093" s="98"/>
      <c r="B5093" s="98"/>
      <c r="C5093" s="98"/>
      <c r="D5093" s="98"/>
    </row>
    <row r="5094" spans="1:4" x14ac:dyDescent="0.35">
      <c r="A5094" s="98"/>
      <c r="B5094" s="98"/>
      <c r="C5094" s="98"/>
      <c r="D5094" s="98"/>
    </row>
    <row r="5095" spans="1:4" x14ac:dyDescent="0.35">
      <c r="A5095" s="98"/>
      <c r="B5095" s="98"/>
      <c r="C5095" s="98"/>
      <c r="D5095" s="98"/>
    </row>
    <row r="5096" spans="1:4" x14ac:dyDescent="0.35">
      <c r="A5096" s="98"/>
      <c r="B5096" s="98"/>
      <c r="C5096" s="98"/>
      <c r="D5096" s="98"/>
    </row>
    <row r="5097" spans="1:4" x14ac:dyDescent="0.35">
      <c r="A5097" s="98"/>
      <c r="B5097" s="98"/>
      <c r="C5097" s="98"/>
      <c r="D5097" s="98"/>
    </row>
    <row r="5098" spans="1:4" x14ac:dyDescent="0.35">
      <c r="A5098" s="98"/>
      <c r="B5098" s="98"/>
      <c r="C5098" s="98"/>
      <c r="D5098" s="98"/>
    </row>
    <row r="5099" spans="1:4" x14ac:dyDescent="0.35">
      <c r="A5099" s="98"/>
      <c r="B5099" s="98"/>
      <c r="C5099" s="98"/>
      <c r="D5099" s="98"/>
    </row>
    <row r="5100" spans="1:4" x14ac:dyDescent="0.35">
      <c r="A5100" s="98"/>
      <c r="B5100" s="98"/>
      <c r="C5100" s="98"/>
      <c r="D5100" s="98"/>
    </row>
    <row r="5101" spans="1:4" x14ac:dyDescent="0.35">
      <c r="A5101" s="98"/>
      <c r="B5101" s="98"/>
      <c r="C5101" s="98"/>
      <c r="D5101" s="98"/>
    </row>
    <row r="5102" spans="1:4" x14ac:dyDescent="0.35">
      <c r="A5102" s="98"/>
      <c r="B5102" s="98"/>
      <c r="C5102" s="98"/>
      <c r="D5102" s="98"/>
    </row>
    <row r="5103" spans="1:4" x14ac:dyDescent="0.35">
      <c r="A5103" s="98"/>
      <c r="B5103" s="98"/>
      <c r="C5103" s="98"/>
      <c r="D5103" s="98"/>
    </row>
    <row r="5104" spans="1:4" x14ac:dyDescent="0.35">
      <c r="A5104" s="98"/>
      <c r="B5104" s="98"/>
      <c r="C5104" s="98"/>
      <c r="D5104" s="98"/>
    </row>
    <row r="5105" spans="1:4" x14ac:dyDescent="0.35">
      <c r="A5105" s="98"/>
      <c r="B5105" s="98"/>
      <c r="C5105" s="98"/>
      <c r="D5105" s="98"/>
    </row>
    <row r="5106" spans="1:4" x14ac:dyDescent="0.35">
      <c r="A5106" s="98"/>
      <c r="B5106" s="98"/>
      <c r="C5106" s="98"/>
      <c r="D5106" s="98"/>
    </row>
    <row r="5107" spans="1:4" x14ac:dyDescent="0.35">
      <c r="A5107" s="98"/>
      <c r="B5107" s="98"/>
      <c r="C5107" s="98"/>
      <c r="D5107" s="98"/>
    </row>
    <row r="5108" spans="1:4" x14ac:dyDescent="0.35">
      <c r="A5108" s="98"/>
      <c r="B5108" s="98"/>
      <c r="C5108" s="98"/>
      <c r="D5108" s="98"/>
    </row>
    <row r="5109" spans="1:4" x14ac:dyDescent="0.35">
      <c r="A5109" s="98"/>
      <c r="B5109" s="98"/>
      <c r="C5109" s="98"/>
      <c r="D5109" s="98"/>
    </row>
    <row r="5110" spans="1:4" x14ac:dyDescent="0.35">
      <c r="A5110" s="98"/>
      <c r="B5110" s="98"/>
      <c r="C5110" s="98"/>
      <c r="D5110" s="98"/>
    </row>
    <row r="5111" spans="1:4" x14ac:dyDescent="0.35">
      <c r="A5111" s="98"/>
      <c r="B5111" s="98"/>
      <c r="C5111" s="98"/>
      <c r="D5111" s="98"/>
    </row>
    <row r="5112" spans="1:4" x14ac:dyDescent="0.35">
      <c r="A5112" s="98"/>
      <c r="B5112" s="98"/>
      <c r="C5112" s="98"/>
      <c r="D5112" s="98"/>
    </row>
    <row r="5113" spans="1:4" x14ac:dyDescent="0.35">
      <c r="A5113" s="98"/>
      <c r="B5113" s="98"/>
      <c r="C5113" s="98"/>
      <c r="D5113" s="98"/>
    </row>
    <row r="5114" spans="1:4" x14ac:dyDescent="0.35">
      <c r="A5114" s="98"/>
      <c r="B5114" s="98"/>
      <c r="C5114" s="98"/>
      <c r="D5114" s="98"/>
    </row>
    <row r="5115" spans="1:4" x14ac:dyDescent="0.35">
      <c r="A5115" s="98"/>
      <c r="B5115" s="98"/>
      <c r="C5115" s="98"/>
      <c r="D5115" s="98"/>
    </row>
    <row r="5116" spans="1:4" x14ac:dyDescent="0.35">
      <c r="A5116" s="98"/>
      <c r="B5116" s="98"/>
      <c r="C5116" s="98"/>
      <c r="D5116" s="98"/>
    </row>
    <row r="5117" spans="1:4" x14ac:dyDescent="0.35">
      <c r="A5117" s="98"/>
      <c r="B5117" s="98"/>
      <c r="C5117" s="98"/>
      <c r="D5117" s="98"/>
    </row>
    <row r="5118" spans="1:4" x14ac:dyDescent="0.35">
      <c r="A5118" s="98"/>
      <c r="B5118" s="98"/>
      <c r="C5118" s="98"/>
      <c r="D5118" s="98"/>
    </row>
    <row r="5119" spans="1:4" x14ac:dyDescent="0.35">
      <c r="A5119" s="98"/>
      <c r="B5119" s="98"/>
      <c r="C5119" s="98"/>
      <c r="D5119" s="98"/>
    </row>
    <row r="5120" spans="1:4" x14ac:dyDescent="0.35">
      <c r="A5120" s="98"/>
      <c r="B5120" s="98"/>
      <c r="C5120" s="98"/>
      <c r="D5120" s="98"/>
    </row>
    <row r="5121" spans="1:4" x14ac:dyDescent="0.35">
      <c r="A5121" s="98"/>
      <c r="B5121" s="98"/>
      <c r="C5121" s="98"/>
      <c r="D5121" s="98"/>
    </row>
    <row r="5122" spans="1:4" x14ac:dyDescent="0.35">
      <c r="A5122" s="98"/>
      <c r="B5122" s="98"/>
      <c r="C5122" s="98"/>
      <c r="D5122" s="98"/>
    </row>
    <row r="5123" spans="1:4" x14ac:dyDescent="0.35">
      <c r="A5123" s="98"/>
      <c r="B5123" s="98"/>
      <c r="C5123" s="98"/>
      <c r="D5123" s="98"/>
    </row>
    <row r="5124" spans="1:4" x14ac:dyDescent="0.35">
      <c r="A5124" s="98"/>
      <c r="B5124" s="98"/>
      <c r="C5124" s="98"/>
      <c r="D5124" s="98"/>
    </row>
    <row r="5125" spans="1:4" x14ac:dyDescent="0.35">
      <c r="A5125" s="98"/>
      <c r="B5125" s="98"/>
      <c r="C5125" s="98"/>
      <c r="D5125" s="98"/>
    </row>
    <row r="5126" spans="1:4" x14ac:dyDescent="0.35">
      <c r="A5126" s="98"/>
      <c r="B5126" s="98"/>
      <c r="C5126" s="98"/>
      <c r="D5126" s="98"/>
    </row>
    <row r="5127" spans="1:4" x14ac:dyDescent="0.35">
      <c r="A5127" s="98"/>
      <c r="B5127" s="98"/>
      <c r="C5127" s="98"/>
      <c r="D5127" s="98"/>
    </row>
    <row r="5128" spans="1:4" x14ac:dyDescent="0.35">
      <c r="A5128" s="98"/>
      <c r="B5128" s="98"/>
      <c r="C5128" s="98"/>
      <c r="D5128" s="98"/>
    </row>
    <row r="5129" spans="1:4" x14ac:dyDescent="0.35">
      <c r="A5129" s="98"/>
      <c r="B5129" s="98"/>
      <c r="C5129" s="98"/>
      <c r="D5129" s="98"/>
    </row>
    <row r="5130" spans="1:4" x14ac:dyDescent="0.35">
      <c r="A5130" s="98"/>
      <c r="B5130" s="98"/>
      <c r="C5130" s="98"/>
      <c r="D5130" s="98"/>
    </row>
    <row r="5131" spans="1:4" x14ac:dyDescent="0.35">
      <c r="A5131" s="98"/>
      <c r="B5131" s="98"/>
      <c r="C5131" s="98"/>
      <c r="D5131" s="98"/>
    </row>
    <row r="5132" spans="1:4" x14ac:dyDescent="0.35">
      <c r="A5132" s="98"/>
      <c r="B5132" s="98"/>
      <c r="C5132" s="98"/>
      <c r="D5132" s="98"/>
    </row>
    <row r="5133" spans="1:4" x14ac:dyDescent="0.35">
      <c r="A5133" s="98"/>
      <c r="B5133" s="98"/>
      <c r="C5133" s="98"/>
      <c r="D5133" s="98"/>
    </row>
    <row r="5134" spans="1:4" x14ac:dyDescent="0.35">
      <c r="A5134" s="98"/>
      <c r="B5134" s="98"/>
      <c r="C5134" s="98"/>
      <c r="D5134" s="98"/>
    </row>
    <row r="5135" spans="1:4" x14ac:dyDescent="0.35">
      <c r="A5135" s="98"/>
      <c r="B5135" s="98"/>
      <c r="C5135" s="98"/>
      <c r="D5135" s="98"/>
    </row>
    <row r="5136" spans="1:4" x14ac:dyDescent="0.35">
      <c r="A5136" s="98"/>
      <c r="B5136" s="98"/>
      <c r="C5136" s="98"/>
      <c r="D5136" s="98"/>
    </row>
    <row r="5137" spans="1:4" x14ac:dyDescent="0.35">
      <c r="A5137" s="98"/>
      <c r="B5137" s="98"/>
      <c r="C5137" s="98"/>
      <c r="D5137" s="98"/>
    </row>
    <row r="5138" spans="1:4" x14ac:dyDescent="0.35">
      <c r="A5138" s="98"/>
      <c r="B5138" s="98"/>
      <c r="C5138" s="98"/>
      <c r="D5138" s="98"/>
    </row>
    <row r="5139" spans="1:4" x14ac:dyDescent="0.35">
      <c r="A5139" s="98"/>
      <c r="B5139" s="98"/>
      <c r="C5139" s="98"/>
      <c r="D5139" s="98"/>
    </row>
    <row r="5140" spans="1:4" x14ac:dyDescent="0.35">
      <c r="A5140" s="98"/>
      <c r="B5140" s="98"/>
      <c r="C5140" s="98"/>
      <c r="D5140" s="98"/>
    </row>
    <row r="5141" spans="1:4" x14ac:dyDescent="0.35">
      <c r="A5141" s="98"/>
      <c r="B5141" s="98"/>
      <c r="C5141" s="98"/>
      <c r="D5141" s="98"/>
    </row>
    <row r="5142" spans="1:4" x14ac:dyDescent="0.35">
      <c r="A5142" s="98"/>
      <c r="B5142" s="98"/>
      <c r="C5142" s="98"/>
      <c r="D5142" s="98"/>
    </row>
    <row r="5143" spans="1:4" x14ac:dyDescent="0.35">
      <c r="A5143" s="98"/>
      <c r="B5143" s="98"/>
      <c r="C5143" s="98"/>
      <c r="D5143" s="98"/>
    </row>
    <row r="5144" spans="1:4" x14ac:dyDescent="0.35">
      <c r="A5144" s="98"/>
      <c r="B5144" s="98"/>
      <c r="C5144" s="98"/>
      <c r="D5144" s="98"/>
    </row>
    <row r="5145" spans="1:4" x14ac:dyDescent="0.35">
      <c r="A5145" s="98"/>
      <c r="B5145" s="98"/>
      <c r="C5145" s="98"/>
      <c r="D5145" s="98"/>
    </row>
    <row r="5146" spans="1:4" x14ac:dyDescent="0.35">
      <c r="A5146" s="98"/>
      <c r="B5146" s="98"/>
      <c r="C5146" s="98"/>
      <c r="D5146" s="98"/>
    </row>
    <row r="5147" spans="1:4" x14ac:dyDescent="0.35">
      <c r="A5147" s="98"/>
      <c r="B5147" s="98"/>
      <c r="C5147" s="98"/>
      <c r="D5147" s="98"/>
    </row>
    <row r="5148" spans="1:4" x14ac:dyDescent="0.35">
      <c r="A5148" s="98"/>
      <c r="B5148" s="98"/>
      <c r="C5148" s="98"/>
      <c r="D5148" s="98"/>
    </row>
    <row r="5149" spans="1:4" x14ac:dyDescent="0.35">
      <c r="A5149" s="98"/>
      <c r="B5149" s="98"/>
      <c r="C5149" s="98"/>
      <c r="D5149" s="98"/>
    </row>
    <row r="5150" spans="1:4" x14ac:dyDescent="0.35">
      <c r="A5150" s="98"/>
      <c r="B5150" s="98"/>
      <c r="C5150" s="98"/>
      <c r="D5150" s="98"/>
    </row>
    <row r="5151" spans="1:4" x14ac:dyDescent="0.35">
      <c r="A5151" s="98"/>
      <c r="B5151" s="98"/>
      <c r="C5151" s="98"/>
      <c r="D5151" s="98"/>
    </row>
    <row r="5152" spans="1:4" x14ac:dyDescent="0.35">
      <c r="A5152" s="98"/>
      <c r="B5152" s="98"/>
      <c r="C5152" s="98"/>
      <c r="D5152" s="98"/>
    </row>
    <row r="5153" spans="1:4" x14ac:dyDescent="0.35">
      <c r="A5153" s="98"/>
      <c r="B5153" s="98"/>
      <c r="C5153" s="98"/>
      <c r="D5153" s="98"/>
    </row>
    <row r="5154" spans="1:4" x14ac:dyDescent="0.35">
      <c r="A5154" s="98"/>
      <c r="B5154" s="98"/>
      <c r="C5154" s="98"/>
      <c r="D5154" s="98"/>
    </row>
    <row r="5155" spans="1:4" x14ac:dyDescent="0.35">
      <c r="A5155" s="98"/>
      <c r="B5155" s="98"/>
      <c r="C5155" s="98"/>
      <c r="D5155" s="98"/>
    </row>
    <row r="5156" spans="1:4" x14ac:dyDescent="0.35">
      <c r="A5156" s="98"/>
      <c r="B5156" s="98"/>
      <c r="C5156" s="98"/>
      <c r="D5156" s="98"/>
    </row>
    <row r="5157" spans="1:4" x14ac:dyDescent="0.35">
      <c r="A5157" s="98"/>
      <c r="B5157" s="98"/>
      <c r="C5157" s="98"/>
      <c r="D5157" s="98"/>
    </row>
    <row r="5158" spans="1:4" x14ac:dyDescent="0.35">
      <c r="A5158" s="98"/>
      <c r="B5158" s="98"/>
      <c r="C5158" s="98"/>
      <c r="D5158" s="98"/>
    </row>
    <row r="5159" spans="1:4" x14ac:dyDescent="0.35">
      <c r="A5159" s="98"/>
      <c r="B5159" s="98"/>
      <c r="C5159" s="98"/>
      <c r="D5159" s="98"/>
    </row>
    <row r="5160" spans="1:4" x14ac:dyDescent="0.35">
      <c r="A5160" s="98"/>
      <c r="B5160" s="98"/>
      <c r="C5160" s="98"/>
      <c r="D5160" s="98"/>
    </row>
    <row r="5161" spans="1:4" x14ac:dyDescent="0.35">
      <c r="A5161" s="98"/>
      <c r="B5161" s="98"/>
      <c r="C5161" s="98"/>
      <c r="D5161" s="98"/>
    </row>
    <row r="5162" spans="1:4" x14ac:dyDescent="0.35">
      <c r="A5162" s="98"/>
      <c r="B5162" s="98"/>
      <c r="C5162" s="98"/>
      <c r="D5162" s="98"/>
    </row>
    <row r="5163" spans="1:4" x14ac:dyDescent="0.35">
      <c r="A5163" s="98"/>
      <c r="B5163" s="98"/>
      <c r="C5163" s="98"/>
      <c r="D5163" s="98"/>
    </row>
    <row r="5164" spans="1:4" x14ac:dyDescent="0.35">
      <c r="A5164" s="98"/>
      <c r="B5164" s="98"/>
      <c r="C5164" s="98"/>
      <c r="D5164" s="98"/>
    </row>
    <row r="5165" spans="1:4" x14ac:dyDescent="0.35">
      <c r="A5165" s="98"/>
      <c r="B5165" s="98"/>
      <c r="C5165" s="98"/>
      <c r="D5165" s="98"/>
    </row>
    <row r="5166" spans="1:4" x14ac:dyDescent="0.35">
      <c r="A5166" s="98"/>
      <c r="B5166" s="98"/>
      <c r="C5166" s="98"/>
      <c r="D5166" s="98"/>
    </row>
    <row r="5167" spans="1:4" x14ac:dyDescent="0.35">
      <c r="A5167" s="98"/>
      <c r="B5167" s="98"/>
      <c r="C5167" s="98"/>
      <c r="D5167" s="98"/>
    </row>
    <row r="5168" spans="1:4" x14ac:dyDescent="0.35">
      <c r="A5168" s="98"/>
      <c r="B5168" s="98"/>
      <c r="C5168" s="98"/>
      <c r="D5168" s="98"/>
    </row>
    <row r="5169" spans="1:4" x14ac:dyDescent="0.35">
      <c r="A5169" s="98"/>
      <c r="B5169" s="98"/>
      <c r="C5169" s="98"/>
      <c r="D5169" s="98"/>
    </row>
    <row r="5170" spans="1:4" x14ac:dyDescent="0.35">
      <c r="A5170" s="98"/>
      <c r="B5170" s="98"/>
      <c r="C5170" s="98"/>
      <c r="D5170" s="98"/>
    </row>
    <row r="5171" spans="1:4" x14ac:dyDescent="0.35">
      <c r="A5171" s="98"/>
      <c r="B5171" s="98"/>
      <c r="C5171" s="98"/>
      <c r="D5171" s="98"/>
    </row>
    <row r="5172" spans="1:4" x14ac:dyDescent="0.35">
      <c r="A5172" s="98"/>
      <c r="B5172" s="98"/>
      <c r="C5172" s="98"/>
      <c r="D5172" s="98"/>
    </row>
    <row r="5173" spans="1:4" x14ac:dyDescent="0.35">
      <c r="A5173" s="98"/>
      <c r="B5173" s="98"/>
      <c r="C5173" s="98"/>
      <c r="D5173" s="98"/>
    </row>
    <row r="5174" spans="1:4" x14ac:dyDescent="0.35">
      <c r="A5174" s="98"/>
      <c r="B5174" s="98"/>
      <c r="C5174" s="98"/>
      <c r="D5174" s="98"/>
    </row>
    <row r="5175" spans="1:4" x14ac:dyDescent="0.35">
      <c r="A5175" s="98"/>
      <c r="B5175" s="98"/>
      <c r="C5175" s="98"/>
      <c r="D5175" s="98"/>
    </row>
    <row r="5176" spans="1:4" x14ac:dyDescent="0.35">
      <c r="A5176" s="98"/>
      <c r="B5176" s="98"/>
      <c r="C5176" s="98"/>
      <c r="D5176" s="98"/>
    </row>
    <row r="5177" spans="1:4" x14ac:dyDescent="0.35">
      <c r="A5177" s="98"/>
      <c r="B5177" s="98"/>
      <c r="C5177" s="98"/>
      <c r="D5177" s="98"/>
    </row>
    <row r="5178" spans="1:4" x14ac:dyDescent="0.35">
      <c r="A5178" s="98"/>
      <c r="B5178" s="98"/>
      <c r="C5178" s="98"/>
      <c r="D5178" s="98"/>
    </row>
    <row r="5179" spans="1:4" x14ac:dyDescent="0.35">
      <c r="A5179" s="98"/>
      <c r="B5179" s="98"/>
      <c r="C5179" s="98"/>
      <c r="D5179" s="98"/>
    </row>
    <row r="5180" spans="1:4" x14ac:dyDescent="0.35">
      <c r="A5180" s="98"/>
      <c r="B5180" s="98"/>
      <c r="C5180" s="98"/>
      <c r="D5180" s="98"/>
    </row>
    <row r="5181" spans="1:4" x14ac:dyDescent="0.35">
      <c r="A5181" s="98"/>
      <c r="B5181" s="98"/>
      <c r="C5181" s="98"/>
      <c r="D5181" s="98"/>
    </row>
    <row r="5182" spans="1:4" x14ac:dyDescent="0.35">
      <c r="A5182" s="98"/>
      <c r="B5182" s="98"/>
      <c r="C5182" s="98"/>
      <c r="D5182" s="98"/>
    </row>
    <row r="5183" spans="1:4" x14ac:dyDescent="0.35">
      <c r="A5183" s="98"/>
      <c r="B5183" s="98"/>
      <c r="C5183" s="98"/>
      <c r="D5183" s="98"/>
    </row>
    <row r="5184" spans="1:4" x14ac:dyDescent="0.35">
      <c r="A5184" s="98"/>
      <c r="B5184" s="98"/>
      <c r="C5184" s="98"/>
      <c r="D5184" s="98"/>
    </row>
    <row r="5185" spans="1:4" x14ac:dyDescent="0.35">
      <c r="A5185" s="98"/>
      <c r="B5185" s="98"/>
      <c r="C5185" s="98"/>
      <c r="D5185" s="98"/>
    </row>
    <row r="5186" spans="1:4" x14ac:dyDescent="0.35">
      <c r="A5186" s="98"/>
      <c r="B5186" s="98"/>
      <c r="C5186" s="98"/>
      <c r="D5186" s="98"/>
    </row>
    <row r="5187" spans="1:4" x14ac:dyDescent="0.35">
      <c r="A5187" s="98"/>
      <c r="B5187" s="98"/>
      <c r="C5187" s="98"/>
      <c r="D5187" s="98"/>
    </row>
    <row r="5188" spans="1:4" x14ac:dyDescent="0.35">
      <c r="A5188" s="98"/>
      <c r="B5188" s="98"/>
      <c r="C5188" s="98"/>
      <c r="D5188" s="98"/>
    </row>
    <row r="5189" spans="1:4" x14ac:dyDescent="0.35">
      <c r="A5189" s="98"/>
      <c r="B5189" s="98"/>
      <c r="C5189" s="98"/>
      <c r="D5189" s="98"/>
    </row>
    <row r="5190" spans="1:4" x14ac:dyDescent="0.35">
      <c r="A5190" s="98"/>
      <c r="B5190" s="98"/>
      <c r="C5190" s="98"/>
      <c r="D5190" s="98"/>
    </row>
    <row r="5191" spans="1:4" x14ac:dyDescent="0.35">
      <c r="A5191" s="98"/>
      <c r="B5191" s="98"/>
      <c r="C5191" s="98"/>
      <c r="D5191" s="98"/>
    </row>
    <row r="5192" spans="1:4" x14ac:dyDescent="0.35">
      <c r="A5192" s="98"/>
      <c r="B5192" s="98"/>
      <c r="C5192" s="98"/>
      <c r="D5192" s="98"/>
    </row>
    <row r="5193" spans="1:4" x14ac:dyDescent="0.35">
      <c r="A5193" s="98"/>
      <c r="B5193" s="98"/>
      <c r="C5193" s="98"/>
      <c r="D5193" s="98"/>
    </row>
    <row r="5194" spans="1:4" x14ac:dyDescent="0.35">
      <c r="A5194" s="98"/>
      <c r="B5194" s="98"/>
      <c r="C5194" s="98"/>
      <c r="D5194" s="98"/>
    </row>
    <row r="5195" spans="1:4" x14ac:dyDescent="0.35">
      <c r="A5195" s="98"/>
      <c r="B5195" s="98"/>
      <c r="C5195" s="98"/>
      <c r="D5195" s="98"/>
    </row>
    <row r="5196" spans="1:4" x14ac:dyDescent="0.35">
      <c r="A5196" s="98"/>
      <c r="B5196" s="98"/>
      <c r="C5196" s="98"/>
      <c r="D5196" s="98"/>
    </row>
    <row r="5197" spans="1:4" x14ac:dyDescent="0.35">
      <c r="A5197" s="98"/>
      <c r="B5197" s="98"/>
      <c r="C5197" s="98"/>
      <c r="D5197" s="98"/>
    </row>
    <row r="5198" spans="1:4" x14ac:dyDescent="0.35">
      <c r="A5198" s="98"/>
      <c r="B5198" s="98"/>
      <c r="C5198" s="98"/>
      <c r="D5198" s="98"/>
    </row>
    <row r="5199" spans="1:4" x14ac:dyDescent="0.35">
      <c r="A5199" s="98"/>
      <c r="B5199" s="98"/>
      <c r="C5199" s="98"/>
      <c r="D5199" s="98"/>
    </row>
    <row r="5200" spans="1:4" x14ac:dyDescent="0.35">
      <c r="A5200" s="98"/>
      <c r="B5200" s="98"/>
      <c r="C5200" s="98"/>
      <c r="D5200" s="98"/>
    </row>
    <row r="5201" spans="1:4" x14ac:dyDescent="0.35">
      <c r="A5201" s="98"/>
      <c r="B5201" s="98"/>
      <c r="C5201" s="98"/>
      <c r="D5201" s="98"/>
    </row>
    <row r="5202" spans="1:4" x14ac:dyDescent="0.35">
      <c r="A5202" s="98"/>
      <c r="B5202" s="98"/>
      <c r="C5202" s="98"/>
      <c r="D5202" s="98"/>
    </row>
    <row r="5203" spans="1:4" x14ac:dyDescent="0.35">
      <c r="A5203" s="98"/>
      <c r="B5203" s="98"/>
      <c r="C5203" s="98"/>
      <c r="D5203" s="98"/>
    </row>
    <row r="5204" spans="1:4" x14ac:dyDescent="0.35">
      <c r="A5204" s="98"/>
      <c r="B5204" s="98"/>
      <c r="C5204" s="98"/>
      <c r="D5204" s="98"/>
    </row>
    <row r="5205" spans="1:4" x14ac:dyDescent="0.35">
      <c r="A5205" s="98"/>
      <c r="B5205" s="98"/>
      <c r="C5205" s="98"/>
      <c r="D5205" s="98"/>
    </row>
    <row r="5206" spans="1:4" x14ac:dyDescent="0.35">
      <c r="A5206" s="98"/>
      <c r="B5206" s="98"/>
      <c r="C5206" s="98"/>
      <c r="D5206" s="98"/>
    </row>
    <row r="5207" spans="1:4" x14ac:dyDescent="0.35">
      <c r="A5207" s="98"/>
      <c r="B5207" s="98"/>
      <c r="C5207" s="98"/>
      <c r="D5207" s="98"/>
    </row>
    <row r="5208" spans="1:4" x14ac:dyDescent="0.35">
      <c r="A5208" s="98"/>
      <c r="B5208" s="98"/>
      <c r="C5208" s="98"/>
      <c r="D5208" s="98"/>
    </row>
    <row r="5209" spans="1:4" x14ac:dyDescent="0.35">
      <c r="A5209" s="98"/>
      <c r="B5209" s="98"/>
      <c r="C5209" s="98"/>
      <c r="D5209" s="98"/>
    </row>
    <row r="5210" spans="1:4" x14ac:dyDescent="0.35">
      <c r="A5210" s="98"/>
      <c r="B5210" s="98"/>
      <c r="C5210" s="98"/>
      <c r="D5210" s="98"/>
    </row>
    <row r="5211" spans="1:4" x14ac:dyDescent="0.35">
      <c r="A5211" s="98"/>
      <c r="B5211" s="98"/>
      <c r="C5211" s="98"/>
      <c r="D5211" s="98"/>
    </row>
    <row r="5212" spans="1:4" x14ac:dyDescent="0.35">
      <c r="A5212" s="98"/>
      <c r="B5212" s="98"/>
      <c r="C5212" s="98"/>
      <c r="D5212" s="98"/>
    </row>
    <row r="5213" spans="1:4" x14ac:dyDescent="0.35">
      <c r="A5213" s="98"/>
      <c r="B5213" s="98"/>
      <c r="C5213" s="98"/>
      <c r="D5213" s="98"/>
    </row>
    <row r="5214" spans="1:4" x14ac:dyDescent="0.35">
      <c r="A5214" s="98"/>
      <c r="B5214" s="98"/>
      <c r="C5214" s="98"/>
      <c r="D5214" s="98"/>
    </row>
    <row r="5215" spans="1:4" x14ac:dyDescent="0.35">
      <c r="A5215" s="98"/>
      <c r="B5215" s="98"/>
      <c r="C5215" s="98"/>
      <c r="D5215" s="98"/>
    </row>
    <row r="5216" spans="1:4" x14ac:dyDescent="0.35">
      <c r="A5216" s="98"/>
      <c r="B5216" s="98"/>
      <c r="C5216" s="98"/>
      <c r="D5216" s="98"/>
    </row>
    <row r="5217" spans="1:4" x14ac:dyDescent="0.35">
      <c r="A5217" s="98"/>
      <c r="B5217" s="98"/>
      <c r="C5217" s="98"/>
      <c r="D5217" s="98"/>
    </row>
    <row r="5218" spans="1:4" x14ac:dyDescent="0.35">
      <c r="A5218" s="98"/>
      <c r="B5218" s="98"/>
      <c r="C5218" s="98"/>
      <c r="D5218" s="98"/>
    </row>
    <row r="5219" spans="1:4" x14ac:dyDescent="0.35">
      <c r="A5219" s="98"/>
      <c r="B5219" s="98"/>
      <c r="C5219" s="98"/>
      <c r="D5219" s="98"/>
    </row>
    <row r="5220" spans="1:4" x14ac:dyDescent="0.35">
      <c r="A5220" s="98"/>
      <c r="B5220" s="98"/>
      <c r="C5220" s="98"/>
      <c r="D5220" s="98"/>
    </row>
    <row r="5221" spans="1:4" x14ac:dyDescent="0.35">
      <c r="A5221" s="98"/>
      <c r="B5221" s="98"/>
      <c r="C5221" s="98"/>
      <c r="D5221" s="98"/>
    </row>
    <row r="5222" spans="1:4" x14ac:dyDescent="0.35">
      <c r="A5222" s="98"/>
      <c r="B5222" s="98"/>
      <c r="C5222" s="98"/>
      <c r="D5222" s="98"/>
    </row>
    <row r="5223" spans="1:4" x14ac:dyDescent="0.35">
      <c r="A5223" s="98"/>
      <c r="B5223" s="98"/>
      <c r="C5223" s="98"/>
      <c r="D5223" s="98"/>
    </row>
    <row r="5224" spans="1:4" x14ac:dyDescent="0.35">
      <c r="A5224" s="98"/>
      <c r="B5224" s="98"/>
      <c r="C5224" s="98"/>
      <c r="D5224" s="98"/>
    </row>
    <row r="5225" spans="1:4" x14ac:dyDescent="0.35">
      <c r="A5225" s="98"/>
      <c r="B5225" s="98"/>
      <c r="C5225" s="98"/>
      <c r="D5225" s="98"/>
    </row>
    <row r="5226" spans="1:4" x14ac:dyDescent="0.35">
      <c r="A5226" s="98"/>
      <c r="B5226" s="98"/>
      <c r="C5226" s="98"/>
      <c r="D5226" s="98"/>
    </row>
    <row r="5227" spans="1:4" x14ac:dyDescent="0.35">
      <c r="A5227" s="98"/>
      <c r="B5227" s="98"/>
      <c r="C5227" s="98"/>
      <c r="D5227" s="98"/>
    </row>
    <row r="5228" spans="1:4" x14ac:dyDescent="0.35">
      <c r="A5228" s="98"/>
      <c r="B5228" s="98"/>
      <c r="C5228" s="98"/>
      <c r="D5228" s="98"/>
    </row>
    <row r="5229" spans="1:4" x14ac:dyDescent="0.35">
      <c r="A5229" s="98"/>
      <c r="B5229" s="98"/>
      <c r="C5229" s="98"/>
      <c r="D5229" s="98"/>
    </row>
    <row r="5230" spans="1:4" x14ac:dyDescent="0.35">
      <c r="A5230" s="98"/>
      <c r="B5230" s="98"/>
      <c r="C5230" s="98"/>
      <c r="D5230" s="98"/>
    </row>
    <row r="5231" spans="1:4" x14ac:dyDescent="0.35">
      <c r="A5231" s="98"/>
      <c r="B5231" s="98"/>
      <c r="C5231" s="98"/>
      <c r="D5231" s="98"/>
    </row>
    <row r="5232" spans="1:4" x14ac:dyDescent="0.35">
      <c r="A5232" s="98"/>
      <c r="B5232" s="98"/>
      <c r="C5232" s="98"/>
      <c r="D5232" s="98"/>
    </row>
    <row r="5233" spans="1:4" x14ac:dyDescent="0.35">
      <c r="A5233" s="98"/>
      <c r="B5233" s="98"/>
      <c r="C5233" s="98"/>
      <c r="D5233" s="98"/>
    </row>
    <row r="5234" spans="1:4" x14ac:dyDescent="0.35">
      <c r="A5234" s="98"/>
      <c r="B5234" s="98"/>
      <c r="C5234" s="98"/>
      <c r="D5234" s="98"/>
    </row>
    <row r="5235" spans="1:4" x14ac:dyDescent="0.35">
      <c r="A5235" s="98"/>
      <c r="B5235" s="98"/>
      <c r="C5235" s="98"/>
      <c r="D5235" s="98"/>
    </row>
    <row r="5236" spans="1:4" x14ac:dyDescent="0.35">
      <c r="A5236" s="98"/>
      <c r="B5236" s="98"/>
      <c r="C5236" s="98"/>
      <c r="D5236" s="98"/>
    </row>
    <row r="5237" spans="1:4" x14ac:dyDescent="0.35">
      <c r="A5237" s="98"/>
      <c r="B5237" s="98"/>
      <c r="C5237" s="98"/>
      <c r="D5237" s="98"/>
    </row>
    <row r="5238" spans="1:4" x14ac:dyDescent="0.35">
      <c r="A5238" s="98"/>
      <c r="B5238" s="98"/>
      <c r="C5238" s="98"/>
      <c r="D5238" s="98"/>
    </row>
    <row r="5239" spans="1:4" x14ac:dyDescent="0.35">
      <c r="A5239" s="98"/>
      <c r="B5239" s="98"/>
      <c r="C5239" s="98"/>
      <c r="D5239" s="98"/>
    </row>
    <row r="5240" spans="1:4" x14ac:dyDescent="0.35">
      <c r="A5240" s="98"/>
      <c r="B5240" s="98"/>
      <c r="C5240" s="98"/>
      <c r="D5240" s="98"/>
    </row>
    <row r="5241" spans="1:4" x14ac:dyDescent="0.35">
      <c r="A5241" s="98"/>
      <c r="B5241" s="98"/>
      <c r="C5241" s="98"/>
      <c r="D5241" s="98"/>
    </row>
    <row r="5242" spans="1:4" x14ac:dyDescent="0.35">
      <c r="A5242" s="98"/>
      <c r="B5242" s="98"/>
      <c r="C5242" s="98"/>
      <c r="D5242" s="98"/>
    </row>
    <row r="5243" spans="1:4" x14ac:dyDescent="0.35">
      <c r="A5243" s="98"/>
      <c r="B5243" s="98"/>
      <c r="C5243" s="98"/>
      <c r="D5243" s="98"/>
    </row>
    <row r="5244" spans="1:4" x14ac:dyDescent="0.35">
      <c r="A5244" s="98"/>
      <c r="B5244" s="98"/>
      <c r="C5244" s="98"/>
      <c r="D5244" s="98"/>
    </row>
    <row r="5245" spans="1:4" x14ac:dyDescent="0.35">
      <c r="A5245" s="98"/>
      <c r="B5245" s="98"/>
      <c r="C5245" s="98"/>
      <c r="D5245" s="98"/>
    </row>
    <row r="5246" spans="1:4" x14ac:dyDescent="0.35">
      <c r="A5246" s="98"/>
      <c r="B5246" s="98"/>
      <c r="C5246" s="98"/>
      <c r="D5246" s="98"/>
    </row>
    <row r="5247" spans="1:4" x14ac:dyDescent="0.35">
      <c r="A5247" s="98"/>
      <c r="B5247" s="98"/>
      <c r="C5247" s="98"/>
      <c r="D5247" s="98"/>
    </row>
    <row r="5248" spans="1:4" x14ac:dyDescent="0.35">
      <c r="A5248" s="98"/>
      <c r="B5248" s="98"/>
      <c r="C5248" s="98"/>
      <c r="D5248" s="98"/>
    </row>
    <row r="5249" spans="1:4" x14ac:dyDescent="0.35">
      <c r="A5249" s="98"/>
      <c r="B5249" s="98"/>
      <c r="C5249" s="98"/>
      <c r="D5249" s="98"/>
    </row>
    <row r="5250" spans="1:4" x14ac:dyDescent="0.35">
      <c r="A5250" s="98"/>
      <c r="B5250" s="98"/>
      <c r="C5250" s="98"/>
      <c r="D5250" s="98"/>
    </row>
    <row r="5251" spans="1:4" x14ac:dyDescent="0.35">
      <c r="A5251" s="98"/>
      <c r="B5251" s="98"/>
      <c r="C5251" s="98"/>
      <c r="D5251" s="98"/>
    </row>
    <row r="5252" spans="1:4" x14ac:dyDescent="0.35">
      <c r="A5252" s="98"/>
      <c r="B5252" s="98"/>
      <c r="C5252" s="98"/>
      <c r="D5252" s="98"/>
    </row>
    <row r="5253" spans="1:4" x14ac:dyDescent="0.35">
      <c r="A5253" s="98"/>
      <c r="B5253" s="98"/>
      <c r="C5253" s="98"/>
      <c r="D5253" s="98"/>
    </row>
    <row r="5254" spans="1:4" x14ac:dyDescent="0.35">
      <c r="A5254" s="98"/>
      <c r="B5254" s="98"/>
      <c r="C5254" s="98"/>
      <c r="D5254" s="98"/>
    </row>
    <row r="5255" spans="1:4" x14ac:dyDescent="0.35">
      <c r="A5255" s="98"/>
      <c r="B5255" s="98"/>
      <c r="C5255" s="98"/>
      <c r="D5255" s="98"/>
    </row>
    <row r="5256" spans="1:4" x14ac:dyDescent="0.35">
      <c r="A5256" s="98"/>
      <c r="B5256" s="98"/>
      <c r="C5256" s="98"/>
      <c r="D5256" s="98"/>
    </row>
    <row r="5257" spans="1:4" x14ac:dyDescent="0.35">
      <c r="A5257" s="98"/>
      <c r="B5257" s="98"/>
      <c r="C5257" s="98"/>
      <c r="D5257" s="98"/>
    </row>
    <row r="5258" spans="1:4" x14ac:dyDescent="0.35">
      <c r="A5258" s="98"/>
      <c r="B5258" s="98"/>
      <c r="C5258" s="98"/>
      <c r="D5258" s="98"/>
    </row>
    <row r="5259" spans="1:4" x14ac:dyDescent="0.35">
      <c r="A5259" s="98"/>
      <c r="B5259" s="98"/>
      <c r="C5259" s="98"/>
      <c r="D5259" s="98"/>
    </row>
    <row r="5260" spans="1:4" x14ac:dyDescent="0.35">
      <c r="A5260" s="98"/>
      <c r="B5260" s="98"/>
      <c r="C5260" s="98"/>
      <c r="D5260" s="98"/>
    </row>
    <row r="5261" spans="1:4" x14ac:dyDescent="0.35">
      <c r="A5261" s="98"/>
      <c r="B5261" s="98"/>
      <c r="C5261" s="98"/>
      <c r="D5261" s="98"/>
    </row>
    <row r="5262" spans="1:4" x14ac:dyDescent="0.35">
      <c r="A5262" s="98"/>
      <c r="B5262" s="98"/>
      <c r="C5262" s="98"/>
      <c r="D5262" s="98"/>
    </row>
    <row r="5263" spans="1:4" x14ac:dyDescent="0.35">
      <c r="A5263" s="98"/>
      <c r="B5263" s="98"/>
      <c r="C5263" s="98"/>
      <c r="D5263" s="98"/>
    </row>
    <row r="5264" spans="1:4" x14ac:dyDescent="0.35">
      <c r="A5264" s="98"/>
      <c r="B5264" s="98"/>
      <c r="C5264" s="98"/>
      <c r="D5264" s="98"/>
    </row>
    <row r="5265" spans="1:4" x14ac:dyDescent="0.35">
      <c r="A5265" s="98"/>
      <c r="B5265" s="98"/>
      <c r="C5265" s="98"/>
      <c r="D5265" s="98"/>
    </row>
    <row r="5266" spans="1:4" x14ac:dyDescent="0.35">
      <c r="A5266" s="98"/>
      <c r="B5266" s="98"/>
      <c r="C5266" s="98"/>
      <c r="D5266" s="98"/>
    </row>
    <row r="5267" spans="1:4" x14ac:dyDescent="0.35">
      <c r="A5267" s="98"/>
      <c r="B5267" s="98"/>
      <c r="C5267" s="98"/>
      <c r="D5267" s="98"/>
    </row>
    <row r="5268" spans="1:4" x14ac:dyDescent="0.35">
      <c r="A5268" s="98"/>
      <c r="B5268" s="98"/>
      <c r="C5268" s="98"/>
      <c r="D5268" s="98"/>
    </row>
    <row r="5269" spans="1:4" x14ac:dyDescent="0.35">
      <c r="A5269" s="98"/>
      <c r="B5269" s="98"/>
      <c r="C5269" s="98"/>
      <c r="D5269" s="98"/>
    </row>
    <row r="5270" spans="1:4" x14ac:dyDescent="0.35">
      <c r="A5270" s="98"/>
      <c r="B5270" s="98"/>
      <c r="C5270" s="98"/>
      <c r="D5270" s="98"/>
    </row>
    <row r="5271" spans="1:4" x14ac:dyDescent="0.35">
      <c r="A5271" s="98"/>
      <c r="B5271" s="98"/>
      <c r="C5271" s="98"/>
      <c r="D5271" s="98"/>
    </row>
    <row r="5272" spans="1:4" x14ac:dyDescent="0.35">
      <c r="A5272" s="98"/>
      <c r="B5272" s="98"/>
      <c r="C5272" s="98"/>
      <c r="D5272" s="98"/>
    </row>
    <row r="5273" spans="1:4" x14ac:dyDescent="0.35">
      <c r="A5273" s="98"/>
      <c r="B5273" s="98"/>
      <c r="C5273" s="98"/>
      <c r="D5273" s="98"/>
    </row>
    <row r="5274" spans="1:4" x14ac:dyDescent="0.35">
      <c r="A5274" s="98"/>
      <c r="B5274" s="98"/>
      <c r="C5274" s="98"/>
      <c r="D5274" s="98"/>
    </row>
    <row r="5275" spans="1:4" x14ac:dyDescent="0.35">
      <c r="A5275" s="98"/>
      <c r="B5275" s="98"/>
      <c r="C5275" s="98"/>
      <c r="D5275" s="98"/>
    </row>
    <row r="5276" spans="1:4" x14ac:dyDescent="0.35">
      <c r="A5276" s="98"/>
      <c r="B5276" s="98"/>
      <c r="C5276" s="98"/>
      <c r="D5276" s="98"/>
    </row>
    <row r="5277" spans="1:4" x14ac:dyDescent="0.35">
      <c r="A5277" s="98"/>
      <c r="B5277" s="98"/>
      <c r="C5277" s="98"/>
      <c r="D5277" s="98"/>
    </row>
    <row r="5278" spans="1:4" x14ac:dyDescent="0.35">
      <c r="A5278" s="98"/>
      <c r="B5278" s="98"/>
      <c r="C5278" s="98"/>
      <c r="D5278" s="98"/>
    </row>
    <row r="5279" spans="1:4" x14ac:dyDescent="0.35">
      <c r="A5279" s="98"/>
      <c r="B5279" s="98"/>
      <c r="C5279" s="98"/>
      <c r="D5279" s="98"/>
    </row>
    <row r="5280" spans="1:4" x14ac:dyDescent="0.35">
      <c r="A5280" s="98"/>
      <c r="B5280" s="98"/>
      <c r="C5280" s="98"/>
      <c r="D5280" s="98"/>
    </row>
    <row r="5281" spans="1:4" x14ac:dyDescent="0.35">
      <c r="A5281" s="98"/>
      <c r="B5281" s="98"/>
      <c r="C5281" s="98"/>
      <c r="D5281" s="98"/>
    </row>
    <row r="5282" spans="1:4" x14ac:dyDescent="0.35">
      <c r="A5282" s="98"/>
      <c r="B5282" s="98"/>
      <c r="C5282" s="98"/>
      <c r="D5282" s="98"/>
    </row>
    <row r="5283" spans="1:4" x14ac:dyDescent="0.35">
      <c r="A5283" s="98"/>
      <c r="B5283" s="98"/>
      <c r="C5283" s="98"/>
      <c r="D5283" s="98"/>
    </row>
    <row r="5284" spans="1:4" x14ac:dyDescent="0.35">
      <c r="A5284" s="98"/>
      <c r="B5284" s="98"/>
      <c r="C5284" s="98"/>
      <c r="D5284" s="98"/>
    </row>
    <row r="5285" spans="1:4" x14ac:dyDescent="0.35">
      <c r="A5285" s="98"/>
      <c r="B5285" s="98"/>
      <c r="C5285" s="98"/>
      <c r="D5285" s="98"/>
    </row>
    <row r="5286" spans="1:4" x14ac:dyDescent="0.35">
      <c r="A5286" s="98"/>
      <c r="B5286" s="98"/>
      <c r="C5286" s="98"/>
      <c r="D5286" s="98"/>
    </row>
    <row r="5287" spans="1:4" x14ac:dyDescent="0.35">
      <c r="A5287" s="98"/>
      <c r="B5287" s="98"/>
      <c r="C5287" s="98"/>
      <c r="D5287" s="98"/>
    </row>
    <row r="5288" spans="1:4" x14ac:dyDescent="0.35">
      <c r="A5288" s="98"/>
      <c r="B5288" s="98"/>
      <c r="C5288" s="98"/>
      <c r="D5288" s="98"/>
    </row>
    <row r="5289" spans="1:4" x14ac:dyDescent="0.35">
      <c r="A5289" s="98"/>
      <c r="B5289" s="98"/>
      <c r="C5289" s="98"/>
      <c r="D5289" s="98"/>
    </row>
    <row r="5290" spans="1:4" x14ac:dyDescent="0.35">
      <c r="A5290" s="98"/>
      <c r="B5290" s="98"/>
      <c r="C5290" s="98"/>
      <c r="D5290" s="98"/>
    </row>
    <row r="5291" spans="1:4" x14ac:dyDescent="0.35">
      <c r="A5291" s="98"/>
      <c r="B5291" s="98"/>
      <c r="C5291" s="98"/>
      <c r="D5291" s="98"/>
    </row>
    <row r="5292" spans="1:4" x14ac:dyDescent="0.35">
      <c r="A5292" s="98"/>
      <c r="B5292" s="98"/>
      <c r="C5292" s="98"/>
      <c r="D5292" s="98"/>
    </row>
    <row r="5293" spans="1:4" x14ac:dyDescent="0.35">
      <c r="A5293" s="98"/>
      <c r="B5293" s="98"/>
      <c r="C5293" s="98"/>
      <c r="D5293" s="98"/>
    </row>
    <row r="5294" spans="1:4" x14ac:dyDescent="0.35">
      <c r="A5294" s="98"/>
      <c r="B5294" s="98"/>
      <c r="C5294" s="98"/>
      <c r="D5294" s="98"/>
    </row>
    <row r="5295" spans="1:4" x14ac:dyDescent="0.35">
      <c r="A5295" s="98"/>
      <c r="B5295" s="98"/>
      <c r="C5295" s="98"/>
      <c r="D5295" s="98"/>
    </row>
    <row r="5296" spans="1:4" x14ac:dyDescent="0.35">
      <c r="A5296" s="98"/>
      <c r="B5296" s="98"/>
      <c r="C5296" s="98"/>
      <c r="D5296" s="98"/>
    </row>
    <row r="5297" spans="1:4" x14ac:dyDescent="0.35">
      <c r="A5297" s="98"/>
      <c r="B5297" s="98"/>
      <c r="C5297" s="98"/>
      <c r="D5297" s="98"/>
    </row>
    <row r="5298" spans="1:4" x14ac:dyDescent="0.35">
      <c r="A5298" s="98"/>
      <c r="B5298" s="98"/>
      <c r="C5298" s="98"/>
      <c r="D5298" s="98"/>
    </row>
    <row r="5299" spans="1:4" x14ac:dyDescent="0.35">
      <c r="A5299" s="98"/>
      <c r="B5299" s="98"/>
      <c r="C5299" s="98"/>
      <c r="D5299" s="98"/>
    </row>
    <row r="5300" spans="1:4" x14ac:dyDescent="0.35">
      <c r="A5300" s="98"/>
      <c r="B5300" s="98"/>
      <c r="C5300" s="98"/>
      <c r="D5300" s="98"/>
    </row>
    <row r="5301" spans="1:4" x14ac:dyDescent="0.35">
      <c r="A5301" s="98"/>
      <c r="B5301" s="98"/>
      <c r="C5301" s="98"/>
      <c r="D5301" s="98"/>
    </row>
    <row r="5302" spans="1:4" x14ac:dyDescent="0.35">
      <c r="A5302" s="98"/>
      <c r="B5302" s="98"/>
      <c r="C5302" s="98"/>
      <c r="D5302" s="98"/>
    </row>
    <row r="5303" spans="1:4" x14ac:dyDescent="0.35">
      <c r="A5303" s="98"/>
      <c r="B5303" s="98"/>
      <c r="C5303" s="98"/>
      <c r="D5303" s="98"/>
    </row>
    <row r="5304" spans="1:4" x14ac:dyDescent="0.35">
      <c r="A5304" s="98"/>
      <c r="B5304" s="98"/>
      <c r="C5304" s="98"/>
      <c r="D5304" s="98"/>
    </row>
    <row r="5305" spans="1:4" x14ac:dyDescent="0.35">
      <c r="A5305" s="98"/>
      <c r="B5305" s="98"/>
      <c r="C5305" s="98"/>
      <c r="D5305" s="98"/>
    </row>
    <row r="5306" spans="1:4" x14ac:dyDescent="0.35">
      <c r="A5306" s="98"/>
      <c r="B5306" s="98"/>
      <c r="C5306" s="98"/>
      <c r="D5306" s="98"/>
    </row>
    <row r="5307" spans="1:4" x14ac:dyDescent="0.35">
      <c r="A5307" s="98"/>
      <c r="B5307" s="98"/>
      <c r="C5307" s="98"/>
      <c r="D5307" s="98"/>
    </row>
    <row r="5308" spans="1:4" x14ac:dyDescent="0.35">
      <c r="A5308" s="98"/>
      <c r="B5308" s="98"/>
      <c r="C5308" s="98"/>
      <c r="D5308" s="98"/>
    </row>
    <row r="5309" spans="1:4" x14ac:dyDescent="0.35">
      <c r="A5309" s="98"/>
      <c r="B5309" s="98"/>
      <c r="C5309" s="98"/>
      <c r="D5309" s="98"/>
    </row>
    <row r="5310" spans="1:4" x14ac:dyDescent="0.35">
      <c r="A5310" s="98"/>
      <c r="B5310" s="98"/>
      <c r="C5310" s="98"/>
      <c r="D5310" s="98"/>
    </row>
    <row r="5311" spans="1:4" x14ac:dyDescent="0.35">
      <c r="A5311" s="98"/>
      <c r="B5311" s="98"/>
      <c r="C5311" s="98"/>
      <c r="D5311" s="98"/>
    </row>
    <row r="5312" spans="1:4" x14ac:dyDescent="0.35">
      <c r="A5312" s="98"/>
      <c r="B5312" s="98"/>
      <c r="C5312" s="98"/>
      <c r="D5312" s="98"/>
    </row>
    <row r="5313" spans="1:4" x14ac:dyDescent="0.35">
      <c r="A5313" s="98"/>
      <c r="B5313" s="98"/>
      <c r="C5313" s="98"/>
      <c r="D5313" s="98"/>
    </row>
    <row r="5314" spans="1:4" x14ac:dyDescent="0.35">
      <c r="A5314" s="98"/>
      <c r="B5314" s="98"/>
      <c r="C5314" s="98"/>
      <c r="D5314" s="98"/>
    </row>
    <row r="5315" spans="1:4" x14ac:dyDescent="0.35">
      <c r="A5315" s="98"/>
      <c r="B5315" s="98"/>
      <c r="C5315" s="98"/>
      <c r="D5315" s="98"/>
    </row>
    <row r="5316" spans="1:4" x14ac:dyDescent="0.35">
      <c r="A5316" s="98"/>
      <c r="B5316" s="98"/>
      <c r="C5316" s="98"/>
      <c r="D5316" s="98"/>
    </row>
    <row r="5317" spans="1:4" x14ac:dyDescent="0.35">
      <c r="A5317" s="98"/>
      <c r="B5317" s="98"/>
      <c r="C5317" s="98"/>
      <c r="D5317" s="98"/>
    </row>
    <row r="5318" spans="1:4" x14ac:dyDescent="0.35">
      <c r="A5318" s="98"/>
      <c r="B5318" s="98"/>
      <c r="C5318" s="98"/>
      <c r="D5318" s="98"/>
    </row>
    <row r="5319" spans="1:4" x14ac:dyDescent="0.35">
      <c r="A5319" s="98"/>
      <c r="B5319" s="98"/>
      <c r="C5319" s="98"/>
      <c r="D5319" s="98"/>
    </row>
    <row r="5320" spans="1:4" x14ac:dyDescent="0.35">
      <c r="A5320" s="98"/>
      <c r="B5320" s="98"/>
      <c r="C5320" s="98"/>
      <c r="D5320" s="98"/>
    </row>
    <row r="5321" spans="1:4" x14ac:dyDescent="0.35">
      <c r="A5321" s="98"/>
      <c r="B5321" s="98"/>
      <c r="C5321" s="98"/>
      <c r="D5321" s="98"/>
    </row>
    <row r="5322" spans="1:4" x14ac:dyDescent="0.35">
      <c r="A5322" s="98"/>
      <c r="B5322" s="98"/>
      <c r="C5322" s="98"/>
      <c r="D5322" s="98"/>
    </row>
    <row r="5323" spans="1:4" x14ac:dyDescent="0.35">
      <c r="A5323" s="98"/>
      <c r="B5323" s="98"/>
      <c r="C5323" s="98"/>
      <c r="D5323" s="98"/>
    </row>
    <row r="5324" spans="1:4" x14ac:dyDescent="0.35">
      <c r="A5324" s="98"/>
      <c r="B5324" s="98"/>
      <c r="C5324" s="98"/>
      <c r="D5324" s="98"/>
    </row>
    <row r="5325" spans="1:4" x14ac:dyDescent="0.35">
      <c r="A5325" s="98"/>
      <c r="B5325" s="98"/>
      <c r="C5325" s="98"/>
      <c r="D5325" s="98"/>
    </row>
    <row r="5326" spans="1:4" x14ac:dyDescent="0.35">
      <c r="A5326" s="98"/>
      <c r="B5326" s="98"/>
      <c r="C5326" s="98"/>
      <c r="D5326" s="98"/>
    </row>
    <row r="5327" spans="1:4" x14ac:dyDescent="0.35">
      <c r="A5327" s="98"/>
      <c r="B5327" s="98"/>
      <c r="C5327" s="98"/>
      <c r="D5327" s="98"/>
    </row>
    <row r="5328" spans="1:4" x14ac:dyDescent="0.35">
      <c r="A5328" s="98"/>
      <c r="B5328" s="98"/>
      <c r="C5328" s="98"/>
      <c r="D5328" s="98"/>
    </row>
    <row r="5329" spans="1:4" x14ac:dyDescent="0.35">
      <c r="A5329" s="98"/>
      <c r="B5329" s="98"/>
      <c r="C5329" s="98"/>
      <c r="D5329" s="98"/>
    </row>
    <row r="5330" spans="1:4" x14ac:dyDescent="0.35">
      <c r="A5330" s="98"/>
      <c r="B5330" s="98"/>
      <c r="C5330" s="98"/>
      <c r="D5330" s="98"/>
    </row>
    <row r="5331" spans="1:4" x14ac:dyDescent="0.35">
      <c r="A5331" s="98"/>
      <c r="B5331" s="98"/>
      <c r="C5331" s="98"/>
      <c r="D5331" s="98"/>
    </row>
    <row r="5332" spans="1:4" x14ac:dyDescent="0.35">
      <c r="A5332" s="98"/>
      <c r="B5332" s="98"/>
      <c r="C5332" s="98"/>
      <c r="D5332" s="98"/>
    </row>
    <row r="5333" spans="1:4" x14ac:dyDescent="0.35">
      <c r="A5333" s="98"/>
      <c r="B5333" s="98"/>
      <c r="C5333" s="98"/>
      <c r="D5333" s="98"/>
    </row>
    <row r="5334" spans="1:4" x14ac:dyDescent="0.35">
      <c r="A5334" s="98"/>
      <c r="B5334" s="98"/>
      <c r="C5334" s="98"/>
      <c r="D5334" s="98"/>
    </row>
    <row r="5335" spans="1:4" x14ac:dyDescent="0.35">
      <c r="A5335" s="98"/>
      <c r="B5335" s="98"/>
      <c r="C5335" s="98"/>
      <c r="D5335" s="98"/>
    </row>
    <row r="5336" spans="1:4" x14ac:dyDescent="0.35">
      <c r="A5336" s="98"/>
      <c r="B5336" s="98"/>
      <c r="C5336" s="98"/>
      <c r="D5336" s="98"/>
    </row>
    <row r="5337" spans="1:4" x14ac:dyDescent="0.35">
      <c r="A5337" s="98"/>
      <c r="B5337" s="98"/>
      <c r="C5337" s="98"/>
      <c r="D5337" s="98"/>
    </row>
    <row r="5338" spans="1:4" x14ac:dyDescent="0.35">
      <c r="A5338" s="98"/>
      <c r="B5338" s="98"/>
      <c r="C5338" s="98"/>
      <c r="D5338" s="98"/>
    </row>
    <row r="5339" spans="1:4" x14ac:dyDescent="0.35">
      <c r="A5339" s="98"/>
      <c r="B5339" s="98"/>
      <c r="C5339" s="98"/>
      <c r="D5339" s="98"/>
    </row>
    <row r="5340" spans="1:4" x14ac:dyDescent="0.35">
      <c r="A5340" s="98"/>
      <c r="B5340" s="98"/>
      <c r="C5340" s="98"/>
      <c r="D5340" s="98"/>
    </row>
    <row r="5341" spans="1:4" x14ac:dyDescent="0.35">
      <c r="A5341" s="98"/>
      <c r="B5341" s="98"/>
      <c r="C5341" s="98"/>
      <c r="D5341" s="98"/>
    </row>
    <row r="5342" spans="1:4" x14ac:dyDescent="0.35">
      <c r="A5342" s="98"/>
      <c r="B5342" s="98"/>
      <c r="C5342" s="98"/>
      <c r="D5342" s="98"/>
    </row>
    <row r="5343" spans="1:4" x14ac:dyDescent="0.35">
      <c r="A5343" s="98"/>
      <c r="B5343" s="98"/>
      <c r="C5343" s="98"/>
      <c r="D5343" s="98"/>
    </row>
    <row r="5344" spans="1:4" x14ac:dyDescent="0.35">
      <c r="A5344" s="98"/>
      <c r="B5344" s="98"/>
      <c r="C5344" s="98"/>
      <c r="D5344" s="98"/>
    </row>
    <row r="5345" spans="1:4" x14ac:dyDescent="0.35">
      <c r="A5345" s="98"/>
      <c r="B5345" s="98"/>
      <c r="C5345" s="98"/>
      <c r="D5345" s="98"/>
    </row>
    <row r="5346" spans="1:4" x14ac:dyDescent="0.35">
      <c r="A5346" s="98"/>
      <c r="B5346" s="98"/>
      <c r="C5346" s="98"/>
      <c r="D5346" s="98"/>
    </row>
    <row r="5347" spans="1:4" x14ac:dyDescent="0.35">
      <c r="A5347" s="98"/>
      <c r="B5347" s="98"/>
      <c r="C5347" s="98"/>
      <c r="D5347" s="98"/>
    </row>
    <row r="5348" spans="1:4" x14ac:dyDescent="0.35">
      <c r="A5348" s="98"/>
      <c r="B5348" s="98"/>
      <c r="C5348" s="98"/>
      <c r="D5348" s="98"/>
    </row>
    <row r="5349" spans="1:4" x14ac:dyDescent="0.35">
      <c r="A5349" s="98"/>
      <c r="B5349" s="98"/>
      <c r="C5349" s="98"/>
      <c r="D5349" s="98"/>
    </row>
    <row r="5350" spans="1:4" x14ac:dyDescent="0.35">
      <c r="A5350" s="98"/>
      <c r="B5350" s="98"/>
      <c r="C5350" s="98"/>
      <c r="D5350" s="98"/>
    </row>
    <row r="5351" spans="1:4" x14ac:dyDescent="0.35">
      <c r="A5351" s="98"/>
      <c r="B5351" s="98"/>
      <c r="C5351" s="98"/>
      <c r="D5351" s="98"/>
    </row>
    <row r="5352" spans="1:4" x14ac:dyDescent="0.35">
      <c r="A5352" s="98"/>
      <c r="B5352" s="98"/>
      <c r="C5352" s="98"/>
      <c r="D5352" s="98"/>
    </row>
    <row r="5353" spans="1:4" x14ac:dyDescent="0.35">
      <c r="A5353" s="98"/>
      <c r="B5353" s="98"/>
      <c r="C5353" s="98"/>
      <c r="D5353" s="98"/>
    </row>
    <row r="5354" spans="1:4" x14ac:dyDescent="0.35">
      <c r="A5354" s="98"/>
      <c r="B5354" s="98"/>
      <c r="C5354" s="98"/>
      <c r="D5354" s="98"/>
    </row>
    <row r="5355" spans="1:4" x14ac:dyDescent="0.35">
      <c r="A5355" s="98"/>
      <c r="B5355" s="98"/>
      <c r="C5355" s="98"/>
      <c r="D5355" s="98"/>
    </row>
    <row r="5356" spans="1:4" x14ac:dyDescent="0.35">
      <c r="A5356" s="98"/>
      <c r="B5356" s="98"/>
      <c r="C5356" s="98"/>
      <c r="D5356" s="98"/>
    </row>
    <row r="5357" spans="1:4" x14ac:dyDescent="0.35">
      <c r="A5357" s="98"/>
      <c r="B5357" s="98"/>
      <c r="C5357" s="98"/>
      <c r="D5357" s="98"/>
    </row>
    <row r="5358" spans="1:4" x14ac:dyDescent="0.35">
      <c r="A5358" s="98"/>
      <c r="B5358" s="98"/>
      <c r="C5358" s="98"/>
      <c r="D5358" s="98"/>
    </row>
    <row r="5359" spans="1:4" x14ac:dyDescent="0.35">
      <c r="A5359" s="98"/>
      <c r="B5359" s="98"/>
      <c r="C5359" s="98"/>
      <c r="D5359" s="98"/>
    </row>
    <row r="5360" spans="1:4" x14ac:dyDescent="0.35">
      <c r="A5360" s="98"/>
      <c r="B5360" s="98"/>
      <c r="C5360" s="98"/>
      <c r="D5360" s="98"/>
    </row>
    <row r="5361" spans="1:4" x14ac:dyDescent="0.35">
      <c r="A5361" s="98"/>
      <c r="B5361" s="98"/>
      <c r="C5361" s="98"/>
      <c r="D5361" s="98"/>
    </row>
    <row r="5362" spans="1:4" x14ac:dyDescent="0.35">
      <c r="A5362" s="98"/>
      <c r="B5362" s="98"/>
      <c r="C5362" s="98"/>
      <c r="D5362" s="98"/>
    </row>
    <row r="5363" spans="1:4" x14ac:dyDescent="0.35">
      <c r="A5363" s="98"/>
      <c r="B5363" s="98"/>
      <c r="C5363" s="98"/>
      <c r="D5363" s="98"/>
    </row>
    <row r="5364" spans="1:4" x14ac:dyDescent="0.35">
      <c r="A5364" s="98"/>
      <c r="B5364" s="98"/>
      <c r="C5364" s="98"/>
      <c r="D5364" s="98"/>
    </row>
    <row r="5365" spans="1:4" x14ac:dyDescent="0.35">
      <c r="A5365" s="98"/>
      <c r="B5365" s="98"/>
      <c r="C5365" s="98"/>
      <c r="D5365" s="98"/>
    </row>
    <row r="5366" spans="1:4" x14ac:dyDescent="0.35">
      <c r="A5366" s="98"/>
      <c r="B5366" s="98"/>
      <c r="C5366" s="98"/>
      <c r="D5366" s="98"/>
    </row>
    <row r="5367" spans="1:4" x14ac:dyDescent="0.35">
      <c r="A5367" s="98"/>
      <c r="B5367" s="98"/>
      <c r="C5367" s="98"/>
      <c r="D5367" s="98"/>
    </row>
    <row r="5368" spans="1:4" x14ac:dyDescent="0.35">
      <c r="A5368" s="98"/>
      <c r="B5368" s="98"/>
      <c r="C5368" s="98"/>
      <c r="D5368" s="98"/>
    </row>
    <row r="5369" spans="1:4" x14ac:dyDescent="0.35">
      <c r="A5369" s="98"/>
      <c r="B5369" s="98"/>
      <c r="C5369" s="98"/>
      <c r="D5369" s="98"/>
    </row>
    <row r="5370" spans="1:4" x14ac:dyDescent="0.35">
      <c r="A5370" s="98"/>
      <c r="B5370" s="98"/>
      <c r="C5370" s="98"/>
      <c r="D5370" s="98"/>
    </row>
    <row r="5371" spans="1:4" x14ac:dyDescent="0.35">
      <c r="A5371" s="98"/>
      <c r="B5371" s="98"/>
      <c r="C5371" s="98"/>
      <c r="D5371" s="98"/>
    </row>
    <row r="5372" spans="1:4" x14ac:dyDescent="0.35">
      <c r="A5372" s="98"/>
      <c r="B5372" s="98"/>
      <c r="C5372" s="98"/>
      <c r="D5372" s="98"/>
    </row>
    <row r="5373" spans="1:4" x14ac:dyDescent="0.35">
      <c r="A5373" s="98"/>
      <c r="B5373" s="98"/>
      <c r="C5373" s="98"/>
      <c r="D5373" s="98"/>
    </row>
    <row r="5374" spans="1:4" x14ac:dyDescent="0.35">
      <c r="A5374" s="98"/>
      <c r="B5374" s="98"/>
      <c r="C5374" s="98"/>
      <c r="D5374" s="98"/>
    </row>
    <row r="5375" spans="1:4" x14ac:dyDescent="0.35">
      <c r="A5375" s="98"/>
      <c r="B5375" s="98"/>
      <c r="C5375" s="98"/>
      <c r="D5375" s="98"/>
    </row>
    <row r="5376" spans="1:4" x14ac:dyDescent="0.35">
      <c r="A5376" s="98"/>
      <c r="B5376" s="98"/>
      <c r="C5376" s="98"/>
      <c r="D5376" s="98"/>
    </row>
    <row r="5377" spans="1:4" x14ac:dyDescent="0.35">
      <c r="A5377" s="98"/>
      <c r="B5377" s="98"/>
      <c r="C5377" s="98"/>
      <c r="D5377" s="98"/>
    </row>
    <row r="5378" spans="1:4" x14ac:dyDescent="0.35">
      <c r="A5378" s="98"/>
      <c r="B5378" s="98"/>
      <c r="C5378" s="98"/>
      <c r="D5378" s="98"/>
    </row>
    <row r="5379" spans="1:4" x14ac:dyDescent="0.35">
      <c r="A5379" s="98"/>
      <c r="B5379" s="98"/>
      <c r="C5379" s="98"/>
      <c r="D5379" s="98"/>
    </row>
    <row r="5380" spans="1:4" x14ac:dyDescent="0.35">
      <c r="A5380" s="98"/>
      <c r="B5380" s="98"/>
      <c r="C5380" s="98"/>
      <c r="D5380" s="98"/>
    </row>
    <row r="5381" spans="1:4" x14ac:dyDescent="0.35">
      <c r="A5381" s="98"/>
      <c r="B5381" s="98"/>
      <c r="C5381" s="98"/>
      <c r="D5381" s="98"/>
    </row>
    <row r="5382" spans="1:4" x14ac:dyDescent="0.35">
      <c r="A5382" s="98"/>
      <c r="B5382" s="98"/>
      <c r="C5382" s="98"/>
      <c r="D5382" s="98"/>
    </row>
    <row r="5383" spans="1:4" x14ac:dyDescent="0.35">
      <c r="A5383" s="98"/>
      <c r="B5383" s="98"/>
      <c r="C5383" s="98"/>
      <c r="D5383" s="98"/>
    </row>
    <row r="5384" spans="1:4" x14ac:dyDescent="0.35">
      <c r="A5384" s="98"/>
      <c r="B5384" s="98"/>
      <c r="C5384" s="98"/>
      <c r="D5384" s="98"/>
    </row>
    <row r="5385" spans="1:4" x14ac:dyDescent="0.35">
      <c r="A5385" s="98"/>
      <c r="B5385" s="98"/>
      <c r="C5385" s="98"/>
      <c r="D5385" s="98"/>
    </row>
    <row r="5386" spans="1:4" x14ac:dyDescent="0.35">
      <c r="A5386" s="98"/>
      <c r="B5386" s="98"/>
      <c r="C5386" s="98"/>
      <c r="D5386" s="98"/>
    </row>
    <row r="5387" spans="1:4" x14ac:dyDescent="0.35">
      <c r="A5387" s="98"/>
      <c r="B5387" s="98"/>
      <c r="C5387" s="98"/>
      <c r="D5387" s="98"/>
    </row>
    <row r="5388" spans="1:4" x14ac:dyDescent="0.35">
      <c r="A5388" s="98"/>
      <c r="B5388" s="98"/>
      <c r="C5388" s="98"/>
      <c r="D5388" s="98"/>
    </row>
    <row r="5389" spans="1:4" x14ac:dyDescent="0.35">
      <c r="A5389" s="98"/>
      <c r="B5389" s="98"/>
      <c r="C5389" s="98"/>
      <c r="D5389" s="98"/>
    </row>
    <row r="5390" spans="1:4" x14ac:dyDescent="0.35">
      <c r="A5390" s="98"/>
      <c r="B5390" s="98"/>
      <c r="C5390" s="98"/>
      <c r="D5390" s="98"/>
    </row>
    <row r="5391" spans="1:4" x14ac:dyDescent="0.35">
      <c r="A5391" s="98"/>
      <c r="B5391" s="98"/>
      <c r="C5391" s="98"/>
      <c r="D5391" s="98"/>
    </row>
    <row r="5392" spans="1:4" x14ac:dyDescent="0.35">
      <c r="A5392" s="98"/>
      <c r="B5392" s="98"/>
      <c r="C5392" s="98"/>
      <c r="D5392" s="98"/>
    </row>
    <row r="5393" spans="1:4" x14ac:dyDescent="0.35">
      <c r="A5393" s="98"/>
      <c r="B5393" s="98"/>
      <c r="C5393" s="98"/>
      <c r="D5393" s="98"/>
    </row>
    <row r="5394" spans="1:4" x14ac:dyDescent="0.35">
      <c r="A5394" s="98"/>
      <c r="B5394" s="98"/>
      <c r="C5394" s="98"/>
      <c r="D5394" s="98"/>
    </row>
    <row r="5395" spans="1:4" x14ac:dyDescent="0.35">
      <c r="A5395" s="98"/>
      <c r="B5395" s="98"/>
      <c r="C5395" s="98"/>
      <c r="D5395" s="98"/>
    </row>
    <row r="5396" spans="1:4" x14ac:dyDescent="0.35">
      <c r="A5396" s="98"/>
      <c r="B5396" s="98"/>
      <c r="C5396" s="98"/>
      <c r="D5396" s="98"/>
    </row>
    <row r="5397" spans="1:4" x14ac:dyDescent="0.35">
      <c r="A5397" s="98"/>
      <c r="B5397" s="98"/>
      <c r="C5397" s="98"/>
      <c r="D5397" s="98"/>
    </row>
    <row r="5398" spans="1:4" x14ac:dyDescent="0.35">
      <c r="A5398" s="98"/>
      <c r="B5398" s="98"/>
      <c r="C5398" s="98"/>
      <c r="D5398" s="98"/>
    </row>
    <row r="5399" spans="1:4" x14ac:dyDescent="0.35">
      <c r="A5399" s="98"/>
      <c r="B5399" s="98"/>
      <c r="C5399" s="98"/>
      <c r="D5399" s="98"/>
    </row>
    <row r="5400" spans="1:4" x14ac:dyDescent="0.35">
      <c r="A5400" s="98"/>
      <c r="B5400" s="98"/>
      <c r="C5400" s="98"/>
      <c r="D5400" s="98"/>
    </row>
    <row r="5401" spans="1:4" x14ac:dyDescent="0.35">
      <c r="A5401" s="98"/>
      <c r="B5401" s="98"/>
      <c r="C5401" s="98"/>
      <c r="D5401" s="98"/>
    </row>
    <row r="5402" spans="1:4" x14ac:dyDescent="0.35">
      <c r="A5402" s="98"/>
      <c r="B5402" s="98"/>
      <c r="C5402" s="98"/>
      <c r="D5402" s="98"/>
    </row>
    <row r="5403" spans="1:4" x14ac:dyDescent="0.35">
      <c r="A5403" s="98"/>
      <c r="B5403" s="98"/>
      <c r="C5403" s="98"/>
      <c r="D5403" s="98"/>
    </row>
    <row r="5404" spans="1:4" x14ac:dyDescent="0.35">
      <c r="A5404" s="98"/>
      <c r="B5404" s="98"/>
      <c r="C5404" s="98"/>
      <c r="D5404" s="98"/>
    </row>
    <row r="5405" spans="1:4" x14ac:dyDescent="0.35">
      <c r="A5405" s="98"/>
      <c r="B5405" s="98"/>
      <c r="C5405" s="98"/>
      <c r="D5405" s="98"/>
    </row>
    <row r="5406" spans="1:4" x14ac:dyDescent="0.35">
      <c r="A5406" s="98"/>
      <c r="B5406" s="98"/>
      <c r="C5406" s="98"/>
      <c r="D5406" s="98"/>
    </row>
    <row r="5407" spans="1:4" x14ac:dyDescent="0.35">
      <c r="A5407" s="98"/>
      <c r="B5407" s="98"/>
      <c r="C5407" s="98"/>
      <c r="D5407" s="98"/>
    </row>
    <row r="5408" spans="1:4" x14ac:dyDescent="0.35">
      <c r="A5408" s="98"/>
      <c r="B5408" s="98"/>
      <c r="C5408" s="98"/>
      <c r="D5408" s="98"/>
    </row>
    <row r="5409" spans="1:4" x14ac:dyDescent="0.35">
      <c r="A5409" s="98"/>
      <c r="B5409" s="98"/>
      <c r="C5409" s="98"/>
      <c r="D5409" s="98"/>
    </row>
    <row r="5410" spans="1:4" x14ac:dyDescent="0.35">
      <c r="A5410" s="98"/>
      <c r="B5410" s="98"/>
      <c r="C5410" s="98"/>
      <c r="D5410" s="98"/>
    </row>
    <row r="5411" spans="1:4" x14ac:dyDescent="0.35">
      <c r="A5411" s="98"/>
      <c r="B5411" s="98"/>
      <c r="C5411" s="98"/>
      <c r="D5411" s="98"/>
    </row>
    <row r="5412" spans="1:4" x14ac:dyDescent="0.35">
      <c r="A5412" s="98"/>
      <c r="B5412" s="98"/>
      <c r="C5412" s="98"/>
      <c r="D5412" s="98"/>
    </row>
    <row r="5413" spans="1:4" x14ac:dyDescent="0.35">
      <c r="A5413" s="98"/>
      <c r="B5413" s="98"/>
      <c r="C5413" s="98"/>
      <c r="D5413" s="98"/>
    </row>
    <row r="5414" spans="1:4" x14ac:dyDescent="0.35">
      <c r="A5414" s="98"/>
      <c r="B5414" s="98"/>
      <c r="C5414" s="98"/>
      <c r="D5414" s="98"/>
    </row>
    <row r="5415" spans="1:4" x14ac:dyDescent="0.35">
      <c r="A5415" s="98"/>
      <c r="B5415" s="98"/>
      <c r="C5415" s="98"/>
      <c r="D5415" s="98"/>
    </row>
    <row r="5416" spans="1:4" x14ac:dyDescent="0.35">
      <c r="A5416" s="98"/>
      <c r="B5416" s="98"/>
      <c r="C5416" s="98"/>
      <c r="D5416" s="98"/>
    </row>
    <row r="5417" spans="1:4" x14ac:dyDescent="0.35">
      <c r="A5417" s="98"/>
      <c r="B5417" s="98"/>
      <c r="C5417" s="98"/>
      <c r="D5417" s="98"/>
    </row>
    <row r="5418" spans="1:4" x14ac:dyDescent="0.35">
      <c r="A5418" s="98"/>
      <c r="B5418" s="98"/>
      <c r="C5418" s="98"/>
      <c r="D5418" s="98"/>
    </row>
    <row r="5419" spans="1:4" x14ac:dyDescent="0.35">
      <c r="A5419" s="98"/>
      <c r="B5419" s="98"/>
      <c r="C5419" s="98"/>
      <c r="D5419" s="98"/>
    </row>
    <row r="5420" spans="1:4" x14ac:dyDescent="0.35">
      <c r="A5420" s="98"/>
      <c r="B5420" s="98"/>
      <c r="C5420" s="98"/>
      <c r="D5420" s="98"/>
    </row>
    <row r="5421" spans="1:4" x14ac:dyDescent="0.35">
      <c r="A5421" s="98"/>
      <c r="B5421" s="98"/>
      <c r="C5421" s="98"/>
      <c r="D5421" s="98"/>
    </row>
    <row r="5422" spans="1:4" x14ac:dyDescent="0.35">
      <c r="A5422" s="98"/>
      <c r="B5422" s="98"/>
      <c r="C5422" s="98"/>
      <c r="D5422" s="98"/>
    </row>
    <row r="5423" spans="1:4" x14ac:dyDescent="0.35">
      <c r="A5423" s="98"/>
      <c r="B5423" s="98"/>
      <c r="C5423" s="98"/>
      <c r="D5423" s="98"/>
    </row>
    <row r="5424" spans="1:4" x14ac:dyDescent="0.35">
      <c r="A5424" s="98"/>
      <c r="B5424" s="98"/>
      <c r="C5424" s="98"/>
      <c r="D5424" s="98"/>
    </row>
    <row r="5425" spans="1:4" x14ac:dyDescent="0.35">
      <c r="A5425" s="98"/>
      <c r="B5425" s="98"/>
      <c r="C5425" s="98"/>
      <c r="D5425" s="98"/>
    </row>
    <row r="5426" spans="1:4" x14ac:dyDescent="0.35">
      <c r="A5426" s="98"/>
      <c r="B5426" s="98"/>
      <c r="C5426" s="98"/>
      <c r="D5426" s="98"/>
    </row>
    <row r="5427" spans="1:4" x14ac:dyDescent="0.35">
      <c r="A5427" s="98"/>
      <c r="B5427" s="98"/>
      <c r="C5427" s="98"/>
      <c r="D5427" s="98"/>
    </row>
    <row r="5428" spans="1:4" x14ac:dyDescent="0.35">
      <c r="A5428" s="98"/>
      <c r="B5428" s="98"/>
      <c r="C5428" s="98"/>
      <c r="D5428" s="98"/>
    </row>
    <row r="5429" spans="1:4" x14ac:dyDescent="0.35">
      <c r="A5429" s="98"/>
      <c r="B5429" s="98"/>
      <c r="C5429" s="98"/>
      <c r="D5429" s="98"/>
    </row>
    <row r="5430" spans="1:4" x14ac:dyDescent="0.35">
      <c r="A5430" s="98"/>
      <c r="B5430" s="98"/>
      <c r="C5430" s="98"/>
      <c r="D5430" s="98"/>
    </row>
    <row r="5431" spans="1:4" x14ac:dyDescent="0.35">
      <c r="A5431" s="98"/>
      <c r="B5431" s="98"/>
      <c r="C5431" s="98"/>
      <c r="D5431" s="98"/>
    </row>
    <row r="5432" spans="1:4" x14ac:dyDescent="0.35">
      <c r="A5432" s="98"/>
      <c r="B5432" s="98"/>
      <c r="C5432" s="98"/>
      <c r="D5432" s="98"/>
    </row>
    <row r="5433" spans="1:4" x14ac:dyDescent="0.35">
      <c r="A5433" s="98"/>
      <c r="B5433" s="98"/>
      <c r="C5433" s="98"/>
      <c r="D5433" s="98"/>
    </row>
    <row r="5434" spans="1:4" x14ac:dyDescent="0.35">
      <c r="A5434" s="98"/>
      <c r="B5434" s="98"/>
      <c r="C5434" s="98"/>
      <c r="D5434" s="98"/>
    </row>
    <row r="5435" spans="1:4" x14ac:dyDescent="0.35">
      <c r="A5435" s="98"/>
      <c r="B5435" s="98"/>
      <c r="C5435" s="98"/>
      <c r="D5435" s="98"/>
    </row>
    <row r="5436" spans="1:4" x14ac:dyDescent="0.35">
      <c r="A5436" s="98"/>
      <c r="B5436" s="98"/>
      <c r="C5436" s="98"/>
      <c r="D5436" s="98"/>
    </row>
    <row r="5437" spans="1:4" x14ac:dyDescent="0.35">
      <c r="A5437" s="98"/>
      <c r="B5437" s="98"/>
      <c r="C5437" s="98"/>
      <c r="D5437" s="98"/>
    </row>
    <row r="5438" spans="1:4" x14ac:dyDescent="0.35">
      <c r="A5438" s="98"/>
      <c r="B5438" s="98"/>
      <c r="C5438" s="98"/>
      <c r="D5438" s="98"/>
    </row>
    <row r="5439" spans="1:4" x14ac:dyDescent="0.35">
      <c r="A5439" s="98"/>
      <c r="B5439" s="98"/>
      <c r="C5439" s="98"/>
      <c r="D5439" s="98"/>
    </row>
    <row r="5440" spans="1:4" x14ac:dyDescent="0.35">
      <c r="A5440" s="98"/>
      <c r="B5440" s="98"/>
      <c r="C5440" s="98"/>
      <c r="D5440" s="98"/>
    </row>
    <row r="5441" spans="1:4" x14ac:dyDescent="0.35">
      <c r="A5441" s="98"/>
      <c r="B5441" s="98"/>
      <c r="C5441" s="98"/>
      <c r="D5441" s="98"/>
    </row>
    <row r="5442" spans="1:4" x14ac:dyDescent="0.35">
      <c r="A5442" s="98"/>
      <c r="B5442" s="98"/>
      <c r="C5442" s="98"/>
      <c r="D5442" s="98"/>
    </row>
    <row r="5443" spans="1:4" x14ac:dyDescent="0.35">
      <c r="A5443" s="98"/>
      <c r="B5443" s="98"/>
      <c r="C5443" s="98"/>
      <c r="D5443" s="98"/>
    </row>
    <row r="5444" spans="1:4" x14ac:dyDescent="0.35">
      <c r="A5444" s="98"/>
      <c r="B5444" s="98"/>
      <c r="C5444" s="98"/>
      <c r="D5444" s="98"/>
    </row>
    <row r="5445" spans="1:4" x14ac:dyDescent="0.35">
      <c r="A5445" s="98"/>
      <c r="B5445" s="98"/>
      <c r="C5445" s="98"/>
      <c r="D5445" s="98"/>
    </row>
    <row r="5446" spans="1:4" x14ac:dyDescent="0.35">
      <c r="A5446" s="98"/>
      <c r="B5446" s="98"/>
      <c r="C5446" s="98"/>
      <c r="D5446" s="98"/>
    </row>
    <row r="5447" spans="1:4" x14ac:dyDescent="0.35">
      <c r="A5447" s="98"/>
      <c r="B5447" s="98"/>
      <c r="C5447" s="98"/>
      <c r="D5447" s="98"/>
    </row>
    <row r="5448" spans="1:4" x14ac:dyDescent="0.35">
      <c r="A5448" s="98"/>
      <c r="B5448" s="98"/>
      <c r="C5448" s="98"/>
      <c r="D5448" s="98"/>
    </row>
    <row r="5449" spans="1:4" x14ac:dyDescent="0.35">
      <c r="A5449" s="98"/>
      <c r="B5449" s="98"/>
      <c r="C5449" s="98"/>
      <c r="D5449" s="98"/>
    </row>
    <row r="5450" spans="1:4" x14ac:dyDescent="0.35">
      <c r="A5450" s="98"/>
      <c r="B5450" s="98"/>
      <c r="C5450" s="98"/>
      <c r="D5450" s="98"/>
    </row>
    <row r="5451" spans="1:4" x14ac:dyDescent="0.35">
      <c r="A5451" s="98"/>
      <c r="B5451" s="98"/>
      <c r="C5451" s="98"/>
      <c r="D5451" s="98"/>
    </row>
    <row r="5452" spans="1:4" x14ac:dyDescent="0.35">
      <c r="A5452" s="98"/>
      <c r="B5452" s="98"/>
      <c r="C5452" s="98"/>
      <c r="D5452" s="98"/>
    </row>
    <row r="5453" spans="1:4" x14ac:dyDescent="0.35">
      <c r="A5453" s="98"/>
      <c r="B5453" s="98"/>
      <c r="C5453" s="98"/>
      <c r="D5453" s="98"/>
    </row>
    <row r="5454" spans="1:4" x14ac:dyDescent="0.35">
      <c r="A5454" s="98"/>
      <c r="B5454" s="98"/>
      <c r="C5454" s="98"/>
      <c r="D5454" s="98"/>
    </row>
    <row r="5455" spans="1:4" x14ac:dyDescent="0.35">
      <c r="A5455" s="98"/>
      <c r="B5455" s="98"/>
      <c r="C5455" s="98"/>
      <c r="D5455" s="98"/>
    </row>
    <row r="5456" spans="1:4" x14ac:dyDescent="0.35">
      <c r="A5456" s="98"/>
      <c r="B5456" s="98"/>
      <c r="C5456" s="98"/>
      <c r="D5456" s="98"/>
    </row>
    <row r="5457" spans="1:4" x14ac:dyDescent="0.35">
      <c r="A5457" s="98"/>
      <c r="B5457" s="98"/>
      <c r="C5457" s="98"/>
      <c r="D5457" s="98"/>
    </row>
    <row r="5458" spans="1:4" x14ac:dyDescent="0.35">
      <c r="A5458" s="98"/>
      <c r="B5458" s="98"/>
      <c r="C5458" s="98"/>
      <c r="D5458" s="98"/>
    </row>
    <row r="5459" spans="1:4" x14ac:dyDescent="0.35">
      <c r="A5459" s="98"/>
      <c r="B5459" s="98"/>
      <c r="C5459" s="98"/>
      <c r="D5459" s="98"/>
    </row>
    <row r="5460" spans="1:4" x14ac:dyDescent="0.35">
      <c r="A5460" s="98"/>
      <c r="B5460" s="98"/>
      <c r="C5460" s="98"/>
      <c r="D5460" s="98"/>
    </row>
    <row r="5461" spans="1:4" x14ac:dyDescent="0.35">
      <c r="A5461" s="98"/>
      <c r="B5461" s="98"/>
      <c r="C5461" s="98"/>
      <c r="D5461" s="98"/>
    </row>
    <row r="5462" spans="1:4" x14ac:dyDescent="0.35">
      <c r="A5462" s="98"/>
      <c r="B5462" s="98"/>
      <c r="C5462" s="98"/>
      <c r="D5462" s="98"/>
    </row>
    <row r="5463" spans="1:4" x14ac:dyDescent="0.35">
      <c r="A5463" s="98"/>
      <c r="B5463" s="98"/>
      <c r="C5463" s="98"/>
      <c r="D5463" s="98"/>
    </row>
    <row r="5464" spans="1:4" x14ac:dyDescent="0.35">
      <c r="A5464" s="98"/>
      <c r="B5464" s="98"/>
      <c r="C5464" s="98"/>
      <c r="D5464" s="98"/>
    </row>
    <row r="5465" spans="1:4" x14ac:dyDescent="0.35">
      <c r="A5465" s="98"/>
      <c r="B5465" s="98"/>
      <c r="C5465" s="98"/>
      <c r="D5465" s="98"/>
    </row>
    <row r="5466" spans="1:4" x14ac:dyDescent="0.35">
      <c r="A5466" s="98"/>
      <c r="B5466" s="98"/>
      <c r="C5466" s="98"/>
      <c r="D5466" s="98"/>
    </row>
    <row r="5467" spans="1:4" x14ac:dyDescent="0.35">
      <c r="A5467" s="98"/>
      <c r="B5467" s="98"/>
      <c r="C5467" s="98"/>
      <c r="D5467" s="98"/>
    </row>
    <row r="5468" spans="1:4" x14ac:dyDescent="0.35">
      <c r="A5468" s="98"/>
      <c r="B5468" s="98"/>
      <c r="C5468" s="98"/>
      <c r="D5468" s="98"/>
    </row>
    <row r="5469" spans="1:4" x14ac:dyDescent="0.35">
      <c r="A5469" s="98"/>
      <c r="B5469" s="98"/>
      <c r="C5469" s="98"/>
      <c r="D5469" s="98"/>
    </row>
    <row r="5470" spans="1:4" x14ac:dyDescent="0.35">
      <c r="A5470" s="98"/>
      <c r="B5470" s="98"/>
      <c r="C5470" s="98"/>
      <c r="D5470" s="98"/>
    </row>
    <row r="5471" spans="1:4" x14ac:dyDescent="0.35">
      <c r="A5471" s="98"/>
      <c r="B5471" s="98"/>
      <c r="C5471" s="98"/>
      <c r="D5471" s="98"/>
    </row>
    <row r="5472" spans="1:4" x14ac:dyDescent="0.35">
      <c r="A5472" s="98"/>
      <c r="B5472" s="98"/>
      <c r="C5472" s="98"/>
      <c r="D5472" s="98"/>
    </row>
    <row r="5473" spans="1:4" x14ac:dyDescent="0.35">
      <c r="A5473" s="98"/>
      <c r="B5473" s="98"/>
      <c r="C5473" s="98"/>
      <c r="D5473" s="98"/>
    </row>
    <row r="5474" spans="1:4" x14ac:dyDescent="0.35">
      <c r="A5474" s="98"/>
      <c r="B5474" s="98"/>
      <c r="C5474" s="98"/>
      <c r="D5474" s="98"/>
    </row>
    <row r="5475" spans="1:4" x14ac:dyDescent="0.35">
      <c r="A5475" s="98"/>
      <c r="B5475" s="98"/>
      <c r="C5475" s="98"/>
      <c r="D5475" s="98"/>
    </row>
    <row r="5476" spans="1:4" x14ac:dyDescent="0.35">
      <c r="A5476" s="98"/>
      <c r="B5476" s="98"/>
      <c r="C5476" s="98"/>
      <c r="D5476" s="98"/>
    </row>
    <row r="5477" spans="1:4" x14ac:dyDescent="0.35">
      <c r="A5477" s="98"/>
      <c r="B5477" s="98"/>
      <c r="C5477" s="98"/>
      <c r="D5477" s="98"/>
    </row>
    <row r="5478" spans="1:4" x14ac:dyDescent="0.35">
      <c r="A5478" s="98"/>
      <c r="B5478" s="98"/>
      <c r="C5478" s="98"/>
      <c r="D5478" s="98"/>
    </row>
    <row r="5479" spans="1:4" x14ac:dyDescent="0.35">
      <c r="A5479" s="98"/>
      <c r="B5479" s="98"/>
      <c r="C5479" s="98"/>
      <c r="D5479" s="98"/>
    </row>
    <row r="5480" spans="1:4" x14ac:dyDescent="0.35">
      <c r="A5480" s="98"/>
      <c r="B5480" s="98"/>
      <c r="C5480" s="98"/>
      <c r="D5480" s="98"/>
    </row>
    <row r="5481" spans="1:4" x14ac:dyDescent="0.35">
      <c r="A5481" s="98"/>
      <c r="B5481" s="98"/>
      <c r="C5481" s="98"/>
      <c r="D5481" s="98"/>
    </row>
    <row r="5482" spans="1:4" x14ac:dyDescent="0.35">
      <c r="A5482" s="98"/>
      <c r="B5482" s="98"/>
      <c r="C5482" s="98"/>
      <c r="D5482" s="98"/>
    </row>
    <row r="5483" spans="1:4" x14ac:dyDescent="0.35">
      <c r="A5483" s="98"/>
      <c r="B5483" s="98"/>
      <c r="C5483" s="98"/>
      <c r="D5483" s="98"/>
    </row>
    <row r="5484" spans="1:4" x14ac:dyDescent="0.35">
      <c r="A5484" s="98"/>
      <c r="B5484" s="98"/>
      <c r="C5484" s="98"/>
      <c r="D5484" s="98"/>
    </row>
    <row r="5485" spans="1:4" x14ac:dyDescent="0.35">
      <c r="A5485" s="98"/>
      <c r="B5485" s="98"/>
      <c r="C5485" s="98"/>
      <c r="D5485" s="98"/>
    </row>
    <row r="5486" spans="1:4" x14ac:dyDescent="0.35">
      <c r="A5486" s="98"/>
      <c r="B5486" s="98"/>
      <c r="C5486" s="98"/>
      <c r="D5486" s="98"/>
    </row>
    <row r="5487" spans="1:4" x14ac:dyDescent="0.35">
      <c r="A5487" s="98"/>
      <c r="B5487" s="98"/>
      <c r="C5487" s="98"/>
      <c r="D5487" s="98"/>
    </row>
    <row r="5488" spans="1:4" x14ac:dyDescent="0.35">
      <c r="A5488" s="98"/>
      <c r="B5488" s="98"/>
      <c r="C5488" s="98"/>
      <c r="D5488" s="98"/>
    </row>
    <row r="5489" spans="1:4" x14ac:dyDescent="0.35">
      <c r="A5489" s="98"/>
      <c r="B5489" s="98"/>
      <c r="C5489" s="98"/>
      <c r="D5489" s="98"/>
    </row>
    <row r="5490" spans="1:4" x14ac:dyDescent="0.35">
      <c r="A5490" s="98"/>
      <c r="B5490" s="98"/>
      <c r="C5490" s="98"/>
      <c r="D5490" s="98"/>
    </row>
    <row r="5491" spans="1:4" x14ac:dyDescent="0.35">
      <c r="A5491" s="98"/>
      <c r="B5491" s="98"/>
      <c r="C5491" s="98"/>
      <c r="D5491" s="98"/>
    </row>
    <row r="5492" spans="1:4" x14ac:dyDescent="0.35">
      <c r="A5492" s="98"/>
      <c r="B5492" s="98"/>
      <c r="C5492" s="98"/>
      <c r="D5492" s="98"/>
    </row>
    <row r="5493" spans="1:4" x14ac:dyDescent="0.35">
      <c r="A5493" s="98"/>
      <c r="B5493" s="98"/>
      <c r="C5493" s="98"/>
      <c r="D5493" s="98"/>
    </row>
    <row r="5494" spans="1:4" x14ac:dyDescent="0.35">
      <c r="A5494" s="98"/>
      <c r="B5494" s="98"/>
      <c r="C5494" s="98"/>
      <c r="D5494" s="98"/>
    </row>
    <row r="5495" spans="1:4" x14ac:dyDescent="0.35">
      <c r="A5495" s="98"/>
      <c r="B5495" s="98"/>
      <c r="C5495" s="98"/>
      <c r="D5495" s="98"/>
    </row>
    <row r="5496" spans="1:4" x14ac:dyDescent="0.35">
      <c r="A5496" s="98"/>
      <c r="B5496" s="98"/>
      <c r="C5496" s="98"/>
      <c r="D5496" s="98"/>
    </row>
    <row r="5497" spans="1:4" x14ac:dyDescent="0.35">
      <c r="A5497" s="98"/>
      <c r="B5497" s="98"/>
      <c r="C5497" s="98"/>
      <c r="D5497" s="98"/>
    </row>
    <row r="5498" spans="1:4" x14ac:dyDescent="0.35">
      <c r="A5498" s="98"/>
      <c r="B5498" s="98"/>
      <c r="C5498" s="98"/>
      <c r="D5498" s="98"/>
    </row>
    <row r="5499" spans="1:4" x14ac:dyDescent="0.35">
      <c r="A5499" s="98"/>
      <c r="B5499" s="98"/>
      <c r="C5499" s="98"/>
      <c r="D5499" s="98"/>
    </row>
    <row r="5500" spans="1:4" x14ac:dyDescent="0.35">
      <c r="A5500" s="98"/>
      <c r="B5500" s="98"/>
      <c r="C5500" s="98"/>
      <c r="D5500" s="98"/>
    </row>
    <row r="5501" spans="1:4" x14ac:dyDescent="0.35">
      <c r="A5501" s="98"/>
      <c r="B5501" s="98"/>
      <c r="C5501" s="98"/>
      <c r="D5501" s="98"/>
    </row>
    <row r="5502" spans="1:4" x14ac:dyDescent="0.35">
      <c r="A5502" s="98"/>
      <c r="B5502" s="98"/>
      <c r="C5502" s="98"/>
      <c r="D5502" s="98"/>
    </row>
    <row r="5503" spans="1:4" x14ac:dyDescent="0.35">
      <c r="A5503" s="98"/>
      <c r="B5503" s="98"/>
      <c r="C5503" s="98"/>
      <c r="D5503" s="98"/>
    </row>
    <row r="5504" spans="1:4" x14ac:dyDescent="0.35">
      <c r="A5504" s="98"/>
      <c r="B5504" s="98"/>
      <c r="C5504" s="98"/>
      <c r="D5504" s="98"/>
    </row>
    <row r="5505" spans="1:4" x14ac:dyDescent="0.35">
      <c r="A5505" s="98"/>
      <c r="B5505" s="98"/>
      <c r="C5505" s="98"/>
      <c r="D5505" s="98"/>
    </row>
    <row r="5506" spans="1:4" x14ac:dyDescent="0.35">
      <c r="A5506" s="98"/>
      <c r="B5506" s="98"/>
      <c r="C5506" s="98"/>
      <c r="D5506" s="98"/>
    </row>
    <row r="5507" spans="1:4" x14ac:dyDescent="0.35">
      <c r="A5507" s="98"/>
      <c r="B5507" s="98"/>
      <c r="C5507" s="98"/>
      <c r="D5507" s="98"/>
    </row>
    <row r="5508" spans="1:4" x14ac:dyDescent="0.35">
      <c r="A5508" s="98"/>
      <c r="B5508" s="98"/>
      <c r="C5508" s="98"/>
      <c r="D5508" s="98"/>
    </row>
    <row r="5509" spans="1:4" x14ac:dyDescent="0.35">
      <c r="A5509" s="98"/>
      <c r="B5509" s="98"/>
      <c r="C5509" s="98"/>
      <c r="D5509" s="98"/>
    </row>
    <row r="5510" spans="1:4" x14ac:dyDescent="0.35">
      <c r="A5510" s="98"/>
      <c r="B5510" s="98"/>
      <c r="C5510" s="98"/>
      <c r="D5510" s="98"/>
    </row>
    <row r="5511" spans="1:4" x14ac:dyDescent="0.35">
      <c r="A5511" s="98"/>
      <c r="B5511" s="98"/>
      <c r="C5511" s="98"/>
      <c r="D5511" s="98"/>
    </row>
    <row r="5512" spans="1:4" x14ac:dyDescent="0.35">
      <c r="A5512" s="98"/>
      <c r="B5512" s="98"/>
      <c r="C5512" s="98"/>
      <c r="D5512" s="98"/>
    </row>
    <row r="5513" spans="1:4" x14ac:dyDescent="0.35">
      <c r="A5513" s="98"/>
      <c r="B5513" s="98"/>
      <c r="C5513" s="98"/>
      <c r="D5513" s="98"/>
    </row>
    <row r="5514" spans="1:4" x14ac:dyDescent="0.35">
      <c r="A5514" s="98"/>
      <c r="B5514" s="98"/>
      <c r="C5514" s="98"/>
      <c r="D5514" s="98"/>
    </row>
    <row r="5515" spans="1:4" x14ac:dyDescent="0.35">
      <c r="A5515" s="98"/>
      <c r="B5515" s="98"/>
      <c r="C5515" s="98"/>
      <c r="D5515" s="98"/>
    </row>
    <row r="5516" spans="1:4" x14ac:dyDescent="0.35">
      <c r="A5516" s="98"/>
      <c r="B5516" s="98"/>
      <c r="C5516" s="98"/>
      <c r="D5516" s="98"/>
    </row>
    <row r="5517" spans="1:4" x14ac:dyDescent="0.35">
      <c r="A5517" s="98"/>
      <c r="B5517" s="98"/>
      <c r="C5517" s="98"/>
      <c r="D5517" s="98"/>
    </row>
    <row r="5518" spans="1:4" x14ac:dyDescent="0.35">
      <c r="A5518" s="98"/>
      <c r="B5518" s="98"/>
      <c r="C5518" s="98"/>
      <c r="D5518" s="98"/>
    </row>
    <row r="5519" spans="1:4" x14ac:dyDescent="0.35">
      <c r="A5519" s="98"/>
      <c r="B5519" s="98"/>
      <c r="C5519" s="98"/>
      <c r="D5519" s="98"/>
    </row>
    <row r="5520" spans="1:4" x14ac:dyDescent="0.35">
      <c r="A5520" s="98"/>
      <c r="B5520" s="98"/>
      <c r="C5520" s="98"/>
      <c r="D5520" s="98"/>
    </row>
    <row r="5521" spans="1:4" x14ac:dyDescent="0.35">
      <c r="A5521" s="98"/>
      <c r="B5521" s="98"/>
      <c r="C5521" s="98"/>
      <c r="D5521" s="98"/>
    </row>
    <row r="5522" spans="1:4" x14ac:dyDescent="0.35">
      <c r="A5522" s="98"/>
      <c r="B5522" s="98"/>
      <c r="C5522" s="98"/>
      <c r="D5522" s="98"/>
    </row>
    <row r="5523" spans="1:4" x14ac:dyDescent="0.35">
      <c r="A5523" s="98"/>
      <c r="B5523" s="98"/>
      <c r="C5523" s="98"/>
      <c r="D5523" s="98"/>
    </row>
    <row r="5524" spans="1:4" x14ac:dyDescent="0.35">
      <c r="A5524" s="98"/>
      <c r="B5524" s="98"/>
      <c r="C5524" s="98"/>
      <c r="D5524" s="98"/>
    </row>
    <row r="5525" spans="1:4" x14ac:dyDescent="0.35">
      <c r="A5525" s="98"/>
      <c r="B5525" s="98"/>
      <c r="C5525" s="98"/>
      <c r="D5525" s="98"/>
    </row>
    <row r="5526" spans="1:4" x14ac:dyDescent="0.35">
      <c r="A5526" s="98"/>
      <c r="B5526" s="98"/>
      <c r="C5526" s="98"/>
      <c r="D5526" s="98"/>
    </row>
    <row r="5527" spans="1:4" x14ac:dyDescent="0.35">
      <c r="A5527" s="98"/>
      <c r="B5527" s="98"/>
      <c r="C5527" s="98"/>
      <c r="D5527" s="98"/>
    </row>
    <row r="5528" spans="1:4" x14ac:dyDescent="0.35">
      <c r="A5528" s="98"/>
      <c r="B5528" s="98"/>
      <c r="C5528" s="98"/>
      <c r="D5528" s="98"/>
    </row>
    <row r="5529" spans="1:4" x14ac:dyDescent="0.35">
      <c r="A5529" s="98"/>
      <c r="B5529" s="98"/>
      <c r="C5529" s="98"/>
      <c r="D5529" s="98"/>
    </row>
    <row r="5530" spans="1:4" x14ac:dyDescent="0.35">
      <c r="A5530" s="98"/>
      <c r="B5530" s="98"/>
      <c r="C5530" s="98"/>
      <c r="D5530" s="98"/>
    </row>
    <row r="5531" spans="1:4" x14ac:dyDescent="0.35">
      <c r="A5531" s="98"/>
      <c r="B5531" s="98"/>
      <c r="C5531" s="98"/>
      <c r="D5531" s="98"/>
    </row>
    <row r="5532" spans="1:4" x14ac:dyDescent="0.35">
      <c r="A5532" s="98"/>
      <c r="B5532" s="98"/>
      <c r="C5532" s="98"/>
      <c r="D5532" s="98"/>
    </row>
    <row r="5533" spans="1:4" x14ac:dyDescent="0.35">
      <c r="A5533" s="98"/>
      <c r="B5533" s="98"/>
      <c r="C5533" s="98"/>
      <c r="D5533" s="98"/>
    </row>
    <row r="5534" spans="1:4" x14ac:dyDescent="0.35">
      <c r="A5534" s="98"/>
      <c r="B5534" s="98"/>
      <c r="C5534" s="98"/>
      <c r="D5534" s="98"/>
    </row>
    <row r="5535" spans="1:4" x14ac:dyDescent="0.35">
      <c r="A5535" s="98"/>
      <c r="B5535" s="98"/>
      <c r="C5535" s="98"/>
      <c r="D5535" s="98"/>
    </row>
    <row r="5536" spans="1:4" x14ac:dyDescent="0.35">
      <c r="A5536" s="98"/>
      <c r="B5536" s="98"/>
      <c r="C5536" s="98"/>
      <c r="D5536" s="98"/>
    </row>
    <row r="5537" spans="1:4" x14ac:dyDescent="0.35">
      <c r="A5537" s="98"/>
      <c r="B5537" s="98"/>
      <c r="C5537" s="98"/>
      <c r="D5537" s="98"/>
    </row>
    <row r="5538" spans="1:4" x14ac:dyDescent="0.35">
      <c r="A5538" s="98"/>
      <c r="B5538" s="98"/>
      <c r="C5538" s="98"/>
      <c r="D5538" s="98"/>
    </row>
    <row r="5539" spans="1:4" x14ac:dyDescent="0.35">
      <c r="A5539" s="98"/>
      <c r="B5539" s="98"/>
      <c r="C5539" s="98"/>
      <c r="D5539" s="98"/>
    </row>
    <row r="5540" spans="1:4" x14ac:dyDescent="0.35">
      <c r="A5540" s="98"/>
      <c r="B5540" s="98"/>
      <c r="C5540" s="98"/>
      <c r="D5540" s="98"/>
    </row>
    <row r="5541" spans="1:4" x14ac:dyDescent="0.35">
      <c r="A5541" s="98"/>
      <c r="B5541" s="98"/>
      <c r="C5541" s="98"/>
      <c r="D5541" s="98"/>
    </row>
    <row r="5542" spans="1:4" x14ac:dyDescent="0.35">
      <c r="A5542" s="98"/>
      <c r="B5542" s="98"/>
      <c r="C5542" s="98"/>
      <c r="D5542" s="98"/>
    </row>
    <row r="5543" spans="1:4" x14ac:dyDescent="0.35">
      <c r="A5543" s="98"/>
      <c r="B5543" s="98"/>
      <c r="C5543" s="98"/>
      <c r="D5543" s="98"/>
    </row>
    <row r="5544" spans="1:4" x14ac:dyDescent="0.35">
      <c r="A5544" s="98"/>
      <c r="B5544" s="98"/>
      <c r="C5544" s="98"/>
      <c r="D5544" s="98"/>
    </row>
    <row r="5545" spans="1:4" x14ac:dyDescent="0.35">
      <c r="A5545" s="98"/>
      <c r="B5545" s="98"/>
      <c r="C5545" s="98"/>
      <c r="D5545" s="98"/>
    </row>
    <row r="5546" spans="1:4" x14ac:dyDescent="0.35">
      <c r="A5546" s="98"/>
      <c r="B5546" s="98"/>
      <c r="C5546" s="98"/>
      <c r="D5546" s="98"/>
    </row>
    <row r="5547" spans="1:4" x14ac:dyDescent="0.35">
      <c r="A5547" s="98"/>
      <c r="B5547" s="98"/>
      <c r="C5547" s="98"/>
      <c r="D5547" s="98"/>
    </row>
    <row r="5548" spans="1:4" x14ac:dyDescent="0.35">
      <c r="A5548" s="98"/>
      <c r="B5548" s="98"/>
      <c r="C5548" s="98"/>
      <c r="D5548" s="98"/>
    </row>
    <row r="5549" spans="1:4" x14ac:dyDescent="0.35">
      <c r="A5549" s="98"/>
      <c r="B5549" s="98"/>
      <c r="C5549" s="98"/>
      <c r="D5549" s="98"/>
    </row>
    <row r="5550" spans="1:4" x14ac:dyDescent="0.35">
      <c r="A5550" s="98"/>
      <c r="B5550" s="98"/>
      <c r="C5550" s="98"/>
      <c r="D5550" s="98"/>
    </row>
    <row r="5551" spans="1:4" x14ac:dyDescent="0.35">
      <c r="A5551" s="98"/>
      <c r="B5551" s="98"/>
      <c r="C5551" s="98"/>
      <c r="D5551" s="98"/>
    </row>
    <row r="5552" spans="1:4" x14ac:dyDescent="0.35">
      <c r="A5552" s="98"/>
      <c r="B5552" s="98"/>
      <c r="C5552" s="98"/>
      <c r="D5552" s="98"/>
    </row>
    <row r="5553" spans="1:4" x14ac:dyDescent="0.35">
      <c r="A5553" s="98"/>
      <c r="B5553" s="98"/>
      <c r="C5553" s="98"/>
      <c r="D5553" s="98"/>
    </row>
    <row r="5554" spans="1:4" x14ac:dyDescent="0.35">
      <c r="A5554" s="98"/>
      <c r="B5554" s="98"/>
      <c r="C5554" s="98"/>
      <c r="D5554" s="98"/>
    </row>
    <row r="5555" spans="1:4" x14ac:dyDescent="0.35">
      <c r="A5555" s="98"/>
      <c r="B5555" s="98"/>
      <c r="C5555" s="98"/>
      <c r="D5555" s="98"/>
    </row>
    <row r="5556" spans="1:4" x14ac:dyDescent="0.35">
      <c r="A5556" s="98"/>
      <c r="B5556" s="98"/>
      <c r="C5556" s="98"/>
      <c r="D5556" s="98"/>
    </row>
    <row r="5557" spans="1:4" x14ac:dyDescent="0.35">
      <c r="A5557" s="98"/>
      <c r="B5557" s="98"/>
      <c r="C5557" s="98"/>
      <c r="D5557" s="98"/>
    </row>
    <row r="5558" spans="1:4" x14ac:dyDescent="0.35">
      <c r="A5558" s="98"/>
      <c r="B5558" s="98"/>
      <c r="C5558" s="98"/>
      <c r="D5558" s="98"/>
    </row>
    <row r="5559" spans="1:4" x14ac:dyDescent="0.35">
      <c r="A5559" s="98"/>
      <c r="B5559" s="98"/>
      <c r="C5559" s="98"/>
      <c r="D5559" s="98"/>
    </row>
    <row r="5560" spans="1:4" x14ac:dyDescent="0.35">
      <c r="A5560" s="98"/>
      <c r="B5560" s="98"/>
      <c r="C5560" s="98"/>
      <c r="D5560" s="98"/>
    </row>
    <row r="5561" spans="1:4" x14ac:dyDescent="0.35">
      <c r="A5561" s="98"/>
      <c r="B5561" s="98"/>
      <c r="C5561" s="98"/>
      <c r="D5561" s="98"/>
    </row>
    <row r="5562" spans="1:4" x14ac:dyDescent="0.35">
      <c r="A5562" s="98"/>
      <c r="B5562" s="98"/>
      <c r="C5562" s="98"/>
      <c r="D5562" s="98"/>
    </row>
    <row r="5563" spans="1:4" x14ac:dyDescent="0.35">
      <c r="A5563" s="98"/>
      <c r="B5563" s="98"/>
      <c r="C5563" s="98"/>
      <c r="D5563" s="98"/>
    </row>
    <row r="5564" spans="1:4" x14ac:dyDescent="0.35">
      <c r="A5564" s="98"/>
      <c r="B5564" s="98"/>
      <c r="C5564" s="98"/>
      <c r="D5564" s="98"/>
    </row>
    <row r="5565" spans="1:4" x14ac:dyDescent="0.35">
      <c r="A5565" s="98"/>
      <c r="B5565" s="98"/>
      <c r="C5565" s="98"/>
      <c r="D5565" s="98"/>
    </row>
    <row r="5566" spans="1:4" x14ac:dyDescent="0.35">
      <c r="A5566" s="98"/>
      <c r="B5566" s="98"/>
      <c r="C5566" s="98"/>
      <c r="D5566" s="98"/>
    </row>
    <row r="5567" spans="1:4" x14ac:dyDescent="0.35">
      <c r="A5567" s="98"/>
      <c r="B5567" s="98"/>
      <c r="C5567" s="98"/>
      <c r="D5567" s="98"/>
    </row>
    <row r="5568" spans="1:4" x14ac:dyDescent="0.35">
      <c r="A5568" s="98"/>
      <c r="B5568" s="98"/>
      <c r="C5568" s="98"/>
      <c r="D5568" s="98"/>
    </row>
    <row r="5569" spans="1:4" x14ac:dyDescent="0.35">
      <c r="A5569" s="98"/>
      <c r="B5569" s="98"/>
      <c r="C5569" s="98"/>
      <c r="D5569" s="98"/>
    </row>
    <row r="5570" spans="1:4" x14ac:dyDescent="0.35">
      <c r="A5570" s="98"/>
      <c r="B5570" s="98"/>
      <c r="C5570" s="98"/>
      <c r="D5570" s="98"/>
    </row>
    <row r="5571" spans="1:4" x14ac:dyDescent="0.35">
      <c r="A5571" s="98"/>
      <c r="B5571" s="98"/>
      <c r="C5571" s="98"/>
      <c r="D5571" s="98"/>
    </row>
    <row r="5572" spans="1:4" x14ac:dyDescent="0.35">
      <c r="A5572" s="98"/>
      <c r="B5572" s="98"/>
      <c r="C5572" s="98"/>
      <c r="D5572" s="98"/>
    </row>
    <row r="5573" spans="1:4" x14ac:dyDescent="0.35">
      <c r="A5573" s="98"/>
      <c r="B5573" s="98"/>
      <c r="C5573" s="98"/>
      <c r="D5573" s="98"/>
    </row>
    <row r="5574" spans="1:4" x14ac:dyDescent="0.35">
      <c r="A5574" s="98"/>
      <c r="B5574" s="98"/>
      <c r="C5574" s="98"/>
      <c r="D5574" s="98"/>
    </row>
    <row r="5575" spans="1:4" x14ac:dyDescent="0.35">
      <c r="A5575" s="98"/>
      <c r="B5575" s="98"/>
      <c r="C5575" s="98"/>
      <c r="D5575" s="98"/>
    </row>
    <row r="5576" spans="1:4" x14ac:dyDescent="0.35">
      <c r="A5576" s="98"/>
      <c r="B5576" s="98"/>
      <c r="C5576" s="98"/>
      <c r="D5576" s="98"/>
    </row>
    <row r="5577" spans="1:4" x14ac:dyDescent="0.35">
      <c r="A5577" s="98"/>
      <c r="B5577" s="98"/>
      <c r="C5577" s="98"/>
      <c r="D5577" s="98"/>
    </row>
    <row r="5578" spans="1:4" x14ac:dyDescent="0.35">
      <c r="A5578" s="98"/>
      <c r="B5578" s="98"/>
      <c r="C5578" s="98"/>
      <c r="D5578" s="98"/>
    </row>
    <row r="5579" spans="1:4" x14ac:dyDescent="0.35">
      <c r="A5579" s="98"/>
      <c r="B5579" s="98"/>
      <c r="C5579" s="98"/>
      <c r="D5579" s="98"/>
    </row>
    <row r="5580" spans="1:4" x14ac:dyDescent="0.35">
      <c r="A5580" s="98"/>
      <c r="B5580" s="98"/>
      <c r="C5580" s="98"/>
      <c r="D5580" s="98"/>
    </row>
    <row r="5581" spans="1:4" x14ac:dyDescent="0.35">
      <c r="A5581" s="98"/>
      <c r="B5581" s="98"/>
      <c r="C5581" s="98"/>
      <c r="D5581" s="98"/>
    </row>
    <row r="5582" spans="1:4" x14ac:dyDescent="0.35">
      <c r="A5582" s="98"/>
      <c r="B5582" s="98"/>
      <c r="C5582" s="98"/>
      <c r="D5582" s="98"/>
    </row>
    <row r="5583" spans="1:4" x14ac:dyDescent="0.35">
      <c r="A5583" s="98"/>
      <c r="B5583" s="98"/>
      <c r="C5583" s="98"/>
      <c r="D5583" s="98"/>
    </row>
    <row r="5584" spans="1:4" x14ac:dyDescent="0.35">
      <c r="A5584" s="98"/>
      <c r="B5584" s="98"/>
      <c r="C5584" s="98"/>
      <c r="D5584" s="98"/>
    </row>
    <row r="5585" spans="1:4" x14ac:dyDescent="0.35">
      <c r="A5585" s="98"/>
      <c r="B5585" s="98"/>
      <c r="C5585" s="98"/>
      <c r="D5585" s="98"/>
    </row>
    <row r="5586" spans="1:4" x14ac:dyDescent="0.35">
      <c r="A5586" s="98"/>
      <c r="B5586" s="98"/>
      <c r="C5586" s="98"/>
      <c r="D5586" s="98"/>
    </row>
    <row r="5587" spans="1:4" x14ac:dyDescent="0.35">
      <c r="A5587" s="98"/>
      <c r="B5587" s="98"/>
      <c r="C5587" s="98"/>
      <c r="D5587" s="98"/>
    </row>
    <row r="5588" spans="1:4" x14ac:dyDescent="0.35">
      <c r="A5588" s="98"/>
      <c r="B5588" s="98"/>
      <c r="C5588" s="98"/>
      <c r="D5588" s="98"/>
    </row>
    <row r="5589" spans="1:4" x14ac:dyDescent="0.35">
      <c r="A5589" s="98"/>
      <c r="B5589" s="98"/>
      <c r="C5589" s="98"/>
      <c r="D5589" s="98"/>
    </row>
    <row r="5590" spans="1:4" x14ac:dyDescent="0.35">
      <c r="A5590" s="98"/>
      <c r="B5590" s="98"/>
      <c r="C5590" s="98"/>
      <c r="D5590" s="98"/>
    </row>
    <row r="5591" spans="1:4" x14ac:dyDescent="0.35">
      <c r="A5591" s="98"/>
      <c r="B5591" s="98"/>
      <c r="C5591" s="98"/>
      <c r="D5591" s="98"/>
    </row>
    <row r="5592" spans="1:4" x14ac:dyDescent="0.35">
      <c r="A5592" s="98"/>
      <c r="B5592" s="98"/>
      <c r="C5592" s="98"/>
      <c r="D5592" s="98"/>
    </row>
    <row r="5593" spans="1:4" x14ac:dyDescent="0.35">
      <c r="A5593" s="98"/>
      <c r="B5593" s="98"/>
      <c r="C5593" s="98"/>
      <c r="D5593" s="98"/>
    </row>
    <row r="5594" spans="1:4" x14ac:dyDescent="0.35">
      <c r="A5594" s="98"/>
      <c r="B5594" s="98"/>
      <c r="C5594" s="98"/>
      <c r="D5594" s="98"/>
    </row>
    <row r="5595" spans="1:4" x14ac:dyDescent="0.35">
      <c r="A5595" s="98"/>
      <c r="B5595" s="98"/>
      <c r="C5595" s="98"/>
      <c r="D5595" s="98"/>
    </row>
    <row r="5596" spans="1:4" x14ac:dyDescent="0.35">
      <c r="A5596" s="98"/>
      <c r="B5596" s="98"/>
      <c r="C5596" s="98"/>
      <c r="D5596" s="98"/>
    </row>
    <row r="5597" spans="1:4" x14ac:dyDescent="0.35">
      <c r="A5597" s="98"/>
      <c r="B5597" s="98"/>
      <c r="C5597" s="98"/>
      <c r="D5597" s="98"/>
    </row>
    <row r="5598" spans="1:4" x14ac:dyDescent="0.35">
      <c r="A5598" s="98"/>
      <c r="B5598" s="98"/>
      <c r="C5598" s="98"/>
      <c r="D5598" s="98"/>
    </row>
    <row r="5599" spans="1:4" x14ac:dyDescent="0.35">
      <c r="A5599" s="98"/>
      <c r="B5599" s="98"/>
      <c r="C5599" s="98"/>
      <c r="D5599" s="98"/>
    </row>
    <row r="5600" spans="1:4" x14ac:dyDescent="0.35">
      <c r="A5600" s="98"/>
      <c r="B5600" s="98"/>
      <c r="C5600" s="98"/>
      <c r="D5600" s="98"/>
    </row>
    <row r="5601" spans="1:4" x14ac:dyDescent="0.35">
      <c r="A5601" s="98"/>
      <c r="B5601" s="98"/>
      <c r="C5601" s="98"/>
      <c r="D5601" s="98"/>
    </row>
    <row r="5602" spans="1:4" x14ac:dyDescent="0.35">
      <c r="A5602" s="98"/>
      <c r="B5602" s="98"/>
      <c r="C5602" s="98"/>
      <c r="D5602" s="98"/>
    </row>
    <row r="5603" spans="1:4" x14ac:dyDescent="0.35">
      <c r="A5603" s="98"/>
      <c r="B5603" s="98"/>
      <c r="C5603" s="98"/>
      <c r="D5603" s="98"/>
    </row>
    <row r="5604" spans="1:4" x14ac:dyDescent="0.35">
      <c r="A5604" s="98"/>
      <c r="B5604" s="98"/>
      <c r="C5604" s="98"/>
      <c r="D5604" s="98"/>
    </row>
    <row r="5605" spans="1:4" x14ac:dyDescent="0.35">
      <c r="A5605" s="98"/>
      <c r="B5605" s="98"/>
      <c r="C5605" s="98"/>
      <c r="D5605" s="98"/>
    </row>
    <row r="5606" spans="1:4" x14ac:dyDescent="0.35">
      <c r="A5606" s="98"/>
      <c r="B5606" s="98"/>
      <c r="C5606" s="98"/>
      <c r="D5606" s="98"/>
    </row>
    <row r="5607" spans="1:4" x14ac:dyDescent="0.35">
      <c r="A5607" s="98"/>
      <c r="B5607" s="98"/>
      <c r="C5607" s="98"/>
      <c r="D5607" s="98"/>
    </row>
    <row r="5608" spans="1:4" x14ac:dyDescent="0.35">
      <c r="A5608" s="98"/>
      <c r="B5608" s="98"/>
      <c r="C5608" s="98"/>
      <c r="D5608" s="98"/>
    </row>
    <row r="5609" spans="1:4" x14ac:dyDescent="0.35">
      <c r="A5609" s="98"/>
      <c r="B5609" s="98"/>
      <c r="C5609" s="98"/>
      <c r="D5609" s="98"/>
    </row>
    <row r="5610" spans="1:4" x14ac:dyDescent="0.35">
      <c r="A5610" s="98"/>
      <c r="B5610" s="98"/>
      <c r="C5610" s="98"/>
      <c r="D5610" s="98"/>
    </row>
    <row r="5611" spans="1:4" x14ac:dyDescent="0.35">
      <c r="A5611" s="98"/>
      <c r="B5611" s="98"/>
      <c r="C5611" s="98"/>
      <c r="D5611" s="98"/>
    </row>
    <row r="5612" spans="1:4" x14ac:dyDescent="0.35">
      <c r="A5612" s="98"/>
      <c r="B5612" s="98"/>
      <c r="C5612" s="98"/>
      <c r="D5612" s="98"/>
    </row>
    <row r="5613" spans="1:4" x14ac:dyDescent="0.35">
      <c r="A5613" s="98"/>
      <c r="B5613" s="98"/>
      <c r="C5613" s="98"/>
      <c r="D5613" s="98"/>
    </row>
    <row r="5614" spans="1:4" x14ac:dyDescent="0.35">
      <c r="A5614" s="98"/>
      <c r="B5614" s="98"/>
      <c r="C5614" s="98"/>
      <c r="D5614" s="98"/>
    </row>
    <row r="5615" spans="1:4" x14ac:dyDescent="0.35">
      <c r="A5615" s="98"/>
      <c r="B5615" s="98"/>
      <c r="C5615" s="98"/>
      <c r="D5615" s="98"/>
    </row>
    <row r="5616" spans="1:4" x14ac:dyDescent="0.35">
      <c r="A5616" s="98"/>
      <c r="B5616" s="98"/>
      <c r="C5616" s="98"/>
      <c r="D5616" s="98"/>
    </row>
    <row r="5617" spans="1:4" x14ac:dyDescent="0.35">
      <c r="A5617" s="98"/>
      <c r="B5617" s="98"/>
      <c r="C5617" s="98"/>
      <c r="D5617" s="98"/>
    </row>
    <row r="5618" spans="1:4" x14ac:dyDescent="0.35">
      <c r="A5618" s="98"/>
      <c r="B5618" s="98"/>
      <c r="C5618" s="98"/>
      <c r="D5618" s="98"/>
    </row>
    <row r="5619" spans="1:4" x14ac:dyDescent="0.35">
      <c r="A5619" s="98"/>
      <c r="B5619" s="98"/>
      <c r="C5619" s="98"/>
      <c r="D5619" s="98"/>
    </row>
    <row r="5620" spans="1:4" x14ac:dyDescent="0.35">
      <c r="A5620" s="98"/>
      <c r="B5620" s="98"/>
      <c r="C5620" s="98"/>
      <c r="D5620" s="98"/>
    </row>
    <row r="5621" spans="1:4" x14ac:dyDescent="0.35">
      <c r="A5621" s="98"/>
      <c r="B5621" s="98"/>
      <c r="C5621" s="98"/>
      <c r="D5621" s="98"/>
    </row>
    <row r="5622" spans="1:4" x14ac:dyDescent="0.35">
      <c r="A5622" s="98"/>
      <c r="B5622" s="98"/>
      <c r="C5622" s="98"/>
      <c r="D5622" s="98"/>
    </row>
    <row r="5623" spans="1:4" x14ac:dyDescent="0.35">
      <c r="A5623" s="98"/>
      <c r="B5623" s="98"/>
      <c r="C5623" s="98"/>
      <c r="D5623" s="98"/>
    </row>
    <row r="5624" spans="1:4" x14ac:dyDescent="0.35">
      <c r="A5624" s="98"/>
      <c r="B5624" s="98"/>
      <c r="C5624" s="98"/>
      <c r="D5624" s="98"/>
    </row>
    <row r="5625" spans="1:4" x14ac:dyDescent="0.35">
      <c r="A5625" s="98"/>
      <c r="B5625" s="98"/>
      <c r="C5625" s="98"/>
      <c r="D5625" s="98"/>
    </row>
    <row r="5626" spans="1:4" x14ac:dyDescent="0.35">
      <c r="A5626" s="98"/>
      <c r="B5626" s="98"/>
      <c r="C5626" s="98"/>
      <c r="D5626" s="98"/>
    </row>
    <row r="5627" spans="1:4" x14ac:dyDescent="0.35">
      <c r="A5627" s="98"/>
      <c r="B5627" s="98"/>
      <c r="C5627" s="98"/>
      <c r="D5627" s="98"/>
    </row>
    <row r="5628" spans="1:4" x14ac:dyDescent="0.35">
      <c r="A5628" s="98"/>
      <c r="B5628" s="98"/>
      <c r="C5628" s="98"/>
      <c r="D5628" s="98"/>
    </row>
    <row r="5629" spans="1:4" x14ac:dyDescent="0.35">
      <c r="A5629" s="98"/>
      <c r="B5629" s="98"/>
      <c r="C5629" s="98"/>
      <c r="D5629" s="98"/>
    </row>
    <row r="5630" spans="1:4" x14ac:dyDescent="0.35">
      <c r="A5630" s="98"/>
      <c r="B5630" s="98"/>
      <c r="C5630" s="98"/>
      <c r="D5630" s="98"/>
    </row>
    <row r="5631" spans="1:4" x14ac:dyDescent="0.35">
      <c r="A5631" s="98"/>
      <c r="B5631" s="98"/>
      <c r="C5631" s="98"/>
      <c r="D5631" s="98"/>
    </row>
    <row r="5632" spans="1:4" x14ac:dyDescent="0.35">
      <c r="A5632" s="98"/>
      <c r="B5632" s="98"/>
      <c r="C5632" s="98"/>
      <c r="D5632" s="98"/>
    </row>
    <row r="5633" spans="1:4" x14ac:dyDescent="0.35">
      <c r="A5633" s="98"/>
      <c r="B5633" s="98"/>
      <c r="C5633" s="98"/>
      <c r="D5633" s="98"/>
    </row>
    <row r="5634" spans="1:4" x14ac:dyDescent="0.35">
      <c r="A5634" s="98"/>
      <c r="B5634" s="98"/>
      <c r="C5634" s="98"/>
      <c r="D5634" s="98"/>
    </row>
    <row r="5635" spans="1:4" x14ac:dyDescent="0.35">
      <c r="A5635" s="98"/>
      <c r="B5635" s="98"/>
      <c r="C5635" s="98"/>
      <c r="D5635" s="98"/>
    </row>
    <row r="5636" spans="1:4" x14ac:dyDescent="0.35">
      <c r="A5636" s="98"/>
      <c r="B5636" s="98"/>
      <c r="C5636" s="98"/>
      <c r="D5636" s="98"/>
    </row>
    <row r="5637" spans="1:4" x14ac:dyDescent="0.35">
      <c r="A5637" s="98"/>
      <c r="B5637" s="98"/>
      <c r="C5637" s="98"/>
      <c r="D5637" s="98"/>
    </row>
    <row r="5638" spans="1:4" x14ac:dyDescent="0.35">
      <c r="A5638" s="98"/>
      <c r="B5638" s="98"/>
      <c r="C5638" s="98"/>
      <c r="D5638" s="98"/>
    </row>
    <row r="5639" spans="1:4" x14ac:dyDescent="0.35">
      <c r="A5639" s="98"/>
      <c r="B5639" s="98"/>
      <c r="C5639" s="98"/>
      <c r="D5639" s="98"/>
    </row>
    <row r="5640" spans="1:4" x14ac:dyDescent="0.35">
      <c r="A5640" s="98"/>
      <c r="B5640" s="98"/>
      <c r="C5640" s="98"/>
      <c r="D5640" s="98"/>
    </row>
    <row r="5641" spans="1:4" x14ac:dyDescent="0.35">
      <c r="A5641" s="98"/>
      <c r="B5641" s="98"/>
      <c r="C5641" s="98"/>
      <c r="D5641" s="98"/>
    </row>
    <row r="5642" spans="1:4" x14ac:dyDescent="0.35">
      <c r="A5642" s="98"/>
      <c r="B5642" s="98"/>
      <c r="C5642" s="98"/>
      <c r="D5642" s="98"/>
    </row>
    <row r="5643" spans="1:4" x14ac:dyDescent="0.35">
      <c r="A5643" s="98"/>
      <c r="B5643" s="98"/>
      <c r="C5643" s="98"/>
      <c r="D5643" s="98"/>
    </row>
    <row r="5644" spans="1:4" x14ac:dyDescent="0.35">
      <c r="A5644" s="98"/>
      <c r="B5644" s="98"/>
      <c r="C5644" s="98"/>
      <c r="D5644" s="98"/>
    </row>
    <row r="5645" spans="1:4" x14ac:dyDescent="0.35">
      <c r="A5645" s="98"/>
      <c r="B5645" s="98"/>
      <c r="C5645" s="98"/>
      <c r="D5645" s="98"/>
    </row>
    <row r="5646" spans="1:4" x14ac:dyDescent="0.35">
      <c r="A5646" s="98"/>
      <c r="B5646" s="98"/>
      <c r="C5646" s="98"/>
      <c r="D5646" s="98"/>
    </row>
    <row r="5647" spans="1:4" x14ac:dyDescent="0.35">
      <c r="A5647" s="98"/>
      <c r="B5647" s="98"/>
      <c r="C5647" s="98"/>
      <c r="D5647" s="98"/>
    </row>
    <row r="5648" spans="1:4" x14ac:dyDescent="0.35">
      <c r="A5648" s="98"/>
      <c r="B5648" s="98"/>
      <c r="C5648" s="98"/>
      <c r="D5648" s="98"/>
    </row>
    <row r="5649" spans="1:4" x14ac:dyDescent="0.35">
      <c r="A5649" s="98"/>
      <c r="B5649" s="98"/>
      <c r="C5649" s="98"/>
      <c r="D5649" s="98"/>
    </row>
    <row r="5650" spans="1:4" x14ac:dyDescent="0.35">
      <c r="A5650" s="98"/>
      <c r="B5650" s="98"/>
      <c r="C5650" s="98"/>
      <c r="D5650" s="98"/>
    </row>
    <row r="5651" spans="1:4" x14ac:dyDescent="0.35">
      <c r="A5651" s="98"/>
      <c r="B5651" s="98"/>
      <c r="C5651" s="98"/>
      <c r="D5651" s="98"/>
    </row>
    <row r="5652" spans="1:4" x14ac:dyDescent="0.35">
      <c r="A5652" s="98"/>
      <c r="B5652" s="98"/>
      <c r="C5652" s="98"/>
      <c r="D5652" s="98"/>
    </row>
    <row r="5653" spans="1:4" x14ac:dyDescent="0.35">
      <c r="A5653" s="98"/>
      <c r="B5653" s="98"/>
      <c r="C5653" s="98"/>
      <c r="D5653" s="98"/>
    </row>
    <row r="5654" spans="1:4" x14ac:dyDescent="0.35">
      <c r="A5654" s="98"/>
      <c r="B5654" s="98"/>
      <c r="C5654" s="98"/>
      <c r="D5654" s="98"/>
    </row>
    <row r="5655" spans="1:4" x14ac:dyDescent="0.35">
      <c r="A5655" s="98"/>
      <c r="B5655" s="98"/>
      <c r="C5655" s="98"/>
      <c r="D5655" s="98"/>
    </row>
    <row r="5656" spans="1:4" x14ac:dyDescent="0.35">
      <c r="A5656" s="98"/>
      <c r="B5656" s="98"/>
      <c r="C5656" s="98"/>
      <c r="D5656" s="98"/>
    </row>
    <row r="5657" spans="1:4" x14ac:dyDescent="0.35">
      <c r="A5657" s="98"/>
      <c r="B5657" s="98"/>
      <c r="C5657" s="98"/>
      <c r="D5657" s="98"/>
    </row>
    <row r="5658" spans="1:4" x14ac:dyDescent="0.35">
      <c r="A5658" s="98"/>
      <c r="B5658" s="98"/>
      <c r="C5658" s="98"/>
      <c r="D5658" s="98"/>
    </row>
    <row r="5659" spans="1:4" x14ac:dyDescent="0.35">
      <c r="A5659" s="98"/>
      <c r="B5659" s="98"/>
      <c r="C5659" s="98"/>
      <c r="D5659" s="98"/>
    </row>
    <row r="5660" spans="1:4" x14ac:dyDescent="0.35">
      <c r="A5660" s="98"/>
      <c r="B5660" s="98"/>
      <c r="C5660" s="98"/>
      <c r="D5660" s="98"/>
    </row>
    <row r="5661" spans="1:4" x14ac:dyDescent="0.35">
      <c r="A5661" s="98"/>
      <c r="B5661" s="98"/>
      <c r="C5661" s="98"/>
      <c r="D5661" s="98"/>
    </row>
    <row r="5662" spans="1:4" x14ac:dyDescent="0.35">
      <c r="A5662" s="98"/>
      <c r="B5662" s="98"/>
      <c r="C5662" s="98"/>
      <c r="D5662" s="98"/>
    </row>
    <row r="5663" spans="1:4" x14ac:dyDescent="0.35">
      <c r="A5663" s="98"/>
      <c r="B5663" s="98"/>
      <c r="C5663" s="98"/>
      <c r="D5663" s="98"/>
    </row>
    <row r="5664" spans="1:4" x14ac:dyDescent="0.35">
      <c r="A5664" s="98"/>
      <c r="B5664" s="98"/>
      <c r="C5664" s="98"/>
      <c r="D5664" s="98"/>
    </row>
    <row r="5665" spans="1:4" x14ac:dyDescent="0.35">
      <c r="A5665" s="98"/>
      <c r="B5665" s="98"/>
      <c r="C5665" s="98"/>
      <c r="D5665" s="98"/>
    </row>
    <row r="5666" spans="1:4" x14ac:dyDescent="0.35">
      <c r="A5666" s="98"/>
      <c r="B5666" s="98"/>
      <c r="C5666" s="98"/>
      <c r="D5666" s="98"/>
    </row>
    <row r="5667" spans="1:4" x14ac:dyDescent="0.35">
      <c r="A5667" s="98"/>
      <c r="B5667" s="98"/>
      <c r="C5667" s="98"/>
      <c r="D5667" s="98"/>
    </row>
    <row r="5668" spans="1:4" x14ac:dyDescent="0.35">
      <c r="A5668" s="98"/>
      <c r="B5668" s="98"/>
      <c r="C5668" s="98"/>
      <c r="D5668" s="98"/>
    </row>
    <row r="5669" spans="1:4" x14ac:dyDescent="0.35">
      <c r="A5669" s="98"/>
      <c r="B5669" s="98"/>
      <c r="C5669" s="98"/>
      <c r="D5669" s="98"/>
    </row>
    <row r="5670" spans="1:4" x14ac:dyDescent="0.35">
      <c r="A5670" s="98"/>
      <c r="B5670" s="98"/>
      <c r="C5670" s="98"/>
      <c r="D5670" s="98"/>
    </row>
    <row r="5671" spans="1:4" x14ac:dyDescent="0.35">
      <c r="A5671" s="98"/>
      <c r="B5671" s="98"/>
      <c r="C5671" s="98"/>
      <c r="D5671" s="98"/>
    </row>
    <row r="5672" spans="1:4" x14ac:dyDescent="0.35">
      <c r="A5672" s="98"/>
      <c r="B5672" s="98"/>
      <c r="C5672" s="98"/>
      <c r="D5672" s="98"/>
    </row>
    <row r="5673" spans="1:4" x14ac:dyDescent="0.35">
      <c r="A5673" s="98"/>
      <c r="B5673" s="98"/>
      <c r="C5673" s="98"/>
      <c r="D5673" s="98"/>
    </row>
    <row r="5674" spans="1:4" x14ac:dyDescent="0.35">
      <c r="A5674" s="98"/>
      <c r="B5674" s="98"/>
      <c r="C5674" s="98"/>
      <c r="D5674" s="98"/>
    </row>
    <row r="5675" spans="1:4" x14ac:dyDescent="0.35">
      <c r="A5675" s="98"/>
      <c r="B5675" s="98"/>
      <c r="C5675" s="98"/>
      <c r="D5675" s="98"/>
    </row>
    <row r="5676" spans="1:4" x14ac:dyDescent="0.35">
      <c r="A5676" s="98"/>
      <c r="B5676" s="98"/>
      <c r="C5676" s="98"/>
      <c r="D5676" s="98"/>
    </row>
    <row r="5677" spans="1:4" x14ac:dyDescent="0.35">
      <c r="A5677" s="98"/>
      <c r="B5677" s="98"/>
      <c r="C5677" s="98"/>
      <c r="D5677" s="98"/>
    </row>
    <row r="5678" spans="1:4" x14ac:dyDescent="0.35">
      <c r="A5678" s="98"/>
      <c r="B5678" s="98"/>
      <c r="C5678" s="98"/>
      <c r="D5678" s="98"/>
    </row>
    <row r="5679" spans="1:4" x14ac:dyDescent="0.35">
      <c r="A5679" s="98"/>
      <c r="B5679" s="98"/>
      <c r="C5679" s="98"/>
      <c r="D5679" s="98"/>
    </row>
    <row r="5680" spans="1:4" x14ac:dyDescent="0.35">
      <c r="A5680" s="98"/>
      <c r="B5680" s="98"/>
      <c r="C5680" s="98"/>
      <c r="D5680" s="98"/>
    </row>
    <row r="5681" spans="1:4" x14ac:dyDescent="0.35">
      <c r="A5681" s="98"/>
      <c r="B5681" s="98"/>
      <c r="C5681" s="98"/>
      <c r="D5681" s="98"/>
    </row>
    <row r="5682" spans="1:4" x14ac:dyDescent="0.35">
      <c r="A5682" s="98"/>
      <c r="B5682" s="98"/>
      <c r="C5682" s="98"/>
      <c r="D5682" s="98"/>
    </row>
    <row r="5683" spans="1:4" x14ac:dyDescent="0.35">
      <c r="A5683" s="98"/>
      <c r="B5683" s="98"/>
      <c r="C5683" s="98"/>
      <c r="D5683" s="98"/>
    </row>
    <row r="5684" spans="1:4" x14ac:dyDescent="0.35">
      <c r="A5684" s="98"/>
      <c r="B5684" s="98"/>
      <c r="C5684" s="98"/>
      <c r="D5684" s="98"/>
    </row>
    <row r="5685" spans="1:4" x14ac:dyDescent="0.35">
      <c r="A5685" s="98"/>
      <c r="B5685" s="98"/>
      <c r="C5685" s="98"/>
      <c r="D5685" s="98"/>
    </row>
    <row r="5686" spans="1:4" x14ac:dyDescent="0.35">
      <c r="A5686" s="98"/>
      <c r="B5686" s="98"/>
      <c r="C5686" s="98"/>
      <c r="D5686" s="98"/>
    </row>
    <row r="5687" spans="1:4" x14ac:dyDescent="0.35">
      <c r="A5687" s="98"/>
      <c r="B5687" s="98"/>
      <c r="C5687" s="98"/>
      <c r="D5687" s="98"/>
    </row>
    <row r="5688" spans="1:4" x14ac:dyDescent="0.35">
      <c r="A5688" s="98"/>
      <c r="B5688" s="98"/>
      <c r="C5688" s="98"/>
      <c r="D5688" s="98"/>
    </row>
    <row r="5689" spans="1:4" x14ac:dyDescent="0.35">
      <c r="A5689" s="98"/>
      <c r="B5689" s="98"/>
      <c r="C5689" s="98"/>
      <c r="D5689" s="98"/>
    </row>
    <row r="5690" spans="1:4" x14ac:dyDescent="0.35">
      <c r="A5690" s="98"/>
      <c r="B5690" s="98"/>
      <c r="C5690" s="98"/>
      <c r="D5690" s="98"/>
    </row>
    <row r="5691" spans="1:4" x14ac:dyDescent="0.35">
      <c r="A5691" s="98"/>
      <c r="B5691" s="98"/>
      <c r="C5691" s="98"/>
      <c r="D5691" s="98"/>
    </row>
    <row r="5692" spans="1:4" x14ac:dyDescent="0.35">
      <c r="A5692" s="98"/>
      <c r="B5692" s="98"/>
      <c r="C5692" s="98"/>
      <c r="D5692" s="98"/>
    </row>
    <row r="5693" spans="1:4" x14ac:dyDescent="0.35">
      <c r="A5693" s="98"/>
      <c r="B5693" s="98"/>
      <c r="C5693" s="98"/>
      <c r="D5693" s="98"/>
    </row>
    <row r="5694" spans="1:4" x14ac:dyDescent="0.35">
      <c r="A5694" s="98"/>
      <c r="B5694" s="98"/>
      <c r="C5694" s="98"/>
      <c r="D5694" s="98"/>
    </row>
    <row r="5695" spans="1:4" x14ac:dyDescent="0.35">
      <c r="A5695" s="98"/>
      <c r="B5695" s="98"/>
      <c r="C5695" s="98"/>
      <c r="D5695" s="98"/>
    </row>
    <row r="5696" spans="1:4" x14ac:dyDescent="0.35">
      <c r="A5696" s="98"/>
      <c r="B5696" s="98"/>
      <c r="C5696" s="98"/>
      <c r="D5696" s="98"/>
    </row>
    <row r="5697" spans="1:4" x14ac:dyDescent="0.35">
      <c r="A5697" s="98"/>
      <c r="B5697" s="98"/>
      <c r="C5697" s="98"/>
      <c r="D5697" s="98"/>
    </row>
    <row r="5698" spans="1:4" x14ac:dyDescent="0.35">
      <c r="A5698" s="98"/>
      <c r="B5698" s="98"/>
      <c r="C5698" s="98"/>
      <c r="D5698" s="98"/>
    </row>
    <row r="5699" spans="1:4" x14ac:dyDescent="0.35">
      <c r="A5699" s="98"/>
      <c r="B5699" s="98"/>
      <c r="C5699" s="98"/>
      <c r="D5699" s="98"/>
    </row>
    <row r="5700" spans="1:4" x14ac:dyDescent="0.35">
      <c r="A5700" s="98"/>
      <c r="B5700" s="98"/>
      <c r="C5700" s="98"/>
      <c r="D5700" s="98"/>
    </row>
    <row r="5701" spans="1:4" x14ac:dyDescent="0.35">
      <c r="A5701" s="98"/>
      <c r="B5701" s="98"/>
      <c r="C5701" s="98"/>
      <c r="D5701" s="98"/>
    </row>
    <row r="5702" spans="1:4" x14ac:dyDescent="0.35">
      <c r="A5702" s="98"/>
      <c r="B5702" s="98"/>
      <c r="C5702" s="98"/>
      <c r="D5702" s="98"/>
    </row>
    <row r="5703" spans="1:4" x14ac:dyDescent="0.35">
      <c r="A5703" s="98"/>
      <c r="B5703" s="98"/>
      <c r="C5703" s="98"/>
      <c r="D5703" s="98"/>
    </row>
    <row r="5704" spans="1:4" x14ac:dyDescent="0.35">
      <c r="A5704" s="98"/>
      <c r="B5704" s="98"/>
      <c r="C5704" s="98"/>
      <c r="D5704" s="98"/>
    </row>
    <row r="5705" spans="1:4" x14ac:dyDescent="0.35">
      <c r="A5705" s="98"/>
      <c r="B5705" s="98"/>
      <c r="C5705" s="98"/>
      <c r="D5705" s="98"/>
    </row>
    <row r="5706" spans="1:4" x14ac:dyDescent="0.35">
      <c r="A5706" s="98"/>
      <c r="B5706" s="98"/>
      <c r="C5706" s="98"/>
      <c r="D5706" s="98"/>
    </row>
    <row r="5707" spans="1:4" x14ac:dyDescent="0.35">
      <c r="A5707" s="98"/>
      <c r="B5707" s="98"/>
      <c r="C5707" s="98"/>
      <c r="D5707" s="98"/>
    </row>
    <row r="5708" spans="1:4" x14ac:dyDescent="0.35">
      <c r="A5708" s="98"/>
      <c r="B5708" s="98"/>
      <c r="C5708" s="98"/>
      <c r="D5708" s="98"/>
    </row>
    <row r="5709" spans="1:4" x14ac:dyDescent="0.35">
      <c r="A5709" s="98"/>
      <c r="B5709" s="98"/>
      <c r="C5709" s="98"/>
      <c r="D5709" s="98"/>
    </row>
    <row r="5710" spans="1:4" x14ac:dyDescent="0.35">
      <c r="A5710" s="98"/>
      <c r="B5710" s="98"/>
      <c r="C5710" s="98"/>
      <c r="D5710" s="98"/>
    </row>
    <row r="5711" spans="1:4" x14ac:dyDescent="0.35">
      <c r="A5711" s="98"/>
      <c r="B5711" s="98"/>
      <c r="C5711" s="98"/>
      <c r="D5711" s="98"/>
    </row>
    <row r="5712" spans="1:4" x14ac:dyDescent="0.35">
      <c r="A5712" s="98"/>
      <c r="B5712" s="98"/>
      <c r="C5712" s="98"/>
      <c r="D5712" s="98"/>
    </row>
    <row r="5713" spans="1:4" x14ac:dyDescent="0.35">
      <c r="A5713" s="98"/>
      <c r="B5713" s="98"/>
      <c r="C5713" s="98"/>
      <c r="D5713" s="98"/>
    </row>
    <row r="5714" spans="1:4" x14ac:dyDescent="0.35">
      <c r="A5714" s="98"/>
      <c r="B5714" s="98"/>
      <c r="C5714" s="98"/>
      <c r="D5714" s="98"/>
    </row>
    <row r="5715" spans="1:4" x14ac:dyDescent="0.35">
      <c r="A5715" s="98"/>
      <c r="B5715" s="98"/>
      <c r="C5715" s="98"/>
      <c r="D5715" s="98"/>
    </row>
    <row r="5716" spans="1:4" x14ac:dyDescent="0.35">
      <c r="A5716" s="98"/>
      <c r="B5716" s="98"/>
      <c r="C5716" s="98"/>
      <c r="D5716" s="98"/>
    </row>
    <row r="5717" spans="1:4" x14ac:dyDescent="0.35">
      <c r="A5717" s="98"/>
      <c r="B5717" s="98"/>
      <c r="C5717" s="98"/>
      <c r="D5717" s="98"/>
    </row>
    <row r="5718" spans="1:4" x14ac:dyDescent="0.35">
      <c r="A5718" s="98"/>
      <c r="B5718" s="98"/>
      <c r="C5718" s="98"/>
      <c r="D5718" s="98"/>
    </row>
    <row r="5719" spans="1:4" x14ac:dyDescent="0.35">
      <c r="A5719" s="98"/>
      <c r="B5719" s="98"/>
      <c r="C5719" s="98"/>
      <c r="D5719" s="98"/>
    </row>
    <row r="5720" spans="1:4" x14ac:dyDescent="0.35">
      <c r="A5720" s="98"/>
      <c r="B5720" s="98"/>
      <c r="C5720" s="98"/>
      <c r="D5720" s="98"/>
    </row>
    <row r="5721" spans="1:4" x14ac:dyDescent="0.35">
      <c r="A5721" s="98"/>
      <c r="B5721" s="98"/>
      <c r="C5721" s="98"/>
      <c r="D5721" s="98"/>
    </row>
    <row r="5722" spans="1:4" x14ac:dyDescent="0.35">
      <c r="A5722" s="98"/>
      <c r="B5722" s="98"/>
      <c r="C5722" s="98"/>
      <c r="D5722" s="98"/>
    </row>
    <row r="5723" spans="1:4" x14ac:dyDescent="0.35">
      <c r="A5723" s="98"/>
      <c r="B5723" s="98"/>
      <c r="C5723" s="98"/>
      <c r="D5723" s="98"/>
    </row>
    <row r="5724" spans="1:4" x14ac:dyDescent="0.35">
      <c r="A5724" s="98"/>
      <c r="B5724" s="98"/>
      <c r="C5724" s="98"/>
      <c r="D5724" s="98"/>
    </row>
    <row r="5725" spans="1:4" x14ac:dyDescent="0.35">
      <c r="A5725" s="98"/>
      <c r="B5725" s="98"/>
      <c r="C5725" s="98"/>
      <c r="D5725" s="98"/>
    </row>
    <row r="5726" spans="1:4" x14ac:dyDescent="0.35">
      <c r="A5726" s="98"/>
      <c r="B5726" s="98"/>
      <c r="C5726" s="98"/>
      <c r="D5726" s="98"/>
    </row>
    <row r="5727" spans="1:4" x14ac:dyDescent="0.35">
      <c r="A5727" s="98"/>
      <c r="B5727" s="98"/>
      <c r="C5727" s="98"/>
      <c r="D5727" s="98"/>
    </row>
    <row r="5728" spans="1:4" x14ac:dyDescent="0.35">
      <c r="A5728" s="98"/>
      <c r="B5728" s="98"/>
      <c r="C5728" s="98"/>
      <c r="D5728" s="98"/>
    </row>
    <row r="5729" spans="1:4" x14ac:dyDescent="0.35">
      <c r="A5729" s="98"/>
      <c r="B5729" s="98"/>
      <c r="C5729" s="98"/>
      <c r="D5729" s="98"/>
    </row>
    <row r="5730" spans="1:4" x14ac:dyDescent="0.35">
      <c r="A5730" s="98"/>
      <c r="B5730" s="98"/>
      <c r="C5730" s="98"/>
      <c r="D5730" s="98"/>
    </row>
    <row r="5731" spans="1:4" x14ac:dyDescent="0.35">
      <c r="A5731" s="98"/>
      <c r="B5731" s="98"/>
      <c r="C5731" s="98"/>
      <c r="D5731" s="98"/>
    </row>
    <row r="5732" spans="1:4" x14ac:dyDescent="0.35">
      <c r="A5732" s="98"/>
      <c r="B5732" s="98"/>
      <c r="C5732" s="98"/>
      <c r="D5732" s="98"/>
    </row>
    <row r="5733" spans="1:4" x14ac:dyDescent="0.35">
      <c r="A5733" s="98"/>
      <c r="B5733" s="98"/>
      <c r="C5733" s="98"/>
      <c r="D5733" s="98"/>
    </row>
    <row r="5734" spans="1:4" x14ac:dyDescent="0.35">
      <c r="A5734" s="98"/>
      <c r="B5734" s="98"/>
      <c r="C5734" s="98"/>
      <c r="D5734" s="98"/>
    </row>
    <row r="5735" spans="1:4" x14ac:dyDescent="0.35">
      <c r="A5735" s="98"/>
      <c r="B5735" s="98"/>
      <c r="C5735" s="98"/>
      <c r="D5735" s="98"/>
    </row>
    <row r="5736" spans="1:4" x14ac:dyDescent="0.35">
      <c r="A5736" s="98"/>
      <c r="B5736" s="98"/>
      <c r="C5736" s="98"/>
      <c r="D5736" s="98"/>
    </row>
    <row r="5737" spans="1:4" x14ac:dyDescent="0.35">
      <c r="A5737" s="98"/>
      <c r="B5737" s="98"/>
      <c r="C5737" s="98"/>
      <c r="D5737" s="98"/>
    </row>
    <row r="5738" spans="1:4" x14ac:dyDescent="0.35">
      <c r="A5738" s="98"/>
      <c r="B5738" s="98"/>
      <c r="C5738" s="98"/>
      <c r="D5738" s="98"/>
    </row>
    <row r="5739" spans="1:4" x14ac:dyDescent="0.35">
      <c r="A5739" s="98"/>
      <c r="B5739" s="98"/>
      <c r="C5739" s="98"/>
      <c r="D5739" s="98"/>
    </row>
    <row r="5740" spans="1:4" x14ac:dyDescent="0.35">
      <c r="A5740" s="98"/>
      <c r="B5740" s="98"/>
      <c r="C5740" s="98"/>
      <c r="D5740" s="98"/>
    </row>
    <row r="5741" spans="1:4" x14ac:dyDescent="0.35">
      <c r="A5741" s="98"/>
      <c r="B5741" s="98"/>
      <c r="C5741" s="98"/>
      <c r="D5741" s="98"/>
    </row>
    <row r="5742" spans="1:4" x14ac:dyDescent="0.35">
      <c r="A5742" s="98"/>
      <c r="B5742" s="98"/>
      <c r="C5742" s="98"/>
      <c r="D5742" s="98"/>
    </row>
    <row r="5743" spans="1:4" x14ac:dyDescent="0.35">
      <c r="A5743" s="98"/>
      <c r="B5743" s="98"/>
      <c r="C5743" s="98"/>
      <c r="D5743" s="98"/>
    </row>
    <row r="5744" spans="1:4" x14ac:dyDescent="0.35">
      <c r="A5744" s="98"/>
      <c r="B5744" s="98"/>
      <c r="C5744" s="98"/>
      <c r="D5744" s="98"/>
    </row>
    <row r="5745" spans="1:4" x14ac:dyDescent="0.35">
      <c r="A5745" s="98"/>
      <c r="B5745" s="98"/>
      <c r="C5745" s="98"/>
      <c r="D5745" s="98"/>
    </row>
    <row r="5746" spans="1:4" x14ac:dyDescent="0.35">
      <c r="A5746" s="98"/>
      <c r="B5746" s="98"/>
      <c r="C5746" s="98"/>
      <c r="D5746" s="98"/>
    </row>
    <row r="5747" spans="1:4" x14ac:dyDescent="0.35">
      <c r="A5747" s="98"/>
      <c r="B5747" s="98"/>
      <c r="C5747" s="98"/>
      <c r="D5747" s="98"/>
    </row>
    <row r="5748" spans="1:4" x14ac:dyDescent="0.35">
      <c r="A5748" s="98"/>
      <c r="B5748" s="98"/>
      <c r="C5748" s="98"/>
      <c r="D5748" s="98"/>
    </row>
    <row r="5749" spans="1:4" x14ac:dyDescent="0.35">
      <c r="A5749" s="98"/>
      <c r="B5749" s="98"/>
      <c r="C5749" s="98"/>
      <c r="D5749" s="98"/>
    </row>
    <row r="5750" spans="1:4" x14ac:dyDescent="0.35">
      <c r="A5750" s="98"/>
      <c r="B5750" s="98"/>
      <c r="C5750" s="98"/>
      <c r="D5750" s="98"/>
    </row>
    <row r="5751" spans="1:4" x14ac:dyDescent="0.35">
      <c r="A5751" s="98"/>
      <c r="B5751" s="98"/>
      <c r="C5751" s="98"/>
      <c r="D5751" s="98"/>
    </row>
    <row r="5752" spans="1:4" x14ac:dyDescent="0.35">
      <c r="A5752" s="98"/>
      <c r="B5752" s="98"/>
      <c r="C5752" s="98"/>
      <c r="D5752" s="98"/>
    </row>
    <row r="5753" spans="1:4" x14ac:dyDescent="0.35">
      <c r="A5753" s="98"/>
      <c r="B5753" s="98"/>
      <c r="C5753" s="98"/>
      <c r="D5753" s="98"/>
    </row>
    <row r="5754" spans="1:4" x14ac:dyDescent="0.35">
      <c r="A5754" s="98"/>
      <c r="B5754" s="98"/>
      <c r="C5754" s="98"/>
      <c r="D5754" s="98"/>
    </row>
    <row r="5755" spans="1:4" x14ac:dyDescent="0.35">
      <c r="A5755" s="98"/>
      <c r="B5755" s="98"/>
      <c r="C5755" s="98"/>
      <c r="D5755" s="98"/>
    </row>
    <row r="5756" spans="1:4" x14ac:dyDescent="0.35">
      <c r="A5756" s="98"/>
      <c r="B5756" s="98"/>
      <c r="C5756" s="98"/>
      <c r="D5756" s="98"/>
    </row>
    <row r="5757" spans="1:4" x14ac:dyDescent="0.35">
      <c r="A5757" s="98"/>
      <c r="B5757" s="98"/>
      <c r="C5757" s="98"/>
      <c r="D5757" s="98"/>
    </row>
    <row r="5758" spans="1:4" x14ac:dyDescent="0.35">
      <c r="A5758" s="98"/>
      <c r="B5758" s="98"/>
      <c r="C5758" s="98"/>
      <c r="D5758" s="98"/>
    </row>
    <row r="5759" spans="1:4" x14ac:dyDescent="0.35">
      <c r="A5759" s="98"/>
      <c r="B5759" s="98"/>
      <c r="C5759" s="98"/>
      <c r="D5759" s="98"/>
    </row>
    <row r="5760" spans="1:4" x14ac:dyDescent="0.35">
      <c r="A5760" s="98"/>
      <c r="B5760" s="98"/>
      <c r="C5760" s="98"/>
      <c r="D5760" s="98"/>
    </row>
    <row r="5761" spans="1:4" x14ac:dyDescent="0.35">
      <c r="A5761" s="98"/>
      <c r="B5761" s="98"/>
      <c r="C5761" s="98"/>
      <c r="D5761" s="98"/>
    </row>
    <row r="5762" spans="1:4" x14ac:dyDescent="0.35">
      <c r="A5762" s="98"/>
      <c r="B5762" s="98"/>
      <c r="C5762" s="98"/>
      <c r="D5762" s="98"/>
    </row>
    <row r="5763" spans="1:4" x14ac:dyDescent="0.35">
      <c r="A5763" s="98"/>
      <c r="B5763" s="98"/>
      <c r="C5763" s="98"/>
      <c r="D5763" s="98"/>
    </row>
    <row r="5764" spans="1:4" x14ac:dyDescent="0.35">
      <c r="A5764" s="98"/>
      <c r="B5764" s="98"/>
      <c r="C5764" s="98"/>
      <c r="D5764" s="98"/>
    </row>
    <row r="5765" spans="1:4" x14ac:dyDescent="0.35">
      <c r="A5765" s="98"/>
      <c r="B5765" s="98"/>
      <c r="C5765" s="98"/>
      <c r="D5765" s="98"/>
    </row>
    <row r="5766" spans="1:4" x14ac:dyDescent="0.35">
      <c r="A5766" s="98"/>
      <c r="B5766" s="98"/>
      <c r="C5766" s="98"/>
      <c r="D5766" s="98"/>
    </row>
    <row r="5767" spans="1:4" x14ac:dyDescent="0.35">
      <c r="A5767" s="98"/>
      <c r="B5767" s="98"/>
      <c r="C5767" s="98"/>
      <c r="D5767" s="98"/>
    </row>
    <row r="5768" spans="1:4" x14ac:dyDescent="0.35">
      <c r="A5768" s="98"/>
      <c r="B5768" s="98"/>
      <c r="C5768" s="98"/>
      <c r="D5768" s="98"/>
    </row>
    <row r="5769" spans="1:4" x14ac:dyDescent="0.35">
      <c r="A5769" s="98"/>
      <c r="B5769" s="98"/>
      <c r="C5769" s="98"/>
      <c r="D5769" s="98"/>
    </row>
    <row r="5770" spans="1:4" x14ac:dyDescent="0.35">
      <c r="A5770" s="98"/>
      <c r="B5770" s="98"/>
      <c r="C5770" s="98"/>
      <c r="D5770" s="98"/>
    </row>
    <row r="5771" spans="1:4" x14ac:dyDescent="0.35">
      <c r="A5771" s="98"/>
      <c r="B5771" s="98"/>
      <c r="C5771" s="98"/>
      <c r="D5771" s="98"/>
    </row>
    <row r="5772" spans="1:4" x14ac:dyDescent="0.35">
      <c r="A5772" s="98"/>
      <c r="B5772" s="98"/>
      <c r="C5772" s="98"/>
      <c r="D5772" s="98"/>
    </row>
    <row r="5773" spans="1:4" x14ac:dyDescent="0.35">
      <c r="A5773" s="98"/>
      <c r="B5773" s="98"/>
      <c r="C5773" s="98"/>
      <c r="D5773" s="98"/>
    </row>
    <row r="5774" spans="1:4" x14ac:dyDescent="0.35">
      <c r="A5774" s="98"/>
      <c r="B5774" s="98"/>
      <c r="C5774" s="98"/>
      <c r="D5774" s="98"/>
    </row>
    <row r="5775" spans="1:4" x14ac:dyDescent="0.35">
      <c r="A5775" s="98"/>
      <c r="B5775" s="98"/>
      <c r="C5775" s="98"/>
      <c r="D5775" s="98"/>
    </row>
    <row r="5776" spans="1:4" x14ac:dyDescent="0.35">
      <c r="A5776" s="98"/>
      <c r="B5776" s="98"/>
      <c r="C5776" s="98"/>
      <c r="D5776" s="98"/>
    </row>
    <row r="5777" spans="1:4" x14ac:dyDescent="0.35">
      <c r="A5777" s="98"/>
      <c r="B5777" s="98"/>
      <c r="C5777" s="98"/>
      <c r="D5777" s="98"/>
    </row>
    <row r="5778" spans="1:4" x14ac:dyDescent="0.35">
      <c r="A5778" s="98"/>
      <c r="B5778" s="98"/>
      <c r="C5778" s="98"/>
      <c r="D5778" s="98"/>
    </row>
    <row r="5779" spans="1:4" x14ac:dyDescent="0.35">
      <c r="A5779" s="98"/>
      <c r="B5779" s="98"/>
      <c r="C5779" s="98"/>
      <c r="D5779" s="98"/>
    </row>
    <row r="5780" spans="1:4" x14ac:dyDescent="0.35">
      <c r="A5780" s="98"/>
      <c r="B5780" s="98"/>
      <c r="C5780" s="98"/>
      <c r="D5780" s="98"/>
    </row>
    <row r="5781" spans="1:4" x14ac:dyDescent="0.35">
      <c r="A5781" s="98"/>
      <c r="B5781" s="98"/>
      <c r="C5781" s="98"/>
      <c r="D5781" s="98"/>
    </row>
    <row r="5782" spans="1:4" x14ac:dyDescent="0.35">
      <c r="A5782" s="98"/>
      <c r="B5782" s="98"/>
      <c r="C5782" s="98"/>
      <c r="D5782" s="98"/>
    </row>
    <row r="5783" spans="1:4" x14ac:dyDescent="0.35">
      <c r="A5783" s="98"/>
      <c r="B5783" s="98"/>
      <c r="C5783" s="98"/>
      <c r="D5783" s="98"/>
    </row>
    <row r="5784" spans="1:4" x14ac:dyDescent="0.35">
      <c r="A5784" s="98"/>
      <c r="B5784" s="98"/>
      <c r="C5784" s="98"/>
      <c r="D5784" s="98"/>
    </row>
    <row r="5785" spans="1:4" x14ac:dyDescent="0.35">
      <c r="A5785" s="98"/>
      <c r="B5785" s="98"/>
      <c r="C5785" s="98"/>
      <c r="D5785" s="98"/>
    </row>
    <row r="5786" spans="1:4" x14ac:dyDescent="0.35">
      <c r="A5786" s="98"/>
      <c r="B5786" s="98"/>
      <c r="C5786" s="98"/>
      <c r="D5786" s="98"/>
    </row>
    <row r="5787" spans="1:4" x14ac:dyDescent="0.35">
      <c r="A5787" s="98"/>
      <c r="B5787" s="98"/>
      <c r="C5787" s="98"/>
      <c r="D5787" s="98"/>
    </row>
    <row r="5788" spans="1:4" x14ac:dyDescent="0.35">
      <c r="A5788" s="98"/>
      <c r="B5788" s="98"/>
      <c r="C5788" s="98"/>
      <c r="D5788" s="98"/>
    </row>
    <row r="5789" spans="1:4" x14ac:dyDescent="0.35">
      <c r="A5789" s="98"/>
      <c r="B5789" s="98"/>
      <c r="C5789" s="98"/>
      <c r="D5789" s="98"/>
    </row>
    <row r="5790" spans="1:4" x14ac:dyDescent="0.35">
      <c r="A5790" s="98"/>
      <c r="B5790" s="98"/>
      <c r="C5790" s="98"/>
      <c r="D5790" s="98"/>
    </row>
    <row r="5791" spans="1:4" x14ac:dyDescent="0.35">
      <c r="A5791" s="98"/>
      <c r="B5791" s="98"/>
      <c r="C5791" s="98"/>
      <c r="D5791" s="98"/>
    </row>
    <row r="5792" spans="1:4" x14ac:dyDescent="0.35">
      <c r="A5792" s="98"/>
      <c r="B5792" s="98"/>
      <c r="C5792" s="98"/>
      <c r="D5792" s="98"/>
    </row>
    <row r="5793" spans="1:4" x14ac:dyDescent="0.35">
      <c r="A5793" s="98"/>
      <c r="B5793" s="98"/>
      <c r="C5793" s="98"/>
      <c r="D5793" s="98"/>
    </row>
    <row r="5794" spans="1:4" x14ac:dyDescent="0.35">
      <c r="A5794" s="98"/>
      <c r="B5794" s="98"/>
      <c r="C5794" s="98"/>
      <c r="D5794" s="98"/>
    </row>
    <row r="5795" spans="1:4" x14ac:dyDescent="0.35">
      <c r="A5795" s="98"/>
      <c r="B5795" s="98"/>
      <c r="C5795" s="98"/>
      <c r="D5795" s="98"/>
    </row>
    <row r="5796" spans="1:4" x14ac:dyDescent="0.35">
      <c r="A5796" s="98"/>
      <c r="B5796" s="98"/>
      <c r="C5796" s="98"/>
      <c r="D5796" s="98"/>
    </row>
    <row r="5797" spans="1:4" x14ac:dyDescent="0.35">
      <c r="A5797" s="98"/>
      <c r="B5797" s="98"/>
      <c r="C5797" s="98"/>
      <c r="D5797" s="98"/>
    </row>
    <row r="5798" spans="1:4" x14ac:dyDescent="0.35">
      <c r="A5798" s="98"/>
      <c r="B5798" s="98"/>
      <c r="C5798" s="98"/>
      <c r="D5798" s="98"/>
    </row>
    <row r="5799" spans="1:4" x14ac:dyDescent="0.35">
      <c r="A5799" s="98"/>
      <c r="B5799" s="98"/>
      <c r="C5799" s="98"/>
      <c r="D5799" s="98"/>
    </row>
    <row r="5800" spans="1:4" x14ac:dyDescent="0.35">
      <c r="A5800" s="98"/>
      <c r="B5800" s="98"/>
      <c r="C5800" s="98"/>
      <c r="D5800" s="98"/>
    </row>
    <row r="5801" spans="1:4" x14ac:dyDescent="0.35">
      <c r="A5801" s="98"/>
      <c r="B5801" s="98"/>
      <c r="C5801" s="98"/>
      <c r="D5801" s="98"/>
    </row>
    <row r="5802" spans="1:4" x14ac:dyDescent="0.35">
      <c r="A5802" s="98"/>
      <c r="B5802" s="98"/>
      <c r="C5802" s="98"/>
      <c r="D5802" s="98"/>
    </row>
    <row r="5803" spans="1:4" x14ac:dyDescent="0.35">
      <c r="A5803" s="98"/>
      <c r="B5803" s="98"/>
      <c r="C5803" s="98"/>
      <c r="D5803" s="98"/>
    </row>
    <row r="5804" spans="1:4" x14ac:dyDescent="0.35">
      <c r="A5804" s="98"/>
      <c r="B5804" s="98"/>
      <c r="C5804" s="98"/>
      <c r="D5804" s="98"/>
    </row>
    <row r="5805" spans="1:4" x14ac:dyDescent="0.35">
      <c r="A5805" s="98"/>
      <c r="B5805" s="98"/>
      <c r="C5805" s="98"/>
      <c r="D5805" s="98"/>
    </row>
    <row r="5806" spans="1:4" x14ac:dyDescent="0.35">
      <c r="A5806" s="98"/>
      <c r="B5806" s="98"/>
      <c r="C5806" s="98"/>
      <c r="D5806" s="98"/>
    </row>
    <row r="5807" spans="1:4" x14ac:dyDescent="0.35">
      <c r="A5807" s="98"/>
      <c r="B5807" s="98"/>
      <c r="C5807" s="98"/>
      <c r="D5807" s="98"/>
    </row>
    <row r="5808" spans="1:4" x14ac:dyDescent="0.35">
      <c r="A5808" s="98"/>
      <c r="B5808" s="98"/>
      <c r="C5808" s="98"/>
      <c r="D5808" s="98"/>
    </row>
    <row r="5809" spans="1:4" x14ac:dyDescent="0.35">
      <c r="A5809" s="98"/>
      <c r="B5809" s="98"/>
      <c r="C5809" s="98"/>
      <c r="D5809" s="98"/>
    </row>
    <row r="5810" spans="1:4" x14ac:dyDescent="0.35">
      <c r="A5810" s="98"/>
      <c r="B5810" s="98"/>
      <c r="C5810" s="98"/>
      <c r="D5810" s="98"/>
    </row>
    <row r="5811" spans="1:4" x14ac:dyDescent="0.35">
      <c r="A5811" s="98"/>
      <c r="B5811" s="98"/>
      <c r="C5811" s="98"/>
      <c r="D5811" s="98"/>
    </row>
    <row r="5812" spans="1:4" x14ac:dyDescent="0.35">
      <c r="A5812" s="98"/>
      <c r="B5812" s="98"/>
      <c r="C5812" s="98"/>
      <c r="D5812" s="98"/>
    </row>
    <row r="5813" spans="1:4" x14ac:dyDescent="0.35">
      <c r="A5813" s="98"/>
      <c r="B5813" s="98"/>
      <c r="C5813" s="98"/>
      <c r="D5813" s="98"/>
    </row>
    <row r="5814" spans="1:4" x14ac:dyDescent="0.35">
      <c r="A5814" s="98"/>
      <c r="B5814" s="98"/>
      <c r="C5814" s="98"/>
      <c r="D5814" s="98"/>
    </row>
    <row r="5815" spans="1:4" x14ac:dyDescent="0.35">
      <c r="A5815" s="98"/>
      <c r="B5815" s="98"/>
      <c r="C5815" s="98"/>
      <c r="D5815" s="98"/>
    </row>
    <row r="5816" spans="1:4" x14ac:dyDescent="0.35">
      <c r="A5816" s="98"/>
      <c r="B5816" s="98"/>
      <c r="C5816" s="98"/>
      <c r="D5816" s="98"/>
    </row>
    <row r="5817" spans="1:4" x14ac:dyDescent="0.35">
      <c r="A5817" s="98"/>
      <c r="B5817" s="98"/>
      <c r="C5817" s="98"/>
      <c r="D5817" s="98"/>
    </row>
    <row r="5818" spans="1:4" x14ac:dyDescent="0.35">
      <c r="A5818" s="98"/>
      <c r="B5818" s="98"/>
      <c r="C5818" s="98"/>
      <c r="D5818" s="98"/>
    </row>
    <row r="5819" spans="1:4" x14ac:dyDescent="0.35">
      <c r="A5819" s="98"/>
      <c r="B5819" s="98"/>
      <c r="C5819" s="98"/>
      <c r="D5819" s="98"/>
    </row>
    <row r="5820" spans="1:4" x14ac:dyDescent="0.35">
      <c r="A5820" s="98"/>
      <c r="B5820" s="98"/>
      <c r="C5820" s="98"/>
      <c r="D5820" s="98"/>
    </row>
    <row r="5821" spans="1:4" x14ac:dyDescent="0.35">
      <c r="A5821" s="98"/>
      <c r="B5821" s="98"/>
      <c r="C5821" s="98"/>
      <c r="D5821" s="98"/>
    </row>
    <row r="5822" spans="1:4" x14ac:dyDescent="0.35">
      <c r="A5822" s="98"/>
      <c r="B5822" s="98"/>
      <c r="C5822" s="98"/>
      <c r="D5822" s="98"/>
    </row>
    <row r="5823" spans="1:4" x14ac:dyDescent="0.35">
      <c r="A5823" s="98"/>
      <c r="B5823" s="98"/>
      <c r="C5823" s="98"/>
      <c r="D5823" s="98"/>
    </row>
    <row r="5824" spans="1:4" x14ac:dyDescent="0.35">
      <c r="A5824" s="98"/>
      <c r="B5824" s="98"/>
      <c r="C5824" s="98"/>
      <c r="D5824" s="98"/>
    </row>
    <row r="5825" spans="1:4" x14ac:dyDescent="0.35">
      <c r="A5825" s="98"/>
      <c r="B5825" s="98"/>
      <c r="C5825" s="98"/>
      <c r="D5825" s="98"/>
    </row>
    <row r="5826" spans="1:4" x14ac:dyDescent="0.35">
      <c r="A5826" s="98"/>
      <c r="B5826" s="98"/>
      <c r="C5826" s="98"/>
      <c r="D5826" s="98"/>
    </row>
    <row r="5827" spans="1:4" x14ac:dyDescent="0.35">
      <c r="A5827" s="98"/>
      <c r="B5827" s="98"/>
      <c r="C5827" s="98"/>
      <c r="D5827" s="98"/>
    </row>
    <row r="5828" spans="1:4" x14ac:dyDescent="0.35">
      <c r="A5828" s="98"/>
      <c r="B5828" s="98"/>
      <c r="C5828" s="98"/>
      <c r="D5828" s="98"/>
    </row>
    <row r="5829" spans="1:4" x14ac:dyDescent="0.35">
      <c r="A5829" s="98"/>
      <c r="B5829" s="98"/>
      <c r="C5829" s="98"/>
      <c r="D5829" s="98"/>
    </row>
    <row r="5830" spans="1:4" x14ac:dyDescent="0.35">
      <c r="A5830" s="98"/>
      <c r="B5830" s="98"/>
      <c r="C5830" s="98"/>
      <c r="D5830" s="98"/>
    </row>
    <row r="5831" spans="1:4" x14ac:dyDescent="0.35">
      <c r="A5831" s="98"/>
      <c r="B5831" s="98"/>
      <c r="C5831" s="98"/>
      <c r="D5831" s="98"/>
    </row>
    <row r="5832" spans="1:4" x14ac:dyDescent="0.35">
      <c r="A5832" s="98"/>
      <c r="B5832" s="98"/>
      <c r="C5832" s="98"/>
      <c r="D5832" s="98"/>
    </row>
    <row r="5833" spans="1:4" x14ac:dyDescent="0.35">
      <c r="A5833" s="98"/>
      <c r="B5833" s="98"/>
      <c r="C5833" s="98"/>
      <c r="D5833" s="98"/>
    </row>
    <row r="5834" spans="1:4" x14ac:dyDescent="0.35">
      <c r="A5834" s="98"/>
      <c r="B5834" s="98"/>
      <c r="C5834" s="98"/>
      <c r="D5834" s="98"/>
    </row>
    <row r="5835" spans="1:4" x14ac:dyDescent="0.35">
      <c r="A5835" s="98"/>
      <c r="B5835" s="98"/>
      <c r="C5835" s="98"/>
      <c r="D5835" s="98"/>
    </row>
    <row r="5836" spans="1:4" x14ac:dyDescent="0.35">
      <c r="A5836" s="98"/>
      <c r="B5836" s="98"/>
      <c r="C5836" s="98"/>
      <c r="D5836" s="98"/>
    </row>
    <row r="5837" spans="1:4" x14ac:dyDescent="0.35">
      <c r="A5837" s="98"/>
      <c r="B5837" s="98"/>
      <c r="C5837" s="98"/>
      <c r="D5837" s="98"/>
    </row>
    <row r="5838" spans="1:4" x14ac:dyDescent="0.35">
      <c r="A5838" s="98"/>
      <c r="B5838" s="98"/>
      <c r="C5838" s="98"/>
      <c r="D5838" s="98"/>
    </row>
    <row r="5839" spans="1:4" x14ac:dyDescent="0.35">
      <c r="A5839" s="98"/>
      <c r="B5839" s="98"/>
      <c r="C5839" s="98"/>
      <c r="D5839" s="98"/>
    </row>
    <row r="5840" spans="1:4" x14ac:dyDescent="0.35">
      <c r="A5840" s="98"/>
      <c r="B5840" s="98"/>
      <c r="C5840" s="98"/>
      <c r="D5840" s="98"/>
    </row>
    <row r="5841" spans="1:4" x14ac:dyDescent="0.35">
      <c r="A5841" s="98"/>
      <c r="B5841" s="98"/>
      <c r="C5841" s="98"/>
      <c r="D5841" s="98"/>
    </row>
    <row r="5842" spans="1:4" x14ac:dyDescent="0.35">
      <c r="A5842" s="98"/>
      <c r="B5842" s="98"/>
      <c r="C5842" s="98"/>
      <c r="D5842" s="98"/>
    </row>
    <row r="5843" spans="1:4" x14ac:dyDescent="0.35">
      <c r="A5843" s="98"/>
      <c r="B5843" s="98"/>
      <c r="C5843" s="98"/>
      <c r="D5843" s="98"/>
    </row>
    <row r="5844" spans="1:4" x14ac:dyDescent="0.35">
      <c r="A5844" s="98"/>
      <c r="B5844" s="98"/>
      <c r="C5844" s="98"/>
      <c r="D5844" s="98"/>
    </row>
    <row r="5845" spans="1:4" x14ac:dyDescent="0.35">
      <c r="A5845" s="98"/>
      <c r="B5845" s="98"/>
      <c r="C5845" s="98"/>
      <c r="D5845" s="98"/>
    </row>
    <row r="5846" spans="1:4" x14ac:dyDescent="0.35">
      <c r="A5846" s="98"/>
      <c r="B5846" s="98"/>
      <c r="C5846" s="98"/>
      <c r="D5846" s="98"/>
    </row>
    <row r="5847" spans="1:4" x14ac:dyDescent="0.35">
      <c r="A5847" s="98"/>
      <c r="B5847" s="98"/>
      <c r="C5847" s="98"/>
      <c r="D5847" s="98"/>
    </row>
    <row r="5848" spans="1:4" x14ac:dyDescent="0.35">
      <c r="A5848" s="98"/>
      <c r="B5848" s="98"/>
      <c r="C5848" s="98"/>
      <c r="D5848" s="98"/>
    </row>
    <row r="5849" spans="1:4" x14ac:dyDescent="0.35">
      <c r="A5849" s="98"/>
      <c r="B5849" s="98"/>
      <c r="C5849" s="98"/>
      <c r="D5849" s="98"/>
    </row>
    <row r="5850" spans="1:4" x14ac:dyDescent="0.35">
      <c r="A5850" s="98"/>
      <c r="B5850" s="98"/>
      <c r="C5850" s="98"/>
      <c r="D5850" s="98"/>
    </row>
    <row r="5851" spans="1:4" x14ac:dyDescent="0.35">
      <c r="A5851" s="98"/>
      <c r="B5851" s="98"/>
      <c r="C5851" s="98"/>
      <c r="D5851" s="98"/>
    </row>
    <row r="5852" spans="1:4" x14ac:dyDescent="0.35">
      <c r="A5852" s="98"/>
      <c r="B5852" s="98"/>
      <c r="C5852" s="98"/>
      <c r="D5852" s="98"/>
    </row>
    <row r="5853" spans="1:4" x14ac:dyDescent="0.35">
      <c r="A5853" s="98"/>
      <c r="B5853" s="98"/>
      <c r="C5853" s="98"/>
      <c r="D5853" s="98"/>
    </row>
    <row r="5854" spans="1:4" x14ac:dyDescent="0.35">
      <c r="A5854" s="98"/>
      <c r="B5854" s="98"/>
      <c r="C5854" s="98"/>
      <c r="D5854" s="98"/>
    </row>
    <row r="5855" spans="1:4" x14ac:dyDescent="0.35">
      <c r="A5855" s="98"/>
      <c r="B5855" s="98"/>
      <c r="C5855" s="98"/>
      <c r="D5855" s="98"/>
    </row>
    <row r="5856" spans="1:4" x14ac:dyDescent="0.35">
      <c r="A5856" s="98"/>
      <c r="B5856" s="98"/>
      <c r="C5856" s="98"/>
      <c r="D5856" s="98"/>
    </row>
    <row r="5857" spans="1:4" x14ac:dyDescent="0.35">
      <c r="A5857" s="98"/>
      <c r="B5857" s="98"/>
      <c r="C5857" s="98"/>
      <c r="D5857" s="98"/>
    </row>
    <row r="5858" spans="1:4" x14ac:dyDescent="0.35">
      <c r="A5858" s="98"/>
      <c r="B5858" s="98"/>
      <c r="C5858" s="98"/>
      <c r="D5858" s="98"/>
    </row>
    <row r="5859" spans="1:4" x14ac:dyDescent="0.35">
      <c r="A5859" s="98"/>
      <c r="B5859" s="98"/>
      <c r="C5859" s="98"/>
      <c r="D5859" s="98"/>
    </row>
    <row r="5860" spans="1:4" x14ac:dyDescent="0.35">
      <c r="A5860" s="98"/>
      <c r="B5860" s="98"/>
      <c r="C5860" s="98"/>
      <c r="D5860" s="98"/>
    </row>
    <row r="5861" spans="1:4" x14ac:dyDescent="0.35">
      <c r="A5861" s="98"/>
      <c r="B5861" s="98"/>
      <c r="C5861" s="98"/>
      <c r="D5861" s="98"/>
    </row>
    <row r="5862" spans="1:4" x14ac:dyDescent="0.35">
      <c r="A5862" s="98"/>
      <c r="B5862" s="98"/>
      <c r="C5862" s="98"/>
      <c r="D5862" s="98"/>
    </row>
    <row r="5863" spans="1:4" x14ac:dyDescent="0.35">
      <c r="A5863" s="98"/>
      <c r="B5863" s="98"/>
      <c r="C5863" s="98"/>
      <c r="D5863" s="98"/>
    </row>
    <row r="5864" spans="1:4" x14ac:dyDescent="0.35">
      <c r="A5864" s="98"/>
      <c r="B5864" s="98"/>
      <c r="C5864" s="98"/>
      <c r="D5864" s="98"/>
    </row>
    <row r="5865" spans="1:4" x14ac:dyDescent="0.35">
      <c r="A5865" s="98"/>
      <c r="B5865" s="98"/>
      <c r="C5865" s="98"/>
      <c r="D5865" s="98"/>
    </row>
    <row r="5866" spans="1:4" x14ac:dyDescent="0.35">
      <c r="A5866" s="98"/>
      <c r="B5866" s="98"/>
      <c r="C5866" s="98"/>
      <c r="D5866" s="98"/>
    </row>
    <row r="5867" spans="1:4" x14ac:dyDescent="0.35">
      <c r="A5867" s="98"/>
      <c r="B5867" s="98"/>
      <c r="C5867" s="98"/>
      <c r="D5867" s="98"/>
    </row>
    <row r="5868" spans="1:4" x14ac:dyDescent="0.35">
      <c r="A5868" s="98"/>
      <c r="B5868" s="98"/>
      <c r="C5868" s="98"/>
      <c r="D5868" s="98"/>
    </row>
    <row r="5869" spans="1:4" x14ac:dyDescent="0.35">
      <c r="A5869" s="98"/>
      <c r="B5869" s="98"/>
      <c r="C5869" s="98"/>
      <c r="D5869" s="98"/>
    </row>
    <row r="5870" spans="1:4" x14ac:dyDescent="0.35">
      <c r="A5870" s="98"/>
      <c r="B5870" s="98"/>
      <c r="C5870" s="98"/>
      <c r="D5870" s="98"/>
    </row>
    <row r="5871" spans="1:4" x14ac:dyDescent="0.35">
      <c r="A5871" s="98"/>
      <c r="B5871" s="98"/>
      <c r="C5871" s="98"/>
      <c r="D5871" s="98"/>
    </row>
    <row r="5872" spans="1:4" x14ac:dyDescent="0.35">
      <c r="A5872" s="98"/>
      <c r="B5872" s="98"/>
      <c r="C5872" s="98"/>
      <c r="D5872" s="98"/>
    </row>
    <row r="5873" spans="1:4" x14ac:dyDescent="0.35">
      <c r="A5873" s="98"/>
      <c r="B5873" s="98"/>
      <c r="C5873" s="98"/>
      <c r="D5873" s="98"/>
    </row>
    <row r="5874" spans="1:4" x14ac:dyDescent="0.35">
      <c r="A5874" s="98"/>
      <c r="B5874" s="98"/>
      <c r="C5874" s="98"/>
      <c r="D5874" s="98"/>
    </row>
    <row r="5875" spans="1:4" x14ac:dyDescent="0.35">
      <c r="A5875" s="98"/>
      <c r="B5875" s="98"/>
      <c r="C5875" s="98"/>
      <c r="D5875" s="98"/>
    </row>
    <row r="5876" spans="1:4" x14ac:dyDescent="0.35">
      <c r="A5876" s="98"/>
      <c r="B5876" s="98"/>
      <c r="C5876" s="98"/>
      <c r="D5876" s="98"/>
    </row>
    <row r="5877" spans="1:4" x14ac:dyDescent="0.35">
      <c r="A5877" s="98"/>
      <c r="B5877" s="98"/>
      <c r="C5877" s="98"/>
      <c r="D5877" s="98"/>
    </row>
    <row r="5878" spans="1:4" x14ac:dyDescent="0.35">
      <c r="A5878" s="98"/>
      <c r="B5878" s="98"/>
      <c r="C5878" s="98"/>
      <c r="D5878" s="98"/>
    </row>
    <row r="5879" spans="1:4" x14ac:dyDescent="0.35">
      <c r="A5879" s="98"/>
      <c r="B5879" s="98"/>
      <c r="C5879" s="98"/>
      <c r="D5879" s="98"/>
    </row>
    <row r="5880" spans="1:4" x14ac:dyDescent="0.35">
      <c r="A5880" s="98"/>
      <c r="B5880" s="98"/>
      <c r="C5880" s="98"/>
      <c r="D5880" s="98"/>
    </row>
    <row r="5881" spans="1:4" x14ac:dyDescent="0.35">
      <c r="A5881" s="98"/>
      <c r="B5881" s="98"/>
      <c r="C5881" s="98"/>
      <c r="D5881" s="98"/>
    </row>
    <row r="5882" spans="1:4" x14ac:dyDescent="0.35">
      <c r="A5882" s="98"/>
      <c r="B5882" s="98"/>
      <c r="C5882" s="98"/>
      <c r="D5882" s="98"/>
    </row>
    <row r="5883" spans="1:4" x14ac:dyDescent="0.35">
      <c r="A5883" s="98"/>
      <c r="B5883" s="98"/>
      <c r="C5883" s="98"/>
      <c r="D5883" s="98"/>
    </row>
    <row r="5884" spans="1:4" x14ac:dyDescent="0.35">
      <c r="A5884" s="98"/>
      <c r="B5884" s="98"/>
      <c r="C5884" s="98"/>
      <c r="D5884" s="98"/>
    </row>
    <row r="5885" spans="1:4" x14ac:dyDescent="0.35">
      <c r="A5885" s="98"/>
      <c r="B5885" s="98"/>
      <c r="C5885" s="98"/>
      <c r="D5885" s="98"/>
    </row>
    <row r="5886" spans="1:4" x14ac:dyDescent="0.35">
      <c r="A5886" s="98"/>
      <c r="B5886" s="98"/>
      <c r="C5886" s="98"/>
      <c r="D5886" s="98"/>
    </row>
    <row r="5887" spans="1:4" x14ac:dyDescent="0.35">
      <c r="A5887" s="98"/>
      <c r="B5887" s="98"/>
      <c r="C5887" s="98"/>
      <c r="D5887" s="98"/>
    </row>
    <row r="5888" spans="1:4" x14ac:dyDescent="0.35">
      <c r="A5888" s="98"/>
      <c r="B5888" s="98"/>
      <c r="C5888" s="98"/>
      <c r="D5888" s="98"/>
    </row>
    <row r="5889" spans="1:4" x14ac:dyDescent="0.35">
      <c r="A5889" s="98"/>
      <c r="B5889" s="98"/>
      <c r="C5889" s="98"/>
      <c r="D5889" s="98"/>
    </row>
    <row r="5890" spans="1:4" x14ac:dyDescent="0.35">
      <c r="A5890" s="98"/>
      <c r="B5890" s="98"/>
      <c r="C5890" s="98"/>
      <c r="D5890" s="98"/>
    </row>
    <row r="5891" spans="1:4" x14ac:dyDescent="0.35">
      <c r="A5891" s="98"/>
      <c r="B5891" s="98"/>
      <c r="C5891" s="98"/>
      <c r="D5891" s="98"/>
    </row>
    <row r="5892" spans="1:4" x14ac:dyDescent="0.35">
      <c r="A5892" s="98"/>
      <c r="B5892" s="98"/>
      <c r="C5892" s="98"/>
      <c r="D5892" s="98"/>
    </row>
    <row r="5893" spans="1:4" x14ac:dyDescent="0.35">
      <c r="A5893" s="98"/>
      <c r="B5893" s="98"/>
      <c r="C5893" s="98"/>
      <c r="D5893" s="98"/>
    </row>
    <row r="5894" spans="1:4" x14ac:dyDescent="0.35">
      <c r="A5894" s="98"/>
      <c r="B5894" s="98"/>
      <c r="C5894" s="98"/>
      <c r="D5894" s="98"/>
    </row>
    <row r="5895" spans="1:4" x14ac:dyDescent="0.35">
      <c r="A5895" s="98"/>
      <c r="B5895" s="98"/>
      <c r="C5895" s="98"/>
      <c r="D5895" s="98"/>
    </row>
    <row r="5896" spans="1:4" x14ac:dyDescent="0.35">
      <c r="A5896" s="98"/>
      <c r="B5896" s="98"/>
      <c r="C5896" s="98"/>
      <c r="D5896" s="98"/>
    </row>
    <row r="5897" spans="1:4" x14ac:dyDescent="0.35">
      <c r="A5897" s="98"/>
      <c r="B5897" s="98"/>
      <c r="C5897" s="98"/>
      <c r="D5897" s="98"/>
    </row>
    <row r="5898" spans="1:4" x14ac:dyDescent="0.35">
      <c r="A5898" s="98"/>
      <c r="B5898" s="98"/>
      <c r="C5898" s="98"/>
      <c r="D5898" s="98"/>
    </row>
    <row r="5899" spans="1:4" x14ac:dyDescent="0.35">
      <c r="A5899" s="98"/>
      <c r="B5899" s="98"/>
      <c r="C5899" s="98"/>
      <c r="D5899" s="98"/>
    </row>
    <row r="5900" spans="1:4" x14ac:dyDescent="0.35">
      <c r="A5900" s="98"/>
      <c r="B5900" s="98"/>
      <c r="C5900" s="98"/>
      <c r="D5900" s="98"/>
    </row>
    <row r="5901" spans="1:4" x14ac:dyDescent="0.35">
      <c r="A5901" s="98"/>
      <c r="B5901" s="98"/>
      <c r="C5901" s="98"/>
      <c r="D5901" s="98"/>
    </row>
    <row r="5902" spans="1:4" x14ac:dyDescent="0.35">
      <c r="A5902" s="98"/>
      <c r="B5902" s="98"/>
      <c r="C5902" s="98"/>
      <c r="D5902" s="98"/>
    </row>
    <row r="5903" spans="1:4" x14ac:dyDescent="0.35">
      <c r="A5903" s="98"/>
      <c r="B5903" s="98"/>
      <c r="C5903" s="98"/>
      <c r="D5903" s="98"/>
    </row>
    <row r="5904" spans="1:4" x14ac:dyDescent="0.35">
      <c r="A5904" s="98"/>
      <c r="B5904" s="98"/>
      <c r="C5904" s="98"/>
      <c r="D5904" s="98"/>
    </row>
    <row r="5905" spans="1:4" x14ac:dyDescent="0.35">
      <c r="A5905" s="98"/>
      <c r="B5905" s="98"/>
      <c r="C5905" s="98"/>
      <c r="D5905" s="98"/>
    </row>
    <row r="5906" spans="1:4" x14ac:dyDescent="0.35">
      <c r="A5906" s="98"/>
      <c r="B5906" s="98"/>
      <c r="C5906" s="98"/>
      <c r="D5906" s="98"/>
    </row>
    <row r="5907" spans="1:4" x14ac:dyDescent="0.35">
      <c r="A5907" s="98"/>
      <c r="B5907" s="98"/>
      <c r="C5907" s="98"/>
      <c r="D5907" s="98"/>
    </row>
    <row r="5908" spans="1:4" x14ac:dyDescent="0.35">
      <c r="A5908" s="98"/>
      <c r="B5908" s="98"/>
      <c r="C5908" s="98"/>
      <c r="D5908" s="98"/>
    </row>
    <row r="5909" spans="1:4" x14ac:dyDescent="0.35">
      <c r="A5909" s="98"/>
      <c r="B5909" s="98"/>
      <c r="C5909" s="98"/>
      <c r="D5909" s="98"/>
    </row>
    <row r="5910" spans="1:4" x14ac:dyDescent="0.35">
      <c r="A5910" s="98"/>
      <c r="B5910" s="98"/>
      <c r="C5910" s="98"/>
      <c r="D5910" s="98"/>
    </row>
    <row r="5911" spans="1:4" x14ac:dyDescent="0.35">
      <c r="A5911" s="98"/>
      <c r="B5911" s="98"/>
      <c r="C5911" s="98"/>
      <c r="D5911" s="98"/>
    </row>
    <row r="5912" spans="1:4" x14ac:dyDescent="0.35">
      <c r="A5912" s="98"/>
      <c r="B5912" s="98"/>
      <c r="C5912" s="98"/>
      <c r="D5912" s="98"/>
    </row>
    <row r="5913" spans="1:4" x14ac:dyDescent="0.35">
      <c r="A5913" s="98"/>
      <c r="B5913" s="98"/>
      <c r="C5913" s="98"/>
      <c r="D5913" s="98"/>
    </row>
    <row r="5914" spans="1:4" x14ac:dyDescent="0.35">
      <c r="A5914" s="98"/>
      <c r="B5914" s="98"/>
      <c r="C5914" s="98"/>
      <c r="D5914" s="98"/>
    </row>
    <row r="5915" spans="1:4" x14ac:dyDescent="0.35">
      <c r="A5915" s="98"/>
      <c r="B5915" s="98"/>
      <c r="C5915" s="98"/>
      <c r="D5915" s="98"/>
    </row>
    <row r="5916" spans="1:4" x14ac:dyDescent="0.35">
      <c r="A5916" s="98"/>
      <c r="B5916" s="98"/>
      <c r="C5916" s="98"/>
      <c r="D5916" s="98"/>
    </row>
    <row r="5917" spans="1:4" x14ac:dyDescent="0.35">
      <c r="A5917" s="98"/>
      <c r="B5917" s="98"/>
      <c r="C5917" s="98"/>
      <c r="D5917" s="98"/>
    </row>
    <row r="5918" spans="1:4" x14ac:dyDescent="0.35">
      <c r="A5918" s="98"/>
      <c r="B5918" s="98"/>
      <c r="C5918" s="98"/>
      <c r="D5918" s="98"/>
    </row>
    <row r="5919" spans="1:4" x14ac:dyDescent="0.35">
      <c r="A5919" s="98"/>
      <c r="B5919" s="98"/>
      <c r="C5919" s="98"/>
      <c r="D5919" s="98"/>
    </row>
    <row r="5920" spans="1:4" x14ac:dyDescent="0.35">
      <c r="A5920" s="98"/>
      <c r="B5920" s="98"/>
      <c r="C5920" s="98"/>
      <c r="D5920" s="98"/>
    </row>
    <row r="5921" spans="1:4" x14ac:dyDescent="0.35">
      <c r="A5921" s="98"/>
      <c r="B5921" s="98"/>
      <c r="C5921" s="98"/>
      <c r="D5921" s="98"/>
    </row>
    <row r="5922" spans="1:4" x14ac:dyDescent="0.35">
      <c r="A5922" s="98"/>
      <c r="B5922" s="98"/>
      <c r="C5922" s="98"/>
      <c r="D5922" s="98"/>
    </row>
    <row r="5923" spans="1:4" x14ac:dyDescent="0.35">
      <c r="A5923" s="98"/>
      <c r="B5923" s="98"/>
      <c r="C5923" s="98"/>
      <c r="D5923" s="98"/>
    </row>
    <row r="5924" spans="1:4" x14ac:dyDescent="0.35">
      <c r="A5924" s="98"/>
      <c r="B5924" s="98"/>
      <c r="C5924" s="98"/>
      <c r="D5924" s="98"/>
    </row>
    <row r="5925" spans="1:4" x14ac:dyDescent="0.35">
      <c r="A5925" s="98"/>
      <c r="B5925" s="98"/>
      <c r="C5925" s="98"/>
      <c r="D5925" s="98"/>
    </row>
    <row r="5926" spans="1:4" x14ac:dyDescent="0.35">
      <c r="A5926" s="98"/>
      <c r="B5926" s="98"/>
      <c r="C5926" s="98"/>
      <c r="D5926" s="98"/>
    </row>
    <row r="5927" spans="1:4" x14ac:dyDescent="0.35">
      <c r="A5927" s="98"/>
      <c r="B5927" s="98"/>
      <c r="C5927" s="98"/>
      <c r="D5927" s="98"/>
    </row>
    <row r="5928" spans="1:4" x14ac:dyDescent="0.35">
      <c r="A5928" s="98"/>
      <c r="B5928" s="98"/>
      <c r="C5928" s="98"/>
      <c r="D5928" s="98"/>
    </row>
    <row r="5929" spans="1:4" x14ac:dyDescent="0.35">
      <c r="A5929" s="98"/>
      <c r="B5929" s="98"/>
      <c r="C5929" s="98"/>
      <c r="D5929" s="98"/>
    </row>
    <row r="5930" spans="1:4" x14ac:dyDescent="0.35">
      <c r="A5930" s="98"/>
      <c r="B5930" s="98"/>
      <c r="C5930" s="98"/>
      <c r="D5930" s="98"/>
    </row>
    <row r="5931" spans="1:4" x14ac:dyDescent="0.35">
      <c r="A5931" s="98"/>
      <c r="B5931" s="98"/>
      <c r="C5931" s="98"/>
      <c r="D5931" s="98"/>
    </row>
    <row r="5932" spans="1:4" x14ac:dyDescent="0.35">
      <c r="A5932" s="98"/>
      <c r="B5932" s="98"/>
      <c r="C5932" s="98"/>
      <c r="D5932" s="98"/>
    </row>
    <row r="5933" spans="1:4" x14ac:dyDescent="0.35">
      <c r="A5933" s="98"/>
      <c r="B5933" s="98"/>
      <c r="C5933" s="98"/>
      <c r="D5933" s="98"/>
    </row>
    <row r="5934" spans="1:4" x14ac:dyDescent="0.35">
      <c r="A5934" s="98"/>
      <c r="B5934" s="98"/>
      <c r="C5934" s="98"/>
      <c r="D5934" s="98"/>
    </row>
    <row r="5935" spans="1:4" x14ac:dyDescent="0.35">
      <c r="A5935" s="98"/>
      <c r="B5935" s="98"/>
      <c r="C5935" s="98"/>
      <c r="D5935" s="98"/>
    </row>
    <row r="5936" spans="1:4" x14ac:dyDescent="0.35">
      <c r="A5936" s="98"/>
      <c r="B5936" s="98"/>
      <c r="C5936" s="98"/>
      <c r="D5936" s="98"/>
    </row>
    <row r="5937" spans="1:4" x14ac:dyDescent="0.35">
      <c r="A5937" s="98"/>
      <c r="B5937" s="98"/>
      <c r="C5937" s="98"/>
      <c r="D5937" s="98"/>
    </row>
    <row r="5938" spans="1:4" x14ac:dyDescent="0.35">
      <c r="A5938" s="98"/>
      <c r="B5938" s="98"/>
      <c r="C5938" s="98"/>
      <c r="D5938" s="98"/>
    </row>
    <row r="5939" spans="1:4" x14ac:dyDescent="0.35">
      <c r="A5939" s="98"/>
      <c r="B5939" s="98"/>
      <c r="C5939" s="98"/>
      <c r="D5939" s="98"/>
    </row>
    <row r="5940" spans="1:4" x14ac:dyDescent="0.35">
      <c r="A5940" s="98"/>
      <c r="B5940" s="98"/>
      <c r="C5940" s="98"/>
      <c r="D5940" s="98"/>
    </row>
    <row r="5941" spans="1:4" x14ac:dyDescent="0.35">
      <c r="A5941" s="98"/>
      <c r="B5941" s="98"/>
      <c r="C5941" s="98"/>
      <c r="D5941" s="98"/>
    </row>
    <row r="5942" spans="1:4" x14ac:dyDescent="0.35">
      <c r="A5942" s="98"/>
      <c r="B5942" s="98"/>
      <c r="C5942" s="98"/>
      <c r="D5942" s="98"/>
    </row>
    <row r="5943" spans="1:4" x14ac:dyDescent="0.35">
      <c r="A5943" s="98"/>
      <c r="B5943" s="98"/>
      <c r="C5943" s="98"/>
      <c r="D5943" s="98"/>
    </row>
    <row r="5944" spans="1:4" x14ac:dyDescent="0.35">
      <c r="A5944" s="98"/>
      <c r="B5944" s="98"/>
      <c r="C5944" s="98"/>
      <c r="D5944" s="98"/>
    </row>
    <row r="5945" spans="1:4" x14ac:dyDescent="0.35">
      <c r="A5945" s="98"/>
      <c r="B5945" s="98"/>
      <c r="C5945" s="98"/>
      <c r="D5945" s="98"/>
    </row>
    <row r="5946" spans="1:4" x14ac:dyDescent="0.35">
      <c r="A5946" s="98"/>
      <c r="B5946" s="98"/>
      <c r="C5946" s="98"/>
      <c r="D5946" s="98"/>
    </row>
    <row r="5947" spans="1:4" x14ac:dyDescent="0.35">
      <c r="A5947" s="98"/>
      <c r="B5947" s="98"/>
      <c r="C5947" s="98"/>
      <c r="D5947" s="98"/>
    </row>
    <row r="5948" spans="1:4" x14ac:dyDescent="0.35">
      <c r="A5948" s="98"/>
      <c r="B5948" s="98"/>
      <c r="C5948" s="98"/>
      <c r="D5948" s="98"/>
    </row>
    <row r="5949" spans="1:4" x14ac:dyDescent="0.35">
      <c r="A5949" s="98"/>
      <c r="B5949" s="98"/>
      <c r="C5949" s="98"/>
      <c r="D5949" s="98"/>
    </row>
    <row r="5950" spans="1:4" x14ac:dyDescent="0.35">
      <c r="A5950" s="98"/>
      <c r="B5950" s="98"/>
      <c r="C5950" s="98"/>
      <c r="D5950" s="98"/>
    </row>
    <row r="5951" spans="1:4" x14ac:dyDescent="0.35">
      <c r="A5951" s="98"/>
      <c r="B5951" s="98"/>
      <c r="C5951" s="98"/>
      <c r="D5951" s="98"/>
    </row>
    <row r="5952" spans="1:4" x14ac:dyDescent="0.35">
      <c r="A5952" s="98"/>
      <c r="B5952" s="98"/>
      <c r="C5952" s="98"/>
      <c r="D5952" s="98"/>
    </row>
    <row r="5953" spans="1:4" x14ac:dyDescent="0.35">
      <c r="A5953" s="98"/>
      <c r="B5953" s="98"/>
      <c r="C5953" s="98"/>
      <c r="D5953" s="98"/>
    </row>
    <row r="5954" spans="1:4" x14ac:dyDescent="0.35">
      <c r="A5954" s="98"/>
      <c r="B5954" s="98"/>
      <c r="C5954" s="98"/>
      <c r="D5954" s="98"/>
    </row>
    <row r="5955" spans="1:4" x14ac:dyDescent="0.35">
      <c r="A5955" s="98"/>
      <c r="B5955" s="98"/>
      <c r="C5955" s="98"/>
      <c r="D5955" s="98"/>
    </row>
    <row r="5956" spans="1:4" x14ac:dyDescent="0.35">
      <c r="A5956" s="98"/>
      <c r="B5956" s="98"/>
      <c r="C5956" s="98"/>
      <c r="D5956" s="98"/>
    </row>
    <row r="5957" spans="1:4" x14ac:dyDescent="0.35">
      <c r="A5957" s="98"/>
      <c r="B5957" s="98"/>
      <c r="C5957" s="98"/>
      <c r="D5957" s="98"/>
    </row>
    <row r="5958" spans="1:4" x14ac:dyDescent="0.35">
      <c r="A5958" s="98"/>
      <c r="B5958" s="98"/>
      <c r="C5958" s="98"/>
      <c r="D5958" s="98"/>
    </row>
    <row r="5959" spans="1:4" x14ac:dyDescent="0.35">
      <c r="A5959" s="98"/>
      <c r="B5959" s="98"/>
      <c r="C5959" s="98"/>
      <c r="D5959" s="98"/>
    </row>
    <row r="5960" spans="1:4" x14ac:dyDescent="0.35">
      <c r="A5960" s="98"/>
      <c r="B5960" s="98"/>
      <c r="C5960" s="98"/>
      <c r="D5960" s="98"/>
    </row>
    <row r="5961" spans="1:4" x14ac:dyDescent="0.35">
      <c r="A5961" s="98"/>
      <c r="B5961" s="98"/>
      <c r="C5961" s="98"/>
      <c r="D5961" s="98"/>
    </row>
    <row r="5962" spans="1:4" x14ac:dyDescent="0.35">
      <c r="A5962" s="98"/>
      <c r="B5962" s="98"/>
      <c r="C5962" s="98"/>
      <c r="D5962" s="98"/>
    </row>
    <row r="5963" spans="1:4" x14ac:dyDescent="0.35">
      <c r="A5963" s="98"/>
      <c r="B5963" s="98"/>
      <c r="C5963" s="98"/>
      <c r="D5963" s="98"/>
    </row>
    <row r="5964" spans="1:4" x14ac:dyDescent="0.35">
      <c r="A5964" s="98"/>
      <c r="B5964" s="98"/>
      <c r="C5964" s="98"/>
      <c r="D5964" s="98"/>
    </row>
    <row r="5965" spans="1:4" x14ac:dyDescent="0.35">
      <c r="A5965" s="98"/>
      <c r="B5965" s="98"/>
      <c r="C5965" s="98"/>
      <c r="D5965" s="98"/>
    </row>
    <row r="5966" spans="1:4" x14ac:dyDescent="0.35">
      <c r="A5966" s="98"/>
      <c r="B5966" s="98"/>
      <c r="C5966" s="98"/>
      <c r="D5966" s="98"/>
    </row>
    <row r="5967" spans="1:4" x14ac:dyDescent="0.35">
      <c r="A5967" s="98"/>
      <c r="B5967" s="98"/>
      <c r="C5967" s="98"/>
      <c r="D5967" s="98"/>
    </row>
    <row r="5968" spans="1:4" x14ac:dyDescent="0.35">
      <c r="A5968" s="98"/>
      <c r="B5968" s="98"/>
      <c r="C5968" s="98"/>
      <c r="D5968" s="98"/>
    </row>
    <row r="5969" spans="1:4" x14ac:dyDescent="0.35">
      <c r="A5969" s="98"/>
      <c r="B5969" s="98"/>
      <c r="C5969" s="98"/>
      <c r="D5969" s="98"/>
    </row>
    <row r="5970" spans="1:4" x14ac:dyDescent="0.35">
      <c r="A5970" s="98"/>
      <c r="B5970" s="98"/>
      <c r="C5970" s="98"/>
      <c r="D5970" s="98"/>
    </row>
    <row r="5971" spans="1:4" x14ac:dyDescent="0.35">
      <c r="A5971" s="98"/>
      <c r="B5971" s="98"/>
      <c r="C5971" s="98"/>
      <c r="D5971" s="98"/>
    </row>
    <row r="5972" spans="1:4" x14ac:dyDescent="0.35">
      <c r="A5972" s="98"/>
      <c r="B5972" s="98"/>
      <c r="C5972" s="98"/>
      <c r="D5972" s="98"/>
    </row>
    <row r="5973" spans="1:4" x14ac:dyDescent="0.35">
      <c r="A5973" s="98"/>
      <c r="B5973" s="98"/>
      <c r="C5973" s="98"/>
      <c r="D5973" s="98"/>
    </row>
    <row r="5974" spans="1:4" x14ac:dyDescent="0.35">
      <c r="A5974" s="98"/>
      <c r="B5974" s="98"/>
      <c r="C5974" s="98"/>
      <c r="D5974" s="98"/>
    </row>
    <row r="5975" spans="1:4" x14ac:dyDescent="0.35">
      <c r="A5975" s="98"/>
      <c r="B5975" s="98"/>
      <c r="C5975" s="98"/>
      <c r="D5975" s="98"/>
    </row>
    <row r="5976" spans="1:4" x14ac:dyDescent="0.35">
      <c r="A5976" s="98"/>
      <c r="B5976" s="98"/>
      <c r="C5976" s="98"/>
      <c r="D5976" s="98"/>
    </row>
    <row r="5977" spans="1:4" x14ac:dyDescent="0.35">
      <c r="A5977" s="98"/>
      <c r="B5977" s="98"/>
      <c r="C5977" s="98"/>
      <c r="D5977" s="98"/>
    </row>
    <row r="5978" spans="1:4" x14ac:dyDescent="0.35">
      <c r="A5978" s="98"/>
      <c r="B5978" s="98"/>
      <c r="C5978" s="98"/>
      <c r="D5978" s="98"/>
    </row>
    <row r="5979" spans="1:4" x14ac:dyDescent="0.35">
      <c r="A5979" s="98"/>
      <c r="B5979" s="98"/>
      <c r="C5979" s="98"/>
      <c r="D5979" s="98"/>
    </row>
    <row r="5980" spans="1:4" x14ac:dyDescent="0.35">
      <c r="A5980" s="98"/>
      <c r="B5980" s="98"/>
      <c r="C5980" s="98"/>
      <c r="D5980" s="98"/>
    </row>
    <row r="5981" spans="1:4" x14ac:dyDescent="0.35">
      <c r="A5981" s="98"/>
      <c r="B5981" s="98"/>
      <c r="C5981" s="98"/>
      <c r="D5981" s="98"/>
    </row>
    <row r="5982" spans="1:4" x14ac:dyDescent="0.35">
      <c r="A5982" s="98"/>
      <c r="B5982" s="98"/>
      <c r="C5982" s="98"/>
      <c r="D5982" s="98"/>
    </row>
    <row r="5983" spans="1:4" x14ac:dyDescent="0.35">
      <c r="A5983" s="98"/>
      <c r="B5983" s="98"/>
      <c r="C5983" s="98"/>
      <c r="D5983" s="98"/>
    </row>
    <row r="5984" spans="1:4" x14ac:dyDescent="0.35">
      <c r="A5984" s="98"/>
      <c r="B5984" s="98"/>
      <c r="C5984" s="98"/>
      <c r="D5984" s="98"/>
    </row>
    <row r="5985" spans="1:4" x14ac:dyDescent="0.35">
      <c r="A5985" s="98"/>
      <c r="B5985" s="98"/>
      <c r="C5985" s="98"/>
      <c r="D5985" s="98"/>
    </row>
    <row r="5986" spans="1:4" x14ac:dyDescent="0.35">
      <c r="A5986" s="98"/>
      <c r="B5986" s="98"/>
      <c r="C5986" s="98"/>
      <c r="D5986" s="98"/>
    </row>
    <row r="5987" spans="1:4" x14ac:dyDescent="0.35">
      <c r="A5987" s="98"/>
      <c r="B5987" s="98"/>
      <c r="C5987" s="98"/>
      <c r="D5987" s="98"/>
    </row>
    <row r="5988" spans="1:4" x14ac:dyDescent="0.35">
      <c r="A5988" s="98"/>
      <c r="B5988" s="98"/>
      <c r="C5988" s="98"/>
      <c r="D5988" s="98"/>
    </row>
    <row r="5989" spans="1:4" x14ac:dyDescent="0.35">
      <c r="A5989" s="98"/>
      <c r="B5989" s="98"/>
      <c r="C5989" s="98"/>
      <c r="D5989" s="98"/>
    </row>
    <row r="5990" spans="1:4" x14ac:dyDescent="0.35">
      <c r="A5990" s="98"/>
      <c r="B5990" s="98"/>
      <c r="C5990" s="98"/>
      <c r="D5990" s="98"/>
    </row>
    <row r="5991" spans="1:4" x14ac:dyDescent="0.35">
      <c r="A5991" s="98"/>
      <c r="B5991" s="98"/>
      <c r="C5991" s="98"/>
      <c r="D5991" s="98"/>
    </row>
    <row r="5992" spans="1:4" x14ac:dyDescent="0.35">
      <c r="A5992" s="98"/>
      <c r="B5992" s="98"/>
      <c r="C5992" s="98"/>
      <c r="D5992" s="98"/>
    </row>
    <row r="5993" spans="1:4" x14ac:dyDescent="0.35">
      <c r="A5993" s="98"/>
      <c r="B5993" s="98"/>
      <c r="C5993" s="98"/>
      <c r="D5993" s="98"/>
    </row>
    <row r="5994" spans="1:4" x14ac:dyDescent="0.35">
      <c r="A5994" s="98"/>
      <c r="B5994" s="98"/>
      <c r="C5994" s="98"/>
      <c r="D5994" s="98"/>
    </row>
    <row r="5995" spans="1:4" x14ac:dyDescent="0.35">
      <c r="A5995" s="98"/>
      <c r="B5995" s="98"/>
      <c r="C5995" s="98"/>
      <c r="D5995" s="98"/>
    </row>
    <row r="5996" spans="1:4" x14ac:dyDescent="0.35">
      <c r="A5996" s="98"/>
      <c r="B5996" s="98"/>
      <c r="C5996" s="98"/>
      <c r="D5996" s="98"/>
    </row>
    <row r="5997" spans="1:4" x14ac:dyDescent="0.35">
      <c r="A5997" s="98"/>
      <c r="B5997" s="98"/>
      <c r="C5997" s="98"/>
      <c r="D5997" s="98"/>
    </row>
    <row r="5998" spans="1:4" x14ac:dyDescent="0.35">
      <c r="A5998" s="98"/>
      <c r="B5998" s="98"/>
      <c r="C5998" s="98"/>
      <c r="D5998" s="98"/>
    </row>
    <row r="5999" spans="1:4" x14ac:dyDescent="0.35">
      <c r="A5999" s="98"/>
      <c r="B5999" s="98"/>
      <c r="C5999" s="98"/>
      <c r="D5999" s="98"/>
    </row>
    <row r="6000" spans="1:4" x14ac:dyDescent="0.35">
      <c r="A6000" s="98"/>
      <c r="B6000" s="98"/>
      <c r="C6000" s="98"/>
      <c r="D6000" s="98"/>
    </row>
    <row r="6001" spans="1:4" x14ac:dyDescent="0.35">
      <c r="A6001" s="98"/>
      <c r="B6001" s="98"/>
      <c r="C6001" s="98"/>
      <c r="D6001" s="98"/>
    </row>
    <row r="6002" spans="1:4" x14ac:dyDescent="0.35">
      <c r="A6002" s="98"/>
      <c r="B6002" s="98"/>
      <c r="C6002" s="98"/>
      <c r="D6002" s="98"/>
    </row>
    <row r="6003" spans="1:4" x14ac:dyDescent="0.35">
      <c r="A6003" s="98"/>
      <c r="B6003" s="98"/>
      <c r="C6003" s="98"/>
      <c r="D6003" s="98"/>
    </row>
    <row r="6004" spans="1:4" x14ac:dyDescent="0.35">
      <c r="A6004" s="98"/>
      <c r="B6004" s="98"/>
      <c r="C6004" s="98"/>
      <c r="D6004" s="98"/>
    </row>
    <row r="6005" spans="1:4" x14ac:dyDescent="0.35">
      <c r="A6005" s="98"/>
      <c r="B6005" s="98"/>
      <c r="C6005" s="98"/>
      <c r="D6005" s="98"/>
    </row>
    <row r="6006" spans="1:4" x14ac:dyDescent="0.35">
      <c r="A6006" s="98"/>
      <c r="B6006" s="98"/>
      <c r="C6006" s="98"/>
      <c r="D6006" s="98"/>
    </row>
    <row r="6007" spans="1:4" x14ac:dyDescent="0.35">
      <c r="A6007" s="98"/>
      <c r="B6007" s="98"/>
      <c r="C6007" s="98"/>
      <c r="D6007" s="98"/>
    </row>
    <row r="6008" spans="1:4" x14ac:dyDescent="0.35">
      <c r="A6008" s="98"/>
      <c r="B6008" s="98"/>
      <c r="C6008" s="98"/>
      <c r="D6008" s="98"/>
    </row>
    <row r="6009" spans="1:4" x14ac:dyDescent="0.35">
      <c r="A6009" s="98"/>
      <c r="B6009" s="98"/>
      <c r="C6009" s="98"/>
      <c r="D6009" s="98"/>
    </row>
    <row r="6010" spans="1:4" x14ac:dyDescent="0.35">
      <c r="A6010" s="98"/>
      <c r="B6010" s="98"/>
      <c r="C6010" s="98"/>
      <c r="D6010" s="98"/>
    </row>
    <row r="6011" spans="1:4" x14ac:dyDescent="0.35">
      <c r="A6011" s="98"/>
      <c r="B6011" s="98"/>
      <c r="C6011" s="98"/>
      <c r="D6011" s="98"/>
    </row>
    <row r="6012" spans="1:4" x14ac:dyDescent="0.35">
      <c r="A6012" s="98"/>
      <c r="B6012" s="98"/>
      <c r="C6012" s="98"/>
      <c r="D6012" s="98"/>
    </row>
    <row r="6013" spans="1:4" x14ac:dyDescent="0.35">
      <c r="A6013" s="98"/>
      <c r="B6013" s="98"/>
      <c r="C6013" s="98"/>
      <c r="D6013" s="98"/>
    </row>
    <row r="6014" spans="1:4" x14ac:dyDescent="0.35">
      <c r="A6014" s="98"/>
      <c r="B6014" s="98"/>
      <c r="C6014" s="98"/>
      <c r="D6014" s="98"/>
    </row>
    <row r="6015" spans="1:4" x14ac:dyDescent="0.35">
      <c r="A6015" s="98"/>
      <c r="B6015" s="98"/>
      <c r="C6015" s="98"/>
      <c r="D6015" s="98"/>
    </row>
    <row r="6016" spans="1:4" x14ac:dyDescent="0.35">
      <c r="A6016" s="98"/>
      <c r="B6016" s="98"/>
      <c r="C6016" s="98"/>
      <c r="D6016" s="98"/>
    </row>
    <row r="6017" spans="1:4" x14ac:dyDescent="0.35">
      <c r="A6017" s="98"/>
      <c r="B6017" s="98"/>
      <c r="C6017" s="98"/>
      <c r="D6017" s="98"/>
    </row>
    <row r="6018" spans="1:4" x14ac:dyDescent="0.35">
      <c r="A6018" s="98"/>
      <c r="B6018" s="98"/>
      <c r="C6018" s="98"/>
      <c r="D6018" s="98"/>
    </row>
    <row r="6019" spans="1:4" x14ac:dyDescent="0.35">
      <c r="A6019" s="98"/>
      <c r="B6019" s="98"/>
      <c r="C6019" s="98"/>
      <c r="D6019" s="98"/>
    </row>
    <row r="6020" spans="1:4" x14ac:dyDescent="0.35">
      <c r="A6020" s="98"/>
      <c r="B6020" s="98"/>
      <c r="C6020" s="98"/>
      <c r="D6020" s="98"/>
    </row>
    <row r="6021" spans="1:4" x14ac:dyDescent="0.35">
      <c r="A6021" s="98"/>
      <c r="B6021" s="98"/>
      <c r="C6021" s="98"/>
      <c r="D6021" s="98"/>
    </row>
    <row r="6022" spans="1:4" x14ac:dyDescent="0.35">
      <c r="A6022" s="98"/>
      <c r="B6022" s="98"/>
      <c r="C6022" s="98"/>
      <c r="D6022" s="98"/>
    </row>
    <row r="6023" spans="1:4" x14ac:dyDescent="0.35">
      <c r="A6023" s="98"/>
      <c r="B6023" s="98"/>
      <c r="C6023" s="98"/>
      <c r="D6023" s="98"/>
    </row>
    <row r="6024" spans="1:4" x14ac:dyDescent="0.35">
      <c r="A6024" s="98"/>
      <c r="B6024" s="98"/>
      <c r="C6024" s="98"/>
      <c r="D6024" s="98"/>
    </row>
    <row r="6025" spans="1:4" x14ac:dyDescent="0.35">
      <c r="A6025" s="98"/>
      <c r="B6025" s="98"/>
      <c r="C6025" s="98"/>
      <c r="D6025" s="98"/>
    </row>
    <row r="6026" spans="1:4" x14ac:dyDescent="0.35">
      <c r="A6026" s="98"/>
      <c r="B6026" s="98"/>
      <c r="C6026" s="98"/>
      <c r="D6026" s="98"/>
    </row>
    <row r="6027" spans="1:4" x14ac:dyDescent="0.35">
      <c r="A6027" s="98"/>
      <c r="B6027" s="98"/>
      <c r="C6027" s="98"/>
      <c r="D6027" s="98"/>
    </row>
    <row r="6028" spans="1:4" x14ac:dyDescent="0.35">
      <c r="A6028" s="98"/>
      <c r="B6028" s="98"/>
      <c r="C6028" s="98"/>
      <c r="D6028" s="98"/>
    </row>
    <row r="6029" spans="1:4" x14ac:dyDescent="0.35">
      <c r="A6029" s="98"/>
      <c r="B6029" s="98"/>
      <c r="C6029" s="98"/>
      <c r="D6029" s="98"/>
    </row>
    <row r="6030" spans="1:4" x14ac:dyDescent="0.35">
      <c r="A6030" s="98"/>
      <c r="B6030" s="98"/>
      <c r="C6030" s="98"/>
      <c r="D6030" s="98"/>
    </row>
    <row r="6031" spans="1:4" x14ac:dyDescent="0.35">
      <c r="A6031" s="98"/>
      <c r="B6031" s="98"/>
      <c r="C6031" s="98"/>
      <c r="D6031" s="98"/>
    </row>
    <row r="6032" spans="1:4" x14ac:dyDescent="0.35">
      <c r="A6032" s="98"/>
      <c r="B6032" s="98"/>
      <c r="C6032" s="98"/>
      <c r="D6032" s="98"/>
    </row>
    <row r="6033" spans="1:4" x14ac:dyDescent="0.35">
      <c r="A6033" s="98"/>
      <c r="B6033" s="98"/>
      <c r="C6033" s="98"/>
      <c r="D6033" s="98"/>
    </row>
    <row r="6034" spans="1:4" x14ac:dyDescent="0.35">
      <c r="A6034" s="98"/>
      <c r="B6034" s="98"/>
      <c r="C6034" s="98"/>
      <c r="D6034" s="98"/>
    </row>
    <row r="6035" spans="1:4" x14ac:dyDescent="0.35">
      <c r="A6035" s="98"/>
      <c r="B6035" s="98"/>
      <c r="C6035" s="98"/>
      <c r="D6035" s="98"/>
    </row>
    <row r="6036" spans="1:4" x14ac:dyDescent="0.35">
      <c r="A6036" s="98"/>
      <c r="B6036" s="98"/>
      <c r="C6036" s="98"/>
      <c r="D6036" s="98"/>
    </row>
    <row r="6037" spans="1:4" x14ac:dyDescent="0.35">
      <c r="A6037" s="98"/>
      <c r="B6037" s="98"/>
      <c r="C6037" s="98"/>
      <c r="D6037" s="98"/>
    </row>
    <row r="6038" spans="1:4" x14ac:dyDescent="0.35">
      <c r="A6038" s="98"/>
      <c r="B6038" s="98"/>
      <c r="C6038" s="98"/>
      <c r="D6038" s="98"/>
    </row>
    <row r="6039" spans="1:4" x14ac:dyDescent="0.35">
      <c r="A6039" s="98"/>
      <c r="B6039" s="98"/>
      <c r="C6039" s="98"/>
      <c r="D6039" s="98"/>
    </row>
    <row r="6040" spans="1:4" x14ac:dyDescent="0.35">
      <c r="A6040" s="98"/>
      <c r="B6040" s="98"/>
      <c r="C6040" s="98"/>
      <c r="D6040" s="98"/>
    </row>
    <row r="6041" spans="1:4" x14ac:dyDescent="0.35">
      <c r="A6041" s="98"/>
      <c r="B6041" s="98"/>
      <c r="C6041" s="98"/>
      <c r="D6041" s="98"/>
    </row>
    <row r="6042" spans="1:4" x14ac:dyDescent="0.35">
      <c r="A6042" s="98"/>
      <c r="B6042" s="98"/>
      <c r="C6042" s="98"/>
      <c r="D6042" s="98"/>
    </row>
    <row r="6043" spans="1:4" x14ac:dyDescent="0.35">
      <c r="A6043" s="98"/>
      <c r="B6043" s="98"/>
      <c r="C6043" s="98"/>
      <c r="D6043" s="98"/>
    </row>
    <row r="6044" spans="1:4" x14ac:dyDescent="0.35">
      <c r="A6044" s="98"/>
      <c r="B6044" s="98"/>
      <c r="C6044" s="98"/>
      <c r="D6044" s="98"/>
    </row>
    <row r="6045" spans="1:4" x14ac:dyDescent="0.35">
      <c r="A6045" s="98"/>
      <c r="B6045" s="98"/>
      <c r="C6045" s="98"/>
      <c r="D6045" s="98"/>
    </row>
    <row r="6046" spans="1:4" x14ac:dyDescent="0.35">
      <c r="A6046" s="98"/>
      <c r="B6046" s="98"/>
      <c r="C6046" s="98"/>
      <c r="D6046" s="98"/>
    </row>
    <row r="6047" spans="1:4" x14ac:dyDescent="0.35">
      <c r="A6047" s="98"/>
      <c r="B6047" s="98"/>
      <c r="C6047" s="98"/>
      <c r="D6047" s="98"/>
    </row>
    <row r="6048" spans="1:4" x14ac:dyDescent="0.35">
      <c r="A6048" s="98"/>
      <c r="B6048" s="98"/>
      <c r="C6048" s="98"/>
      <c r="D6048" s="98"/>
    </row>
    <row r="6049" spans="1:4" x14ac:dyDescent="0.35">
      <c r="A6049" s="98"/>
      <c r="B6049" s="98"/>
      <c r="C6049" s="98"/>
      <c r="D6049" s="98"/>
    </row>
    <row r="6050" spans="1:4" x14ac:dyDescent="0.35">
      <c r="A6050" s="98"/>
      <c r="B6050" s="98"/>
      <c r="C6050" s="98"/>
      <c r="D6050" s="98"/>
    </row>
    <row r="6051" spans="1:4" x14ac:dyDescent="0.35">
      <c r="A6051" s="98"/>
      <c r="B6051" s="98"/>
      <c r="C6051" s="98"/>
      <c r="D6051" s="98"/>
    </row>
    <row r="6052" spans="1:4" x14ac:dyDescent="0.35">
      <c r="A6052" s="98"/>
      <c r="B6052" s="98"/>
      <c r="C6052" s="98"/>
      <c r="D6052" s="98"/>
    </row>
    <row r="6053" spans="1:4" x14ac:dyDescent="0.35">
      <c r="A6053" s="98"/>
      <c r="B6053" s="98"/>
      <c r="C6053" s="98"/>
      <c r="D6053" s="98"/>
    </row>
    <row r="6054" spans="1:4" x14ac:dyDescent="0.35">
      <c r="A6054" s="98"/>
      <c r="B6054" s="98"/>
      <c r="C6054" s="98"/>
      <c r="D6054" s="98"/>
    </row>
    <row r="6055" spans="1:4" x14ac:dyDescent="0.35">
      <c r="A6055" s="98"/>
      <c r="B6055" s="98"/>
      <c r="C6055" s="98"/>
      <c r="D6055" s="98"/>
    </row>
    <row r="6056" spans="1:4" x14ac:dyDescent="0.35">
      <c r="A6056" s="98"/>
      <c r="B6056" s="98"/>
      <c r="C6056" s="98"/>
      <c r="D6056" s="98"/>
    </row>
    <row r="6057" spans="1:4" x14ac:dyDescent="0.35">
      <c r="A6057" s="98"/>
      <c r="B6057" s="98"/>
      <c r="C6057" s="98"/>
      <c r="D6057" s="98"/>
    </row>
    <row r="6058" spans="1:4" x14ac:dyDescent="0.35">
      <c r="A6058" s="98"/>
      <c r="B6058" s="98"/>
      <c r="C6058" s="98"/>
      <c r="D6058" s="98"/>
    </row>
    <row r="6059" spans="1:4" x14ac:dyDescent="0.35">
      <c r="A6059" s="98"/>
      <c r="B6059" s="98"/>
      <c r="C6059" s="98"/>
      <c r="D6059" s="98"/>
    </row>
    <row r="6060" spans="1:4" x14ac:dyDescent="0.35">
      <c r="A6060" s="98"/>
      <c r="B6060" s="98"/>
      <c r="C6060" s="98"/>
      <c r="D6060" s="98"/>
    </row>
    <row r="6061" spans="1:4" x14ac:dyDescent="0.35">
      <c r="A6061" s="98"/>
      <c r="B6061" s="98"/>
      <c r="C6061" s="98"/>
      <c r="D6061" s="98"/>
    </row>
    <row r="6062" spans="1:4" x14ac:dyDescent="0.35">
      <c r="A6062" s="98"/>
      <c r="B6062" s="98"/>
      <c r="C6062" s="98"/>
      <c r="D6062" s="98"/>
    </row>
    <row r="6063" spans="1:4" x14ac:dyDescent="0.35">
      <c r="A6063" s="98"/>
      <c r="B6063" s="98"/>
      <c r="C6063" s="98"/>
      <c r="D6063" s="98"/>
    </row>
    <row r="6064" spans="1:4" x14ac:dyDescent="0.35">
      <c r="A6064" s="98"/>
      <c r="B6064" s="98"/>
      <c r="C6064" s="98"/>
      <c r="D6064" s="98"/>
    </row>
    <row r="6065" spans="1:4" x14ac:dyDescent="0.35">
      <c r="A6065" s="98"/>
      <c r="B6065" s="98"/>
      <c r="C6065" s="98"/>
      <c r="D6065" s="98"/>
    </row>
    <row r="6066" spans="1:4" x14ac:dyDescent="0.35">
      <c r="A6066" s="98"/>
      <c r="B6066" s="98"/>
      <c r="C6066" s="98"/>
      <c r="D6066" s="98"/>
    </row>
    <row r="6067" spans="1:4" x14ac:dyDescent="0.35">
      <c r="A6067" s="98"/>
      <c r="B6067" s="98"/>
      <c r="C6067" s="98"/>
      <c r="D6067" s="98"/>
    </row>
    <row r="6068" spans="1:4" x14ac:dyDescent="0.35">
      <c r="A6068" s="98"/>
      <c r="B6068" s="98"/>
      <c r="C6068" s="98"/>
      <c r="D6068" s="98"/>
    </row>
    <row r="6069" spans="1:4" x14ac:dyDescent="0.35">
      <c r="A6069" s="98"/>
      <c r="B6069" s="98"/>
      <c r="C6069" s="98"/>
      <c r="D6069" s="98"/>
    </row>
    <row r="6070" spans="1:4" x14ac:dyDescent="0.35">
      <c r="A6070" s="98"/>
      <c r="B6070" s="98"/>
      <c r="C6070" s="98"/>
      <c r="D6070" s="98"/>
    </row>
    <row r="6071" spans="1:4" x14ac:dyDescent="0.35">
      <c r="A6071" s="98"/>
      <c r="B6071" s="98"/>
      <c r="C6071" s="98"/>
      <c r="D6071" s="98"/>
    </row>
    <row r="6072" spans="1:4" x14ac:dyDescent="0.35">
      <c r="A6072" s="98"/>
      <c r="B6072" s="98"/>
      <c r="C6072" s="98"/>
      <c r="D6072" s="98"/>
    </row>
    <row r="6073" spans="1:4" x14ac:dyDescent="0.35">
      <c r="A6073" s="98"/>
      <c r="B6073" s="98"/>
      <c r="C6073" s="98"/>
      <c r="D6073" s="98"/>
    </row>
    <row r="6074" spans="1:4" x14ac:dyDescent="0.35">
      <c r="A6074" s="98"/>
      <c r="B6074" s="98"/>
      <c r="C6074" s="98"/>
      <c r="D6074" s="98"/>
    </row>
    <row r="6075" spans="1:4" x14ac:dyDescent="0.35">
      <c r="A6075" s="98"/>
      <c r="B6075" s="98"/>
      <c r="C6075" s="98"/>
      <c r="D6075" s="98"/>
    </row>
    <row r="6076" spans="1:4" x14ac:dyDescent="0.35">
      <c r="A6076" s="98"/>
      <c r="B6076" s="98"/>
      <c r="C6076" s="98"/>
      <c r="D6076" s="98"/>
    </row>
    <row r="6077" spans="1:4" x14ac:dyDescent="0.35">
      <c r="A6077" s="98"/>
      <c r="B6077" s="98"/>
      <c r="C6077" s="98"/>
      <c r="D6077" s="98"/>
    </row>
    <row r="6078" spans="1:4" x14ac:dyDescent="0.35">
      <c r="A6078" s="98"/>
      <c r="B6078" s="98"/>
      <c r="C6078" s="98"/>
      <c r="D6078" s="98"/>
    </row>
    <row r="6079" spans="1:4" x14ac:dyDescent="0.35">
      <c r="A6079" s="98"/>
      <c r="B6079" s="98"/>
      <c r="C6079" s="98"/>
      <c r="D6079" s="98"/>
    </row>
    <row r="6080" spans="1:4" x14ac:dyDescent="0.35">
      <c r="A6080" s="98"/>
      <c r="B6080" s="98"/>
      <c r="C6080" s="98"/>
      <c r="D6080" s="98"/>
    </row>
    <row r="6081" spans="1:4" x14ac:dyDescent="0.35">
      <c r="A6081" s="98"/>
      <c r="B6081" s="98"/>
      <c r="C6081" s="98"/>
      <c r="D6081" s="98"/>
    </row>
    <row r="6082" spans="1:4" x14ac:dyDescent="0.35">
      <c r="A6082" s="98"/>
      <c r="B6082" s="98"/>
      <c r="C6082" s="98"/>
      <c r="D6082" s="98"/>
    </row>
    <row r="6083" spans="1:4" x14ac:dyDescent="0.35">
      <c r="A6083" s="98"/>
      <c r="B6083" s="98"/>
      <c r="C6083" s="98"/>
      <c r="D6083" s="98"/>
    </row>
    <row r="6084" spans="1:4" x14ac:dyDescent="0.35">
      <c r="A6084" s="98"/>
      <c r="B6084" s="98"/>
      <c r="C6084" s="98"/>
      <c r="D6084" s="98"/>
    </row>
    <row r="6085" spans="1:4" x14ac:dyDescent="0.35">
      <c r="A6085" s="98"/>
      <c r="B6085" s="98"/>
      <c r="C6085" s="98"/>
      <c r="D6085" s="98"/>
    </row>
    <row r="6086" spans="1:4" x14ac:dyDescent="0.35">
      <c r="A6086" s="98"/>
      <c r="B6086" s="98"/>
      <c r="C6086" s="98"/>
      <c r="D6086" s="98"/>
    </row>
    <row r="6087" spans="1:4" x14ac:dyDescent="0.35">
      <c r="A6087" s="98"/>
      <c r="B6087" s="98"/>
      <c r="C6087" s="98"/>
      <c r="D6087" s="98"/>
    </row>
    <row r="6088" spans="1:4" x14ac:dyDescent="0.35">
      <c r="A6088" s="98"/>
      <c r="B6088" s="98"/>
      <c r="C6088" s="98"/>
      <c r="D6088" s="98"/>
    </row>
    <row r="6089" spans="1:4" x14ac:dyDescent="0.35">
      <c r="A6089" s="98"/>
      <c r="B6089" s="98"/>
      <c r="C6089" s="98"/>
      <c r="D6089" s="98"/>
    </row>
    <row r="6090" spans="1:4" x14ac:dyDescent="0.35">
      <c r="A6090" s="98"/>
      <c r="B6090" s="98"/>
      <c r="C6090" s="98"/>
      <c r="D6090" s="98"/>
    </row>
    <row r="6091" spans="1:4" x14ac:dyDescent="0.35">
      <c r="A6091" s="98"/>
      <c r="B6091" s="98"/>
      <c r="C6091" s="98"/>
      <c r="D6091" s="98"/>
    </row>
    <row r="6092" spans="1:4" x14ac:dyDescent="0.35">
      <c r="A6092" s="98"/>
      <c r="B6092" s="98"/>
      <c r="C6092" s="98"/>
      <c r="D6092" s="98"/>
    </row>
    <row r="6093" spans="1:4" x14ac:dyDescent="0.35">
      <c r="A6093" s="98"/>
      <c r="B6093" s="98"/>
      <c r="C6093" s="98"/>
      <c r="D6093" s="98"/>
    </row>
    <row r="6094" spans="1:4" x14ac:dyDescent="0.35">
      <c r="A6094" s="98"/>
      <c r="B6094" s="98"/>
      <c r="C6094" s="98"/>
      <c r="D6094" s="98"/>
    </row>
    <row r="6095" spans="1:4" x14ac:dyDescent="0.35">
      <c r="A6095" s="98"/>
      <c r="B6095" s="98"/>
      <c r="C6095" s="98"/>
      <c r="D6095" s="98"/>
    </row>
    <row r="6096" spans="1:4" x14ac:dyDescent="0.35">
      <c r="A6096" s="98"/>
      <c r="B6096" s="98"/>
      <c r="C6096" s="98"/>
      <c r="D6096" s="98"/>
    </row>
    <row r="6097" spans="1:4" x14ac:dyDescent="0.35">
      <c r="A6097" s="98"/>
      <c r="B6097" s="98"/>
      <c r="C6097" s="98"/>
      <c r="D6097" s="98"/>
    </row>
    <row r="6098" spans="1:4" x14ac:dyDescent="0.35">
      <c r="A6098" s="98"/>
      <c r="B6098" s="98"/>
      <c r="C6098" s="98"/>
      <c r="D6098" s="98"/>
    </row>
    <row r="6099" spans="1:4" x14ac:dyDescent="0.35">
      <c r="A6099" s="98"/>
      <c r="B6099" s="98"/>
      <c r="C6099" s="98"/>
      <c r="D6099" s="98"/>
    </row>
    <row r="6100" spans="1:4" x14ac:dyDescent="0.35">
      <c r="A6100" s="98"/>
      <c r="B6100" s="98"/>
      <c r="C6100" s="98"/>
      <c r="D6100" s="98"/>
    </row>
    <row r="6101" spans="1:4" x14ac:dyDescent="0.35">
      <c r="A6101" s="98"/>
      <c r="B6101" s="98"/>
      <c r="C6101" s="98"/>
      <c r="D6101" s="98"/>
    </row>
    <row r="6102" spans="1:4" x14ac:dyDescent="0.35">
      <c r="A6102" s="98"/>
      <c r="B6102" s="98"/>
      <c r="C6102" s="98"/>
      <c r="D6102" s="98"/>
    </row>
    <row r="6103" spans="1:4" x14ac:dyDescent="0.35">
      <c r="A6103" s="98"/>
      <c r="B6103" s="98"/>
      <c r="C6103" s="98"/>
      <c r="D6103" s="98"/>
    </row>
    <row r="6104" spans="1:4" x14ac:dyDescent="0.35">
      <c r="A6104" s="98"/>
      <c r="B6104" s="98"/>
      <c r="C6104" s="98"/>
      <c r="D6104" s="98"/>
    </row>
    <row r="6105" spans="1:4" x14ac:dyDescent="0.35">
      <c r="A6105" s="98"/>
      <c r="B6105" s="98"/>
      <c r="C6105" s="98"/>
      <c r="D6105" s="98"/>
    </row>
    <row r="6106" spans="1:4" x14ac:dyDescent="0.35">
      <c r="A6106" s="98"/>
      <c r="B6106" s="98"/>
      <c r="C6106" s="98"/>
      <c r="D6106" s="98"/>
    </row>
    <row r="6107" spans="1:4" x14ac:dyDescent="0.35">
      <c r="A6107" s="98"/>
      <c r="B6107" s="98"/>
      <c r="C6107" s="98"/>
      <c r="D6107" s="98"/>
    </row>
    <row r="6108" spans="1:4" x14ac:dyDescent="0.35">
      <c r="A6108" s="98"/>
      <c r="B6108" s="98"/>
      <c r="C6108" s="98"/>
      <c r="D6108" s="98"/>
    </row>
    <row r="6109" spans="1:4" x14ac:dyDescent="0.35">
      <c r="A6109" s="98"/>
      <c r="B6109" s="98"/>
      <c r="C6109" s="98"/>
      <c r="D6109" s="98"/>
    </row>
    <row r="6110" spans="1:4" x14ac:dyDescent="0.35">
      <c r="A6110" s="98"/>
      <c r="B6110" s="98"/>
      <c r="C6110" s="98"/>
      <c r="D6110" s="98"/>
    </row>
    <row r="6111" spans="1:4" x14ac:dyDescent="0.35">
      <c r="A6111" s="98"/>
      <c r="B6111" s="98"/>
      <c r="C6111" s="98"/>
      <c r="D6111" s="98"/>
    </row>
    <row r="6112" spans="1:4" x14ac:dyDescent="0.35">
      <c r="A6112" s="98"/>
      <c r="B6112" s="98"/>
      <c r="C6112" s="98"/>
      <c r="D6112" s="98"/>
    </row>
    <row r="6113" spans="1:4" x14ac:dyDescent="0.35">
      <c r="A6113" s="98"/>
      <c r="B6113" s="98"/>
      <c r="C6113" s="98"/>
      <c r="D6113" s="98"/>
    </row>
    <row r="6114" spans="1:4" x14ac:dyDescent="0.35">
      <c r="A6114" s="98"/>
      <c r="B6114" s="98"/>
      <c r="C6114" s="98"/>
      <c r="D6114" s="98"/>
    </row>
    <row r="6115" spans="1:4" x14ac:dyDescent="0.35">
      <c r="A6115" s="98"/>
      <c r="B6115" s="98"/>
      <c r="C6115" s="98"/>
      <c r="D6115" s="98"/>
    </row>
    <row r="6116" spans="1:4" x14ac:dyDescent="0.35">
      <c r="A6116" s="98"/>
      <c r="B6116" s="98"/>
      <c r="C6116" s="98"/>
      <c r="D6116" s="98"/>
    </row>
    <row r="6117" spans="1:4" x14ac:dyDescent="0.35">
      <c r="A6117" s="98"/>
      <c r="B6117" s="98"/>
      <c r="C6117" s="98"/>
      <c r="D6117" s="98"/>
    </row>
    <row r="6118" spans="1:4" x14ac:dyDescent="0.35">
      <c r="A6118" s="98"/>
      <c r="B6118" s="98"/>
      <c r="C6118" s="98"/>
      <c r="D6118" s="98"/>
    </row>
    <row r="6119" spans="1:4" x14ac:dyDescent="0.35">
      <c r="A6119" s="98"/>
      <c r="B6119" s="98"/>
      <c r="C6119" s="98"/>
      <c r="D6119" s="98"/>
    </row>
    <row r="6120" spans="1:4" x14ac:dyDescent="0.35">
      <c r="A6120" s="98"/>
      <c r="B6120" s="98"/>
      <c r="C6120" s="98"/>
      <c r="D6120" s="98"/>
    </row>
    <row r="6121" spans="1:4" x14ac:dyDescent="0.35">
      <c r="A6121" s="98"/>
      <c r="B6121" s="98"/>
      <c r="C6121" s="98"/>
      <c r="D6121" s="98"/>
    </row>
    <row r="6122" spans="1:4" x14ac:dyDescent="0.35">
      <c r="A6122" s="98"/>
      <c r="B6122" s="98"/>
      <c r="C6122" s="98"/>
      <c r="D6122" s="98"/>
    </row>
    <row r="6123" spans="1:4" x14ac:dyDescent="0.35">
      <c r="A6123" s="98"/>
      <c r="B6123" s="98"/>
      <c r="C6123" s="98"/>
      <c r="D6123" s="98"/>
    </row>
    <row r="6124" spans="1:4" x14ac:dyDescent="0.35">
      <c r="A6124" s="98"/>
      <c r="B6124" s="98"/>
      <c r="C6124" s="98"/>
      <c r="D6124" s="98"/>
    </row>
    <row r="6125" spans="1:4" x14ac:dyDescent="0.35">
      <c r="A6125" s="98"/>
      <c r="B6125" s="98"/>
      <c r="C6125" s="98"/>
      <c r="D6125" s="98"/>
    </row>
    <row r="6126" spans="1:4" x14ac:dyDescent="0.35">
      <c r="A6126" s="98"/>
      <c r="B6126" s="98"/>
      <c r="C6126" s="98"/>
      <c r="D6126" s="98"/>
    </row>
    <row r="6127" spans="1:4" x14ac:dyDescent="0.35">
      <c r="A6127" s="98"/>
      <c r="B6127" s="98"/>
      <c r="C6127" s="98"/>
      <c r="D6127" s="98"/>
    </row>
    <row r="6128" spans="1:4" x14ac:dyDescent="0.35">
      <c r="A6128" s="98"/>
      <c r="B6128" s="98"/>
      <c r="C6128" s="98"/>
      <c r="D6128" s="98"/>
    </row>
    <row r="6129" spans="1:4" x14ac:dyDescent="0.35">
      <c r="A6129" s="98"/>
      <c r="B6129" s="98"/>
      <c r="C6129" s="98"/>
      <c r="D6129" s="98"/>
    </row>
    <row r="6130" spans="1:4" x14ac:dyDescent="0.35">
      <c r="A6130" s="98"/>
      <c r="B6130" s="98"/>
      <c r="C6130" s="98"/>
      <c r="D6130" s="98"/>
    </row>
    <row r="6131" spans="1:4" x14ac:dyDescent="0.35">
      <c r="A6131" s="98"/>
      <c r="B6131" s="98"/>
      <c r="C6131" s="98"/>
      <c r="D6131" s="98"/>
    </row>
    <row r="6132" spans="1:4" x14ac:dyDescent="0.35">
      <c r="A6132" s="98"/>
      <c r="B6132" s="98"/>
      <c r="C6132" s="98"/>
      <c r="D6132" s="98"/>
    </row>
    <row r="6133" spans="1:4" x14ac:dyDescent="0.35">
      <c r="A6133" s="98"/>
      <c r="B6133" s="98"/>
      <c r="C6133" s="98"/>
      <c r="D6133" s="98"/>
    </row>
    <row r="6134" spans="1:4" x14ac:dyDescent="0.35">
      <c r="A6134" s="98"/>
      <c r="B6134" s="98"/>
      <c r="C6134" s="98"/>
      <c r="D6134" s="98"/>
    </row>
    <row r="6135" spans="1:4" x14ac:dyDescent="0.35">
      <c r="A6135" s="98"/>
      <c r="B6135" s="98"/>
      <c r="C6135" s="98"/>
      <c r="D6135" s="98"/>
    </row>
    <row r="6136" spans="1:4" x14ac:dyDescent="0.35">
      <c r="A6136" s="98"/>
      <c r="B6136" s="98"/>
      <c r="C6136" s="98"/>
      <c r="D6136" s="98"/>
    </row>
    <row r="6137" spans="1:4" x14ac:dyDescent="0.35">
      <c r="A6137" s="98"/>
      <c r="B6137" s="98"/>
      <c r="C6137" s="98"/>
      <c r="D6137" s="98"/>
    </row>
    <row r="6138" spans="1:4" x14ac:dyDescent="0.35">
      <c r="A6138" s="98"/>
      <c r="B6138" s="98"/>
      <c r="C6138" s="98"/>
      <c r="D6138" s="98"/>
    </row>
    <row r="6139" spans="1:4" x14ac:dyDescent="0.35">
      <c r="A6139" s="98"/>
      <c r="B6139" s="98"/>
      <c r="C6139" s="98"/>
      <c r="D6139" s="98"/>
    </row>
    <row r="6140" spans="1:4" x14ac:dyDescent="0.35">
      <c r="A6140" s="98"/>
      <c r="B6140" s="98"/>
      <c r="C6140" s="98"/>
      <c r="D6140" s="98"/>
    </row>
    <row r="6141" spans="1:4" x14ac:dyDescent="0.35">
      <c r="A6141" s="98"/>
      <c r="B6141" s="98"/>
      <c r="C6141" s="98"/>
      <c r="D6141" s="98"/>
    </row>
    <row r="6142" spans="1:4" x14ac:dyDescent="0.35">
      <c r="A6142" s="98"/>
      <c r="B6142" s="98"/>
      <c r="C6142" s="98"/>
      <c r="D6142" s="98"/>
    </row>
    <row r="6143" spans="1:4" x14ac:dyDescent="0.35">
      <c r="A6143" s="98"/>
      <c r="B6143" s="98"/>
      <c r="C6143" s="98"/>
      <c r="D6143" s="98"/>
    </row>
    <row r="6144" spans="1:4" x14ac:dyDescent="0.35">
      <c r="A6144" s="98"/>
      <c r="B6144" s="98"/>
      <c r="C6144" s="98"/>
      <c r="D6144" s="98"/>
    </row>
    <row r="6145" spans="1:4" x14ac:dyDescent="0.35">
      <c r="A6145" s="98"/>
      <c r="B6145" s="98"/>
      <c r="C6145" s="98"/>
      <c r="D6145" s="98"/>
    </row>
    <row r="6146" spans="1:4" x14ac:dyDescent="0.35">
      <c r="A6146" s="98"/>
      <c r="B6146" s="98"/>
      <c r="C6146" s="98"/>
      <c r="D6146" s="98"/>
    </row>
    <row r="6147" spans="1:4" x14ac:dyDescent="0.35">
      <c r="A6147" s="98"/>
      <c r="B6147" s="98"/>
      <c r="C6147" s="98"/>
      <c r="D6147" s="98"/>
    </row>
    <row r="6148" spans="1:4" x14ac:dyDescent="0.35">
      <c r="A6148" s="98"/>
      <c r="B6148" s="98"/>
      <c r="C6148" s="98"/>
      <c r="D6148" s="98"/>
    </row>
    <row r="6149" spans="1:4" x14ac:dyDescent="0.35">
      <c r="A6149" s="98"/>
      <c r="B6149" s="98"/>
      <c r="C6149" s="98"/>
      <c r="D6149" s="98"/>
    </row>
    <row r="6150" spans="1:4" x14ac:dyDescent="0.35">
      <c r="A6150" s="98"/>
      <c r="B6150" s="98"/>
      <c r="C6150" s="98"/>
      <c r="D6150" s="98"/>
    </row>
    <row r="6151" spans="1:4" x14ac:dyDescent="0.35">
      <c r="A6151" s="98"/>
      <c r="B6151" s="98"/>
      <c r="C6151" s="98"/>
      <c r="D6151" s="98"/>
    </row>
    <row r="6152" spans="1:4" x14ac:dyDescent="0.35">
      <c r="A6152" s="98"/>
      <c r="B6152" s="98"/>
      <c r="C6152" s="98"/>
      <c r="D6152" s="98"/>
    </row>
    <row r="6153" spans="1:4" x14ac:dyDescent="0.35">
      <c r="A6153" s="98"/>
      <c r="B6153" s="98"/>
      <c r="C6153" s="98"/>
      <c r="D6153" s="98"/>
    </row>
    <row r="6154" spans="1:4" x14ac:dyDescent="0.35">
      <c r="A6154" s="98"/>
      <c r="B6154" s="98"/>
      <c r="C6154" s="98"/>
      <c r="D6154" s="98"/>
    </row>
    <row r="6155" spans="1:4" x14ac:dyDescent="0.35">
      <c r="A6155" s="98"/>
      <c r="B6155" s="98"/>
      <c r="C6155" s="98"/>
      <c r="D6155" s="98"/>
    </row>
    <row r="6156" spans="1:4" x14ac:dyDescent="0.35">
      <c r="A6156" s="98"/>
      <c r="B6156" s="98"/>
      <c r="C6156" s="98"/>
      <c r="D6156" s="98"/>
    </row>
    <row r="6157" spans="1:4" x14ac:dyDescent="0.35">
      <c r="A6157" s="98"/>
      <c r="B6157" s="98"/>
      <c r="C6157" s="98"/>
      <c r="D6157" s="98"/>
    </row>
    <row r="6158" spans="1:4" x14ac:dyDescent="0.35">
      <c r="A6158" s="98"/>
      <c r="B6158" s="98"/>
      <c r="C6158" s="98"/>
      <c r="D6158" s="98"/>
    </row>
    <row r="6159" spans="1:4" x14ac:dyDescent="0.35">
      <c r="A6159" s="98"/>
      <c r="B6159" s="98"/>
      <c r="C6159" s="98"/>
      <c r="D6159" s="98"/>
    </row>
    <row r="6160" spans="1:4" x14ac:dyDescent="0.35">
      <c r="A6160" s="98"/>
      <c r="B6160" s="98"/>
      <c r="C6160" s="98"/>
      <c r="D6160" s="98"/>
    </row>
    <row r="6161" spans="1:4" x14ac:dyDescent="0.35">
      <c r="A6161" s="98"/>
      <c r="B6161" s="98"/>
      <c r="C6161" s="98"/>
      <c r="D6161" s="98"/>
    </row>
    <row r="6162" spans="1:4" x14ac:dyDescent="0.35">
      <c r="A6162" s="98"/>
      <c r="B6162" s="98"/>
      <c r="C6162" s="98"/>
      <c r="D6162" s="98"/>
    </row>
    <row r="6163" spans="1:4" x14ac:dyDescent="0.35">
      <c r="A6163" s="98"/>
      <c r="B6163" s="98"/>
      <c r="C6163" s="98"/>
      <c r="D6163" s="98"/>
    </row>
    <row r="6164" spans="1:4" x14ac:dyDescent="0.35">
      <c r="A6164" s="98"/>
      <c r="B6164" s="98"/>
      <c r="C6164" s="98"/>
      <c r="D6164" s="98"/>
    </row>
    <row r="6165" spans="1:4" x14ac:dyDescent="0.35">
      <c r="A6165" s="98"/>
      <c r="B6165" s="98"/>
      <c r="C6165" s="98"/>
      <c r="D6165" s="98"/>
    </row>
    <row r="6166" spans="1:4" x14ac:dyDescent="0.35">
      <c r="A6166" s="98"/>
      <c r="B6166" s="98"/>
      <c r="C6166" s="98"/>
      <c r="D6166" s="98"/>
    </row>
    <row r="6167" spans="1:4" x14ac:dyDescent="0.35">
      <c r="A6167" s="98"/>
      <c r="B6167" s="98"/>
      <c r="C6167" s="98"/>
      <c r="D6167" s="98"/>
    </row>
    <row r="6168" spans="1:4" x14ac:dyDescent="0.35">
      <c r="A6168" s="98"/>
      <c r="B6168" s="98"/>
      <c r="C6168" s="98"/>
      <c r="D6168" s="98"/>
    </row>
    <row r="6169" spans="1:4" x14ac:dyDescent="0.35">
      <c r="A6169" s="98"/>
      <c r="B6169" s="98"/>
      <c r="C6169" s="98"/>
      <c r="D6169" s="98"/>
    </row>
    <row r="6170" spans="1:4" x14ac:dyDescent="0.35">
      <c r="A6170" s="98"/>
      <c r="B6170" s="98"/>
      <c r="C6170" s="98"/>
      <c r="D6170" s="98"/>
    </row>
    <row r="6171" spans="1:4" x14ac:dyDescent="0.35">
      <c r="A6171" s="98"/>
      <c r="B6171" s="98"/>
      <c r="C6171" s="98"/>
      <c r="D6171" s="98"/>
    </row>
    <row r="6172" spans="1:4" x14ac:dyDescent="0.35">
      <c r="A6172" s="98"/>
      <c r="B6172" s="98"/>
      <c r="C6172" s="98"/>
      <c r="D6172" s="98"/>
    </row>
    <row r="6173" spans="1:4" x14ac:dyDescent="0.35">
      <c r="A6173" s="98"/>
      <c r="B6173" s="98"/>
      <c r="C6173" s="98"/>
      <c r="D6173" s="98"/>
    </row>
    <row r="6174" spans="1:4" x14ac:dyDescent="0.35">
      <c r="A6174" s="98"/>
      <c r="B6174" s="98"/>
      <c r="C6174" s="98"/>
      <c r="D6174" s="98"/>
    </row>
    <row r="6175" spans="1:4" x14ac:dyDescent="0.35">
      <c r="A6175" s="98"/>
      <c r="B6175" s="98"/>
      <c r="C6175" s="98"/>
      <c r="D6175" s="98"/>
    </row>
    <row r="6176" spans="1:4" x14ac:dyDescent="0.35">
      <c r="A6176" s="98"/>
      <c r="B6176" s="98"/>
      <c r="C6176" s="98"/>
      <c r="D6176" s="98"/>
    </row>
    <row r="6177" spans="1:4" x14ac:dyDescent="0.35">
      <c r="A6177" s="98"/>
      <c r="B6177" s="98"/>
      <c r="C6177" s="98"/>
      <c r="D6177" s="98"/>
    </row>
    <row r="6178" spans="1:4" x14ac:dyDescent="0.35">
      <c r="A6178" s="98"/>
      <c r="B6178" s="98"/>
      <c r="C6178" s="98"/>
      <c r="D6178" s="98"/>
    </row>
    <row r="6179" spans="1:4" x14ac:dyDescent="0.35">
      <c r="A6179" s="98"/>
      <c r="B6179" s="98"/>
      <c r="C6179" s="98"/>
      <c r="D6179" s="98"/>
    </row>
    <row r="6180" spans="1:4" x14ac:dyDescent="0.35">
      <c r="A6180" s="98"/>
      <c r="B6180" s="98"/>
      <c r="C6180" s="98"/>
      <c r="D6180" s="98"/>
    </row>
    <row r="6181" spans="1:4" x14ac:dyDescent="0.35">
      <c r="A6181" s="98"/>
      <c r="B6181" s="98"/>
      <c r="C6181" s="98"/>
      <c r="D6181" s="98"/>
    </row>
    <row r="6182" spans="1:4" x14ac:dyDescent="0.35">
      <c r="A6182" s="98"/>
      <c r="B6182" s="98"/>
      <c r="C6182" s="98"/>
      <c r="D6182" s="98"/>
    </row>
    <row r="6183" spans="1:4" x14ac:dyDescent="0.35">
      <c r="A6183" s="98"/>
      <c r="B6183" s="98"/>
      <c r="C6183" s="98"/>
      <c r="D6183" s="98"/>
    </row>
    <row r="6184" spans="1:4" x14ac:dyDescent="0.35">
      <c r="A6184" s="98"/>
      <c r="B6184" s="98"/>
      <c r="C6184" s="98"/>
      <c r="D6184" s="98"/>
    </row>
    <row r="6185" spans="1:4" x14ac:dyDescent="0.35">
      <c r="A6185" s="98"/>
      <c r="B6185" s="98"/>
      <c r="C6185" s="98"/>
      <c r="D6185" s="98"/>
    </row>
    <row r="6186" spans="1:4" x14ac:dyDescent="0.35">
      <c r="A6186" s="98"/>
      <c r="B6186" s="98"/>
      <c r="C6186" s="98"/>
      <c r="D6186" s="98"/>
    </row>
    <row r="6187" spans="1:4" x14ac:dyDescent="0.35">
      <c r="A6187" s="98"/>
      <c r="B6187" s="98"/>
      <c r="C6187" s="98"/>
      <c r="D6187" s="98"/>
    </row>
    <row r="6188" spans="1:4" x14ac:dyDescent="0.35">
      <c r="A6188" s="98"/>
      <c r="B6188" s="98"/>
      <c r="C6188" s="98"/>
      <c r="D6188" s="98"/>
    </row>
    <row r="6189" spans="1:4" x14ac:dyDescent="0.35">
      <c r="A6189" s="98"/>
      <c r="B6189" s="98"/>
      <c r="C6189" s="98"/>
      <c r="D6189" s="98"/>
    </row>
    <row r="6190" spans="1:4" x14ac:dyDescent="0.35">
      <c r="A6190" s="98"/>
      <c r="B6190" s="98"/>
      <c r="C6190" s="98"/>
      <c r="D6190" s="98"/>
    </row>
    <row r="6191" spans="1:4" x14ac:dyDescent="0.35">
      <c r="A6191" s="98"/>
      <c r="B6191" s="98"/>
      <c r="C6191" s="98"/>
      <c r="D6191" s="98"/>
    </row>
    <row r="6192" spans="1:4" x14ac:dyDescent="0.35">
      <c r="A6192" s="98"/>
      <c r="B6192" s="98"/>
      <c r="C6192" s="98"/>
      <c r="D6192" s="98"/>
    </row>
    <row r="6193" spans="1:4" x14ac:dyDescent="0.35">
      <c r="A6193" s="98"/>
      <c r="B6193" s="98"/>
      <c r="C6193" s="98"/>
      <c r="D6193" s="98"/>
    </row>
    <row r="6194" spans="1:4" x14ac:dyDescent="0.35">
      <c r="A6194" s="98"/>
      <c r="B6194" s="98"/>
      <c r="C6194" s="98"/>
      <c r="D6194" s="98"/>
    </row>
    <row r="6195" spans="1:4" x14ac:dyDescent="0.35">
      <c r="A6195" s="98"/>
      <c r="B6195" s="98"/>
      <c r="C6195" s="98"/>
      <c r="D6195" s="98"/>
    </row>
    <row r="6196" spans="1:4" x14ac:dyDescent="0.35">
      <c r="A6196" s="98"/>
      <c r="B6196" s="98"/>
      <c r="C6196" s="98"/>
      <c r="D6196" s="98"/>
    </row>
    <row r="6197" spans="1:4" x14ac:dyDescent="0.35">
      <c r="A6197" s="98"/>
      <c r="B6197" s="98"/>
      <c r="C6197" s="98"/>
      <c r="D6197" s="98"/>
    </row>
    <row r="6198" spans="1:4" x14ac:dyDescent="0.35">
      <c r="A6198" s="98"/>
      <c r="B6198" s="98"/>
      <c r="C6198" s="98"/>
      <c r="D6198" s="98"/>
    </row>
    <row r="6199" spans="1:4" x14ac:dyDescent="0.35">
      <c r="A6199" s="98"/>
      <c r="B6199" s="98"/>
      <c r="C6199" s="98"/>
      <c r="D6199" s="98"/>
    </row>
    <row r="6200" spans="1:4" x14ac:dyDescent="0.35">
      <c r="A6200" s="98"/>
      <c r="B6200" s="98"/>
      <c r="C6200" s="98"/>
      <c r="D6200" s="98"/>
    </row>
    <row r="6201" spans="1:4" x14ac:dyDescent="0.35">
      <c r="A6201" s="98"/>
      <c r="B6201" s="98"/>
      <c r="C6201" s="98"/>
      <c r="D6201" s="98"/>
    </row>
    <row r="6202" spans="1:4" x14ac:dyDescent="0.35">
      <c r="A6202" s="98"/>
      <c r="B6202" s="98"/>
      <c r="C6202" s="98"/>
      <c r="D6202" s="98"/>
    </row>
    <row r="6203" spans="1:4" x14ac:dyDescent="0.35">
      <c r="A6203" s="98"/>
      <c r="B6203" s="98"/>
      <c r="C6203" s="98"/>
      <c r="D6203" s="98"/>
    </row>
    <row r="6204" spans="1:4" x14ac:dyDescent="0.35">
      <c r="A6204" s="98"/>
      <c r="B6204" s="98"/>
      <c r="C6204" s="98"/>
      <c r="D6204" s="98"/>
    </row>
    <row r="6205" spans="1:4" x14ac:dyDescent="0.35">
      <c r="A6205" s="98"/>
      <c r="B6205" s="98"/>
      <c r="C6205" s="98"/>
      <c r="D6205" s="98"/>
    </row>
    <row r="6206" spans="1:4" x14ac:dyDescent="0.35">
      <c r="A6206" s="98"/>
      <c r="B6206" s="98"/>
      <c r="C6206" s="98"/>
      <c r="D6206" s="98"/>
    </row>
    <row r="6207" spans="1:4" x14ac:dyDescent="0.35">
      <c r="A6207" s="98"/>
      <c r="B6207" s="98"/>
      <c r="C6207" s="98"/>
      <c r="D6207" s="98"/>
    </row>
    <row r="6208" spans="1:4" x14ac:dyDescent="0.35">
      <c r="A6208" s="98"/>
      <c r="B6208" s="98"/>
      <c r="C6208" s="98"/>
      <c r="D6208" s="98"/>
    </row>
    <row r="6209" spans="1:4" x14ac:dyDescent="0.35">
      <c r="A6209" s="98"/>
      <c r="B6209" s="98"/>
      <c r="C6209" s="98"/>
      <c r="D6209" s="98"/>
    </row>
    <row r="6210" spans="1:4" x14ac:dyDescent="0.35">
      <c r="A6210" s="98"/>
      <c r="B6210" s="98"/>
      <c r="C6210" s="98"/>
      <c r="D6210" s="98"/>
    </row>
    <row r="6211" spans="1:4" x14ac:dyDescent="0.35">
      <c r="A6211" s="98"/>
      <c r="B6211" s="98"/>
      <c r="C6211" s="98"/>
      <c r="D6211" s="98"/>
    </row>
    <row r="6212" spans="1:4" x14ac:dyDescent="0.35">
      <c r="A6212" s="98"/>
      <c r="B6212" s="98"/>
      <c r="C6212" s="98"/>
      <c r="D6212" s="98"/>
    </row>
    <row r="6213" spans="1:4" x14ac:dyDescent="0.35">
      <c r="A6213" s="98"/>
      <c r="B6213" s="98"/>
      <c r="C6213" s="98"/>
      <c r="D6213" s="98"/>
    </row>
    <row r="6214" spans="1:4" x14ac:dyDescent="0.35">
      <c r="A6214" s="98"/>
      <c r="B6214" s="98"/>
      <c r="C6214" s="98"/>
      <c r="D6214" s="98"/>
    </row>
    <row r="6215" spans="1:4" x14ac:dyDescent="0.35">
      <c r="A6215" s="98"/>
      <c r="B6215" s="98"/>
      <c r="C6215" s="98"/>
      <c r="D6215" s="98"/>
    </row>
    <row r="6216" spans="1:4" x14ac:dyDescent="0.35">
      <c r="A6216" s="98"/>
      <c r="B6216" s="98"/>
      <c r="C6216" s="98"/>
      <c r="D6216" s="98"/>
    </row>
    <row r="6217" spans="1:4" x14ac:dyDescent="0.35">
      <c r="A6217" s="98"/>
      <c r="B6217" s="98"/>
      <c r="C6217" s="98"/>
      <c r="D6217" s="98"/>
    </row>
    <row r="6218" spans="1:4" x14ac:dyDescent="0.35">
      <c r="A6218" s="98"/>
      <c r="B6218" s="98"/>
      <c r="C6218" s="98"/>
      <c r="D6218" s="98"/>
    </row>
    <row r="6219" spans="1:4" x14ac:dyDescent="0.35">
      <c r="A6219" s="98"/>
      <c r="B6219" s="98"/>
      <c r="C6219" s="98"/>
      <c r="D6219" s="98"/>
    </row>
    <row r="6220" spans="1:4" x14ac:dyDescent="0.35">
      <c r="A6220" s="98"/>
      <c r="B6220" s="98"/>
      <c r="C6220" s="98"/>
      <c r="D6220" s="98"/>
    </row>
    <row r="6221" spans="1:4" x14ac:dyDescent="0.35">
      <c r="A6221" s="98"/>
      <c r="B6221" s="98"/>
      <c r="C6221" s="98"/>
      <c r="D6221" s="98"/>
    </row>
    <row r="6222" spans="1:4" x14ac:dyDescent="0.35">
      <c r="A6222" s="98"/>
      <c r="B6222" s="98"/>
      <c r="C6222" s="98"/>
      <c r="D6222" s="98"/>
    </row>
    <row r="6223" spans="1:4" x14ac:dyDescent="0.35">
      <c r="A6223" s="98"/>
      <c r="B6223" s="98"/>
      <c r="C6223" s="98"/>
      <c r="D6223" s="98"/>
    </row>
    <row r="6224" spans="1:4" x14ac:dyDescent="0.35">
      <c r="A6224" s="98"/>
      <c r="B6224" s="98"/>
      <c r="C6224" s="98"/>
      <c r="D6224" s="98"/>
    </row>
    <row r="6225" spans="1:4" x14ac:dyDescent="0.35">
      <c r="A6225" s="98"/>
      <c r="B6225" s="98"/>
      <c r="C6225" s="98"/>
      <c r="D6225" s="98"/>
    </row>
    <row r="6226" spans="1:4" x14ac:dyDescent="0.35">
      <c r="A6226" s="98"/>
      <c r="B6226" s="98"/>
      <c r="C6226" s="98"/>
      <c r="D6226" s="98"/>
    </row>
    <row r="6227" spans="1:4" x14ac:dyDescent="0.35">
      <c r="A6227" s="98"/>
      <c r="B6227" s="98"/>
      <c r="C6227" s="98"/>
      <c r="D6227" s="98"/>
    </row>
    <row r="6228" spans="1:4" x14ac:dyDescent="0.35">
      <c r="A6228" s="98"/>
      <c r="B6228" s="98"/>
      <c r="C6228" s="98"/>
      <c r="D6228" s="98"/>
    </row>
    <row r="6229" spans="1:4" x14ac:dyDescent="0.35">
      <c r="A6229" s="98"/>
      <c r="B6229" s="98"/>
      <c r="C6229" s="98"/>
      <c r="D6229" s="98"/>
    </row>
    <row r="6230" spans="1:4" x14ac:dyDescent="0.35">
      <c r="A6230" s="98"/>
      <c r="B6230" s="98"/>
      <c r="C6230" s="98"/>
      <c r="D6230" s="98"/>
    </row>
    <row r="6231" spans="1:4" x14ac:dyDescent="0.35">
      <c r="A6231" s="98"/>
      <c r="B6231" s="98"/>
      <c r="C6231" s="98"/>
      <c r="D6231" s="98"/>
    </row>
    <row r="6232" spans="1:4" x14ac:dyDescent="0.35">
      <c r="A6232" s="98"/>
      <c r="B6232" s="98"/>
      <c r="C6232" s="98"/>
      <c r="D6232" s="98"/>
    </row>
    <row r="6233" spans="1:4" x14ac:dyDescent="0.35">
      <c r="A6233" s="98"/>
      <c r="B6233" s="98"/>
      <c r="C6233" s="98"/>
      <c r="D6233" s="98"/>
    </row>
    <row r="6234" spans="1:4" x14ac:dyDescent="0.35">
      <c r="A6234" s="98"/>
      <c r="B6234" s="98"/>
      <c r="C6234" s="98"/>
      <c r="D6234" s="98"/>
    </row>
    <row r="6235" spans="1:4" x14ac:dyDescent="0.35">
      <c r="A6235" s="98"/>
      <c r="B6235" s="98"/>
      <c r="C6235" s="98"/>
      <c r="D6235" s="98"/>
    </row>
    <row r="6236" spans="1:4" x14ac:dyDescent="0.35">
      <c r="A6236" s="98"/>
      <c r="B6236" s="98"/>
      <c r="C6236" s="98"/>
      <c r="D6236" s="98"/>
    </row>
    <row r="6237" spans="1:4" x14ac:dyDescent="0.35">
      <c r="A6237" s="98"/>
      <c r="B6237" s="98"/>
      <c r="C6237" s="98"/>
      <c r="D6237" s="98"/>
    </row>
    <row r="6238" spans="1:4" x14ac:dyDescent="0.35">
      <c r="A6238" s="98"/>
      <c r="B6238" s="98"/>
      <c r="C6238" s="98"/>
      <c r="D6238" s="98"/>
    </row>
    <row r="6239" spans="1:4" x14ac:dyDescent="0.35">
      <c r="A6239" s="98"/>
      <c r="B6239" s="98"/>
      <c r="C6239" s="98"/>
      <c r="D6239" s="98"/>
    </row>
    <row r="6240" spans="1:4" x14ac:dyDescent="0.35">
      <c r="A6240" s="98"/>
      <c r="B6240" s="98"/>
      <c r="C6240" s="98"/>
      <c r="D6240" s="98"/>
    </row>
    <row r="6241" spans="1:4" x14ac:dyDescent="0.35">
      <c r="A6241" s="98"/>
      <c r="B6241" s="98"/>
      <c r="C6241" s="98"/>
      <c r="D6241" s="98"/>
    </row>
    <row r="6242" spans="1:4" x14ac:dyDescent="0.35">
      <c r="A6242" s="98"/>
      <c r="B6242" s="98"/>
      <c r="C6242" s="98"/>
      <c r="D6242" s="98"/>
    </row>
    <row r="6243" spans="1:4" x14ac:dyDescent="0.35">
      <c r="A6243" s="98"/>
      <c r="B6243" s="98"/>
      <c r="C6243" s="98"/>
      <c r="D6243" s="98"/>
    </row>
    <row r="6244" spans="1:4" x14ac:dyDescent="0.35">
      <c r="A6244" s="98"/>
      <c r="B6244" s="98"/>
      <c r="C6244" s="98"/>
      <c r="D6244" s="98"/>
    </row>
    <row r="6245" spans="1:4" x14ac:dyDescent="0.35">
      <c r="A6245" s="98"/>
      <c r="B6245" s="98"/>
      <c r="C6245" s="98"/>
      <c r="D6245" s="98"/>
    </row>
    <row r="6246" spans="1:4" x14ac:dyDescent="0.35">
      <c r="A6246" s="98"/>
      <c r="B6246" s="98"/>
      <c r="C6246" s="98"/>
      <c r="D6246" s="98"/>
    </row>
    <row r="6247" spans="1:4" x14ac:dyDescent="0.35">
      <c r="A6247" s="98"/>
      <c r="B6247" s="98"/>
      <c r="C6247" s="98"/>
      <c r="D6247" s="98"/>
    </row>
    <row r="6248" spans="1:4" x14ac:dyDescent="0.35">
      <c r="A6248" s="98"/>
      <c r="B6248" s="98"/>
      <c r="C6248" s="98"/>
      <c r="D6248" s="98"/>
    </row>
    <row r="6249" spans="1:4" x14ac:dyDescent="0.35">
      <c r="A6249" s="98"/>
      <c r="B6249" s="98"/>
      <c r="C6249" s="98"/>
      <c r="D6249" s="98"/>
    </row>
    <row r="6250" spans="1:4" x14ac:dyDescent="0.35">
      <c r="A6250" s="98"/>
      <c r="B6250" s="98"/>
      <c r="C6250" s="98"/>
      <c r="D6250" s="98"/>
    </row>
    <row r="6251" spans="1:4" x14ac:dyDescent="0.35">
      <c r="A6251" s="98"/>
      <c r="B6251" s="98"/>
      <c r="C6251" s="98"/>
      <c r="D6251" s="98"/>
    </row>
    <row r="6252" spans="1:4" x14ac:dyDescent="0.35">
      <c r="A6252" s="98"/>
      <c r="B6252" s="98"/>
      <c r="C6252" s="98"/>
      <c r="D6252" s="98"/>
    </row>
    <row r="6253" spans="1:4" x14ac:dyDescent="0.35">
      <c r="A6253" s="98"/>
      <c r="B6253" s="98"/>
      <c r="C6253" s="98"/>
      <c r="D6253" s="98"/>
    </row>
    <row r="6254" spans="1:4" x14ac:dyDescent="0.35">
      <c r="A6254" s="98"/>
      <c r="B6254" s="98"/>
      <c r="C6254" s="98"/>
      <c r="D6254" s="98"/>
    </row>
    <row r="6255" spans="1:4" x14ac:dyDescent="0.35">
      <c r="A6255" s="98"/>
      <c r="B6255" s="98"/>
      <c r="C6255" s="98"/>
      <c r="D6255" s="98"/>
    </row>
    <row r="6256" spans="1:4" x14ac:dyDescent="0.35">
      <c r="A6256" s="98"/>
      <c r="B6256" s="98"/>
      <c r="C6256" s="98"/>
      <c r="D6256" s="98"/>
    </row>
    <row r="6257" spans="1:4" x14ac:dyDescent="0.35">
      <c r="A6257" s="98"/>
      <c r="B6257" s="98"/>
      <c r="C6257" s="98"/>
      <c r="D6257" s="98"/>
    </row>
    <row r="6258" spans="1:4" x14ac:dyDescent="0.35">
      <c r="A6258" s="98"/>
      <c r="B6258" s="98"/>
      <c r="C6258" s="98"/>
      <c r="D6258" s="98"/>
    </row>
    <row r="6259" spans="1:4" x14ac:dyDescent="0.35">
      <c r="A6259" s="98"/>
      <c r="B6259" s="98"/>
      <c r="C6259" s="98"/>
      <c r="D6259" s="98"/>
    </row>
    <row r="6260" spans="1:4" x14ac:dyDescent="0.35">
      <c r="A6260" s="98"/>
      <c r="B6260" s="98"/>
      <c r="C6260" s="98"/>
      <c r="D6260" s="98"/>
    </row>
    <row r="6261" spans="1:4" x14ac:dyDescent="0.35">
      <c r="A6261" s="98"/>
      <c r="B6261" s="98"/>
      <c r="C6261" s="98"/>
      <c r="D6261" s="98"/>
    </row>
    <row r="6262" spans="1:4" x14ac:dyDescent="0.35">
      <c r="A6262" s="98"/>
      <c r="B6262" s="98"/>
      <c r="C6262" s="98"/>
      <c r="D6262" s="98"/>
    </row>
    <row r="6263" spans="1:4" x14ac:dyDescent="0.35">
      <c r="A6263" s="98"/>
      <c r="B6263" s="98"/>
      <c r="C6263" s="98"/>
      <c r="D6263" s="98"/>
    </row>
    <row r="6264" spans="1:4" x14ac:dyDescent="0.35">
      <c r="A6264" s="98"/>
      <c r="B6264" s="98"/>
      <c r="C6264" s="98"/>
      <c r="D6264" s="98"/>
    </row>
    <row r="6265" spans="1:4" x14ac:dyDescent="0.35">
      <c r="A6265" s="98"/>
      <c r="B6265" s="98"/>
      <c r="C6265" s="98"/>
      <c r="D6265" s="98"/>
    </row>
    <row r="6266" spans="1:4" x14ac:dyDescent="0.35">
      <c r="A6266" s="98"/>
      <c r="B6266" s="98"/>
      <c r="C6266" s="98"/>
      <c r="D6266" s="98"/>
    </row>
    <row r="6267" spans="1:4" x14ac:dyDescent="0.35">
      <c r="A6267" s="98"/>
      <c r="B6267" s="98"/>
      <c r="C6267" s="98"/>
      <c r="D6267" s="98"/>
    </row>
    <row r="6268" spans="1:4" x14ac:dyDescent="0.35">
      <c r="A6268" s="98"/>
      <c r="B6268" s="98"/>
      <c r="C6268" s="98"/>
      <c r="D6268" s="98"/>
    </row>
    <row r="6269" spans="1:4" x14ac:dyDescent="0.35">
      <c r="A6269" s="98"/>
      <c r="B6269" s="98"/>
      <c r="C6269" s="98"/>
      <c r="D6269" s="98"/>
    </row>
    <row r="6270" spans="1:4" x14ac:dyDescent="0.35">
      <c r="A6270" s="98"/>
      <c r="B6270" s="98"/>
      <c r="C6270" s="98"/>
      <c r="D6270" s="98"/>
    </row>
    <row r="6271" spans="1:4" x14ac:dyDescent="0.35">
      <c r="A6271" s="98"/>
      <c r="B6271" s="98"/>
      <c r="C6271" s="98"/>
      <c r="D6271" s="98"/>
    </row>
    <row r="6272" spans="1:4" x14ac:dyDescent="0.35">
      <c r="A6272" s="98"/>
      <c r="B6272" s="98"/>
      <c r="C6272" s="98"/>
      <c r="D6272" s="98"/>
    </row>
    <row r="6273" spans="1:4" x14ac:dyDescent="0.35">
      <c r="A6273" s="98"/>
      <c r="B6273" s="98"/>
      <c r="C6273" s="98"/>
      <c r="D6273" s="98"/>
    </row>
    <row r="6274" spans="1:4" x14ac:dyDescent="0.35">
      <c r="A6274" s="98"/>
      <c r="B6274" s="98"/>
      <c r="C6274" s="98"/>
      <c r="D6274" s="98"/>
    </row>
    <row r="6275" spans="1:4" x14ac:dyDescent="0.35">
      <c r="A6275" s="98"/>
      <c r="B6275" s="98"/>
      <c r="C6275" s="98"/>
      <c r="D6275" s="98"/>
    </row>
    <row r="6276" spans="1:4" x14ac:dyDescent="0.35">
      <c r="A6276" s="98"/>
      <c r="B6276" s="98"/>
      <c r="C6276" s="98"/>
      <c r="D6276" s="98"/>
    </row>
    <row r="6277" spans="1:4" x14ac:dyDescent="0.35">
      <c r="A6277" s="98"/>
      <c r="B6277" s="98"/>
      <c r="C6277" s="98"/>
      <c r="D6277" s="98"/>
    </row>
    <row r="6278" spans="1:4" x14ac:dyDescent="0.35">
      <c r="A6278" s="98"/>
      <c r="B6278" s="98"/>
      <c r="C6278" s="98"/>
      <c r="D6278" s="98"/>
    </row>
    <row r="6279" spans="1:4" x14ac:dyDescent="0.35">
      <c r="A6279" s="98"/>
      <c r="B6279" s="98"/>
      <c r="C6279" s="98"/>
      <c r="D6279" s="98"/>
    </row>
    <row r="6280" spans="1:4" x14ac:dyDescent="0.35">
      <c r="A6280" s="98"/>
      <c r="B6280" s="98"/>
      <c r="C6280" s="98"/>
      <c r="D6280" s="98"/>
    </row>
    <row r="6281" spans="1:4" x14ac:dyDescent="0.35">
      <c r="A6281" s="98"/>
      <c r="B6281" s="98"/>
      <c r="C6281" s="98"/>
      <c r="D6281" s="98"/>
    </row>
    <row r="6282" spans="1:4" x14ac:dyDescent="0.35">
      <c r="A6282" s="98"/>
      <c r="B6282" s="98"/>
      <c r="C6282" s="98"/>
      <c r="D6282" s="98"/>
    </row>
    <row r="6283" spans="1:4" x14ac:dyDescent="0.35">
      <c r="A6283" s="98"/>
      <c r="B6283" s="98"/>
      <c r="C6283" s="98"/>
      <c r="D6283" s="98"/>
    </row>
    <row r="6284" spans="1:4" x14ac:dyDescent="0.35">
      <c r="A6284" s="98"/>
      <c r="B6284" s="98"/>
      <c r="C6284" s="98"/>
      <c r="D6284" s="98"/>
    </row>
    <row r="6285" spans="1:4" x14ac:dyDescent="0.35">
      <c r="A6285" s="98"/>
      <c r="B6285" s="98"/>
      <c r="C6285" s="98"/>
      <c r="D6285" s="98"/>
    </row>
    <row r="6286" spans="1:4" x14ac:dyDescent="0.35">
      <c r="A6286" s="98"/>
      <c r="B6286" s="98"/>
      <c r="C6286" s="98"/>
      <c r="D6286" s="98"/>
    </row>
    <row r="6287" spans="1:4" x14ac:dyDescent="0.35">
      <c r="A6287" s="98"/>
      <c r="B6287" s="98"/>
      <c r="C6287" s="98"/>
      <c r="D6287" s="98"/>
    </row>
    <row r="6288" spans="1:4" x14ac:dyDescent="0.35">
      <c r="A6288" s="98"/>
      <c r="B6288" s="98"/>
      <c r="C6288" s="98"/>
      <c r="D6288" s="98"/>
    </row>
    <row r="6289" spans="1:4" x14ac:dyDescent="0.35">
      <c r="A6289" s="98"/>
      <c r="B6289" s="98"/>
      <c r="C6289" s="98"/>
      <c r="D6289" s="98"/>
    </row>
    <row r="6290" spans="1:4" x14ac:dyDescent="0.35">
      <c r="A6290" s="98"/>
      <c r="B6290" s="98"/>
      <c r="C6290" s="98"/>
      <c r="D6290" s="98"/>
    </row>
    <row r="6291" spans="1:4" x14ac:dyDescent="0.35">
      <c r="A6291" s="98"/>
      <c r="B6291" s="98"/>
      <c r="C6291" s="98"/>
      <c r="D6291" s="98"/>
    </row>
    <row r="6292" spans="1:4" x14ac:dyDescent="0.35">
      <c r="A6292" s="98"/>
      <c r="B6292" s="98"/>
      <c r="C6292" s="98"/>
      <c r="D6292" s="98"/>
    </row>
    <row r="6293" spans="1:4" x14ac:dyDescent="0.35">
      <c r="A6293" s="98"/>
      <c r="B6293" s="98"/>
      <c r="C6293" s="98"/>
      <c r="D6293" s="98"/>
    </row>
    <row r="6294" spans="1:4" x14ac:dyDescent="0.35">
      <c r="A6294" s="98"/>
      <c r="B6294" s="98"/>
      <c r="C6294" s="98"/>
      <c r="D6294" s="98"/>
    </row>
    <row r="6295" spans="1:4" x14ac:dyDescent="0.35">
      <c r="A6295" s="98"/>
      <c r="B6295" s="98"/>
      <c r="C6295" s="98"/>
      <c r="D6295" s="98"/>
    </row>
    <row r="6296" spans="1:4" x14ac:dyDescent="0.35">
      <c r="A6296" s="98"/>
      <c r="B6296" s="98"/>
      <c r="C6296" s="98"/>
      <c r="D6296" s="98"/>
    </row>
    <row r="6297" spans="1:4" x14ac:dyDescent="0.35">
      <c r="A6297" s="98"/>
      <c r="B6297" s="98"/>
      <c r="C6297" s="98"/>
      <c r="D6297" s="98"/>
    </row>
    <row r="6298" spans="1:4" x14ac:dyDescent="0.35">
      <c r="A6298" s="98"/>
      <c r="B6298" s="98"/>
      <c r="C6298" s="98"/>
      <c r="D6298" s="98"/>
    </row>
    <row r="6299" spans="1:4" x14ac:dyDescent="0.35">
      <c r="A6299" s="98"/>
      <c r="B6299" s="98"/>
      <c r="C6299" s="98"/>
      <c r="D6299" s="98"/>
    </row>
    <row r="6300" spans="1:4" x14ac:dyDescent="0.35">
      <c r="A6300" s="98"/>
      <c r="B6300" s="98"/>
      <c r="C6300" s="98"/>
      <c r="D6300" s="98"/>
    </row>
    <row r="6301" spans="1:4" x14ac:dyDescent="0.35">
      <c r="A6301" s="98"/>
      <c r="B6301" s="98"/>
      <c r="C6301" s="98"/>
      <c r="D6301" s="98"/>
    </row>
    <row r="6302" spans="1:4" x14ac:dyDescent="0.35">
      <c r="A6302" s="98"/>
      <c r="B6302" s="98"/>
      <c r="C6302" s="98"/>
      <c r="D6302" s="98"/>
    </row>
    <row r="6303" spans="1:4" x14ac:dyDescent="0.35">
      <c r="A6303" s="98"/>
      <c r="B6303" s="98"/>
      <c r="C6303" s="98"/>
      <c r="D6303" s="98"/>
    </row>
    <row r="6304" spans="1:4" x14ac:dyDescent="0.35">
      <c r="A6304" s="98"/>
      <c r="B6304" s="98"/>
      <c r="C6304" s="98"/>
      <c r="D6304" s="98"/>
    </row>
    <row r="6305" spans="1:4" x14ac:dyDescent="0.35">
      <c r="A6305" s="98"/>
      <c r="B6305" s="98"/>
      <c r="C6305" s="98"/>
      <c r="D6305" s="98"/>
    </row>
    <row r="6306" spans="1:4" x14ac:dyDescent="0.35">
      <c r="A6306" s="98"/>
      <c r="B6306" s="98"/>
      <c r="C6306" s="98"/>
      <c r="D6306" s="98"/>
    </row>
    <row r="6307" spans="1:4" x14ac:dyDescent="0.35">
      <c r="A6307" s="98"/>
      <c r="B6307" s="98"/>
      <c r="C6307" s="98"/>
      <c r="D6307" s="98"/>
    </row>
    <row r="6308" spans="1:4" x14ac:dyDescent="0.35">
      <c r="A6308" s="98"/>
      <c r="B6308" s="98"/>
      <c r="C6308" s="98"/>
      <c r="D6308" s="98"/>
    </row>
    <row r="6309" spans="1:4" x14ac:dyDescent="0.35">
      <c r="A6309" s="98"/>
      <c r="B6309" s="98"/>
      <c r="C6309" s="98"/>
      <c r="D6309" s="98"/>
    </row>
    <row r="6310" spans="1:4" x14ac:dyDescent="0.35">
      <c r="A6310" s="98"/>
      <c r="B6310" s="98"/>
      <c r="C6310" s="98"/>
      <c r="D6310" s="98"/>
    </row>
    <row r="6311" spans="1:4" x14ac:dyDescent="0.35">
      <c r="A6311" s="98"/>
      <c r="B6311" s="98"/>
      <c r="C6311" s="98"/>
      <c r="D6311" s="98"/>
    </row>
    <row r="6312" spans="1:4" x14ac:dyDescent="0.35">
      <c r="A6312" s="98"/>
      <c r="B6312" s="98"/>
      <c r="C6312" s="98"/>
      <c r="D6312" s="98"/>
    </row>
    <row r="6313" spans="1:4" x14ac:dyDescent="0.35">
      <c r="A6313" s="98"/>
      <c r="B6313" s="98"/>
      <c r="C6313" s="98"/>
      <c r="D6313" s="98"/>
    </row>
    <row r="6314" spans="1:4" x14ac:dyDescent="0.35">
      <c r="A6314" s="98"/>
      <c r="B6314" s="98"/>
      <c r="C6314" s="98"/>
      <c r="D6314" s="98"/>
    </row>
    <row r="6315" spans="1:4" x14ac:dyDescent="0.35">
      <c r="A6315" s="98"/>
      <c r="B6315" s="98"/>
      <c r="C6315" s="98"/>
      <c r="D6315" s="98"/>
    </row>
    <row r="6316" spans="1:4" x14ac:dyDescent="0.35">
      <c r="A6316" s="98"/>
      <c r="B6316" s="98"/>
      <c r="C6316" s="98"/>
      <c r="D6316" s="98"/>
    </row>
    <row r="6317" spans="1:4" x14ac:dyDescent="0.35">
      <c r="A6317" s="98"/>
      <c r="B6317" s="98"/>
      <c r="C6317" s="98"/>
      <c r="D6317" s="98"/>
    </row>
    <row r="6318" spans="1:4" x14ac:dyDescent="0.35">
      <c r="A6318" s="98"/>
      <c r="B6318" s="98"/>
      <c r="C6318" s="98"/>
      <c r="D6318" s="98"/>
    </row>
    <row r="6319" spans="1:4" x14ac:dyDescent="0.35">
      <c r="A6319" s="98"/>
      <c r="B6319" s="98"/>
      <c r="C6319" s="98"/>
      <c r="D6319" s="98"/>
    </row>
    <row r="6320" spans="1:4" x14ac:dyDescent="0.35">
      <c r="A6320" s="98"/>
      <c r="B6320" s="98"/>
      <c r="C6320" s="98"/>
      <c r="D6320" s="98"/>
    </row>
    <row r="6321" spans="1:4" x14ac:dyDescent="0.35">
      <c r="A6321" s="98"/>
      <c r="B6321" s="98"/>
      <c r="C6321" s="98"/>
      <c r="D6321" s="98"/>
    </row>
    <row r="6322" spans="1:4" x14ac:dyDescent="0.35">
      <c r="A6322" s="98"/>
      <c r="B6322" s="98"/>
      <c r="C6322" s="98"/>
      <c r="D6322" s="98"/>
    </row>
    <row r="6323" spans="1:4" x14ac:dyDescent="0.35">
      <c r="A6323" s="98"/>
      <c r="B6323" s="98"/>
      <c r="C6323" s="98"/>
      <c r="D6323" s="98"/>
    </row>
    <row r="6324" spans="1:4" x14ac:dyDescent="0.35">
      <c r="A6324" s="98"/>
      <c r="B6324" s="98"/>
      <c r="C6324" s="98"/>
      <c r="D6324" s="98"/>
    </row>
    <row r="6325" spans="1:4" x14ac:dyDescent="0.35">
      <c r="A6325" s="98"/>
      <c r="B6325" s="98"/>
      <c r="C6325" s="98"/>
      <c r="D6325" s="98"/>
    </row>
    <row r="6326" spans="1:4" x14ac:dyDescent="0.35">
      <c r="A6326" s="98"/>
      <c r="B6326" s="98"/>
      <c r="C6326" s="98"/>
      <c r="D6326" s="98"/>
    </row>
    <row r="6327" spans="1:4" x14ac:dyDescent="0.35">
      <c r="A6327" s="98"/>
      <c r="B6327" s="98"/>
      <c r="C6327" s="98"/>
      <c r="D6327" s="98"/>
    </row>
    <row r="6328" spans="1:4" x14ac:dyDescent="0.35">
      <c r="A6328" s="98"/>
      <c r="B6328" s="98"/>
      <c r="C6328" s="98"/>
      <c r="D6328" s="98"/>
    </row>
    <row r="6329" spans="1:4" x14ac:dyDescent="0.35">
      <c r="A6329" s="98"/>
      <c r="B6329" s="98"/>
      <c r="C6329" s="98"/>
      <c r="D6329" s="98"/>
    </row>
    <row r="6330" spans="1:4" x14ac:dyDescent="0.35">
      <c r="A6330" s="98"/>
      <c r="B6330" s="98"/>
      <c r="C6330" s="98"/>
      <c r="D6330" s="98"/>
    </row>
    <row r="6331" spans="1:4" x14ac:dyDescent="0.35">
      <c r="A6331" s="98"/>
      <c r="B6331" s="98"/>
      <c r="C6331" s="98"/>
      <c r="D6331" s="98"/>
    </row>
    <row r="6332" spans="1:4" x14ac:dyDescent="0.35">
      <c r="A6332" s="98"/>
      <c r="B6332" s="98"/>
      <c r="C6332" s="98"/>
      <c r="D6332" s="98"/>
    </row>
    <row r="6333" spans="1:4" x14ac:dyDescent="0.35">
      <c r="A6333" s="98"/>
      <c r="B6333" s="98"/>
      <c r="C6333" s="98"/>
      <c r="D6333" s="98"/>
    </row>
    <row r="6334" spans="1:4" x14ac:dyDescent="0.35">
      <c r="A6334" s="98"/>
      <c r="B6334" s="98"/>
      <c r="C6334" s="98"/>
      <c r="D6334" s="98"/>
    </row>
    <row r="6335" spans="1:4" x14ac:dyDescent="0.35">
      <c r="A6335" s="98"/>
      <c r="B6335" s="98"/>
      <c r="C6335" s="98"/>
      <c r="D6335" s="98"/>
    </row>
    <row r="6336" spans="1:4" x14ac:dyDescent="0.35">
      <c r="A6336" s="98"/>
      <c r="B6336" s="98"/>
      <c r="C6336" s="98"/>
      <c r="D6336" s="98"/>
    </row>
    <row r="6337" spans="1:4" x14ac:dyDescent="0.35">
      <c r="A6337" s="98"/>
      <c r="B6337" s="98"/>
      <c r="C6337" s="98"/>
      <c r="D6337" s="98"/>
    </row>
    <row r="6338" spans="1:4" x14ac:dyDescent="0.35">
      <c r="A6338" s="98"/>
      <c r="B6338" s="98"/>
      <c r="C6338" s="98"/>
      <c r="D6338" s="98"/>
    </row>
    <row r="6339" spans="1:4" x14ac:dyDescent="0.35">
      <c r="A6339" s="98"/>
      <c r="B6339" s="98"/>
      <c r="C6339" s="98"/>
      <c r="D6339" s="98"/>
    </row>
    <row r="6340" spans="1:4" x14ac:dyDescent="0.35">
      <c r="A6340" s="98"/>
      <c r="B6340" s="98"/>
      <c r="C6340" s="98"/>
      <c r="D6340" s="98"/>
    </row>
    <row r="6341" spans="1:4" x14ac:dyDescent="0.35">
      <c r="A6341" s="98"/>
      <c r="B6341" s="98"/>
      <c r="C6341" s="98"/>
      <c r="D6341" s="98"/>
    </row>
    <row r="6342" spans="1:4" x14ac:dyDescent="0.35">
      <c r="A6342" s="98"/>
      <c r="B6342" s="98"/>
      <c r="C6342" s="98"/>
      <c r="D6342" s="98"/>
    </row>
    <row r="6343" spans="1:4" x14ac:dyDescent="0.35">
      <c r="A6343" s="98"/>
      <c r="B6343" s="98"/>
      <c r="C6343" s="98"/>
      <c r="D6343" s="98"/>
    </row>
    <row r="6344" spans="1:4" x14ac:dyDescent="0.35">
      <c r="A6344" s="98"/>
      <c r="B6344" s="98"/>
      <c r="C6344" s="98"/>
      <c r="D6344" s="98"/>
    </row>
    <row r="6345" spans="1:4" x14ac:dyDescent="0.35">
      <c r="A6345" s="98"/>
      <c r="B6345" s="98"/>
      <c r="C6345" s="98"/>
      <c r="D6345" s="98"/>
    </row>
    <row r="6346" spans="1:4" x14ac:dyDescent="0.35">
      <c r="A6346" s="98"/>
      <c r="B6346" s="98"/>
      <c r="C6346" s="98"/>
      <c r="D6346" s="98"/>
    </row>
    <row r="6347" spans="1:4" x14ac:dyDescent="0.35">
      <c r="A6347" s="98"/>
      <c r="B6347" s="98"/>
      <c r="C6347" s="98"/>
      <c r="D6347" s="98"/>
    </row>
    <row r="6348" spans="1:4" x14ac:dyDescent="0.35">
      <c r="A6348" s="98"/>
      <c r="B6348" s="98"/>
      <c r="C6348" s="98"/>
      <c r="D6348" s="98"/>
    </row>
    <row r="6349" spans="1:4" x14ac:dyDescent="0.35">
      <c r="A6349" s="98"/>
      <c r="B6349" s="98"/>
      <c r="C6349" s="98"/>
      <c r="D6349" s="98"/>
    </row>
    <row r="6350" spans="1:4" x14ac:dyDescent="0.35">
      <c r="A6350" s="98"/>
      <c r="B6350" s="98"/>
      <c r="C6350" s="98"/>
      <c r="D6350" s="98"/>
    </row>
    <row r="6351" spans="1:4" x14ac:dyDescent="0.35">
      <c r="A6351" s="98"/>
      <c r="B6351" s="98"/>
      <c r="C6351" s="98"/>
      <c r="D6351" s="98"/>
    </row>
    <row r="6352" spans="1:4" x14ac:dyDescent="0.35">
      <c r="A6352" s="98"/>
      <c r="B6352" s="98"/>
      <c r="C6352" s="98"/>
      <c r="D6352" s="98"/>
    </row>
    <row r="6353" spans="1:4" x14ac:dyDescent="0.35">
      <c r="A6353" s="98"/>
      <c r="B6353" s="98"/>
      <c r="C6353" s="98"/>
      <c r="D6353" s="98"/>
    </row>
    <row r="6354" spans="1:4" x14ac:dyDescent="0.35">
      <c r="A6354" s="98"/>
      <c r="B6354" s="98"/>
      <c r="C6354" s="98"/>
      <c r="D6354" s="98"/>
    </row>
    <row r="6355" spans="1:4" x14ac:dyDescent="0.35">
      <c r="A6355" s="98"/>
      <c r="B6355" s="98"/>
      <c r="C6355" s="98"/>
      <c r="D6355" s="98"/>
    </row>
    <row r="6356" spans="1:4" x14ac:dyDescent="0.35">
      <c r="A6356" s="98"/>
      <c r="B6356" s="98"/>
      <c r="C6356" s="98"/>
      <c r="D6356" s="98"/>
    </row>
    <row r="6357" spans="1:4" x14ac:dyDescent="0.35">
      <c r="A6357" s="98"/>
      <c r="B6357" s="98"/>
      <c r="C6357" s="98"/>
      <c r="D6357" s="98"/>
    </row>
    <row r="6358" spans="1:4" x14ac:dyDescent="0.35">
      <c r="A6358" s="98"/>
      <c r="B6358" s="98"/>
      <c r="C6358" s="98"/>
      <c r="D6358" s="98"/>
    </row>
    <row r="6359" spans="1:4" x14ac:dyDescent="0.35">
      <c r="A6359" s="98"/>
      <c r="B6359" s="98"/>
      <c r="C6359" s="98"/>
      <c r="D6359" s="98"/>
    </row>
    <row r="6360" spans="1:4" x14ac:dyDescent="0.35">
      <c r="A6360" s="98"/>
      <c r="B6360" s="98"/>
      <c r="C6360" s="98"/>
      <c r="D6360" s="98"/>
    </row>
    <row r="6361" spans="1:4" x14ac:dyDescent="0.35">
      <c r="A6361" s="98"/>
      <c r="B6361" s="98"/>
      <c r="C6361" s="98"/>
      <c r="D6361" s="98"/>
    </row>
    <row r="6362" spans="1:4" x14ac:dyDescent="0.35">
      <c r="A6362" s="98"/>
      <c r="B6362" s="98"/>
      <c r="C6362" s="98"/>
      <c r="D6362" s="98"/>
    </row>
    <row r="6363" spans="1:4" x14ac:dyDescent="0.35">
      <c r="A6363" s="98"/>
      <c r="B6363" s="98"/>
      <c r="C6363" s="98"/>
      <c r="D6363" s="98"/>
    </row>
    <row r="6364" spans="1:4" x14ac:dyDescent="0.35">
      <c r="A6364" s="98"/>
      <c r="B6364" s="98"/>
      <c r="C6364" s="98"/>
      <c r="D6364" s="98"/>
    </row>
    <row r="6365" spans="1:4" x14ac:dyDescent="0.35">
      <c r="A6365" s="98"/>
      <c r="B6365" s="98"/>
      <c r="C6365" s="98"/>
      <c r="D6365" s="98"/>
    </row>
    <row r="6366" spans="1:4" x14ac:dyDescent="0.35">
      <c r="A6366" s="98"/>
      <c r="B6366" s="98"/>
      <c r="C6366" s="98"/>
      <c r="D6366" s="98"/>
    </row>
    <row r="6367" spans="1:4" x14ac:dyDescent="0.35">
      <c r="A6367" s="98"/>
      <c r="B6367" s="98"/>
      <c r="C6367" s="98"/>
      <c r="D6367" s="98"/>
    </row>
    <row r="6368" spans="1:4" x14ac:dyDescent="0.35">
      <c r="A6368" s="98"/>
      <c r="B6368" s="98"/>
      <c r="C6368" s="98"/>
      <c r="D6368" s="98"/>
    </row>
    <row r="6369" spans="1:4" x14ac:dyDescent="0.35">
      <c r="A6369" s="98"/>
      <c r="B6369" s="98"/>
      <c r="C6369" s="98"/>
      <c r="D6369" s="98"/>
    </row>
    <row r="6370" spans="1:4" x14ac:dyDescent="0.35">
      <c r="A6370" s="98"/>
      <c r="B6370" s="98"/>
      <c r="C6370" s="98"/>
      <c r="D6370" s="98"/>
    </row>
    <row r="6371" spans="1:4" x14ac:dyDescent="0.35">
      <c r="A6371" s="98"/>
      <c r="B6371" s="98"/>
      <c r="C6371" s="98"/>
      <c r="D6371" s="98"/>
    </row>
    <row r="6372" spans="1:4" x14ac:dyDescent="0.35">
      <c r="A6372" s="98"/>
      <c r="B6372" s="98"/>
      <c r="C6372" s="98"/>
      <c r="D6372" s="98"/>
    </row>
    <row r="6373" spans="1:4" x14ac:dyDescent="0.35">
      <c r="A6373" s="98"/>
      <c r="B6373" s="98"/>
      <c r="C6373" s="98"/>
      <c r="D6373" s="98"/>
    </row>
    <row r="6374" spans="1:4" x14ac:dyDescent="0.35">
      <c r="A6374" s="98"/>
      <c r="B6374" s="98"/>
      <c r="C6374" s="98"/>
      <c r="D6374" s="98"/>
    </row>
    <row r="6375" spans="1:4" x14ac:dyDescent="0.35">
      <c r="A6375" s="98"/>
      <c r="B6375" s="98"/>
      <c r="C6375" s="98"/>
      <c r="D6375" s="98"/>
    </row>
    <row r="6376" spans="1:4" x14ac:dyDescent="0.35">
      <c r="A6376" s="98"/>
      <c r="B6376" s="98"/>
      <c r="C6376" s="98"/>
      <c r="D6376" s="98"/>
    </row>
    <row r="6377" spans="1:4" x14ac:dyDescent="0.35">
      <c r="A6377" s="98"/>
      <c r="B6377" s="98"/>
      <c r="C6377" s="98"/>
      <c r="D6377" s="98"/>
    </row>
    <row r="6378" spans="1:4" x14ac:dyDescent="0.35">
      <c r="A6378" s="98"/>
      <c r="B6378" s="98"/>
      <c r="C6378" s="98"/>
      <c r="D6378" s="98"/>
    </row>
    <row r="6379" spans="1:4" x14ac:dyDescent="0.35">
      <c r="A6379" s="98"/>
      <c r="B6379" s="98"/>
      <c r="C6379" s="98"/>
      <c r="D6379" s="98"/>
    </row>
    <row r="6380" spans="1:4" x14ac:dyDescent="0.35">
      <c r="A6380" s="98"/>
      <c r="B6380" s="98"/>
      <c r="C6380" s="98"/>
      <c r="D6380" s="98"/>
    </row>
    <row r="6381" spans="1:4" x14ac:dyDescent="0.35">
      <c r="A6381" s="98"/>
      <c r="B6381" s="98"/>
      <c r="C6381" s="98"/>
      <c r="D6381" s="98"/>
    </row>
    <row r="6382" spans="1:4" x14ac:dyDescent="0.35">
      <c r="A6382" s="98"/>
      <c r="B6382" s="98"/>
      <c r="C6382" s="98"/>
      <c r="D6382" s="98"/>
    </row>
    <row r="6383" spans="1:4" x14ac:dyDescent="0.35">
      <c r="A6383" s="98"/>
      <c r="B6383" s="98"/>
      <c r="C6383" s="98"/>
      <c r="D6383" s="98"/>
    </row>
    <row r="6384" spans="1:4" x14ac:dyDescent="0.35">
      <c r="A6384" s="98"/>
      <c r="B6384" s="98"/>
      <c r="C6384" s="98"/>
      <c r="D6384" s="98"/>
    </row>
    <row r="6385" spans="1:4" x14ac:dyDescent="0.35">
      <c r="A6385" s="98"/>
      <c r="B6385" s="98"/>
      <c r="C6385" s="98"/>
      <c r="D6385" s="98"/>
    </row>
    <row r="6386" spans="1:4" x14ac:dyDescent="0.35">
      <c r="A6386" s="98"/>
      <c r="B6386" s="98"/>
      <c r="C6386" s="98"/>
      <c r="D6386" s="98"/>
    </row>
    <row r="6387" spans="1:4" x14ac:dyDescent="0.35">
      <c r="A6387" s="98"/>
      <c r="B6387" s="98"/>
      <c r="C6387" s="98"/>
      <c r="D6387" s="98"/>
    </row>
    <row r="6388" spans="1:4" x14ac:dyDescent="0.35">
      <c r="A6388" s="98"/>
      <c r="B6388" s="98"/>
      <c r="C6388" s="98"/>
      <c r="D6388" s="98"/>
    </row>
    <row r="6389" spans="1:4" x14ac:dyDescent="0.35">
      <c r="A6389" s="98"/>
      <c r="B6389" s="98"/>
      <c r="C6389" s="98"/>
      <c r="D6389" s="98"/>
    </row>
    <row r="6390" spans="1:4" x14ac:dyDescent="0.35">
      <c r="A6390" s="98"/>
      <c r="B6390" s="98"/>
      <c r="C6390" s="98"/>
      <c r="D6390" s="98"/>
    </row>
    <row r="6391" spans="1:4" x14ac:dyDescent="0.35">
      <c r="A6391" s="98"/>
      <c r="B6391" s="98"/>
      <c r="C6391" s="98"/>
      <c r="D6391" s="98"/>
    </row>
    <row r="6392" spans="1:4" x14ac:dyDescent="0.35">
      <c r="A6392" s="98"/>
      <c r="B6392" s="98"/>
      <c r="C6392" s="98"/>
      <c r="D6392" s="98"/>
    </row>
    <row r="6393" spans="1:4" x14ac:dyDescent="0.35">
      <c r="A6393" s="98"/>
      <c r="B6393" s="98"/>
      <c r="C6393" s="98"/>
      <c r="D6393" s="98"/>
    </row>
    <row r="6394" spans="1:4" x14ac:dyDescent="0.35">
      <c r="A6394" s="98"/>
      <c r="B6394" s="98"/>
      <c r="C6394" s="98"/>
      <c r="D6394" s="98"/>
    </row>
    <row r="6395" spans="1:4" x14ac:dyDescent="0.35">
      <c r="A6395" s="98"/>
      <c r="B6395" s="98"/>
      <c r="C6395" s="98"/>
      <c r="D6395" s="98"/>
    </row>
    <row r="6396" spans="1:4" x14ac:dyDescent="0.35">
      <c r="A6396" s="98"/>
      <c r="B6396" s="98"/>
      <c r="C6396" s="98"/>
      <c r="D6396" s="98"/>
    </row>
    <row r="6397" spans="1:4" x14ac:dyDescent="0.35">
      <c r="A6397" s="98"/>
      <c r="B6397" s="98"/>
      <c r="C6397" s="98"/>
      <c r="D6397" s="98"/>
    </row>
    <row r="6398" spans="1:4" x14ac:dyDescent="0.35">
      <c r="A6398" s="98"/>
      <c r="B6398" s="98"/>
      <c r="C6398" s="98"/>
      <c r="D6398" s="98"/>
    </row>
    <row r="6399" spans="1:4" x14ac:dyDescent="0.35">
      <c r="A6399" s="98"/>
      <c r="B6399" s="98"/>
      <c r="C6399" s="98"/>
      <c r="D6399" s="98"/>
    </row>
    <row r="6400" spans="1:4" x14ac:dyDescent="0.35">
      <c r="A6400" s="98"/>
      <c r="B6400" s="98"/>
      <c r="C6400" s="98"/>
      <c r="D6400" s="98"/>
    </row>
    <row r="6401" spans="1:4" x14ac:dyDescent="0.35">
      <c r="A6401" s="98"/>
      <c r="B6401" s="98"/>
      <c r="C6401" s="98"/>
      <c r="D6401" s="98"/>
    </row>
    <row r="6402" spans="1:4" x14ac:dyDescent="0.35">
      <c r="A6402" s="98"/>
      <c r="B6402" s="98"/>
      <c r="C6402" s="98"/>
      <c r="D6402" s="98"/>
    </row>
    <row r="6403" spans="1:4" x14ac:dyDescent="0.35">
      <c r="A6403" s="98"/>
      <c r="B6403" s="98"/>
      <c r="C6403" s="98"/>
      <c r="D6403" s="98"/>
    </row>
    <row r="6404" spans="1:4" x14ac:dyDescent="0.35">
      <c r="A6404" s="98"/>
      <c r="B6404" s="98"/>
      <c r="C6404" s="98"/>
      <c r="D6404" s="98"/>
    </row>
    <row r="6405" spans="1:4" x14ac:dyDescent="0.35">
      <c r="A6405" s="98"/>
      <c r="B6405" s="98"/>
      <c r="C6405" s="98"/>
      <c r="D6405" s="98"/>
    </row>
    <row r="6406" spans="1:4" x14ac:dyDescent="0.35">
      <c r="A6406" s="98"/>
      <c r="B6406" s="98"/>
      <c r="C6406" s="98"/>
      <c r="D6406" s="98"/>
    </row>
    <row r="6407" spans="1:4" x14ac:dyDescent="0.35">
      <c r="A6407" s="98"/>
      <c r="B6407" s="98"/>
      <c r="C6407" s="98"/>
      <c r="D6407" s="98"/>
    </row>
    <row r="6408" spans="1:4" x14ac:dyDescent="0.35">
      <c r="A6408" s="98"/>
      <c r="B6408" s="98"/>
      <c r="C6408" s="98"/>
      <c r="D6408" s="98"/>
    </row>
    <row r="6409" spans="1:4" x14ac:dyDescent="0.35">
      <c r="A6409" s="98"/>
      <c r="B6409" s="98"/>
      <c r="C6409" s="98"/>
      <c r="D6409" s="98"/>
    </row>
    <row r="6410" spans="1:4" x14ac:dyDescent="0.35">
      <c r="A6410" s="98"/>
      <c r="B6410" s="98"/>
      <c r="C6410" s="98"/>
      <c r="D6410" s="98"/>
    </row>
    <row r="6411" spans="1:4" x14ac:dyDescent="0.35">
      <c r="A6411" s="98"/>
      <c r="B6411" s="98"/>
      <c r="C6411" s="98"/>
      <c r="D6411" s="98"/>
    </row>
    <row r="6412" spans="1:4" x14ac:dyDescent="0.35">
      <c r="A6412" s="98"/>
      <c r="B6412" s="98"/>
      <c r="C6412" s="98"/>
      <c r="D6412" s="98"/>
    </row>
    <row r="6413" spans="1:4" x14ac:dyDescent="0.35">
      <c r="A6413" s="98"/>
      <c r="B6413" s="98"/>
      <c r="C6413" s="98"/>
      <c r="D6413" s="98"/>
    </row>
    <row r="6414" spans="1:4" x14ac:dyDescent="0.35">
      <c r="A6414" s="98"/>
      <c r="B6414" s="98"/>
      <c r="C6414" s="98"/>
      <c r="D6414" s="98"/>
    </row>
    <row r="6415" spans="1:4" x14ac:dyDescent="0.35">
      <c r="A6415" s="98"/>
      <c r="B6415" s="98"/>
      <c r="C6415" s="98"/>
      <c r="D6415" s="98"/>
    </row>
    <row r="6416" spans="1:4" x14ac:dyDescent="0.35">
      <c r="A6416" s="98"/>
      <c r="B6416" s="98"/>
      <c r="C6416" s="98"/>
      <c r="D6416" s="98"/>
    </row>
    <row r="6417" spans="1:4" x14ac:dyDescent="0.35">
      <c r="A6417" s="98"/>
      <c r="B6417" s="98"/>
      <c r="C6417" s="98"/>
      <c r="D6417" s="98"/>
    </row>
    <row r="6418" spans="1:4" x14ac:dyDescent="0.35">
      <c r="A6418" s="98"/>
      <c r="B6418" s="98"/>
      <c r="C6418" s="98"/>
      <c r="D6418" s="98"/>
    </row>
    <row r="6419" spans="1:4" x14ac:dyDescent="0.35">
      <c r="A6419" s="98"/>
      <c r="B6419" s="98"/>
      <c r="C6419" s="98"/>
      <c r="D6419" s="98"/>
    </row>
    <row r="6420" spans="1:4" x14ac:dyDescent="0.35">
      <c r="A6420" s="98"/>
      <c r="B6420" s="98"/>
      <c r="C6420" s="98"/>
      <c r="D6420" s="98"/>
    </row>
    <row r="6421" spans="1:4" x14ac:dyDescent="0.35">
      <c r="A6421" s="98"/>
      <c r="B6421" s="98"/>
      <c r="C6421" s="98"/>
      <c r="D6421" s="98"/>
    </row>
    <row r="6422" spans="1:4" x14ac:dyDescent="0.35">
      <c r="A6422" s="98"/>
      <c r="B6422" s="98"/>
      <c r="C6422" s="98"/>
      <c r="D6422" s="98"/>
    </row>
    <row r="6423" spans="1:4" x14ac:dyDescent="0.35">
      <c r="A6423" s="98"/>
      <c r="B6423" s="98"/>
      <c r="C6423" s="98"/>
      <c r="D6423" s="98"/>
    </row>
    <row r="6424" spans="1:4" x14ac:dyDescent="0.35">
      <c r="A6424" s="98"/>
      <c r="B6424" s="98"/>
      <c r="C6424" s="98"/>
      <c r="D6424" s="98"/>
    </row>
    <row r="6425" spans="1:4" x14ac:dyDescent="0.35">
      <c r="A6425" s="98"/>
      <c r="B6425" s="98"/>
      <c r="C6425" s="98"/>
      <c r="D6425" s="98"/>
    </row>
    <row r="6426" spans="1:4" x14ac:dyDescent="0.35">
      <c r="A6426" s="98"/>
      <c r="B6426" s="98"/>
      <c r="C6426" s="98"/>
      <c r="D6426" s="98"/>
    </row>
    <row r="6427" spans="1:4" x14ac:dyDescent="0.35">
      <c r="A6427" s="98"/>
      <c r="B6427" s="98"/>
      <c r="C6427" s="98"/>
      <c r="D6427" s="98"/>
    </row>
    <row r="6428" spans="1:4" x14ac:dyDescent="0.35">
      <c r="A6428" s="98"/>
      <c r="B6428" s="98"/>
      <c r="C6428" s="98"/>
      <c r="D6428" s="98"/>
    </row>
    <row r="6429" spans="1:4" x14ac:dyDescent="0.35">
      <c r="A6429" s="98"/>
      <c r="B6429" s="98"/>
      <c r="C6429" s="98"/>
      <c r="D6429" s="98"/>
    </row>
    <row r="6430" spans="1:4" x14ac:dyDescent="0.35">
      <c r="A6430" s="98"/>
      <c r="B6430" s="98"/>
      <c r="C6430" s="98"/>
      <c r="D6430" s="98"/>
    </row>
    <row r="6431" spans="1:4" x14ac:dyDescent="0.35">
      <c r="A6431" s="98"/>
      <c r="B6431" s="98"/>
      <c r="C6431" s="98"/>
      <c r="D6431" s="98"/>
    </row>
    <row r="6432" spans="1:4" x14ac:dyDescent="0.35">
      <c r="A6432" s="98"/>
      <c r="B6432" s="98"/>
      <c r="C6432" s="98"/>
      <c r="D6432" s="98"/>
    </row>
    <row r="6433" spans="1:4" x14ac:dyDescent="0.35">
      <c r="A6433" s="98"/>
      <c r="B6433" s="98"/>
      <c r="C6433" s="98"/>
      <c r="D6433" s="98"/>
    </row>
    <row r="6434" spans="1:4" x14ac:dyDescent="0.35">
      <c r="A6434" s="98"/>
      <c r="B6434" s="98"/>
      <c r="C6434" s="98"/>
      <c r="D6434" s="98"/>
    </row>
    <row r="6435" spans="1:4" x14ac:dyDescent="0.35">
      <c r="A6435" s="98"/>
      <c r="B6435" s="98"/>
      <c r="C6435" s="98"/>
      <c r="D6435" s="98"/>
    </row>
    <row r="6436" spans="1:4" x14ac:dyDescent="0.35">
      <c r="A6436" s="98"/>
      <c r="B6436" s="98"/>
      <c r="C6436" s="98"/>
      <c r="D6436" s="98"/>
    </row>
    <row r="6437" spans="1:4" x14ac:dyDescent="0.35">
      <c r="A6437" s="98"/>
      <c r="B6437" s="98"/>
      <c r="C6437" s="98"/>
      <c r="D6437" s="98"/>
    </row>
    <row r="6438" spans="1:4" x14ac:dyDescent="0.35">
      <c r="A6438" s="98"/>
      <c r="B6438" s="98"/>
      <c r="C6438" s="98"/>
      <c r="D6438" s="98"/>
    </row>
    <row r="6439" spans="1:4" x14ac:dyDescent="0.35">
      <c r="A6439" s="98"/>
      <c r="B6439" s="98"/>
      <c r="C6439" s="98"/>
      <c r="D6439" s="98"/>
    </row>
    <row r="6440" spans="1:4" x14ac:dyDescent="0.35">
      <c r="A6440" s="98"/>
      <c r="B6440" s="98"/>
      <c r="C6440" s="98"/>
      <c r="D6440" s="98"/>
    </row>
    <row r="6441" spans="1:4" x14ac:dyDescent="0.35">
      <c r="A6441" s="98"/>
      <c r="B6441" s="98"/>
      <c r="C6441" s="98"/>
      <c r="D6441" s="98"/>
    </row>
    <row r="6442" spans="1:4" x14ac:dyDescent="0.35">
      <c r="A6442" s="98"/>
      <c r="B6442" s="98"/>
      <c r="C6442" s="98"/>
      <c r="D6442" s="98"/>
    </row>
    <row r="6443" spans="1:4" x14ac:dyDescent="0.35">
      <c r="A6443" s="98"/>
      <c r="B6443" s="98"/>
      <c r="C6443" s="98"/>
      <c r="D6443" s="98"/>
    </row>
    <row r="6444" spans="1:4" x14ac:dyDescent="0.35">
      <c r="A6444" s="98"/>
      <c r="B6444" s="98"/>
      <c r="C6444" s="98"/>
      <c r="D6444" s="98"/>
    </row>
    <row r="6445" spans="1:4" x14ac:dyDescent="0.35">
      <c r="A6445" s="98"/>
      <c r="B6445" s="98"/>
      <c r="C6445" s="98"/>
      <c r="D6445" s="98"/>
    </row>
    <row r="6446" spans="1:4" x14ac:dyDescent="0.35">
      <c r="A6446" s="98"/>
      <c r="B6446" s="98"/>
      <c r="C6446" s="98"/>
      <c r="D6446" s="98"/>
    </row>
    <row r="6447" spans="1:4" x14ac:dyDescent="0.35">
      <c r="A6447" s="98"/>
      <c r="B6447" s="98"/>
      <c r="C6447" s="98"/>
      <c r="D6447" s="98"/>
    </row>
    <row r="6448" spans="1:4" x14ac:dyDescent="0.35">
      <c r="A6448" s="98"/>
      <c r="B6448" s="98"/>
      <c r="C6448" s="98"/>
      <c r="D6448" s="98"/>
    </row>
    <row r="6449" spans="1:4" x14ac:dyDescent="0.35">
      <c r="A6449" s="98"/>
      <c r="B6449" s="98"/>
      <c r="C6449" s="98"/>
      <c r="D6449" s="98"/>
    </row>
    <row r="6450" spans="1:4" x14ac:dyDescent="0.35">
      <c r="A6450" s="98"/>
      <c r="B6450" s="98"/>
      <c r="C6450" s="98"/>
      <c r="D6450" s="98"/>
    </row>
    <row r="6451" spans="1:4" x14ac:dyDescent="0.35">
      <c r="A6451" s="98"/>
      <c r="B6451" s="98"/>
      <c r="C6451" s="98"/>
      <c r="D6451" s="98"/>
    </row>
    <row r="6452" spans="1:4" x14ac:dyDescent="0.35">
      <c r="A6452" s="98"/>
      <c r="B6452" s="98"/>
      <c r="C6452" s="98"/>
      <c r="D6452" s="98"/>
    </row>
    <row r="6453" spans="1:4" x14ac:dyDescent="0.35">
      <c r="A6453" s="98"/>
      <c r="B6453" s="98"/>
      <c r="C6453" s="98"/>
      <c r="D6453" s="98"/>
    </row>
    <row r="6454" spans="1:4" x14ac:dyDescent="0.35">
      <c r="A6454" s="98"/>
      <c r="B6454" s="98"/>
      <c r="C6454" s="98"/>
      <c r="D6454" s="98"/>
    </row>
    <row r="6455" spans="1:4" x14ac:dyDescent="0.35">
      <c r="A6455" s="98"/>
      <c r="B6455" s="98"/>
      <c r="C6455" s="98"/>
      <c r="D6455" s="98"/>
    </row>
    <row r="6456" spans="1:4" x14ac:dyDescent="0.35">
      <c r="A6456" s="98"/>
      <c r="B6456" s="98"/>
      <c r="C6456" s="98"/>
      <c r="D6456" s="98"/>
    </row>
    <row r="6457" spans="1:4" x14ac:dyDescent="0.35">
      <c r="A6457" s="98"/>
      <c r="B6457" s="98"/>
      <c r="C6457" s="98"/>
      <c r="D6457" s="98"/>
    </row>
    <row r="6458" spans="1:4" x14ac:dyDescent="0.35">
      <c r="A6458" s="98"/>
      <c r="B6458" s="98"/>
      <c r="C6458" s="98"/>
      <c r="D6458" s="98"/>
    </row>
    <row r="6459" spans="1:4" x14ac:dyDescent="0.35">
      <c r="A6459" s="98"/>
      <c r="B6459" s="98"/>
      <c r="C6459" s="98"/>
      <c r="D6459" s="98"/>
    </row>
    <row r="6460" spans="1:4" x14ac:dyDescent="0.35">
      <c r="A6460" s="98"/>
      <c r="B6460" s="98"/>
      <c r="C6460" s="98"/>
      <c r="D6460" s="98"/>
    </row>
    <row r="6461" spans="1:4" x14ac:dyDescent="0.35">
      <c r="A6461" s="98"/>
      <c r="B6461" s="98"/>
      <c r="C6461" s="98"/>
      <c r="D6461" s="98"/>
    </row>
    <row r="6462" spans="1:4" x14ac:dyDescent="0.35">
      <c r="A6462" s="98"/>
      <c r="B6462" s="98"/>
      <c r="C6462" s="98"/>
      <c r="D6462" s="98"/>
    </row>
    <row r="6463" spans="1:4" x14ac:dyDescent="0.35">
      <c r="A6463" s="98"/>
      <c r="B6463" s="98"/>
      <c r="C6463" s="98"/>
      <c r="D6463" s="98"/>
    </row>
    <row r="6464" spans="1:4" x14ac:dyDescent="0.35">
      <c r="A6464" s="98"/>
      <c r="B6464" s="98"/>
      <c r="C6464" s="98"/>
      <c r="D6464" s="98"/>
    </row>
    <row r="6465" spans="1:4" x14ac:dyDescent="0.35">
      <c r="A6465" s="98"/>
      <c r="B6465" s="98"/>
      <c r="C6465" s="98"/>
      <c r="D6465" s="98"/>
    </row>
    <row r="6466" spans="1:4" x14ac:dyDescent="0.35">
      <c r="A6466" s="98"/>
      <c r="B6466" s="98"/>
      <c r="C6466" s="98"/>
      <c r="D6466" s="98"/>
    </row>
    <row r="6467" spans="1:4" x14ac:dyDescent="0.35">
      <c r="A6467" s="98"/>
      <c r="B6467" s="98"/>
      <c r="C6467" s="98"/>
      <c r="D6467" s="98"/>
    </row>
    <row r="6468" spans="1:4" x14ac:dyDescent="0.35">
      <c r="A6468" s="98"/>
      <c r="B6468" s="98"/>
      <c r="C6468" s="98"/>
      <c r="D6468" s="98"/>
    </row>
    <row r="6469" spans="1:4" x14ac:dyDescent="0.35">
      <c r="A6469" s="98"/>
      <c r="B6469" s="98"/>
      <c r="C6469" s="98"/>
      <c r="D6469" s="98"/>
    </row>
    <row r="6470" spans="1:4" x14ac:dyDescent="0.35">
      <c r="A6470" s="98"/>
      <c r="B6470" s="98"/>
      <c r="C6470" s="98"/>
      <c r="D6470" s="98"/>
    </row>
    <row r="6471" spans="1:4" x14ac:dyDescent="0.35">
      <c r="A6471" s="98"/>
      <c r="B6471" s="98"/>
      <c r="C6471" s="98"/>
      <c r="D6471" s="98"/>
    </row>
    <row r="6472" spans="1:4" x14ac:dyDescent="0.35">
      <c r="A6472" s="98"/>
      <c r="B6472" s="98"/>
      <c r="C6472" s="98"/>
      <c r="D6472" s="98"/>
    </row>
    <row r="6473" spans="1:4" x14ac:dyDescent="0.35">
      <c r="A6473" s="98"/>
      <c r="B6473" s="98"/>
      <c r="C6473" s="98"/>
      <c r="D6473" s="98"/>
    </row>
    <row r="6474" spans="1:4" x14ac:dyDescent="0.35">
      <c r="A6474" s="98"/>
      <c r="B6474" s="98"/>
      <c r="C6474" s="98"/>
      <c r="D6474" s="98"/>
    </row>
    <row r="6475" spans="1:4" x14ac:dyDescent="0.35">
      <c r="A6475" s="98"/>
      <c r="B6475" s="98"/>
      <c r="C6475" s="98"/>
      <c r="D6475" s="98"/>
    </row>
    <row r="6476" spans="1:4" x14ac:dyDescent="0.35">
      <c r="A6476" s="98"/>
      <c r="B6476" s="98"/>
      <c r="C6476" s="98"/>
      <c r="D6476" s="98"/>
    </row>
    <row r="6477" spans="1:4" x14ac:dyDescent="0.35">
      <c r="A6477" s="98"/>
      <c r="B6477" s="98"/>
      <c r="C6477" s="98"/>
      <c r="D6477" s="98"/>
    </row>
    <row r="6478" spans="1:4" x14ac:dyDescent="0.35">
      <c r="A6478" s="98"/>
      <c r="B6478" s="98"/>
      <c r="C6478" s="98"/>
      <c r="D6478" s="98"/>
    </row>
    <row r="6479" spans="1:4" x14ac:dyDescent="0.35">
      <c r="A6479" s="98"/>
      <c r="B6479" s="98"/>
      <c r="C6479" s="98"/>
      <c r="D6479" s="98"/>
    </row>
    <row r="6480" spans="1:4" x14ac:dyDescent="0.35">
      <c r="A6480" s="98"/>
      <c r="B6480" s="98"/>
      <c r="C6480" s="98"/>
      <c r="D6480" s="98"/>
    </row>
    <row r="6481" spans="1:4" x14ac:dyDescent="0.35">
      <c r="A6481" s="98"/>
      <c r="B6481" s="98"/>
      <c r="C6481" s="98"/>
      <c r="D6481" s="98"/>
    </row>
    <row r="6482" spans="1:4" x14ac:dyDescent="0.35">
      <c r="A6482" s="98"/>
      <c r="B6482" s="98"/>
      <c r="C6482" s="98"/>
      <c r="D6482" s="98"/>
    </row>
    <row r="6483" spans="1:4" x14ac:dyDescent="0.35">
      <c r="A6483" s="98"/>
      <c r="B6483" s="98"/>
      <c r="C6483" s="98"/>
      <c r="D6483" s="98"/>
    </row>
    <row r="6484" spans="1:4" x14ac:dyDescent="0.35">
      <c r="A6484" s="98"/>
      <c r="B6484" s="98"/>
      <c r="C6484" s="98"/>
      <c r="D6484" s="98"/>
    </row>
    <row r="6485" spans="1:4" x14ac:dyDescent="0.35">
      <c r="A6485" s="98"/>
      <c r="B6485" s="98"/>
      <c r="C6485" s="98"/>
      <c r="D6485" s="98"/>
    </row>
    <row r="6486" spans="1:4" x14ac:dyDescent="0.35">
      <c r="A6486" s="98"/>
      <c r="B6486" s="98"/>
      <c r="C6486" s="98"/>
      <c r="D6486" s="98"/>
    </row>
    <row r="6487" spans="1:4" x14ac:dyDescent="0.35">
      <c r="A6487" s="98"/>
      <c r="B6487" s="98"/>
      <c r="C6487" s="98"/>
      <c r="D6487" s="98"/>
    </row>
    <row r="6488" spans="1:4" x14ac:dyDescent="0.35">
      <c r="A6488" s="98"/>
      <c r="B6488" s="98"/>
      <c r="C6488" s="98"/>
      <c r="D6488" s="98"/>
    </row>
    <row r="6489" spans="1:4" x14ac:dyDescent="0.35">
      <c r="A6489" s="98"/>
      <c r="B6489" s="98"/>
      <c r="C6489" s="98"/>
      <c r="D6489" s="98"/>
    </row>
    <row r="6490" spans="1:4" x14ac:dyDescent="0.35">
      <c r="A6490" s="98"/>
      <c r="B6490" s="98"/>
      <c r="C6490" s="98"/>
      <c r="D6490" s="98"/>
    </row>
    <row r="6491" spans="1:4" x14ac:dyDescent="0.35">
      <c r="A6491" s="98"/>
      <c r="B6491" s="98"/>
      <c r="C6491" s="98"/>
      <c r="D6491" s="98"/>
    </row>
    <row r="6492" spans="1:4" x14ac:dyDescent="0.35">
      <c r="A6492" s="98"/>
      <c r="B6492" s="98"/>
      <c r="C6492" s="98"/>
      <c r="D6492" s="98"/>
    </row>
    <row r="6493" spans="1:4" x14ac:dyDescent="0.35">
      <c r="A6493" s="98"/>
      <c r="B6493" s="98"/>
      <c r="C6493" s="98"/>
      <c r="D6493" s="98"/>
    </row>
    <row r="6494" spans="1:4" x14ac:dyDescent="0.35">
      <c r="A6494" s="98"/>
      <c r="B6494" s="98"/>
      <c r="C6494" s="98"/>
      <c r="D6494" s="98"/>
    </row>
    <row r="6495" spans="1:4" x14ac:dyDescent="0.35">
      <c r="A6495" s="98"/>
      <c r="B6495" s="98"/>
      <c r="C6495" s="98"/>
      <c r="D6495" s="98"/>
    </row>
    <row r="6496" spans="1:4" x14ac:dyDescent="0.35">
      <c r="A6496" s="98"/>
      <c r="B6496" s="98"/>
      <c r="C6496" s="98"/>
      <c r="D6496" s="98"/>
    </row>
    <row r="6497" spans="1:4" x14ac:dyDescent="0.35">
      <c r="A6497" s="98"/>
      <c r="B6497" s="98"/>
      <c r="C6497" s="98"/>
      <c r="D6497" s="98"/>
    </row>
    <row r="6498" spans="1:4" x14ac:dyDescent="0.35">
      <c r="A6498" s="98"/>
      <c r="B6498" s="98"/>
      <c r="C6498" s="98"/>
      <c r="D6498" s="98"/>
    </row>
    <row r="6499" spans="1:4" x14ac:dyDescent="0.35">
      <c r="A6499" s="98"/>
      <c r="B6499" s="98"/>
      <c r="C6499" s="98"/>
      <c r="D6499" s="98"/>
    </row>
    <row r="6500" spans="1:4" x14ac:dyDescent="0.35">
      <c r="A6500" s="98"/>
      <c r="B6500" s="98"/>
      <c r="C6500" s="98"/>
      <c r="D6500" s="98"/>
    </row>
    <row r="6501" spans="1:4" x14ac:dyDescent="0.35">
      <c r="A6501" s="98"/>
      <c r="B6501" s="98"/>
      <c r="C6501" s="98"/>
      <c r="D6501" s="98"/>
    </row>
    <row r="6502" spans="1:4" x14ac:dyDescent="0.35">
      <c r="A6502" s="98"/>
      <c r="B6502" s="98"/>
      <c r="C6502" s="98"/>
      <c r="D6502" s="98"/>
    </row>
    <row r="6503" spans="1:4" x14ac:dyDescent="0.35">
      <c r="A6503" s="98"/>
      <c r="B6503" s="98"/>
      <c r="C6503" s="98"/>
      <c r="D6503" s="98"/>
    </row>
    <row r="6504" spans="1:4" x14ac:dyDescent="0.35">
      <c r="A6504" s="98"/>
      <c r="B6504" s="98"/>
      <c r="C6504" s="98"/>
      <c r="D6504" s="98"/>
    </row>
    <row r="6505" spans="1:4" x14ac:dyDescent="0.35">
      <c r="A6505" s="98"/>
      <c r="B6505" s="98"/>
      <c r="C6505" s="98"/>
      <c r="D6505" s="98"/>
    </row>
    <row r="6506" spans="1:4" x14ac:dyDescent="0.35">
      <c r="A6506" s="98"/>
      <c r="B6506" s="98"/>
      <c r="C6506" s="98"/>
      <c r="D6506" s="98"/>
    </row>
    <row r="6507" spans="1:4" x14ac:dyDescent="0.35">
      <c r="A6507" s="98"/>
      <c r="B6507" s="98"/>
      <c r="C6507" s="98"/>
      <c r="D6507" s="98"/>
    </row>
    <row r="6508" spans="1:4" x14ac:dyDescent="0.35">
      <c r="A6508" s="98"/>
      <c r="B6508" s="98"/>
      <c r="C6508" s="98"/>
      <c r="D6508" s="98"/>
    </row>
    <row r="6509" spans="1:4" x14ac:dyDescent="0.35">
      <c r="A6509" s="98"/>
      <c r="B6509" s="98"/>
      <c r="C6509" s="98"/>
      <c r="D6509" s="98"/>
    </row>
    <row r="6510" spans="1:4" x14ac:dyDescent="0.35">
      <c r="A6510" s="98"/>
      <c r="B6510" s="98"/>
      <c r="C6510" s="98"/>
      <c r="D6510" s="98"/>
    </row>
    <row r="6511" spans="1:4" x14ac:dyDescent="0.35">
      <c r="A6511" s="98"/>
      <c r="B6511" s="98"/>
      <c r="C6511" s="98"/>
      <c r="D6511" s="98"/>
    </row>
    <row r="6512" spans="1:4" x14ac:dyDescent="0.35">
      <c r="A6512" s="98"/>
      <c r="B6512" s="98"/>
      <c r="C6512" s="98"/>
      <c r="D6512" s="98"/>
    </row>
    <row r="6513" spans="1:4" x14ac:dyDescent="0.35">
      <c r="A6513" s="98"/>
      <c r="B6513" s="98"/>
      <c r="C6513" s="98"/>
      <c r="D6513" s="98"/>
    </row>
    <row r="6514" spans="1:4" x14ac:dyDescent="0.35">
      <c r="A6514" s="98"/>
      <c r="B6514" s="98"/>
      <c r="C6514" s="98"/>
      <c r="D6514" s="98"/>
    </row>
    <row r="6515" spans="1:4" x14ac:dyDescent="0.35">
      <c r="A6515" s="98"/>
      <c r="B6515" s="98"/>
      <c r="C6515" s="98"/>
      <c r="D6515" s="98"/>
    </row>
    <row r="6516" spans="1:4" x14ac:dyDescent="0.35">
      <c r="A6516" s="98"/>
      <c r="B6516" s="98"/>
      <c r="C6516" s="98"/>
      <c r="D6516" s="98"/>
    </row>
    <row r="6517" spans="1:4" x14ac:dyDescent="0.35">
      <c r="A6517" s="98"/>
      <c r="B6517" s="98"/>
      <c r="C6517" s="98"/>
      <c r="D6517" s="98"/>
    </row>
    <row r="6518" spans="1:4" x14ac:dyDescent="0.35">
      <c r="A6518" s="98"/>
      <c r="B6518" s="98"/>
      <c r="C6518" s="98"/>
      <c r="D6518" s="98"/>
    </row>
    <row r="6519" spans="1:4" x14ac:dyDescent="0.35">
      <c r="A6519" s="98"/>
      <c r="B6519" s="98"/>
      <c r="C6519" s="98"/>
      <c r="D6519" s="98"/>
    </row>
    <row r="6520" spans="1:4" x14ac:dyDescent="0.35">
      <c r="A6520" s="98"/>
      <c r="B6520" s="98"/>
      <c r="C6520" s="98"/>
      <c r="D6520" s="98"/>
    </row>
    <row r="6521" spans="1:4" x14ac:dyDescent="0.35">
      <c r="A6521" s="98"/>
      <c r="B6521" s="98"/>
      <c r="C6521" s="98"/>
      <c r="D6521" s="98"/>
    </row>
    <row r="6522" spans="1:4" x14ac:dyDescent="0.35">
      <c r="A6522" s="98"/>
      <c r="B6522" s="98"/>
      <c r="C6522" s="98"/>
      <c r="D6522" s="98"/>
    </row>
    <row r="6523" spans="1:4" x14ac:dyDescent="0.35">
      <c r="A6523" s="98"/>
      <c r="B6523" s="98"/>
      <c r="C6523" s="98"/>
      <c r="D6523" s="98"/>
    </row>
    <row r="6524" spans="1:4" x14ac:dyDescent="0.35">
      <c r="A6524" s="98"/>
      <c r="B6524" s="98"/>
      <c r="C6524" s="98"/>
      <c r="D6524" s="98"/>
    </row>
    <row r="6525" spans="1:4" x14ac:dyDescent="0.35">
      <c r="A6525" s="98"/>
      <c r="B6525" s="98"/>
      <c r="C6525" s="98"/>
      <c r="D6525" s="98"/>
    </row>
    <row r="6526" spans="1:4" x14ac:dyDescent="0.35">
      <c r="A6526" s="98"/>
      <c r="B6526" s="98"/>
      <c r="C6526" s="98"/>
      <c r="D6526" s="98"/>
    </row>
    <row r="6527" spans="1:4" x14ac:dyDescent="0.35">
      <c r="A6527" s="98"/>
      <c r="B6527" s="98"/>
      <c r="C6527" s="98"/>
      <c r="D6527" s="98"/>
    </row>
    <row r="6528" spans="1:4" x14ac:dyDescent="0.35">
      <c r="A6528" s="98"/>
      <c r="B6528" s="98"/>
      <c r="C6528" s="98"/>
      <c r="D6528" s="98"/>
    </row>
    <row r="6529" spans="1:4" x14ac:dyDescent="0.35">
      <c r="A6529" s="98"/>
      <c r="B6529" s="98"/>
      <c r="C6529" s="98"/>
      <c r="D6529" s="98"/>
    </row>
    <row r="6530" spans="1:4" x14ac:dyDescent="0.35">
      <c r="A6530" s="98"/>
      <c r="B6530" s="98"/>
      <c r="C6530" s="98"/>
      <c r="D6530" s="98"/>
    </row>
    <row r="6531" spans="1:4" x14ac:dyDescent="0.35">
      <c r="A6531" s="98"/>
      <c r="B6531" s="98"/>
      <c r="C6531" s="98"/>
      <c r="D6531" s="98"/>
    </row>
    <row r="6532" spans="1:4" x14ac:dyDescent="0.35">
      <c r="A6532" s="98"/>
      <c r="B6532" s="98"/>
      <c r="C6532" s="98"/>
      <c r="D6532" s="98"/>
    </row>
    <row r="6533" spans="1:4" x14ac:dyDescent="0.35">
      <c r="A6533" s="98"/>
      <c r="B6533" s="98"/>
      <c r="C6533" s="98"/>
      <c r="D6533" s="98"/>
    </row>
    <row r="6534" spans="1:4" x14ac:dyDescent="0.35">
      <c r="A6534" s="98"/>
      <c r="B6534" s="98"/>
      <c r="C6534" s="98"/>
      <c r="D6534" s="98"/>
    </row>
    <row r="6535" spans="1:4" x14ac:dyDescent="0.35">
      <c r="A6535" s="98"/>
      <c r="B6535" s="98"/>
      <c r="C6535" s="98"/>
      <c r="D6535" s="98"/>
    </row>
    <row r="6536" spans="1:4" x14ac:dyDescent="0.35">
      <c r="A6536" s="98"/>
      <c r="B6536" s="98"/>
      <c r="C6536" s="98"/>
      <c r="D6536" s="98"/>
    </row>
    <row r="6537" spans="1:4" x14ac:dyDescent="0.35">
      <c r="A6537" s="98"/>
      <c r="B6537" s="98"/>
      <c r="C6537" s="98"/>
      <c r="D6537" s="98"/>
    </row>
    <row r="6538" spans="1:4" x14ac:dyDescent="0.35">
      <c r="A6538" s="98"/>
      <c r="B6538" s="98"/>
      <c r="C6538" s="98"/>
      <c r="D6538" s="98"/>
    </row>
    <row r="6539" spans="1:4" x14ac:dyDescent="0.35">
      <c r="A6539" s="98"/>
      <c r="B6539" s="98"/>
      <c r="C6539" s="98"/>
      <c r="D6539" s="98"/>
    </row>
    <row r="6540" spans="1:4" x14ac:dyDescent="0.35">
      <c r="A6540" s="98"/>
      <c r="B6540" s="98"/>
      <c r="C6540" s="98"/>
      <c r="D6540" s="98"/>
    </row>
    <row r="6541" spans="1:4" x14ac:dyDescent="0.35">
      <c r="A6541" s="98"/>
      <c r="B6541" s="98"/>
      <c r="C6541" s="98"/>
      <c r="D6541" s="98"/>
    </row>
    <row r="6542" spans="1:4" x14ac:dyDescent="0.35">
      <c r="A6542" s="98"/>
      <c r="B6542" s="98"/>
      <c r="C6542" s="98"/>
      <c r="D6542" s="98"/>
    </row>
    <row r="6543" spans="1:4" x14ac:dyDescent="0.35">
      <c r="A6543" s="98"/>
      <c r="B6543" s="98"/>
      <c r="C6543" s="98"/>
      <c r="D6543" s="98"/>
    </row>
    <row r="6544" spans="1:4" x14ac:dyDescent="0.35">
      <c r="A6544" s="98"/>
      <c r="B6544" s="98"/>
      <c r="C6544" s="98"/>
      <c r="D6544" s="98"/>
    </row>
    <row r="6545" spans="1:4" x14ac:dyDescent="0.35">
      <c r="A6545" s="98"/>
      <c r="B6545" s="98"/>
      <c r="C6545" s="98"/>
      <c r="D6545" s="98"/>
    </row>
    <row r="6546" spans="1:4" x14ac:dyDescent="0.35">
      <c r="A6546" s="98"/>
      <c r="B6546" s="98"/>
      <c r="C6546" s="98"/>
      <c r="D6546" s="98"/>
    </row>
    <row r="6547" spans="1:4" x14ac:dyDescent="0.35">
      <c r="A6547" s="98"/>
      <c r="B6547" s="98"/>
      <c r="C6547" s="98"/>
      <c r="D6547" s="98"/>
    </row>
    <row r="6548" spans="1:4" x14ac:dyDescent="0.35">
      <c r="A6548" s="98"/>
      <c r="B6548" s="98"/>
      <c r="C6548" s="98"/>
      <c r="D6548" s="98"/>
    </row>
    <row r="6549" spans="1:4" x14ac:dyDescent="0.35">
      <c r="A6549" s="98"/>
      <c r="B6549" s="98"/>
      <c r="C6549" s="98"/>
      <c r="D6549" s="98"/>
    </row>
    <row r="6550" spans="1:4" x14ac:dyDescent="0.35">
      <c r="A6550" s="98"/>
      <c r="B6550" s="98"/>
      <c r="C6550" s="98"/>
      <c r="D6550" s="98"/>
    </row>
    <row r="6551" spans="1:4" x14ac:dyDescent="0.35">
      <c r="A6551" s="98"/>
      <c r="B6551" s="98"/>
      <c r="C6551" s="98"/>
      <c r="D6551" s="98"/>
    </row>
    <row r="6552" spans="1:4" x14ac:dyDescent="0.35">
      <c r="A6552" s="98"/>
      <c r="B6552" s="98"/>
      <c r="C6552" s="98"/>
      <c r="D6552" s="98"/>
    </row>
    <row r="6553" spans="1:4" x14ac:dyDescent="0.35">
      <c r="A6553" s="98"/>
      <c r="B6553" s="98"/>
      <c r="C6553" s="98"/>
      <c r="D6553" s="98"/>
    </row>
    <row r="6554" spans="1:4" x14ac:dyDescent="0.35">
      <c r="A6554" s="98"/>
      <c r="B6554" s="98"/>
      <c r="C6554" s="98"/>
      <c r="D6554" s="98"/>
    </row>
    <row r="6555" spans="1:4" x14ac:dyDescent="0.35">
      <c r="A6555" s="98"/>
      <c r="B6555" s="98"/>
      <c r="C6555" s="98"/>
      <c r="D6555" s="98"/>
    </row>
    <row r="6556" spans="1:4" x14ac:dyDescent="0.35">
      <c r="A6556" s="98"/>
      <c r="B6556" s="98"/>
      <c r="C6556" s="98"/>
      <c r="D6556" s="98"/>
    </row>
    <row r="6557" spans="1:4" x14ac:dyDescent="0.35">
      <c r="A6557" s="98"/>
      <c r="B6557" s="98"/>
      <c r="C6557" s="98"/>
      <c r="D6557" s="98"/>
    </row>
    <row r="6558" spans="1:4" x14ac:dyDescent="0.35">
      <c r="A6558" s="98"/>
      <c r="B6558" s="98"/>
      <c r="C6558" s="98"/>
      <c r="D6558" s="98"/>
    </row>
    <row r="6559" spans="1:4" x14ac:dyDescent="0.35">
      <c r="A6559" s="98"/>
      <c r="B6559" s="98"/>
      <c r="C6559" s="98"/>
      <c r="D6559" s="98"/>
    </row>
    <row r="6560" spans="1:4" x14ac:dyDescent="0.35">
      <c r="A6560" s="98"/>
      <c r="B6560" s="98"/>
      <c r="C6560" s="98"/>
      <c r="D6560" s="98"/>
    </row>
    <row r="6561" spans="1:4" x14ac:dyDescent="0.35">
      <c r="A6561" s="98"/>
      <c r="B6561" s="98"/>
      <c r="C6561" s="98"/>
      <c r="D6561" s="98"/>
    </row>
    <row r="6562" spans="1:4" x14ac:dyDescent="0.35">
      <c r="A6562" s="98"/>
      <c r="B6562" s="98"/>
      <c r="C6562" s="98"/>
      <c r="D6562" s="98"/>
    </row>
    <row r="6563" spans="1:4" x14ac:dyDescent="0.35">
      <c r="A6563" s="98"/>
      <c r="B6563" s="98"/>
      <c r="C6563" s="98"/>
      <c r="D6563" s="98"/>
    </row>
    <row r="6564" spans="1:4" x14ac:dyDescent="0.35">
      <c r="A6564" s="98"/>
      <c r="B6564" s="98"/>
      <c r="C6564" s="98"/>
      <c r="D6564" s="98"/>
    </row>
    <row r="6565" spans="1:4" x14ac:dyDescent="0.35">
      <c r="A6565" s="98"/>
      <c r="B6565" s="98"/>
      <c r="C6565" s="98"/>
      <c r="D6565" s="98"/>
    </row>
    <row r="6566" spans="1:4" x14ac:dyDescent="0.35">
      <c r="A6566" s="98"/>
      <c r="B6566" s="98"/>
      <c r="C6566" s="98"/>
      <c r="D6566" s="98"/>
    </row>
    <row r="6567" spans="1:4" x14ac:dyDescent="0.35">
      <c r="A6567" s="98"/>
      <c r="B6567" s="98"/>
      <c r="C6567" s="98"/>
      <c r="D6567" s="98"/>
    </row>
    <row r="6568" spans="1:4" x14ac:dyDescent="0.35">
      <c r="A6568" s="98"/>
      <c r="B6568" s="98"/>
      <c r="C6568" s="98"/>
      <c r="D6568" s="98"/>
    </row>
    <row r="6569" spans="1:4" x14ac:dyDescent="0.35">
      <c r="A6569" s="98"/>
      <c r="B6569" s="98"/>
      <c r="C6569" s="98"/>
      <c r="D6569" s="98"/>
    </row>
    <row r="6570" spans="1:4" x14ac:dyDescent="0.35">
      <c r="A6570" s="98"/>
      <c r="B6570" s="98"/>
      <c r="C6570" s="98"/>
      <c r="D6570" s="98"/>
    </row>
    <row r="6571" spans="1:4" x14ac:dyDescent="0.35">
      <c r="A6571" s="98"/>
      <c r="B6571" s="98"/>
      <c r="C6571" s="98"/>
      <c r="D6571" s="98"/>
    </row>
    <row r="6572" spans="1:4" x14ac:dyDescent="0.35">
      <c r="A6572" s="98"/>
      <c r="B6572" s="98"/>
      <c r="C6572" s="98"/>
      <c r="D6572" s="98"/>
    </row>
    <row r="6573" spans="1:4" x14ac:dyDescent="0.35">
      <c r="A6573" s="98"/>
      <c r="B6573" s="98"/>
      <c r="C6573" s="98"/>
      <c r="D6573" s="98"/>
    </row>
    <row r="6574" spans="1:4" x14ac:dyDescent="0.35">
      <c r="A6574" s="98"/>
      <c r="B6574" s="98"/>
      <c r="C6574" s="98"/>
      <c r="D6574" s="98"/>
    </row>
    <row r="6575" spans="1:4" x14ac:dyDescent="0.35">
      <c r="A6575" s="98"/>
      <c r="B6575" s="98"/>
      <c r="C6575" s="98"/>
      <c r="D6575" s="98"/>
    </row>
    <row r="6576" spans="1:4" x14ac:dyDescent="0.35">
      <c r="A6576" s="98"/>
      <c r="B6576" s="98"/>
      <c r="C6576" s="98"/>
      <c r="D6576" s="98"/>
    </row>
    <row r="6577" spans="1:4" x14ac:dyDescent="0.35">
      <c r="A6577" s="98"/>
      <c r="B6577" s="98"/>
      <c r="C6577" s="98"/>
      <c r="D6577" s="98"/>
    </row>
    <row r="6578" spans="1:4" x14ac:dyDescent="0.35">
      <c r="A6578" s="98"/>
      <c r="B6578" s="98"/>
      <c r="C6578" s="98"/>
      <c r="D6578" s="98"/>
    </row>
    <row r="6579" spans="1:4" x14ac:dyDescent="0.35">
      <c r="A6579" s="98"/>
      <c r="B6579" s="98"/>
      <c r="C6579" s="98"/>
      <c r="D6579" s="98"/>
    </row>
    <row r="6580" spans="1:4" x14ac:dyDescent="0.35">
      <c r="A6580" s="98"/>
      <c r="B6580" s="98"/>
      <c r="C6580" s="98"/>
      <c r="D6580" s="98"/>
    </row>
    <row r="6581" spans="1:4" x14ac:dyDescent="0.35">
      <c r="A6581" s="98"/>
      <c r="B6581" s="98"/>
      <c r="C6581" s="98"/>
      <c r="D6581" s="98"/>
    </row>
    <row r="6582" spans="1:4" x14ac:dyDescent="0.35">
      <c r="A6582" s="98"/>
      <c r="B6582" s="98"/>
      <c r="C6582" s="98"/>
      <c r="D6582" s="98"/>
    </row>
    <row r="6583" spans="1:4" x14ac:dyDescent="0.35">
      <c r="A6583" s="98"/>
      <c r="B6583" s="98"/>
      <c r="C6583" s="98"/>
      <c r="D6583" s="98"/>
    </row>
    <row r="6584" spans="1:4" x14ac:dyDescent="0.35">
      <c r="A6584" s="98"/>
      <c r="B6584" s="98"/>
      <c r="C6584" s="98"/>
      <c r="D6584" s="98"/>
    </row>
    <row r="6585" spans="1:4" x14ac:dyDescent="0.35">
      <c r="A6585" s="98"/>
      <c r="B6585" s="98"/>
      <c r="C6585" s="98"/>
      <c r="D6585" s="98"/>
    </row>
    <row r="6586" spans="1:4" x14ac:dyDescent="0.35">
      <c r="A6586" s="98"/>
      <c r="B6586" s="98"/>
      <c r="C6586" s="98"/>
      <c r="D6586" s="98"/>
    </row>
    <row r="6587" spans="1:4" x14ac:dyDescent="0.35">
      <c r="A6587" s="98"/>
      <c r="B6587" s="98"/>
      <c r="C6587" s="98"/>
      <c r="D6587" s="98"/>
    </row>
    <row r="6588" spans="1:4" x14ac:dyDescent="0.35">
      <c r="A6588" s="98"/>
      <c r="B6588" s="98"/>
      <c r="C6588" s="98"/>
      <c r="D6588" s="98"/>
    </row>
    <row r="6589" spans="1:4" x14ac:dyDescent="0.35">
      <c r="A6589" s="98"/>
      <c r="B6589" s="98"/>
      <c r="C6589" s="98"/>
      <c r="D6589" s="98"/>
    </row>
    <row r="6590" spans="1:4" x14ac:dyDescent="0.35">
      <c r="A6590" s="98"/>
      <c r="B6590" s="98"/>
      <c r="C6590" s="98"/>
      <c r="D6590" s="98"/>
    </row>
    <row r="6591" spans="1:4" x14ac:dyDescent="0.35">
      <c r="A6591" s="98"/>
      <c r="B6591" s="98"/>
      <c r="C6591" s="98"/>
      <c r="D6591" s="98"/>
    </row>
    <row r="6592" spans="1:4" x14ac:dyDescent="0.35">
      <c r="A6592" s="98"/>
      <c r="B6592" s="98"/>
      <c r="C6592" s="98"/>
      <c r="D6592" s="98"/>
    </row>
    <row r="6593" spans="1:4" x14ac:dyDescent="0.35">
      <c r="A6593" s="98"/>
      <c r="B6593" s="98"/>
      <c r="C6593" s="98"/>
      <c r="D6593" s="98"/>
    </row>
    <row r="6594" spans="1:4" x14ac:dyDescent="0.35">
      <c r="A6594" s="98"/>
      <c r="B6594" s="98"/>
      <c r="C6594" s="98"/>
      <c r="D6594" s="98"/>
    </row>
    <row r="6595" spans="1:4" x14ac:dyDescent="0.35">
      <c r="A6595" s="98"/>
      <c r="B6595" s="98"/>
      <c r="C6595" s="98"/>
      <c r="D6595" s="98"/>
    </row>
    <row r="6596" spans="1:4" x14ac:dyDescent="0.35">
      <c r="A6596" s="98"/>
      <c r="B6596" s="98"/>
      <c r="C6596" s="98"/>
      <c r="D6596" s="98"/>
    </row>
    <row r="6597" spans="1:4" x14ac:dyDescent="0.35">
      <c r="A6597" s="98"/>
      <c r="B6597" s="98"/>
      <c r="C6597" s="98"/>
      <c r="D6597" s="98"/>
    </row>
    <row r="6598" spans="1:4" x14ac:dyDescent="0.35">
      <c r="A6598" s="98"/>
      <c r="B6598" s="98"/>
      <c r="C6598" s="98"/>
      <c r="D6598" s="98"/>
    </row>
    <row r="6599" spans="1:4" x14ac:dyDescent="0.35">
      <c r="A6599" s="98"/>
      <c r="B6599" s="98"/>
      <c r="C6599" s="98"/>
      <c r="D6599" s="98"/>
    </row>
    <row r="6600" spans="1:4" x14ac:dyDescent="0.35">
      <c r="A6600" s="98"/>
      <c r="B6600" s="98"/>
      <c r="C6600" s="98"/>
      <c r="D6600" s="98"/>
    </row>
    <row r="6601" spans="1:4" x14ac:dyDescent="0.35">
      <c r="A6601" s="98"/>
      <c r="B6601" s="98"/>
      <c r="C6601" s="98"/>
      <c r="D6601" s="98"/>
    </row>
    <row r="6602" spans="1:4" x14ac:dyDescent="0.35">
      <c r="A6602" s="98"/>
      <c r="B6602" s="98"/>
      <c r="C6602" s="98"/>
      <c r="D6602" s="98"/>
    </row>
    <row r="6603" spans="1:4" x14ac:dyDescent="0.35">
      <c r="A6603" s="98"/>
      <c r="B6603" s="98"/>
      <c r="C6603" s="98"/>
      <c r="D6603" s="98"/>
    </row>
    <row r="6604" spans="1:4" x14ac:dyDescent="0.35">
      <c r="A6604" s="98"/>
      <c r="B6604" s="98"/>
      <c r="C6604" s="98"/>
      <c r="D6604" s="98"/>
    </row>
    <row r="6605" spans="1:4" x14ac:dyDescent="0.35">
      <c r="A6605" s="98"/>
      <c r="B6605" s="98"/>
      <c r="C6605" s="98"/>
      <c r="D6605" s="98"/>
    </row>
    <row r="6606" spans="1:4" x14ac:dyDescent="0.35">
      <c r="A6606" s="98"/>
      <c r="B6606" s="98"/>
      <c r="C6606" s="98"/>
      <c r="D6606" s="98"/>
    </row>
    <row r="6607" spans="1:4" x14ac:dyDescent="0.35">
      <c r="A6607" s="98"/>
      <c r="B6607" s="98"/>
      <c r="C6607" s="98"/>
      <c r="D6607" s="98"/>
    </row>
    <row r="6608" spans="1:4" x14ac:dyDescent="0.35">
      <c r="A6608" s="98"/>
      <c r="B6608" s="98"/>
      <c r="C6608" s="98"/>
      <c r="D6608" s="98"/>
    </row>
    <row r="6609" spans="1:4" x14ac:dyDescent="0.35">
      <c r="A6609" s="98"/>
      <c r="B6609" s="98"/>
      <c r="C6609" s="98"/>
      <c r="D6609" s="98"/>
    </row>
    <row r="6610" spans="1:4" x14ac:dyDescent="0.35">
      <c r="A6610" s="98"/>
      <c r="B6610" s="98"/>
      <c r="C6610" s="98"/>
      <c r="D6610" s="98"/>
    </row>
    <row r="6611" spans="1:4" x14ac:dyDescent="0.35">
      <c r="A6611" s="98"/>
      <c r="B6611" s="98"/>
      <c r="C6611" s="98"/>
      <c r="D6611" s="98"/>
    </row>
    <row r="6612" spans="1:4" x14ac:dyDescent="0.35">
      <c r="A6612" s="98"/>
      <c r="B6612" s="98"/>
      <c r="C6612" s="98"/>
      <c r="D6612" s="98"/>
    </row>
    <row r="6613" spans="1:4" x14ac:dyDescent="0.35">
      <c r="A6613" s="98"/>
      <c r="B6613" s="98"/>
      <c r="C6613" s="98"/>
      <c r="D6613" s="98"/>
    </row>
    <row r="6614" spans="1:4" x14ac:dyDescent="0.35">
      <c r="A6614" s="98"/>
      <c r="B6614" s="98"/>
      <c r="C6614" s="98"/>
      <c r="D6614" s="98"/>
    </row>
    <row r="6615" spans="1:4" x14ac:dyDescent="0.35">
      <c r="A6615" s="98"/>
      <c r="B6615" s="98"/>
      <c r="C6615" s="98"/>
      <c r="D6615" s="98"/>
    </row>
    <row r="6616" spans="1:4" x14ac:dyDescent="0.35">
      <c r="A6616" s="98"/>
      <c r="B6616" s="98"/>
      <c r="C6616" s="98"/>
      <c r="D6616" s="98"/>
    </row>
    <row r="6617" spans="1:4" x14ac:dyDescent="0.35">
      <c r="A6617" s="98"/>
      <c r="B6617" s="98"/>
      <c r="C6617" s="98"/>
      <c r="D6617" s="98"/>
    </row>
    <row r="6618" spans="1:4" x14ac:dyDescent="0.35">
      <c r="A6618" s="98"/>
      <c r="B6618" s="98"/>
      <c r="C6618" s="98"/>
      <c r="D6618" s="98"/>
    </row>
    <row r="6619" spans="1:4" x14ac:dyDescent="0.35">
      <c r="A6619" s="98"/>
      <c r="B6619" s="98"/>
      <c r="C6619" s="98"/>
      <c r="D6619" s="98"/>
    </row>
    <row r="6620" spans="1:4" x14ac:dyDescent="0.35">
      <c r="A6620" s="98"/>
      <c r="B6620" s="98"/>
      <c r="C6620" s="98"/>
      <c r="D6620" s="98"/>
    </row>
    <row r="6621" spans="1:4" x14ac:dyDescent="0.35">
      <c r="A6621" s="98"/>
      <c r="B6621" s="98"/>
      <c r="C6621" s="98"/>
      <c r="D6621" s="98"/>
    </row>
    <row r="6622" spans="1:4" x14ac:dyDescent="0.35">
      <c r="A6622" s="98"/>
      <c r="B6622" s="98"/>
      <c r="C6622" s="98"/>
      <c r="D6622" s="98"/>
    </row>
    <row r="6623" spans="1:4" x14ac:dyDescent="0.35">
      <c r="A6623" s="98"/>
      <c r="B6623" s="98"/>
      <c r="C6623" s="98"/>
      <c r="D6623" s="98"/>
    </row>
    <row r="6624" spans="1:4" x14ac:dyDescent="0.35">
      <c r="A6624" s="98"/>
      <c r="B6624" s="98"/>
      <c r="C6624" s="98"/>
      <c r="D6624" s="98"/>
    </row>
    <row r="6625" spans="1:4" x14ac:dyDescent="0.35">
      <c r="A6625" s="98"/>
      <c r="B6625" s="98"/>
      <c r="C6625" s="98"/>
      <c r="D6625" s="98"/>
    </row>
    <row r="6626" spans="1:4" x14ac:dyDescent="0.35">
      <c r="A6626" s="98"/>
      <c r="B6626" s="98"/>
      <c r="C6626" s="98"/>
      <c r="D6626" s="98"/>
    </row>
    <row r="6627" spans="1:4" x14ac:dyDescent="0.35">
      <c r="A6627" s="98"/>
      <c r="B6627" s="98"/>
      <c r="C6627" s="98"/>
      <c r="D6627" s="98"/>
    </row>
    <row r="6628" spans="1:4" x14ac:dyDescent="0.35">
      <c r="A6628" s="98"/>
      <c r="B6628" s="98"/>
      <c r="C6628" s="98"/>
      <c r="D6628" s="98"/>
    </row>
    <row r="6629" spans="1:4" x14ac:dyDescent="0.35">
      <c r="A6629" s="98"/>
      <c r="B6629" s="98"/>
      <c r="C6629" s="98"/>
      <c r="D6629" s="98"/>
    </row>
    <row r="6630" spans="1:4" x14ac:dyDescent="0.35">
      <c r="A6630" s="98"/>
      <c r="B6630" s="98"/>
      <c r="C6630" s="98"/>
      <c r="D6630" s="98"/>
    </row>
    <row r="6631" spans="1:4" x14ac:dyDescent="0.35">
      <c r="A6631" s="98"/>
      <c r="B6631" s="98"/>
      <c r="C6631" s="98"/>
      <c r="D6631" s="98"/>
    </row>
    <row r="6632" spans="1:4" x14ac:dyDescent="0.35">
      <c r="A6632" s="98"/>
      <c r="B6632" s="98"/>
      <c r="C6632" s="98"/>
      <c r="D6632" s="98"/>
    </row>
    <row r="6633" spans="1:4" x14ac:dyDescent="0.35">
      <c r="A6633" s="98"/>
      <c r="B6633" s="98"/>
      <c r="C6633" s="98"/>
      <c r="D6633" s="98"/>
    </row>
    <row r="6634" spans="1:4" x14ac:dyDescent="0.35">
      <c r="A6634" s="98"/>
      <c r="B6634" s="98"/>
      <c r="C6634" s="98"/>
      <c r="D6634" s="98"/>
    </row>
    <row r="6635" spans="1:4" x14ac:dyDescent="0.35">
      <c r="A6635" s="98"/>
      <c r="B6635" s="98"/>
      <c r="C6635" s="98"/>
      <c r="D6635" s="98"/>
    </row>
    <row r="6636" spans="1:4" x14ac:dyDescent="0.35">
      <c r="A6636" s="98"/>
      <c r="B6636" s="98"/>
      <c r="C6636" s="98"/>
      <c r="D6636" s="98"/>
    </row>
    <row r="6637" spans="1:4" x14ac:dyDescent="0.35">
      <c r="A6637" s="98"/>
      <c r="B6637" s="98"/>
      <c r="C6637" s="98"/>
      <c r="D6637" s="98"/>
    </row>
    <row r="6638" spans="1:4" x14ac:dyDescent="0.35">
      <c r="A6638" s="98"/>
      <c r="B6638" s="98"/>
      <c r="C6638" s="98"/>
      <c r="D6638" s="98"/>
    </row>
    <row r="6639" spans="1:4" x14ac:dyDescent="0.35">
      <c r="A6639" s="98"/>
      <c r="B6639" s="98"/>
      <c r="C6639" s="98"/>
      <c r="D6639" s="98"/>
    </row>
    <row r="6640" spans="1:4" x14ac:dyDescent="0.35">
      <c r="A6640" s="98"/>
      <c r="B6640" s="98"/>
      <c r="C6640" s="98"/>
      <c r="D6640" s="98"/>
    </row>
    <row r="6641" spans="1:4" x14ac:dyDescent="0.35">
      <c r="A6641" s="98"/>
      <c r="B6641" s="98"/>
      <c r="C6641" s="98"/>
      <c r="D6641" s="98"/>
    </row>
    <row r="6642" spans="1:4" x14ac:dyDescent="0.35">
      <c r="A6642" s="98"/>
      <c r="B6642" s="98"/>
      <c r="C6642" s="98"/>
      <c r="D6642" s="98"/>
    </row>
    <row r="6643" spans="1:4" x14ac:dyDescent="0.35">
      <c r="A6643" s="98"/>
      <c r="B6643" s="98"/>
      <c r="C6643" s="98"/>
      <c r="D6643" s="98"/>
    </row>
    <row r="6644" spans="1:4" x14ac:dyDescent="0.35">
      <c r="A6644" s="98"/>
      <c r="B6644" s="98"/>
      <c r="C6644" s="98"/>
      <c r="D6644" s="98"/>
    </row>
    <row r="6645" spans="1:4" x14ac:dyDescent="0.35">
      <c r="A6645" s="98"/>
      <c r="B6645" s="98"/>
      <c r="C6645" s="98"/>
      <c r="D6645" s="98"/>
    </row>
    <row r="6646" spans="1:4" x14ac:dyDescent="0.35">
      <c r="A6646" s="98"/>
      <c r="B6646" s="98"/>
      <c r="C6646" s="98"/>
      <c r="D6646" s="98"/>
    </row>
    <row r="6647" spans="1:4" x14ac:dyDescent="0.35">
      <c r="A6647" s="98"/>
      <c r="B6647" s="98"/>
      <c r="C6647" s="98"/>
      <c r="D6647" s="98"/>
    </row>
    <row r="6648" spans="1:4" x14ac:dyDescent="0.35">
      <c r="A6648" s="98"/>
      <c r="B6648" s="98"/>
      <c r="C6648" s="98"/>
      <c r="D6648" s="98"/>
    </row>
    <row r="6649" spans="1:4" x14ac:dyDescent="0.35">
      <c r="A6649" s="98"/>
      <c r="B6649" s="98"/>
      <c r="C6649" s="98"/>
      <c r="D6649" s="98"/>
    </row>
    <row r="6650" spans="1:4" x14ac:dyDescent="0.35">
      <c r="A6650" s="98"/>
      <c r="B6650" s="98"/>
      <c r="C6650" s="98"/>
      <c r="D6650" s="98"/>
    </row>
    <row r="6651" spans="1:4" x14ac:dyDescent="0.35">
      <c r="A6651" s="98"/>
      <c r="B6651" s="98"/>
      <c r="C6651" s="98"/>
      <c r="D6651" s="98"/>
    </row>
    <row r="6652" spans="1:4" x14ac:dyDescent="0.35">
      <c r="A6652" s="98"/>
      <c r="B6652" s="98"/>
      <c r="C6652" s="98"/>
      <c r="D6652" s="98"/>
    </row>
    <row r="6653" spans="1:4" x14ac:dyDescent="0.35">
      <c r="A6653" s="98"/>
      <c r="B6653" s="98"/>
      <c r="C6653" s="98"/>
      <c r="D6653" s="98"/>
    </row>
    <row r="6654" spans="1:4" x14ac:dyDescent="0.35">
      <c r="A6654" s="98"/>
      <c r="B6654" s="98"/>
      <c r="C6654" s="98"/>
      <c r="D6654" s="98"/>
    </row>
    <row r="6655" spans="1:4" x14ac:dyDescent="0.35">
      <c r="A6655" s="98"/>
      <c r="B6655" s="98"/>
      <c r="C6655" s="98"/>
      <c r="D6655" s="98"/>
    </row>
    <row r="6656" spans="1:4" x14ac:dyDescent="0.35">
      <c r="A6656" s="98"/>
      <c r="B6656" s="98"/>
      <c r="C6656" s="98"/>
      <c r="D6656" s="98"/>
    </row>
    <row r="6657" spans="1:4" x14ac:dyDescent="0.35">
      <c r="A6657" s="98"/>
      <c r="B6657" s="98"/>
      <c r="C6657" s="98"/>
      <c r="D6657" s="98"/>
    </row>
    <row r="6658" spans="1:4" x14ac:dyDescent="0.35">
      <c r="A6658" s="98"/>
      <c r="B6658" s="98"/>
      <c r="C6658" s="98"/>
      <c r="D6658" s="98"/>
    </row>
    <row r="6659" spans="1:4" x14ac:dyDescent="0.35">
      <c r="A6659" s="98"/>
      <c r="B6659" s="98"/>
      <c r="C6659" s="98"/>
      <c r="D6659" s="98"/>
    </row>
    <row r="6660" spans="1:4" x14ac:dyDescent="0.35">
      <c r="A6660" s="98"/>
      <c r="B6660" s="98"/>
      <c r="C6660" s="98"/>
      <c r="D6660" s="98"/>
    </row>
    <row r="6661" spans="1:4" x14ac:dyDescent="0.35">
      <c r="A6661" s="98"/>
      <c r="B6661" s="98"/>
      <c r="C6661" s="98"/>
      <c r="D6661" s="98"/>
    </row>
    <row r="6662" spans="1:4" x14ac:dyDescent="0.35">
      <c r="A6662" s="98"/>
      <c r="B6662" s="98"/>
      <c r="C6662" s="98"/>
      <c r="D6662" s="98"/>
    </row>
    <row r="6663" spans="1:4" x14ac:dyDescent="0.35">
      <c r="A6663" s="98"/>
      <c r="B6663" s="98"/>
      <c r="C6663" s="98"/>
      <c r="D6663" s="98"/>
    </row>
    <row r="6664" spans="1:4" x14ac:dyDescent="0.35">
      <c r="A6664" s="98"/>
      <c r="B6664" s="98"/>
      <c r="C6664" s="98"/>
      <c r="D6664" s="98"/>
    </row>
    <row r="6665" spans="1:4" x14ac:dyDescent="0.35">
      <c r="A6665" s="98"/>
      <c r="B6665" s="98"/>
      <c r="C6665" s="98"/>
      <c r="D6665" s="98"/>
    </row>
    <row r="6666" spans="1:4" x14ac:dyDescent="0.35">
      <c r="A6666" s="98"/>
      <c r="B6666" s="98"/>
      <c r="C6666" s="98"/>
      <c r="D6666" s="98"/>
    </row>
    <row r="6667" spans="1:4" x14ac:dyDescent="0.35">
      <c r="A6667" s="98"/>
      <c r="B6667" s="98"/>
      <c r="C6667" s="98"/>
      <c r="D6667" s="98"/>
    </row>
    <row r="6668" spans="1:4" x14ac:dyDescent="0.35">
      <c r="A6668" s="98"/>
      <c r="B6668" s="98"/>
      <c r="C6668" s="98"/>
      <c r="D6668" s="98"/>
    </row>
    <row r="6669" spans="1:4" x14ac:dyDescent="0.35">
      <c r="A6669" s="98"/>
      <c r="B6669" s="98"/>
      <c r="C6669" s="98"/>
      <c r="D6669" s="98"/>
    </row>
    <row r="6670" spans="1:4" x14ac:dyDescent="0.35">
      <c r="A6670" s="98"/>
      <c r="B6670" s="98"/>
      <c r="C6670" s="98"/>
      <c r="D6670" s="98"/>
    </row>
    <row r="6671" spans="1:4" x14ac:dyDescent="0.35">
      <c r="A6671" s="98"/>
      <c r="B6671" s="98"/>
      <c r="C6671" s="98"/>
      <c r="D6671" s="98"/>
    </row>
    <row r="6672" spans="1:4" x14ac:dyDescent="0.35">
      <c r="A6672" s="98"/>
      <c r="B6672" s="98"/>
      <c r="C6672" s="98"/>
      <c r="D6672" s="98"/>
    </row>
    <row r="6673" spans="1:4" x14ac:dyDescent="0.35">
      <c r="A6673" s="98"/>
      <c r="B6673" s="98"/>
      <c r="C6673" s="98"/>
      <c r="D6673" s="98"/>
    </row>
    <row r="6674" spans="1:4" x14ac:dyDescent="0.35">
      <c r="A6674" s="98"/>
      <c r="B6674" s="98"/>
      <c r="C6674" s="98"/>
      <c r="D6674" s="98"/>
    </row>
    <row r="6675" spans="1:4" x14ac:dyDescent="0.35">
      <c r="A6675" s="98"/>
      <c r="B6675" s="98"/>
      <c r="C6675" s="98"/>
      <c r="D6675" s="98"/>
    </row>
    <row r="6676" spans="1:4" x14ac:dyDescent="0.35">
      <c r="A6676" s="98"/>
      <c r="B6676" s="98"/>
      <c r="C6676" s="98"/>
      <c r="D6676" s="98"/>
    </row>
    <row r="6677" spans="1:4" x14ac:dyDescent="0.35">
      <c r="A6677" s="98"/>
      <c r="B6677" s="98"/>
      <c r="C6677" s="98"/>
      <c r="D6677" s="98"/>
    </row>
    <row r="6678" spans="1:4" x14ac:dyDescent="0.35">
      <c r="A6678" s="98"/>
      <c r="B6678" s="98"/>
      <c r="C6678" s="98"/>
      <c r="D6678" s="98"/>
    </row>
    <row r="6679" spans="1:4" x14ac:dyDescent="0.35">
      <c r="A6679" s="98"/>
      <c r="B6679" s="98"/>
      <c r="C6679" s="98"/>
      <c r="D6679" s="98"/>
    </row>
    <row r="6680" spans="1:4" x14ac:dyDescent="0.35">
      <c r="A6680" s="98"/>
      <c r="B6680" s="98"/>
      <c r="C6680" s="98"/>
      <c r="D6680" s="98"/>
    </row>
    <row r="6681" spans="1:4" x14ac:dyDescent="0.35">
      <c r="A6681" s="98"/>
      <c r="B6681" s="98"/>
      <c r="C6681" s="98"/>
      <c r="D6681" s="98"/>
    </row>
    <row r="6682" spans="1:4" x14ac:dyDescent="0.35">
      <c r="A6682" s="98"/>
      <c r="B6682" s="98"/>
      <c r="C6682" s="98"/>
      <c r="D6682" s="98"/>
    </row>
    <row r="6683" spans="1:4" x14ac:dyDescent="0.35">
      <c r="A6683" s="98"/>
      <c r="B6683" s="98"/>
      <c r="C6683" s="98"/>
      <c r="D6683" s="98"/>
    </row>
    <row r="6684" spans="1:4" x14ac:dyDescent="0.35">
      <c r="A6684" s="98"/>
      <c r="B6684" s="98"/>
      <c r="C6684" s="98"/>
      <c r="D6684" s="98"/>
    </row>
    <row r="6685" spans="1:4" x14ac:dyDescent="0.35">
      <c r="A6685" s="98"/>
      <c r="B6685" s="98"/>
      <c r="C6685" s="98"/>
      <c r="D6685" s="98"/>
    </row>
    <row r="6686" spans="1:4" x14ac:dyDescent="0.35">
      <c r="A6686" s="98"/>
      <c r="B6686" s="98"/>
      <c r="C6686" s="98"/>
      <c r="D6686" s="98"/>
    </row>
    <row r="6687" spans="1:4" x14ac:dyDescent="0.35">
      <c r="A6687" s="98"/>
      <c r="B6687" s="98"/>
      <c r="C6687" s="98"/>
      <c r="D6687" s="98"/>
    </row>
    <row r="6688" spans="1:4" x14ac:dyDescent="0.35">
      <c r="A6688" s="98"/>
      <c r="B6688" s="98"/>
      <c r="C6688" s="98"/>
      <c r="D6688" s="98"/>
    </row>
    <row r="6689" spans="1:4" x14ac:dyDescent="0.35">
      <c r="A6689" s="98"/>
      <c r="B6689" s="98"/>
      <c r="C6689" s="98"/>
      <c r="D6689" s="98"/>
    </row>
    <row r="6690" spans="1:4" x14ac:dyDescent="0.35">
      <c r="A6690" s="98"/>
      <c r="B6690" s="98"/>
      <c r="C6690" s="98"/>
      <c r="D6690" s="98"/>
    </row>
    <row r="6691" spans="1:4" x14ac:dyDescent="0.35">
      <c r="A6691" s="98"/>
      <c r="B6691" s="98"/>
      <c r="C6691" s="98"/>
      <c r="D6691" s="98"/>
    </row>
    <row r="6692" spans="1:4" x14ac:dyDescent="0.35">
      <c r="A6692" s="98"/>
      <c r="B6692" s="98"/>
      <c r="C6692" s="98"/>
      <c r="D6692" s="98"/>
    </row>
    <row r="6693" spans="1:4" x14ac:dyDescent="0.35">
      <c r="A6693" s="98"/>
      <c r="B6693" s="98"/>
      <c r="C6693" s="98"/>
      <c r="D6693" s="98"/>
    </row>
    <row r="6694" spans="1:4" x14ac:dyDescent="0.35">
      <c r="A6694" s="98"/>
      <c r="B6694" s="98"/>
      <c r="C6694" s="98"/>
      <c r="D6694" s="98"/>
    </row>
    <row r="6695" spans="1:4" x14ac:dyDescent="0.35">
      <c r="A6695" s="98"/>
      <c r="B6695" s="98"/>
      <c r="C6695" s="98"/>
      <c r="D6695" s="98"/>
    </row>
    <row r="6696" spans="1:4" x14ac:dyDescent="0.35">
      <c r="A6696" s="98"/>
      <c r="B6696" s="98"/>
      <c r="C6696" s="98"/>
      <c r="D6696" s="98"/>
    </row>
    <row r="6697" spans="1:4" x14ac:dyDescent="0.35">
      <c r="A6697" s="98"/>
      <c r="B6697" s="98"/>
      <c r="C6697" s="98"/>
      <c r="D6697" s="98"/>
    </row>
    <row r="6698" spans="1:4" x14ac:dyDescent="0.35">
      <c r="A6698" s="98"/>
      <c r="B6698" s="98"/>
      <c r="C6698" s="98"/>
      <c r="D6698" s="98"/>
    </row>
    <row r="6699" spans="1:4" x14ac:dyDescent="0.35">
      <c r="A6699" s="98"/>
      <c r="B6699" s="98"/>
      <c r="C6699" s="98"/>
      <c r="D6699" s="98"/>
    </row>
    <row r="6700" spans="1:4" x14ac:dyDescent="0.35">
      <c r="A6700" s="98"/>
      <c r="B6700" s="98"/>
      <c r="C6700" s="98"/>
      <c r="D6700" s="98"/>
    </row>
    <row r="6701" spans="1:4" x14ac:dyDescent="0.35">
      <c r="A6701" s="98"/>
      <c r="B6701" s="98"/>
      <c r="C6701" s="98"/>
      <c r="D6701" s="98"/>
    </row>
    <row r="6702" spans="1:4" x14ac:dyDescent="0.35">
      <c r="A6702" s="98"/>
      <c r="B6702" s="98"/>
      <c r="C6702" s="98"/>
      <c r="D6702" s="98"/>
    </row>
    <row r="6703" spans="1:4" x14ac:dyDescent="0.35">
      <c r="A6703" s="98"/>
      <c r="B6703" s="98"/>
      <c r="C6703" s="98"/>
      <c r="D6703" s="98"/>
    </row>
    <row r="6704" spans="1:4" x14ac:dyDescent="0.35">
      <c r="A6704" s="98"/>
      <c r="B6704" s="98"/>
      <c r="C6704" s="98"/>
      <c r="D6704" s="98"/>
    </row>
    <row r="6705" spans="1:4" x14ac:dyDescent="0.35">
      <c r="A6705" s="98"/>
      <c r="B6705" s="98"/>
      <c r="C6705" s="98"/>
      <c r="D6705" s="98"/>
    </row>
    <row r="6706" spans="1:4" x14ac:dyDescent="0.35">
      <c r="A6706" s="98"/>
      <c r="B6706" s="98"/>
      <c r="C6706" s="98"/>
      <c r="D6706" s="98"/>
    </row>
    <row r="6707" spans="1:4" x14ac:dyDescent="0.35">
      <c r="A6707" s="98"/>
      <c r="B6707" s="98"/>
      <c r="C6707" s="98"/>
      <c r="D6707" s="98"/>
    </row>
    <row r="6708" spans="1:4" x14ac:dyDescent="0.35">
      <c r="A6708" s="98"/>
      <c r="B6708" s="98"/>
      <c r="C6708" s="98"/>
      <c r="D6708" s="98"/>
    </row>
    <row r="6709" spans="1:4" x14ac:dyDescent="0.35">
      <c r="A6709" s="98"/>
      <c r="B6709" s="98"/>
      <c r="C6709" s="98"/>
      <c r="D6709" s="98"/>
    </row>
    <row r="6710" spans="1:4" x14ac:dyDescent="0.35">
      <c r="A6710" s="98"/>
      <c r="B6710" s="98"/>
      <c r="C6710" s="98"/>
      <c r="D6710" s="98"/>
    </row>
    <row r="6711" spans="1:4" x14ac:dyDescent="0.35">
      <c r="A6711" s="98"/>
      <c r="B6711" s="98"/>
      <c r="C6711" s="98"/>
      <c r="D6711" s="98"/>
    </row>
    <row r="6712" spans="1:4" x14ac:dyDescent="0.35">
      <c r="A6712" s="98"/>
      <c r="B6712" s="98"/>
      <c r="C6712" s="98"/>
      <c r="D6712" s="98"/>
    </row>
    <row r="6713" spans="1:4" x14ac:dyDescent="0.35">
      <c r="A6713" s="98"/>
      <c r="B6713" s="98"/>
      <c r="C6713" s="98"/>
      <c r="D6713" s="98"/>
    </row>
    <row r="6714" spans="1:4" x14ac:dyDescent="0.35">
      <c r="A6714" s="98"/>
      <c r="B6714" s="98"/>
      <c r="C6714" s="98"/>
      <c r="D6714" s="98"/>
    </row>
    <row r="6715" spans="1:4" x14ac:dyDescent="0.35">
      <c r="A6715" s="98"/>
      <c r="B6715" s="98"/>
      <c r="C6715" s="98"/>
      <c r="D6715" s="98"/>
    </row>
    <row r="6716" spans="1:4" x14ac:dyDescent="0.35">
      <c r="A6716" s="98"/>
      <c r="B6716" s="98"/>
      <c r="C6716" s="98"/>
      <c r="D6716" s="98"/>
    </row>
    <row r="6717" spans="1:4" x14ac:dyDescent="0.35">
      <c r="A6717" s="98"/>
      <c r="B6717" s="98"/>
      <c r="C6717" s="98"/>
      <c r="D6717" s="98"/>
    </row>
    <row r="6718" spans="1:4" x14ac:dyDescent="0.35">
      <c r="A6718" s="98"/>
      <c r="B6718" s="98"/>
      <c r="C6718" s="98"/>
      <c r="D6718" s="98"/>
    </row>
    <row r="6719" spans="1:4" x14ac:dyDescent="0.35">
      <c r="A6719" s="98"/>
      <c r="B6719" s="98"/>
      <c r="C6719" s="98"/>
      <c r="D6719" s="98"/>
    </row>
    <row r="6720" spans="1:4" x14ac:dyDescent="0.35">
      <c r="A6720" s="98"/>
      <c r="B6720" s="98"/>
      <c r="C6720" s="98"/>
      <c r="D6720" s="98"/>
    </row>
    <row r="6721" spans="1:4" x14ac:dyDescent="0.35">
      <c r="A6721" s="98"/>
      <c r="B6721" s="98"/>
      <c r="C6721" s="98"/>
      <c r="D6721" s="98"/>
    </row>
    <row r="6722" spans="1:4" x14ac:dyDescent="0.35">
      <c r="A6722" s="98"/>
      <c r="B6722" s="98"/>
      <c r="C6722" s="98"/>
      <c r="D6722" s="98"/>
    </row>
    <row r="6723" spans="1:4" x14ac:dyDescent="0.35">
      <c r="A6723" s="98"/>
      <c r="B6723" s="98"/>
      <c r="C6723" s="98"/>
      <c r="D6723" s="98"/>
    </row>
    <row r="6724" spans="1:4" x14ac:dyDescent="0.35">
      <c r="A6724" s="98"/>
      <c r="B6724" s="98"/>
      <c r="C6724" s="98"/>
      <c r="D6724" s="98"/>
    </row>
    <row r="6725" spans="1:4" x14ac:dyDescent="0.35">
      <c r="A6725" s="98"/>
      <c r="B6725" s="98"/>
      <c r="C6725" s="98"/>
      <c r="D6725" s="98"/>
    </row>
    <row r="6726" spans="1:4" x14ac:dyDescent="0.35">
      <c r="A6726" s="98"/>
      <c r="B6726" s="98"/>
      <c r="C6726" s="98"/>
      <c r="D6726" s="98"/>
    </row>
    <row r="6727" spans="1:4" x14ac:dyDescent="0.35">
      <c r="A6727" s="98"/>
      <c r="B6727" s="98"/>
      <c r="C6727" s="98"/>
      <c r="D6727" s="98"/>
    </row>
    <row r="6728" spans="1:4" x14ac:dyDescent="0.35">
      <c r="A6728" s="98"/>
      <c r="B6728" s="98"/>
      <c r="C6728" s="98"/>
      <c r="D6728" s="98"/>
    </row>
    <row r="6729" spans="1:4" x14ac:dyDescent="0.35">
      <c r="A6729" s="98"/>
      <c r="B6729" s="98"/>
      <c r="C6729" s="98"/>
      <c r="D6729" s="98"/>
    </row>
    <row r="6730" spans="1:4" x14ac:dyDescent="0.35">
      <c r="A6730" s="98"/>
      <c r="B6730" s="98"/>
      <c r="C6730" s="98"/>
      <c r="D6730" s="98"/>
    </row>
    <row r="6731" spans="1:4" x14ac:dyDescent="0.35">
      <c r="A6731" s="98"/>
      <c r="B6731" s="98"/>
      <c r="C6731" s="98"/>
      <c r="D6731" s="98"/>
    </row>
    <row r="6732" spans="1:4" x14ac:dyDescent="0.35">
      <c r="A6732" s="98"/>
      <c r="B6732" s="98"/>
      <c r="C6732" s="98"/>
      <c r="D6732" s="98"/>
    </row>
    <row r="6733" spans="1:4" x14ac:dyDescent="0.35">
      <c r="A6733" s="98"/>
      <c r="B6733" s="98"/>
      <c r="C6733" s="98"/>
      <c r="D6733" s="98"/>
    </row>
    <row r="6734" spans="1:4" x14ac:dyDescent="0.35">
      <c r="A6734" s="98"/>
      <c r="B6734" s="98"/>
      <c r="C6734" s="98"/>
      <c r="D6734" s="98"/>
    </row>
    <row r="6735" spans="1:4" x14ac:dyDescent="0.35">
      <c r="A6735" s="98"/>
      <c r="B6735" s="98"/>
      <c r="C6735" s="98"/>
      <c r="D6735" s="98"/>
    </row>
    <row r="6736" spans="1:4" x14ac:dyDescent="0.35">
      <c r="A6736" s="98"/>
      <c r="B6736" s="98"/>
      <c r="C6736" s="98"/>
      <c r="D6736" s="98"/>
    </row>
    <row r="6737" spans="1:4" x14ac:dyDescent="0.35">
      <c r="A6737" s="98"/>
      <c r="B6737" s="98"/>
      <c r="C6737" s="98"/>
      <c r="D6737" s="98"/>
    </row>
    <row r="6738" spans="1:4" x14ac:dyDescent="0.35">
      <c r="A6738" s="98"/>
      <c r="B6738" s="98"/>
      <c r="C6738" s="98"/>
      <c r="D6738" s="98"/>
    </row>
    <row r="6739" spans="1:4" x14ac:dyDescent="0.35">
      <c r="A6739" s="98"/>
      <c r="B6739" s="98"/>
      <c r="C6739" s="98"/>
      <c r="D6739" s="98"/>
    </row>
    <row r="6740" spans="1:4" x14ac:dyDescent="0.35">
      <c r="A6740" s="98"/>
      <c r="B6740" s="98"/>
      <c r="C6740" s="98"/>
      <c r="D6740" s="98"/>
    </row>
    <row r="6741" spans="1:4" x14ac:dyDescent="0.35">
      <c r="A6741" s="98"/>
      <c r="B6741" s="98"/>
      <c r="C6741" s="98"/>
      <c r="D6741" s="98"/>
    </row>
    <row r="6742" spans="1:4" x14ac:dyDescent="0.35">
      <c r="A6742" s="98"/>
      <c r="B6742" s="98"/>
      <c r="C6742" s="98"/>
      <c r="D6742" s="98"/>
    </row>
    <row r="6743" spans="1:4" x14ac:dyDescent="0.35">
      <c r="A6743" s="98"/>
      <c r="B6743" s="98"/>
      <c r="C6743" s="98"/>
      <c r="D6743" s="98"/>
    </row>
    <row r="6744" spans="1:4" x14ac:dyDescent="0.35">
      <c r="A6744" s="98"/>
      <c r="B6744" s="98"/>
      <c r="C6744" s="98"/>
      <c r="D6744" s="98"/>
    </row>
    <row r="6745" spans="1:4" x14ac:dyDescent="0.35">
      <c r="A6745" s="98"/>
      <c r="B6745" s="98"/>
      <c r="C6745" s="98"/>
      <c r="D6745" s="98"/>
    </row>
    <row r="6746" spans="1:4" x14ac:dyDescent="0.35">
      <c r="A6746" s="98"/>
      <c r="B6746" s="98"/>
      <c r="C6746" s="98"/>
      <c r="D6746" s="98"/>
    </row>
    <row r="6747" spans="1:4" x14ac:dyDescent="0.35">
      <c r="A6747" s="98"/>
      <c r="B6747" s="98"/>
      <c r="C6747" s="98"/>
      <c r="D6747" s="98"/>
    </row>
    <row r="6748" spans="1:4" x14ac:dyDescent="0.35">
      <c r="A6748" s="98"/>
      <c r="B6748" s="98"/>
      <c r="C6748" s="98"/>
      <c r="D6748" s="98"/>
    </row>
    <row r="6749" spans="1:4" x14ac:dyDescent="0.35">
      <c r="A6749" s="98"/>
      <c r="B6749" s="98"/>
      <c r="C6749" s="98"/>
      <c r="D6749" s="98"/>
    </row>
    <row r="6750" spans="1:4" x14ac:dyDescent="0.35">
      <c r="A6750" s="98"/>
      <c r="B6750" s="98"/>
      <c r="C6750" s="98"/>
      <c r="D6750" s="98"/>
    </row>
    <row r="6751" spans="1:4" x14ac:dyDescent="0.35">
      <c r="A6751" s="98"/>
      <c r="B6751" s="98"/>
      <c r="C6751" s="98"/>
      <c r="D6751" s="98"/>
    </row>
    <row r="6752" spans="1:4" x14ac:dyDescent="0.35">
      <c r="A6752" s="98"/>
      <c r="B6752" s="98"/>
      <c r="C6752" s="98"/>
      <c r="D6752" s="98"/>
    </row>
    <row r="6753" spans="1:4" x14ac:dyDescent="0.35">
      <c r="A6753" s="98"/>
      <c r="B6753" s="98"/>
      <c r="C6753" s="98"/>
      <c r="D6753" s="98"/>
    </row>
    <row r="6754" spans="1:4" x14ac:dyDescent="0.35">
      <c r="A6754" s="98"/>
      <c r="B6754" s="98"/>
      <c r="C6754" s="98"/>
      <c r="D6754" s="98"/>
    </row>
    <row r="6755" spans="1:4" x14ac:dyDescent="0.35">
      <c r="A6755" s="98"/>
      <c r="B6755" s="98"/>
      <c r="C6755" s="98"/>
      <c r="D6755" s="98"/>
    </row>
    <row r="6756" spans="1:4" x14ac:dyDescent="0.35">
      <c r="A6756" s="98"/>
      <c r="B6756" s="98"/>
      <c r="C6756" s="98"/>
      <c r="D6756" s="98"/>
    </row>
    <row r="6757" spans="1:4" x14ac:dyDescent="0.35">
      <c r="A6757" s="98"/>
      <c r="B6757" s="98"/>
      <c r="C6757" s="98"/>
      <c r="D6757" s="98"/>
    </row>
    <row r="6758" spans="1:4" x14ac:dyDescent="0.35">
      <c r="A6758" s="98"/>
      <c r="B6758" s="98"/>
      <c r="C6758" s="98"/>
      <c r="D6758" s="98"/>
    </row>
    <row r="6759" spans="1:4" x14ac:dyDescent="0.35">
      <c r="A6759" s="98"/>
      <c r="B6759" s="98"/>
      <c r="C6759" s="98"/>
      <c r="D6759" s="98"/>
    </row>
    <row r="6760" spans="1:4" x14ac:dyDescent="0.35">
      <c r="A6760" s="98"/>
      <c r="B6760" s="98"/>
      <c r="C6760" s="98"/>
      <c r="D6760" s="98"/>
    </row>
    <row r="6761" spans="1:4" x14ac:dyDescent="0.35">
      <c r="A6761" s="98"/>
      <c r="B6761" s="98"/>
      <c r="C6761" s="98"/>
      <c r="D6761" s="98"/>
    </row>
    <row r="6762" spans="1:4" x14ac:dyDescent="0.35">
      <c r="A6762" s="98"/>
      <c r="B6762" s="98"/>
      <c r="C6762" s="98"/>
      <c r="D6762" s="98"/>
    </row>
    <row r="6763" spans="1:4" x14ac:dyDescent="0.35">
      <c r="A6763" s="98"/>
      <c r="B6763" s="98"/>
      <c r="C6763" s="98"/>
      <c r="D6763" s="98"/>
    </row>
    <row r="6764" spans="1:4" x14ac:dyDescent="0.35">
      <c r="A6764" s="98"/>
      <c r="B6764" s="98"/>
      <c r="C6764" s="98"/>
      <c r="D6764" s="98"/>
    </row>
    <row r="6765" spans="1:4" x14ac:dyDescent="0.35">
      <c r="A6765" s="98"/>
      <c r="B6765" s="98"/>
      <c r="C6765" s="98"/>
      <c r="D6765" s="98"/>
    </row>
    <row r="6766" spans="1:4" x14ac:dyDescent="0.35">
      <c r="A6766" s="98"/>
      <c r="B6766" s="98"/>
      <c r="C6766" s="98"/>
      <c r="D6766" s="98"/>
    </row>
    <row r="6767" spans="1:4" x14ac:dyDescent="0.35">
      <c r="A6767" s="98"/>
      <c r="B6767" s="98"/>
      <c r="C6767" s="98"/>
      <c r="D6767" s="98"/>
    </row>
    <row r="6768" spans="1:4" x14ac:dyDescent="0.35">
      <c r="A6768" s="98"/>
      <c r="B6768" s="98"/>
      <c r="C6768" s="98"/>
      <c r="D6768" s="98"/>
    </row>
    <row r="6769" spans="1:4" x14ac:dyDescent="0.35">
      <c r="A6769" s="98"/>
      <c r="B6769" s="98"/>
      <c r="C6769" s="98"/>
      <c r="D6769" s="98"/>
    </row>
    <row r="6770" spans="1:4" x14ac:dyDescent="0.35">
      <c r="A6770" s="98"/>
      <c r="B6770" s="98"/>
      <c r="C6770" s="98"/>
      <c r="D6770" s="98"/>
    </row>
    <row r="6771" spans="1:4" x14ac:dyDescent="0.35">
      <c r="A6771" s="98"/>
      <c r="B6771" s="98"/>
      <c r="C6771" s="98"/>
      <c r="D6771" s="98"/>
    </row>
    <row r="6772" spans="1:4" x14ac:dyDescent="0.35">
      <c r="A6772" s="98"/>
      <c r="B6772" s="98"/>
      <c r="C6772" s="98"/>
      <c r="D6772" s="98"/>
    </row>
    <row r="6773" spans="1:4" x14ac:dyDescent="0.35">
      <c r="A6773" s="98"/>
      <c r="B6773" s="98"/>
      <c r="C6773" s="98"/>
      <c r="D6773" s="98"/>
    </row>
    <row r="6774" spans="1:4" x14ac:dyDescent="0.35">
      <c r="A6774" s="98"/>
      <c r="B6774" s="98"/>
      <c r="C6774" s="98"/>
      <c r="D6774" s="98"/>
    </row>
    <row r="6775" spans="1:4" x14ac:dyDescent="0.35">
      <c r="A6775" s="98"/>
      <c r="B6775" s="98"/>
      <c r="C6775" s="98"/>
      <c r="D6775" s="98"/>
    </row>
    <row r="6776" spans="1:4" x14ac:dyDescent="0.35">
      <c r="A6776" s="98"/>
      <c r="B6776" s="98"/>
      <c r="C6776" s="98"/>
      <c r="D6776" s="98"/>
    </row>
    <row r="6777" spans="1:4" x14ac:dyDescent="0.35">
      <c r="A6777" s="98"/>
      <c r="B6777" s="98"/>
      <c r="C6777" s="98"/>
      <c r="D6777" s="98"/>
    </row>
    <row r="6778" spans="1:4" x14ac:dyDescent="0.35">
      <c r="A6778" s="98"/>
      <c r="B6778" s="98"/>
      <c r="C6778" s="98"/>
      <c r="D6778" s="98"/>
    </row>
    <row r="6779" spans="1:4" x14ac:dyDescent="0.35">
      <c r="A6779" s="98"/>
      <c r="B6779" s="98"/>
      <c r="C6779" s="98"/>
      <c r="D6779" s="98"/>
    </row>
    <row r="6780" spans="1:4" x14ac:dyDescent="0.35">
      <c r="A6780" s="98"/>
      <c r="B6780" s="98"/>
      <c r="C6780" s="98"/>
      <c r="D6780" s="98"/>
    </row>
    <row r="6781" spans="1:4" x14ac:dyDescent="0.35">
      <c r="A6781" s="98"/>
      <c r="B6781" s="98"/>
      <c r="C6781" s="98"/>
      <c r="D6781" s="98"/>
    </row>
    <row r="6782" spans="1:4" x14ac:dyDescent="0.35">
      <c r="A6782" s="98"/>
      <c r="B6782" s="98"/>
      <c r="C6782" s="98"/>
      <c r="D6782" s="98"/>
    </row>
    <row r="6783" spans="1:4" x14ac:dyDescent="0.35">
      <c r="A6783" s="98"/>
      <c r="B6783" s="98"/>
      <c r="C6783" s="98"/>
      <c r="D6783" s="98"/>
    </row>
    <row r="6784" spans="1:4" x14ac:dyDescent="0.35">
      <c r="A6784" s="98"/>
      <c r="B6784" s="98"/>
      <c r="C6784" s="98"/>
      <c r="D6784" s="98"/>
    </row>
    <row r="6785" spans="1:4" x14ac:dyDescent="0.35">
      <c r="A6785" s="98"/>
      <c r="B6785" s="98"/>
      <c r="C6785" s="98"/>
      <c r="D6785" s="98"/>
    </row>
    <row r="6786" spans="1:4" x14ac:dyDescent="0.35">
      <c r="A6786" s="98"/>
      <c r="B6786" s="98"/>
      <c r="C6786" s="98"/>
      <c r="D6786" s="98"/>
    </row>
    <row r="6787" spans="1:4" x14ac:dyDescent="0.35">
      <c r="A6787" s="98"/>
      <c r="B6787" s="98"/>
      <c r="C6787" s="98"/>
      <c r="D6787" s="98"/>
    </row>
    <row r="6788" spans="1:4" x14ac:dyDescent="0.35">
      <c r="A6788" s="98"/>
      <c r="B6788" s="98"/>
      <c r="C6788" s="98"/>
      <c r="D6788" s="98"/>
    </row>
    <row r="6789" spans="1:4" x14ac:dyDescent="0.35">
      <c r="A6789" s="98"/>
      <c r="B6789" s="98"/>
      <c r="C6789" s="98"/>
      <c r="D6789" s="98"/>
    </row>
    <row r="6790" spans="1:4" x14ac:dyDescent="0.35">
      <c r="A6790" s="98"/>
      <c r="B6790" s="98"/>
      <c r="C6790" s="98"/>
      <c r="D6790" s="98"/>
    </row>
    <row r="6791" spans="1:4" x14ac:dyDescent="0.35">
      <c r="A6791" s="98"/>
      <c r="B6791" s="98"/>
      <c r="C6791" s="98"/>
      <c r="D6791" s="98"/>
    </row>
    <row r="6792" spans="1:4" x14ac:dyDescent="0.35">
      <c r="A6792" s="98"/>
      <c r="B6792" s="98"/>
      <c r="C6792" s="98"/>
      <c r="D6792" s="98"/>
    </row>
    <row r="6793" spans="1:4" x14ac:dyDescent="0.35">
      <c r="A6793" s="98"/>
      <c r="B6793" s="98"/>
      <c r="C6793" s="98"/>
      <c r="D6793" s="98"/>
    </row>
    <row r="6794" spans="1:4" x14ac:dyDescent="0.35">
      <c r="A6794" s="98"/>
      <c r="B6794" s="98"/>
      <c r="C6794" s="98"/>
      <c r="D6794" s="98"/>
    </row>
    <row r="6795" spans="1:4" x14ac:dyDescent="0.35">
      <c r="A6795" s="98"/>
      <c r="B6795" s="98"/>
      <c r="C6795" s="98"/>
      <c r="D6795" s="98"/>
    </row>
    <row r="6796" spans="1:4" x14ac:dyDescent="0.35">
      <c r="A6796" s="98"/>
      <c r="B6796" s="98"/>
      <c r="C6796" s="98"/>
      <c r="D6796" s="98"/>
    </row>
    <row r="6797" spans="1:4" x14ac:dyDescent="0.35">
      <c r="A6797" s="98"/>
      <c r="B6797" s="98"/>
      <c r="C6797" s="98"/>
      <c r="D6797" s="98"/>
    </row>
    <row r="6798" spans="1:4" x14ac:dyDescent="0.35">
      <c r="A6798" s="98"/>
      <c r="B6798" s="98"/>
      <c r="C6798" s="98"/>
      <c r="D6798" s="98"/>
    </row>
    <row r="6799" spans="1:4" x14ac:dyDescent="0.35">
      <c r="A6799" s="98"/>
      <c r="B6799" s="98"/>
      <c r="C6799" s="98"/>
      <c r="D6799" s="98"/>
    </row>
    <row r="6800" spans="1:4" x14ac:dyDescent="0.35">
      <c r="A6800" s="98"/>
      <c r="B6800" s="98"/>
      <c r="C6800" s="98"/>
      <c r="D6800" s="98"/>
    </row>
    <row r="6801" spans="1:4" x14ac:dyDescent="0.35">
      <c r="A6801" s="98"/>
      <c r="B6801" s="98"/>
      <c r="C6801" s="98"/>
      <c r="D6801" s="98"/>
    </row>
    <row r="6802" spans="1:4" x14ac:dyDescent="0.35">
      <c r="A6802" s="98"/>
      <c r="B6802" s="98"/>
      <c r="C6802" s="98"/>
      <c r="D6802" s="98"/>
    </row>
    <row r="6803" spans="1:4" x14ac:dyDescent="0.35">
      <c r="A6803" s="98"/>
      <c r="B6803" s="98"/>
      <c r="C6803" s="98"/>
      <c r="D6803" s="98"/>
    </row>
    <row r="6804" spans="1:4" x14ac:dyDescent="0.35">
      <c r="A6804" s="98"/>
      <c r="B6804" s="98"/>
      <c r="C6804" s="98"/>
      <c r="D6804" s="98"/>
    </row>
    <row r="6805" spans="1:4" x14ac:dyDescent="0.35">
      <c r="A6805" s="98"/>
      <c r="B6805" s="98"/>
      <c r="C6805" s="98"/>
      <c r="D6805" s="98"/>
    </row>
    <row r="6806" spans="1:4" x14ac:dyDescent="0.35">
      <c r="A6806" s="98"/>
      <c r="B6806" s="98"/>
      <c r="C6806" s="98"/>
      <c r="D6806" s="98"/>
    </row>
    <row r="6807" spans="1:4" x14ac:dyDescent="0.35">
      <c r="A6807" s="98"/>
      <c r="B6807" s="98"/>
      <c r="C6807" s="98"/>
      <c r="D6807" s="98"/>
    </row>
    <row r="6808" spans="1:4" x14ac:dyDescent="0.35">
      <c r="A6808" s="98"/>
      <c r="B6808" s="98"/>
      <c r="C6808" s="98"/>
      <c r="D6808" s="98"/>
    </row>
    <row r="6809" spans="1:4" x14ac:dyDescent="0.35">
      <c r="A6809" s="98"/>
      <c r="B6809" s="98"/>
      <c r="C6809" s="98"/>
      <c r="D6809" s="98"/>
    </row>
    <row r="6810" spans="1:4" x14ac:dyDescent="0.35">
      <c r="A6810" s="98"/>
      <c r="B6810" s="98"/>
      <c r="C6810" s="98"/>
      <c r="D6810" s="98"/>
    </row>
    <row r="6811" spans="1:4" x14ac:dyDescent="0.35">
      <c r="A6811" s="98"/>
      <c r="B6811" s="98"/>
      <c r="C6811" s="98"/>
      <c r="D6811" s="98"/>
    </row>
    <row r="6812" spans="1:4" x14ac:dyDescent="0.35">
      <c r="A6812" s="98"/>
      <c r="B6812" s="98"/>
      <c r="C6812" s="98"/>
      <c r="D6812" s="98"/>
    </row>
    <row r="6813" spans="1:4" x14ac:dyDescent="0.35">
      <c r="A6813" s="98"/>
      <c r="B6813" s="98"/>
      <c r="C6813" s="98"/>
      <c r="D6813" s="98"/>
    </row>
    <row r="6814" spans="1:4" x14ac:dyDescent="0.35">
      <c r="A6814" s="98"/>
      <c r="B6814" s="98"/>
      <c r="C6814" s="98"/>
      <c r="D6814" s="98"/>
    </row>
    <row r="6815" spans="1:4" x14ac:dyDescent="0.35">
      <c r="A6815" s="98"/>
      <c r="B6815" s="98"/>
      <c r="C6815" s="98"/>
      <c r="D6815" s="98"/>
    </row>
    <row r="6816" spans="1:4" x14ac:dyDescent="0.35">
      <c r="A6816" s="98"/>
      <c r="B6816" s="98"/>
      <c r="C6816" s="98"/>
      <c r="D6816" s="98"/>
    </row>
    <row r="6817" spans="1:4" x14ac:dyDescent="0.35">
      <c r="A6817" s="98"/>
      <c r="B6817" s="98"/>
      <c r="C6817" s="98"/>
      <c r="D6817" s="98"/>
    </row>
    <row r="6818" spans="1:4" x14ac:dyDescent="0.35">
      <c r="A6818" s="98"/>
      <c r="B6818" s="98"/>
      <c r="C6818" s="98"/>
      <c r="D6818" s="98"/>
    </row>
    <row r="6819" spans="1:4" x14ac:dyDescent="0.35">
      <c r="A6819" s="98"/>
      <c r="B6819" s="98"/>
      <c r="C6819" s="98"/>
      <c r="D6819" s="98"/>
    </row>
    <row r="6820" spans="1:4" x14ac:dyDescent="0.35">
      <c r="A6820" s="98"/>
      <c r="B6820" s="98"/>
      <c r="C6820" s="98"/>
      <c r="D6820" s="98"/>
    </row>
    <row r="6821" spans="1:4" x14ac:dyDescent="0.35">
      <c r="A6821" s="98"/>
      <c r="B6821" s="98"/>
      <c r="C6821" s="98"/>
      <c r="D6821" s="98"/>
    </row>
    <row r="6822" spans="1:4" x14ac:dyDescent="0.35">
      <c r="A6822" s="98"/>
      <c r="B6822" s="98"/>
      <c r="C6822" s="98"/>
      <c r="D6822" s="98"/>
    </row>
    <row r="6823" spans="1:4" x14ac:dyDescent="0.35">
      <c r="A6823" s="98"/>
      <c r="B6823" s="98"/>
      <c r="C6823" s="98"/>
      <c r="D6823" s="98"/>
    </row>
    <row r="6824" spans="1:4" x14ac:dyDescent="0.35">
      <c r="A6824" s="98"/>
      <c r="B6824" s="98"/>
      <c r="C6824" s="98"/>
      <c r="D6824" s="98"/>
    </row>
    <row r="6825" spans="1:4" x14ac:dyDescent="0.35">
      <c r="A6825" s="98"/>
      <c r="B6825" s="98"/>
      <c r="C6825" s="98"/>
      <c r="D6825" s="98"/>
    </row>
    <row r="6826" spans="1:4" x14ac:dyDescent="0.35">
      <c r="A6826" s="98"/>
      <c r="B6826" s="98"/>
      <c r="C6826" s="98"/>
      <c r="D6826" s="98"/>
    </row>
    <row r="6827" spans="1:4" x14ac:dyDescent="0.35">
      <c r="A6827" s="98"/>
      <c r="B6827" s="98"/>
      <c r="C6827" s="98"/>
      <c r="D6827" s="98"/>
    </row>
    <row r="6828" spans="1:4" x14ac:dyDescent="0.35">
      <c r="A6828" s="98"/>
      <c r="B6828" s="98"/>
      <c r="C6828" s="98"/>
      <c r="D6828" s="98"/>
    </row>
    <row r="6829" spans="1:4" x14ac:dyDescent="0.35">
      <c r="A6829" s="98"/>
      <c r="B6829" s="98"/>
      <c r="C6829" s="98"/>
      <c r="D6829" s="98"/>
    </row>
    <row r="6830" spans="1:4" x14ac:dyDescent="0.35">
      <c r="A6830" s="98"/>
      <c r="B6830" s="98"/>
      <c r="C6830" s="98"/>
      <c r="D6830" s="98"/>
    </row>
    <row r="6831" spans="1:4" x14ac:dyDescent="0.35">
      <c r="A6831" s="98"/>
      <c r="B6831" s="98"/>
      <c r="C6831" s="98"/>
      <c r="D6831" s="98"/>
    </row>
    <row r="6832" spans="1:4" x14ac:dyDescent="0.35">
      <c r="A6832" s="98"/>
      <c r="B6832" s="98"/>
      <c r="C6832" s="98"/>
      <c r="D6832" s="98"/>
    </row>
    <row r="6833" spans="1:4" x14ac:dyDescent="0.35">
      <c r="A6833" s="98"/>
      <c r="B6833" s="98"/>
      <c r="C6833" s="98"/>
      <c r="D6833" s="98"/>
    </row>
    <row r="6834" spans="1:4" x14ac:dyDescent="0.35">
      <c r="A6834" s="98"/>
      <c r="B6834" s="98"/>
      <c r="C6834" s="98"/>
      <c r="D6834" s="98"/>
    </row>
    <row r="6835" spans="1:4" x14ac:dyDescent="0.35">
      <c r="A6835" s="98"/>
      <c r="B6835" s="98"/>
      <c r="C6835" s="98"/>
      <c r="D6835" s="98"/>
    </row>
    <row r="6836" spans="1:4" x14ac:dyDescent="0.35">
      <c r="A6836" s="98"/>
      <c r="B6836" s="98"/>
      <c r="C6836" s="98"/>
      <c r="D6836" s="98"/>
    </row>
    <row r="6837" spans="1:4" x14ac:dyDescent="0.35">
      <c r="A6837" s="98"/>
      <c r="B6837" s="98"/>
      <c r="C6837" s="98"/>
      <c r="D6837" s="98"/>
    </row>
    <row r="6838" spans="1:4" x14ac:dyDescent="0.35">
      <c r="A6838" s="98"/>
      <c r="B6838" s="98"/>
      <c r="C6838" s="98"/>
      <c r="D6838" s="98"/>
    </row>
    <row r="6839" spans="1:4" x14ac:dyDescent="0.35">
      <c r="A6839" s="98"/>
      <c r="B6839" s="98"/>
      <c r="C6839" s="98"/>
      <c r="D6839" s="98"/>
    </row>
    <row r="6840" spans="1:4" x14ac:dyDescent="0.35">
      <c r="A6840" s="98"/>
      <c r="B6840" s="98"/>
      <c r="C6840" s="98"/>
      <c r="D6840" s="98"/>
    </row>
    <row r="6841" spans="1:4" x14ac:dyDescent="0.35">
      <c r="A6841" s="98"/>
      <c r="B6841" s="98"/>
      <c r="C6841" s="98"/>
      <c r="D6841" s="98"/>
    </row>
    <row r="6842" spans="1:4" x14ac:dyDescent="0.35">
      <c r="A6842" s="98"/>
      <c r="B6842" s="98"/>
      <c r="C6842" s="98"/>
      <c r="D6842" s="98"/>
    </row>
    <row r="6843" spans="1:4" x14ac:dyDescent="0.35">
      <c r="A6843" s="98"/>
      <c r="B6843" s="98"/>
      <c r="C6843" s="98"/>
      <c r="D6843" s="98"/>
    </row>
    <row r="6844" spans="1:4" x14ac:dyDescent="0.35">
      <c r="A6844" s="98"/>
      <c r="B6844" s="98"/>
      <c r="C6844" s="98"/>
      <c r="D6844" s="98"/>
    </row>
    <row r="6845" spans="1:4" x14ac:dyDescent="0.35">
      <c r="A6845" s="98"/>
      <c r="B6845" s="98"/>
      <c r="C6845" s="98"/>
      <c r="D6845" s="98"/>
    </row>
    <row r="6846" spans="1:4" x14ac:dyDescent="0.35">
      <c r="A6846" s="98"/>
      <c r="B6846" s="98"/>
      <c r="C6846" s="98"/>
      <c r="D6846" s="98"/>
    </row>
    <row r="6847" spans="1:4" x14ac:dyDescent="0.35">
      <c r="A6847" s="98"/>
      <c r="B6847" s="98"/>
      <c r="C6847" s="98"/>
      <c r="D6847" s="98"/>
    </row>
    <row r="6848" spans="1:4" x14ac:dyDescent="0.35">
      <c r="A6848" s="98"/>
      <c r="B6848" s="98"/>
      <c r="C6848" s="98"/>
      <c r="D6848" s="98"/>
    </row>
    <row r="6849" spans="1:4" x14ac:dyDescent="0.35">
      <c r="A6849" s="98"/>
      <c r="B6849" s="98"/>
      <c r="C6849" s="98"/>
      <c r="D6849" s="98"/>
    </row>
    <row r="6850" spans="1:4" x14ac:dyDescent="0.35">
      <c r="A6850" s="98"/>
      <c r="B6850" s="98"/>
      <c r="C6850" s="98"/>
      <c r="D6850" s="98"/>
    </row>
    <row r="6851" spans="1:4" x14ac:dyDescent="0.35">
      <c r="A6851" s="98"/>
      <c r="B6851" s="98"/>
      <c r="C6851" s="98"/>
      <c r="D6851" s="98"/>
    </row>
    <row r="6852" spans="1:4" x14ac:dyDescent="0.35">
      <c r="A6852" s="98"/>
      <c r="B6852" s="98"/>
      <c r="C6852" s="98"/>
      <c r="D6852" s="98"/>
    </row>
    <row r="6853" spans="1:4" x14ac:dyDescent="0.35">
      <c r="A6853" s="98"/>
      <c r="B6853" s="98"/>
      <c r="C6853" s="98"/>
      <c r="D6853" s="98"/>
    </row>
    <row r="6854" spans="1:4" x14ac:dyDescent="0.35">
      <c r="A6854" s="98"/>
      <c r="B6854" s="98"/>
      <c r="C6854" s="98"/>
      <c r="D6854" s="98"/>
    </row>
    <row r="6855" spans="1:4" x14ac:dyDescent="0.35">
      <c r="A6855" s="98"/>
      <c r="B6855" s="98"/>
      <c r="C6855" s="98"/>
      <c r="D6855" s="98"/>
    </row>
    <row r="6856" spans="1:4" x14ac:dyDescent="0.35">
      <c r="A6856" s="98"/>
      <c r="B6856" s="98"/>
      <c r="C6856" s="98"/>
      <c r="D6856" s="98"/>
    </row>
    <row r="6857" spans="1:4" x14ac:dyDescent="0.35">
      <c r="A6857" s="98"/>
      <c r="B6857" s="98"/>
      <c r="C6857" s="98"/>
      <c r="D6857" s="98"/>
    </row>
    <row r="6858" spans="1:4" x14ac:dyDescent="0.35">
      <c r="A6858" s="98"/>
      <c r="B6858" s="98"/>
      <c r="C6858" s="98"/>
      <c r="D6858" s="98"/>
    </row>
    <row r="6859" spans="1:4" x14ac:dyDescent="0.35">
      <c r="A6859" s="98"/>
      <c r="B6859" s="98"/>
      <c r="C6859" s="98"/>
      <c r="D6859" s="98"/>
    </row>
    <row r="6860" spans="1:4" x14ac:dyDescent="0.35">
      <c r="A6860" s="98"/>
      <c r="B6860" s="98"/>
      <c r="C6860" s="98"/>
      <c r="D6860" s="98"/>
    </row>
    <row r="6861" spans="1:4" x14ac:dyDescent="0.35">
      <c r="A6861" s="98"/>
      <c r="B6861" s="98"/>
      <c r="C6861" s="98"/>
      <c r="D6861" s="98"/>
    </row>
    <row r="6862" spans="1:4" x14ac:dyDescent="0.35">
      <c r="A6862" s="98"/>
      <c r="B6862" s="98"/>
      <c r="C6862" s="98"/>
      <c r="D6862" s="98"/>
    </row>
    <row r="6863" spans="1:4" x14ac:dyDescent="0.35">
      <c r="A6863" s="98"/>
      <c r="B6863" s="98"/>
      <c r="C6863" s="98"/>
      <c r="D6863" s="98"/>
    </row>
    <row r="6864" spans="1:4" x14ac:dyDescent="0.35">
      <c r="A6864" s="98"/>
      <c r="B6864" s="98"/>
      <c r="C6864" s="98"/>
      <c r="D6864" s="98"/>
    </row>
    <row r="6865" spans="1:4" x14ac:dyDescent="0.35">
      <c r="A6865" s="98"/>
      <c r="B6865" s="98"/>
      <c r="C6865" s="98"/>
      <c r="D6865" s="98"/>
    </row>
    <row r="6866" spans="1:4" x14ac:dyDescent="0.35">
      <c r="A6866" s="98"/>
      <c r="B6866" s="98"/>
      <c r="C6866" s="98"/>
      <c r="D6866" s="98"/>
    </row>
    <row r="6867" spans="1:4" x14ac:dyDescent="0.35">
      <c r="A6867" s="98"/>
      <c r="B6867" s="98"/>
      <c r="C6867" s="98"/>
      <c r="D6867" s="98"/>
    </row>
    <row r="6868" spans="1:4" x14ac:dyDescent="0.35">
      <c r="A6868" s="98"/>
      <c r="B6868" s="98"/>
      <c r="C6868" s="98"/>
      <c r="D6868" s="98"/>
    </row>
    <row r="6869" spans="1:4" x14ac:dyDescent="0.35">
      <c r="A6869" s="98"/>
      <c r="B6869" s="98"/>
      <c r="C6869" s="98"/>
      <c r="D6869" s="98"/>
    </row>
    <row r="6870" spans="1:4" x14ac:dyDescent="0.35">
      <c r="A6870" s="98"/>
      <c r="B6870" s="98"/>
      <c r="C6870" s="98"/>
      <c r="D6870" s="98"/>
    </row>
    <row r="6871" spans="1:4" x14ac:dyDescent="0.35">
      <c r="A6871" s="98"/>
      <c r="B6871" s="98"/>
      <c r="C6871" s="98"/>
      <c r="D6871" s="98"/>
    </row>
    <row r="6872" spans="1:4" x14ac:dyDescent="0.35">
      <c r="A6872" s="98"/>
      <c r="B6872" s="98"/>
      <c r="C6872" s="98"/>
      <c r="D6872" s="98"/>
    </row>
    <row r="6873" spans="1:4" x14ac:dyDescent="0.35">
      <c r="A6873" s="98"/>
      <c r="B6873" s="98"/>
      <c r="C6873" s="98"/>
      <c r="D6873" s="98"/>
    </row>
    <row r="6874" spans="1:4" x14ac:dyDescent="0.35">
      <c r="A6874" s="98"/>
      <c r="B6874" s="98"/>
      <c r="C6874" s="98"/>
      <c r="D6874" s="98"/>
    </row>
    <row r="6875" spans="1:4" x14ac:dyDescent="0.35">
      <c r="A6875" s="98"/>
      <c r="B6875" s="98"/>
      <c r="C6875" s="98"/>
      <c r="D6875" s="98"/>
    </row>
    <row r="6876" spans="1:4" x14ac:dyDescent="0.35">
      <c r="A6876" s="98"/>
      <c r="B6876" s="98"/>
      <c r="C6876" s="98"/>
      <c r="D6876" s="98"/>
    </row>
    <row r="6877" spans="1:4" x14ac:dyDescent="0.35">
      <c r="A6877" s="98"/>
      <c r="B6877" s="98"/>
      <c r="C6877" s="98"/>
      <c r="D6877" s="98"/>
    </row>
    <row r="6878" spans="1:4" x14ac:dyDescent="0.35">
      <c r="A6878" s="98"/>
      <c r="B6878" s="98"/>
      <c r="C6878" s="98"/>
      <c r="D6878" s="98"/>
    </row>
    <row r="6879" spans="1:4" x14ac:dyDescent="0.35">
      <c r="A6879" s="98"/>
      <c r="B6879" s="98"/>
      <c r="C6879" s="98"/>
      <c r="D6879" s="98"/>
    </row>
    <row r="6880" spans="1:4" x14ac:dyDescent="0.35">
      <c r="A6880" s="98"/>
      <c r="B6880" s="98"/>
      <c r="C6880" s="98"/>
      <c r="D6880" s="98"/>
    </row>
    <row r="6881" spans="1:4" x14ac:dyDescent="0.35">
      <c r="A6881" s="98"/>
      <c r="B6881" s="98"/>
      <c r="C6881" s="98"/>
      <c r="D6881" s="98"/>
    </row>
    <row r="6882" spans="1:4" x14ac:dyDescent="0.35">
      <c r="A6882" s="98"/>
      <c r="B6882" s="98"/>
      <c r="C6882" s="98"/>
      <c r="D6882" s="98"/>
    </row>
    <row r="6883" spans="1:4" x14ac:dyDescent="0.35">
      <c r="A6883" s="98"/>
      <c r="B6883" s="98"/>
      <c r="C6883" s="98"/>
      <c r="D6883" s="98"/>
    </row>
    <row r="6884" spans="1:4" x14ac:dyDescent="0.35">
      <c r="A6884" s="98"/>
      <c r="B6884" s="98"/>
      <c r="C6884" s="98"/>
      <c r="D6884" s="98"/>
    </row>
    <row r="6885" spans="1:4" x14ac:dyDescent="0.35">
      <c r="A6885" s="98"/>
      <c r="B6885" s="98"/>
      <c r="C6885" s="98"/>
      <c r="D6885" s="98"/>
    </row>
    <row r="6886" spans="1:4" x14ac:dyDescent="0.35">
      <c r="A6886" s="98"/>
      <c r="B6886" s="98"/>
      <c r="C6886" s="98"/>
      <c r="D6886" s="98"/>
    </row>
    <row r="6887" spans="1:4" x14ac:dyDescent="0.35">
      <c r="A6887" s="98"/>
      <c r="B6887" s="98"/>
      <c r="C6887" s="98"/>
      <c r="D6887" s="98"/>
    </row>
    <row r="6888" spans="1:4" x14ac:dyDescent="0.35">
      <c r="A6888" s="98"/>
      <c r="B6888" s="98"/>
      <c r="C6888" s="98"/>
      <c r="D6888" s="98"/>
    </row>
    <row r="6889" spans="1:4" x14ac:dyDescent="0.35">
      <c r="A6889" s="98"/>
      <c r="B6889" s="98"/>
      <c r="C6889" s="98"/>
      <c r="D6889" s="98"/>
    </row>
    <row r="6890" spans="1:4" x14ac:dyDescent="0.35">
      <c r="A6890" s="98"/>
      <c r="B6890" s="98"/>
      <c r="C6890" s="98"/>
      <c r="D6890" s="98"/>
    </row>
    <row r="6891" spans="1:4" x14ac:dyDescent="0.35">
      <c r="A6891" s="98"/>
      <c r="B6891" s="98"/>
      <c r="C6891" s="98"/>
      <c r="D6891" s="98"/>
    </row>
    <row r="6892" spans="1:4" x14ac:dyDescent="0.35">
      <c r="A6892" s="98"/>
      <c r="B6892" s="98"/>
      <c r="C6892" s="98"/>
      <c r="D6892" s="98"/>
    </row>
    <row r="6893" spans="1:4" x14ac:dyDescent="0.35">
      <c r="A6893" s="98"/>
      <c r="B6893" s="98"/>
      <c r="C6893" s="98"/>
      <c r="D6893" s="98"/>
    </row>
    <row r="6894" spans="1:4" x14ac:dyDescent="0.35">
      <c r="A6894" s="98"/>
      <c r="B6894" s="98"/>
      <c r="C6894" s="98"/>
      <c r="D6894" s="98"/>
    </row>
    <row r="6895" spans="1:4" x14ac:dyDescent="0.35">
      <c r="A6895" s="98"/>
      <c r="B6895" s="98"/>
      <c r="C6895" s="98"/>
      <c r="D6895" s="98"/>
    </row>
    <row r="6896" spans="1:4" x14ac:dyDescent="0.35">
      <c r="A6896" s="98"/>
      <c r="B6896" s="98"/>
      <c r="C6896" s="98"/>
      <c r="D6896" s="98"/>
    </row>
    <row r="6897" spans="1:4" x14ac:dyDescent="0.35">
      <c r="A6897" s="98"/>
      <c r="B6897" s="98"/>
      <c r="C6897" s="98"/>
      <c r="D6897" s="98"/>
    </row>
    <row r="6898" spans="1:4" x14ac:dyDescent="0.35">
      <c r="A6898" s="98"/>
      <c r="B6898" s="98"/>
      <c r="C6898" s="98"/>
      <c r="D6898" s="98"/>
    </row>
    <row r="6899" spans="1:4" x14ac:dyDescent="0.35">
      <c r="A6899" s="98"/>
      <c r="B6899" s="98"/>
      <c r="C6899" s="98"/>
      <c r="D6899" s="98"/>
    </row>
    <row r="6900" spans="1:4" x14ac:dyDescent="0.35">
      <c r="A6900" s="98"/>
      <c r="B6900" s="98"/>
      <c r="C6900" s="98"/>
      <c r="D6900" s="98"/>
    </row>
    <row r="6901" spans="1:4" x14ac:dyDescent="0.35">
      <c r="A6901" s="98"/>
      <c r="B6901" s="98"/>
      <c r="C6901" s="98"/>
      <c r="D6901" s="98"/>
    </row>
    <row r="6902" spans="1:4" x14ac:dyDescent="0.35">
      <c r="A6902" s="98"/>
      <c r="B6902" s="98"/>
      <c r="C6902" s="98"/>
      <c r="D6902" s="98"/>
    </row>
    <row r="6903" spans="1:4" x14ac:dyDescent="0.35">
      <c r="A6903" s="98"/>
      <c r="B6903" s="98"/>
      <c r="C6903" s="98"/>
      <c r="D6903" s="98"/>
    </row>
    <row r="6904" spans="1:4" x14ac:dyDescent="0.35">
      <c r="A6904" s="98"/>
      <c r="B6904" s="98"/>
      <c r="C6904" s="98"/>
      <c r="D6904" s="98"/>
    </row>
    <row r="6905" spans="1:4" x14ac:dyDescent="0.35">
      <c r="A6905" s="98"/>
      <c r="B6905" s="98"/>
      <c r="C6905" s="98"/>
      <c r="D6905" s="98"/>
    </row>
    <row r="6906" spans="1:4" x14ac:dyDescent="0.35">
      <c r="A6906" s="98"/>
      <c r="B6906" s="98"/>
      <c r="C6906" s="98"/>
      <c r="D6906" s="98"/>
    </row>
    <row r="6907" spans="1:4" x14ac:dyDescent="0.35">
      <c r="A6907" s="98"/>
      <c r="B6907" s="98"/>
      <c r="C6907" s="98"/>
      <c r="D6907" s="98"/>
    </row>
    <row r="6908" spans="1:4" x14ac:dyDescent="0.35">
      <c r="A6908" s="98"/>
      <c r="B6908" s="98"/>
      <c r="C6908" s="98"/>
      <c r="D6908" s="98"/>
    </row>
    <row r="6909" spans="1:4" x14ac:dyDescent="0.35">
      <c r="A6909" s="98"/>
      <c r="B6909" s="98"/>
      <c r="C6909" s="98"/>
      <c r="D6909" s="98"/>
    </row>
    <row r="6910" spans="1:4" x14ac:dyDescent="0.35">
      <c r="A6910" s="98"/>
      <c r="B6910" s="98"/>
      <c r="C6910" s="98"/>
      <c r="D6910" s="98"/>
    </row>
    <row r="6911" spans="1:4" x14ac:dyDescent="0.35">
      <c r="A6911" s="98"/>
      <c r="B6911" s="98"/>
      <c r="C6911" s="98"/>
      <c r="D6911" s="98"/>
    </row>
    <row r="6912" spans="1:4" x14ac:dyDescent="0.35">
      <c r="A6912" s="98"/>
      <c r="B6912" s="98"/>
      <c r="C6912" s="98"/>
      <c r="D6912" s="98"/>
    </row>
    <row r="6913" spans="1:4" x14ac:dyDescent="0.35">
      <c r="A6913" s="98"/>
      <c r="B6913" s="98"/>
      <c r="C6913" s="98"/>
      <c r="D6913" s="98"/>
    </row>
    <row r="6914" spans="1:4" x14ac:dyDescent="0.35">
      <c r="A6914" s="98"/>
      <c r="B6914" s="98"/>
      <c r="C6914" s="98"/>
      <c r="D6914" s="98"/>
    </row>
    <row r="6915" spans="1:4" x14ac:dyDescent="0.35">
      <c r="A6915" s="98"/>
      <c r="B6915" s="98"/>
      <c r="C6915" s="98"/>
      <c r="D6915" s="98"/>
    </row>
    <row r="6916" spans="1:4" x14ac:dyDescent="0.35">
      <c r="A6916" s="98"/>
      <c r="B6916" s="98"/>
      <c r="C6916" s="98"/>
      <c r="D6916" s="98"/>
    </row>
    <row r="6917" spans="1:4" x14ac:dyDescent="0.35">
      <c r="A6917" s="98"/>
      <c r="B6917" s="98"/>
      <c r="C6917" s="98"/>
      <c r="D6917" s="98"/>
    </row>
    <row r="6918" spans="1:4" x14ac:dyDescent="0.35">
      <c r="A6918" s="98"/>
      <c r="B6918" s="98"/>
      <c r="C6918" s="98"/>
      <c r="D6918" s="98"/>
    </row>
    <row r="6919" spans="1:4" x14ac:dyDescent="0.35">
      <c r="A6919" s="98"/>
      <c r="B6919" s="98"/>
      <c r="C6919" s="98"/>
      <c r="D6919" s="98"/>
    </row>
    <row r="6920" spans="1:4" x14ac:dyDescent="0.35">
      <c r="A6920" s="98"/>
      <c r="B6920" s="98"/>
      <c r="C6920" s="98"/>
      <c r="D6920" s="98"/>
    </row>
    <row r="6921" spans="1:4" x14ac:dyDescent="0.35">
      <c r="A6921" s="98"/>
      <c r="B6921" s="98"/>
      <c r="C6921" s="98"/>
      <c r="D6921" s="98"/>
    </row>
    <row r="6922" spans="1:4" x14ac:dyDescent="0.35">
      <c r="A6922" s="98"/>
      <c r="B6922" s="98"/>
      <c r="C6922" s="98"/>
      <c r="D6922" s="98"/>
    </row>
    <row r="6923" spans="1:4" x14ac:dyDescent="0.35">
      <c r="A6923" s="98"/>
      <c r="B6923" s="98"/>
      <c r="C6923" s="98"/>
      <c r="D6923" s="98"/>
    </row>
    <row r="6924" spans="1:4" x14ac:dyDescent="0.35">
      <c r="A6924" s="98"/>
      <c r="B6924" s="98"/>
      <c r="C6924" s="98"/>
      <c r="D6924" s="98"/>
    </row>
    <row r="6925" spans="1:4" x14ac:dyDescent="0.35">
      <c r="A6925" s="98"/>
      <c r="B6925" s="98"/>
      <c r="C6925" s="98"/>
      <c r="D6925" s="98"/>
    </row>
    <row r="6926" spans="1:4" x14ac:dyDescent="0.35">
      <c r="A6926" s="98"/>
      <c r="B6926" s="98"/>
      <c r="C6926" s="98"/>
      <c r="D6926" s="98"/>
    </row>
    <row r="6927" spans="1:4" x14ac:dyDescent="0.35">
      <c r="A6927" s="98"/>
      <c r="B6927" s="98"/>
      <c r="C6927" s="98"/>
      <c r="D6927" s="98"/>
    </row>
    <row r="6928" spans="1:4" x14ac:dyDescent="0.35">
      <c r="A6928" s="98"/>
      <c r="B6928" s="98"/>
      <c r="C6928" s="98"/>
      <c r="D6928" s="98"/>
    </row>
    <row r="6929" spans="1:4" x14ac:dyDescent="0.35">
      <c r="A6929" s="98"/>
      <c r="B6929" s="98"/>
      <c r="C6929" s="98"/>
      <c r="D6929" s="98"/>
    </row>
    <row r="6930" spans="1:4" x14ac:dyDescent="0.35">
      <c r="A6930" s="98"/>
      <c r="B6930" s="98"/>
      <c r="C6930" s="98"/>
      <c r="D6930" s="98"/>
    </row>
    <row r="6931" spans="1:4" x14ac:dyDescent="0.35">
      <c r="A6931" s="98"/>
      <c r="B6931" s="98"/>
      <c r="C6931" s="98"/>
      <c r="D6931" s="98"/>
    </row>
    <row r="6932" spans="1:4" x14ac:dyDescent="0.35">
      <c r="A6932" s="98"/>
      <c r="B6932" s="98"/>
      <c r="C6932" s="98"/>
      <c r="D6932" s="98"/>
    </row>
    <row r="6933" spans="1:4" x14ac:dyDescent="0.35">
      <c r="A6933" s="98"/>
      <c r="B6933" s="98"/>
      <c r="C6933" s="98"/>
      <c r="D6933" s="98"/>
    </row>
    <row r="6934" spans="1:4" x14ac:dyDescent="0.35">
      <c r="A6934" s="98"/>
      <c r="B6934" s="98"/>
      <c r="C6934" s="98"/>
      <c r="D6934" s="98"/>
    </row>
    <row r="6935" spans="1:4" x14ac:dyDescent="0.35">
      <c r="A6935" s="98"/>
      <c r="B6935" s="98"/>
      <c r="C6935" s="98"/>
      <c r="D6935" s="98"/>
    </row>
    <row r="6936" spans="1:4" x14ac:dyDescent="0.35">
      <c r="A6936" s="98"/>
      <c r="B6936" s="98"/>
      <c r="C6936" s="98"/>
      <c r="D6936" s="98"/>
    </row>
    <row r="6937" spans="1:4" x14ac:dyDescent="0.35">
      <c r="A6937" s="98"/>
      <c r="B6937" s="98"/>
      <c r="C6937" s="98"/>
      <c r="D6937" s="98"/>
    </row>
    <row r="6938" spans="1:4" x14ac:dyDescent="0.35">
      <c r="A6938" s="98"/>
      <c r="B6938" s="98"/>
      <c r="C6938" s="98"/>
      <c r="D6938" s="98"/>
    </row>
    <row r="6939" spans="1:4" x14ac:dyDescent="0.35">
      <c r="A6939" s="98"/>
      <c r="B6939" s="98"/>
      <c r="C6939" s="98"/>
      <c r="D6939" s="98"/>
    </row>
    <row r="6940" spans="1:4" x14ac:dyDescent="0.35">
      <c r="A6940" s="98"/>
      <c r="B6940" s="98"/>
      <c r="C6940" s="98"/>
      <c r="D6940" s="98"/>
    </row>
    <row r="6941" spans="1:4" x14ac:dyDescent="0.35">
      <c r="A6941" s="98"/>
      <c r="B6941" s="98"/>
      <c r="C6941" s="98"/>
      <c r="D6941" s="98"/>
    </row>
    <row r="6942" spans="1:4" x14ac:dyDescent="0.35">
      <c r="A6942" s="98"/>
      <c r="B6942" s="98"/>
      <c r="C6942" s="98"/>
      <c r="D6942" s="98"/>
    </row>
    <row r="6943" spans="1:4" x14ac:dyDescent="0.35">
      <c r="A6943" s="98"/>
      <c r="B6943" s="98"/>
      <c r="C6943" s="98"/>
      <c r="D6943" s="98"/>
    </row>
    <row r="6944" spans="1:4" x14ac:dyDescent="0.35">
      <c r="A6944" s="98"/>
      <c r="B6944" s="98"/>
      <c r="C6944" s="98"/>
      <c r="D6944" s="98"/>
    </row>
    <row r="6945" spans="1:4" x14ac:dyDescent="0.35">
      <c r="A6945" s="98"/>
      <c r="B6945" s="98"/>
      <c r="C6945" s="98"/>
      <c r="D6945" s="98"/>
    </row>
    <row r="6946" spans="1:4" x14ac:dyDescent="0.35">
      <c r="A6946" s="98"/>
      <c r="B6946" s="98"/>
      <c r="C6946" s="98"/>
      <c r="D6946" s="98"/>
    </row>
    <row r="6947" spans="1:4" x14ac:dyDescent="0.35">
      <c r="A6947" s="98"/>
      <c r="B6947" s="98"/>
      <c r="C6947" s="98"/>
      <c r="D6947" s="98"/>
    </row>
    <row r="6948" spans="1:4" x14ac:dyDescent="0.35">
      <c r="A6948" s="98"/>
      <c r="B6948" s="98"/>
      <c r="C6948" s="98"/>
      <c r="D6948" s="98"/>
    </row>
    <row r="6949" spans="1:4" x14ac:dyDescent="0.35">
      <c r="A6949" s="98"/>
      <c r="B6949" s="98"/>
      <c r="C6949" s="98"/>
      <c r="D6949" s="98"/>
    </row>
    <row r="6950" spans="1:4" x14ac:dyDescent="0.35">
      <c r="A6950" s="98"/>
      <c r="B6950" s="98"/>
      <c r="C6950" s="98"/>
      <c r="D6950" s="98"/>
    </row>
    <row r="6951" spans="1:4" x14ac:dyDescent="0.35">
      <c r="A6951" s="98"/>
      <c r="B6951" s="98"/>
      <c r="C6951" s="98"/>
      <c r="D6951" s="98"/>
    </row>
    <row r="6952" spans="1:4" x14ac:dyDescent="0.35">
      <c r="A6952" s="98"/>
      <c r="B6952" s="98"/>
      <c r="C6952" s="98"/>
      <c r="D6952" s="98"/>
    </row>
    <row r="6953" spans="1:4" x14ac:dyDescent="0.35">
      <c r="A6953" s="98"/>
      <c r="B6953" s="98"/>
      <c r="C6953" s="98"/>
      <c r="D6953" s="98"/>
    </row>
    <row r="6954" spans="1:4" x14ac:dyDescent="0.35">
      <c r="A6954" s="98"/>
      <c r="B6954" s="98"/>
      <c r="C6954" s="98"/>
      <c r="D6954" s="98"/>
    </row>
    <row r="6955" spans="1:4" x14ac:dyDescent="0.35">
      <c r="A6955" s="98"/>
      <c r="B6955" s="98"/>
      <c r="C6955" s="98"/>
      <c r="D6955" s="98"/>
    </row>
    <row r="6956" spans="1:4" x14ac:dyDescent="0.35">
      <c r="A6956" s="98"/>
      <c r="B6956" s="98"/>
      <c r="C6956" s="98"/>
      <c r="D6956" s="98"/>
    </row>
    <row r="6957" spans="1:4" x14ac:dyDescent="0.35">
      <c r="A6957" s="98"/>
      <c r="B6957" s="98"/>
      <c r="C6957" s="98"/>
      <c r="D6957" s="98"/>
    </row>
    <row r="6958" spans="1:4" x14ac:dyDescent="0.35">
      <c r="A6958" s="98"/>
      <c r="B6958" s="98"/>
      <c r="C6958" s="98"/>
      <c r="D6958" s="98"/>
    </row>
    <row r="6959" spans="1:4" x14ac:dyDescent="0.35">
      <c r="A6959" s="98"/>
      <c r="B6959" s="98"/>
      <c r="C6959" s="98"/>
      <c r="D6959" s="98"/>
    </row>
    <row r="6960" spans="1:4" x14ac:dyDescent="0.35">
      <c r="A6960" s="98"/>
      <c r="B6960" s="98"/>
      <c r="C6960" s="98"/>
      <c r="D6960" s="98"/>
    </row>
    <row r="6961" spans="1:4" x14ac:dyDescent="0.35">
      <c r="A6961" s="98"/>
      <c r="B6961" s="98"/>
      <c r="C6961" s="98"/>
      <c r="D6961" s="98"/>
    </row>
    <row r="6962" spans="1:4" x14ac:dyDescent="0.35">
      <c r="A6962" s="98"/>
      <c r="B6962" s="98"/>
      <c r="C6962" s="98"/>
      <c r="D6962" s="98"/>
    </row>
    <row r="6963" spans="1:4" x14ac:dyDescent="0.35">
      <c r="A6963" s="98"/>
      <c r="B6963" s="98"/>
      <c r="C6963" s="98"/>
      <c r="D6963" s="98"/>
    </row>
    <row r="6964" spans="1:4" x14ac:dyDescent="0.35">
      <c r="A6964" s="98"/>
      <c r="B6964" s="98"/>
      <c r="C6964" s="98"/>
      <c r="D6964" s="98"/>
    </row>
    <row r="6965" spans="1:4" x14ac:dyDescent="0.35">
      <c r="A6965" s="98"/>
      <c r="B6965" s="98"/>
      <c r="C6965" s="98"/>
      <c r="D6965" s="98"/>
    </row>
    <row r="6966" spans="1:4" x14ac:dyDescent="0.35">
      <c r="A6966" s="98"/>
      <c r="B6966" s="98"/>
      <c r="C6966" s="98"/>
      <c r="D6966" s="98"/>
    </row>
    <row r="6967" spans="1:4" x14ac:dyDescent="0.35">
      <c r="A6967" s="98"/>
      <c r="B6967" s="98"/>
      <c r="C6967" s="98"/>
      <c r="D6967" s="98"/>
    </row>
    <row r="6968" spans="1:4" x14ac:dyDescent="0.35">
      <c r="A6968" s="98"/>
      <c r="B6968" s="98"/>
      <c r="C6968" s="98"/>
      <c r="D6968" s="98"/>
    </row>
    <row r="6969" spans="1:4" x14ac:dyDescent="0.35">
      <c r="A6969" s="98"/>
      <c r="B6969" s="98"/>
      <c r="C6969" s="98"/>
      <c r="D6969" s="98"/>
    </row>
    <row r="6970" spans="1:4" x14ac:dyDescent="0.35">
      <c r="A6970" s="98"/>
      <c r="B6970" s="98"/>
      <c r="C6970" s="98"/>
      <c r="D6970" s="98"/>
    </row>
    <row r="6971" spans="1:4" x14ac:dyDescent="0.35">
      <c r="A6971" s="98"/>
      <c r="B6971" s="98"/>
      <c r="C6971" s="98"/>
      <c r="D6971" s="98"/>
    </row>
    <row r="6972" spans="1:4" x14ac:dyDescent="0.35">
      <c r="A6972" s="98"/>
      <c r="B6972" s="98"/>
      <c r="C6972" s="98"/>
      <c r="D6972" s="98"/>
    </row>
    <row r="6973" spans="1:4" x14ac:dyDescent="0.35">
      <c r="A6973" s="98"/>
      <c r="B6973" s="98"/>
      <c r="C6973" s="98"/>
      <c r="D6973" s="98"/>
    </row>
    <row r="6974" spans="1:4" x14ac:dyDescent="0.35">
      <c r="A6974" s="98"/>
      <c r="B6974" s="98"/>
      <c r="C6974" s="98"/>
      <c r="D6974" s="98"/>
    </row>
    <row r="6975" spans="1:4" x14ac:dyDescent="0.35">
      <c r="A6975" s="98"/>
      <c r="B6975" s="98"/>
      <c r="C6975" s="98"/>
      <c r="D6975" s="98"/>
    </row>
    <row r="6976" spans="1:4" x14ac:dyDescent="0.35">
      <c r="A6976" s="98"/>
      <c r="B6976" s="98"/>
      <c r="C6976" s="98"/>
      <c r="D6976" s="98"/>
    </row>
    <row r="6977" spans="1:4" x14ac:dyDescent="0.35">
      <c r="A6977" s="98"/>
      <c r="B6977" s="98"/>
      <c r="C6977" s="98"/>
      <c r="D6977" s="98"/>
    </row>
    <row r="6978" spans="1:4" x14ac:dyDescent="0.35">
      <c r="A6978" s="98"/>
      <c r="B6978" s="98"/>
      <c r="C6978" s="98"/>
      <c r="D6978" s="98"/>
    </row>
    <row r="6979" spans="1:4" x14ac:dyDescent="0.35">
      <c r="A6979" s="98"/>
      <c r="B6979" s="98"/>
      <c r="C6979" s="98"/>
      <c r="D6979" s="98"/>
    </row>
    <row r="6980" spans="1:4" x14ac:dyDescent="0.35">
      <c r="A6980" s="98"/>
      <c r="B6980" s="98"/>
      <c r="C6980" s="98"/>
      <c r="D6980" s="98"/>
    </row>
    <row r="6981" spans="1:4" x14ac:dyDescent="0.35">
      <c r="A6981" s="98"/>
      <c r="B6981" s="98"/>
      <c r="C6981" s="98"/>
      <c r="D6981" s="98"/>
    </row>
    <row r="6982" spans="1:4" x14ac:dyDescent="0.35">
      <c r="A6982" s="98"/>
      <c r="B6982" s="98"/>
      <c r="C6982" s="98"/>
      <c r="D6982" s="98"/>
    </row>
    <row r="6983" spans="1:4" x14ac:dyDescent="0.35">
      <c r="A6983" s="98"/>
      <c r="B6983" s="98"/>
      <c r="C6983" s="98"/>
      <c r="D6983" s="98"/>
    </row>
    <row r="6984" spans="1:4" x14ac:dyDescent="0.35">
      <c r="A6984" s="98"/>
      <c r="B6984" s="98"/>
      <c r="C6984" s="98"/>
      <c r="D6984" s="98"/>
    </row>
    <row r="6985" spans="1:4" x14ac:dyDescent="0.35">
      <c r="A6985" s="98"/>
      <c r="B6985" s="98"/>
      <c r="C6985" s="98"/>
      <c r="D6985" s="98"/>
    </row>
    <row r="6986" spans="1:4" x14ac:dyDescent="0.35">
      <c r="A6986" s="98"/>
      <c r="B6986" s="98"/>
      <c r="C6986" s="98"/>
      <c r="D6986" s="98"/>
    </row>
    <row r="6987" spans="1:4" x14ac:dyDescent="0.35">
      <c r="A6987" s="98"/>
      <c r="B6987" s="98"/>
      <c r="C6987" s="98"/>
      <c r="D6987" s="98"/>
    </row>
    <row r="6988" spans="1:4" x14ac:dyDescent="0.35">
      <c r="A6988" s="98"/>
      <c r="B6988" s="98"/>
      <c r="C6988" s="98"/>
      <c r="D6988" s="98"/>
    </row>
    <row r="6989" spans="1:4" x14ac:dyDescent="0.35">
      <c r="A6989" s="98"/>
      <c r="B6989" s="98"/>
      <c r="C6989" s="98"/>
      <c r="D6989" s="98"/>
    </row>
    <row r="6990" spans="1:4" x14ac:dyDescent="0.35">
      <c r="A6990" s="98"/>
      <c r="B6990" s="98"/>
      <c r="C6990" s="98"/>
      <c r="D6990" s="98"/>
    </row>
    <row r="6991" spans="1:4" x14ac:dyDescent="0.35">
      <c r="A6991" s="98"/>
      <c r="B6991" s="98"/>
      <c r="C6991" s="98"/>
      <c r="D6991" s="98"/>
    </row>
    <row r="6992" spans="1:4" x14ac:dyDescent="0.35">
      <c r="A6992" s="98"/>
      <c r="B6992" s="98"/>
      <c r="C6992" s="98"/>
      <c r="D6992" s="98"/>
    </row>
    <row r="6993" spans="1:4" x14ac:dyDescent="0.35">
      <c r="A6993" s="98"/>
      <c r="B6993" s="98"/>
      <c r="C6993" s="98"/>
      <c r="D6993" s="98"/>
    </row>
    <row r="6994" spans="1:4" x14ac:dyDescent="0.35">
      <c r="A6994" s="98"/>
      <c r="B6994" s="98"/>
      <c r="C6994" s="98"/>
      <c r="D6994" s="98"/>
    </row>
    <row r="6995" spans="1:4" x14ac:dyDescent="0.35">
      <c r="A6995" s="98"/>
      <c r="B6995" s="98"/>
      <c r="C6995" s="98"/>
      <c r="D6995" s="98"/>
    </row>
    <row r="6996" spans="1:4" x14ac:dyDescent="0.35">
      <c r="A6996" s="98"/>
      <c r="B6996" s="98"/>
      <c r="C6996" s="98"/>
      <c r="D6996" s="98"/>
    </row>
    <row r="6997" spans="1:4" x14ac:dyDescent="0.35">
      <c r="A6997" s="98"/>
      <c r="B6997" s="98"/>
      <c r="C6997" s="98"/>
      <c r="D6997" s="98"/>
    </row>
    <row r="6998" spans="1:4" x14ac:dyDescent="0.35">
      <c r="A6998" s="98"/>
      <c r="B6998" s="98"/>
      <c r="C6998" s="98"/>
      <c r="D6998" s="98"/>
    </row>
    <row r="6999" spans="1:4" x14ac:dyDescent="0.35">
      <c r="A6999" s="98"/>
      <c r="B6999" s="98"/>
      <c r="C6999" s="98"/>
      <c r="D6999" s="98"/>
    </row>
    <row r="7000" spans="1:4" x14ac:dyDescent="0.35">
      <c r="A7000" s="98"/>
      <c r="B7000" s="98"/>
      <c r="C7000" s="98"/>
      <c r="D7000" s="98"/>
    </row>
    <row r="7001" spans="1:4" x14ac:dyDescent="0.35">
      <c r="A7001" s="98"/>
      <c r="B7001" s="98"/>
      <c r="C7001" s="98"/>
      <c r="D7001" s="98"/>
    </row>
    <row r="7002" spans="1:4" x14ac:dyDescent="0.35">
      <c r="A7002" s="98"/>
      <c r="B7002" s="98"/>
      <c r="C7002" s="98"/>
      <c r="D7002" s="98"/>
    </row>
    <row r="7003" spans="1:4" x14ac:dyDescent="0.35">
      <c r="A7003" s="98"/>
      <c r="B7003" s="98"/>
      <c r="C7003" s="98"/>
      <c r="D7003" s="98"/>
    </row>
    <row r="7004" spans="1:4" x14ac:dyDescent="0.35">
      <c r="A7004" s="98"/>
      <c r="B7004" s="98"/>
      <c r="C7004" s="98"/>
      <c r="D7004" s="98"/>
    </row>
    <row r="7005" spans="1:4" x14ac:dyDescent="0.35">
      <c r="A7005" s="98"/>
      <c r="B7005" s="98"/>
      <c r="C7005" s="98"/>
      <c r="D7005" s="98"/>
    </row>
    <row r="7006" spans="1:4" x14ac:dyDescent="0.35">
      <c r="A7006" s="98"/>
      <c r="B7006" s="98"/>
      <c r="C7006" s="98"/>
      <c r="D7006" s="98"/>
    </row>
    <row r="7007" spans="1:4" x14ac:dyDescent="0.35">
      <c r="A7007" s="98"/>
      <c r="B7007" s="98"/>
      <c r="C7007" s="98"/>
      <c r="D7007" s="98"/>
    </row>
    <row r="7008" spans="1:4" x14ac:dyDescent="0.35">
      <c r="A7008" s="98"/>
      <c r="B7008" s="98"/>
      <c r="C7008" s="98"/>
      <c r="D7008" s="98"/>
    </row>
    <row r="7009" spans="1:4" x14ac:dyDescent="0.35">
      <c r="A7009" s="98"/>
      <c r="B7009" s="98"/>
      <c r="C7009" s="98"/>
      <c r="D7009" s="98"/>
    </row>
    <row r="7010" spans="1:4" x14ac:dyDescent="0.35">
      <c r="A7010" s="98"/>
      <c r="B7010" s="98"/>
      <c r="C7010" s="98"/>
      <c r="D7010" s="98"/>
    </row>
    <row r="7011" spans="1:4" x14ac:dyDescent="0.35">
      <c r="A7011" s="98"/>
      <c r="B7011" s="98"/>
      <c r="C7011" s="98"/>
      <c r="D7011" s="98"/>
    </row>
    <row r="7012" spans="1:4" x14ac:dyDescent="0.35">
      <c r="A7012" s="98"/>
      <c r="B7012" s="98"/>
      <c r="C7012" s="98"/>
      <c r="D7012" s="98"/>
    </row>
    <row r="7013" spans="1:4" x14ac:dyDescent="0.35">
      <c r="A7013" s="98"/>
      <c r="B7013" s="98"/>
      <c r="C7013" s="98"/>
      <c r="D7013" s="98"/>
    </row>
    <row r="7014" spans="1:4" x14ac:dyDescent="0.35">
      <c r="A7014" s="98"/>
      <c r="B7014" s="98"/>
      <c r="C7014" s="98"/>
      <c r="D7014" s="98"/>
    </row>
    <row r="7015" spans="1:4" x14ac:dyDescent="0.35">
      <c r="A7015" s="98"/>
      <c r="B7015" s="98"/>
      <c r="C7015" s="98"/>
      <c r="D7015" s="98"/>
    </row>
    <row r="7016" spans="1:4" x14ac:dyDescent="0.35">
      <c r="A7016" s="98"/>
      <c r="B7016" s="98"/>
      <c r="C7016" s="98"/>
      <c r="D7016" s="98"/>
    </row>
    <row r="7017" spans="1:4" x14ac:dyDescent="0.35">
      <c r="A7017" s="98"/>
      <c r="B7017" s="98"/>
      <c r="C7017" s="98"/>
      <c r="D7017" s="98"/>
    </row>
    <row r="7018" spans="1:4" x14ac:dyDescent="0.35">
      <c r="A7018" s="98"/>
      <c r="B7018" s="98"/>
      <c r="C7018" s="98"/>
      <c r="D7018" s="98"/>
    </row>
    <row r="7019" spans="1:4" x14ac:dyDescent="0.35">
      <c r="A7019" s="98"/>
      <c r="B7019" s="98"/>
      <c r="C7019" s="98"/>
      <c r="D7019" s="98"/>
    </row>
    <row r="7020" spans="1:4" x14ac:dyDescent="0.35">
      <c r="A7020" s="98"/>
      <c r="B7020" s="98"/>
      <c r="C7020" s="98"/>
      <c r="D7020" s="98"/>
    </row>
    <row r="7021" spans="1:4" x14ac:dyDescent="0.35">
      <c r="A7021" s="98"/>
      <c r="B7021" s="98"/>
      <c r="C7021" s="98"/>
      <c r="D7021" s="98"/>
    </row>
    <row r="7022" spans="1:4" x14ac:dyDescent="0.35">
      <c r="A7022" s="98"/>
      <c r="B7022" s="98"/>
      <c r="C7022" s="98"/>
      <c r="D7022" s="98"/>
    </row>
    <row r="7023" spans="1:4" x14ac:dyDescent="0.35">
      <c r="A7023" s="98"/>
      <c r="B7023" s="98"/>
      <c r="C7023" s="98"/>
      <c r="D7023" s="98"/>
    </row>
    <row r="7024" spans="1:4" x14ac:dyDescent="0.35">
      <c r="A7024" s="98"/>
      <c r="B7024" s="98"/>
      <c r="C7024" s="98"/>
      <c r="D7024" s="98"/>
    </row>
    <row r="7025" spans="1:4" x14ac:dyDescent="0.35">
      <c r="A7025" s="98"/>
      <c r="B7025" s="98"/>
      <c r="C7025" s="98"/>
      <c r="D7025" s="98"/>
    </row>
    <row r="7026" spans="1:4" x14ac:dyDescent="0.35">
      <c r="A7026" s="98"/>
      <c r="B7026" s="98"/>
      <c r="C7026" s="98"/>
      <c r="D7026" s="98"/>
    </row>
    <row r="7027" spans="1:4" x14ac:dyDescent="0.35">
      <c r="A7027" s="98"/>
      <c r="B7027" s="98"/>
      <c r="C7027" s="98"/>
      <c r="D7027" s="98"/>
    </row>
    <row r="7028" spans="1:4" x14ac:dyDescent="0.35">
      <c r="A7028" s="98"/>
      <c r="B7028" s="98"/>
      <c r="C7028" s="98"/>
      <c r="D7028" s="98"/>
    </row>
    <row r="7029" spans="1:4" x14ac:dyDescent="0.35">
      <c r="A7029" s="98"/>
      <c r="B7029" s="98"/>
      <c r="C7029" s="98"/>
      <c r="D7029" s="98"/>
    </row>
    <row r="7030" spans="1:4" x14ac:dyDescent="0.35">
      <c r="A7030" s="98"/>
      <c r="B7030" s="98"/>
      <c r="C7030" s="98"/>
      <c r="D7030" s="98"/>
    </row>
    <row r="7031" spans="1:4" x14ac:dyDescent="0.35">
      <c r="A7031" s="98"/>
      <c r="B7031" s="98"/>
      <c r="C7031" s="98"/>
      <c r="D7031" s="98"/>
    </row>
    <row r="7032" spans="1:4" x14ac:dyDescent="0.35">
      <c r="A7032" s="98"/>
      <c r="B7032" s="98"/>
      <c r="C7032" s="98"/>
      <c r="D7032" s="98"/>
    </row>
    <row r="7033" spans="1:4" x14ac:dyDescent="0.35">
      <c r="A7033" s="98"/>
      <c r="B7033" s="98"/>
      <c r="C7033" s="98"/>
      <c r="D7033" s="98"/>
    </row>
    <row r="7034" spans="1:4" x14ac:dyDescent="0.35">
      <c r="A7034" s="98"/>
      <c r="B7034" s="98"/>
      <c r="C7034" s="98"/>
      <c r="D7034" s="98"/>
    </row>
    <row r="7035" spans="1:4" x14ac:dyDescent="0.35">
      <c r="A7035" s="98"/>
      <c r="B7035" s="98"/>
      <c r="C7035" s="98"/>
      <c r="D7035" s="98"/>
    </row>
    <row r="7036" spans="1:4" x14ac:dyDescent="0.35">
      <c r="A7036" s="98"/>
      <c r="B7036" s="98"/>
      <c r="C7036" s="98"/>
      <c r="D7036" s="98"/>
    </row>
    <row r="7037" spans="1:4" x14ac:dyDescent="0.35">
      <c r="A7037" s="98"/>
      <c r="B7037" s="98"/>
      <c r="C7037" s="98"/>
      <c r="D7037" s="98"/>
    </row>
    <row r="7038" spans="1:4" x14ac:dyDescent="0.35">
      <c r="A7038" s="98"/>
      <c r="B7038" s="98"/>
      <c r="C7038" s="98"/>
      <c r="D7038" s="98"/>
    </row>
    <row r="7039" spans="1:4" x14ac:dyDescent="0.35">
      <c r="A7039" s="98"/>
      <c r="B7039" s="98"/>
      <c r="C7039" s="98"/>
      <c r="D7039" s="98"/>
    </row>
    <row r="7040" spans="1:4" x14ac:dyDescent="0.35">
      <c r="A7040" s="98"/>
      <c r="B7040" s="98"/>
      <c r="C7040" s="98"/>
      <c r="D7040" s="98"/>
    </row>
    <row r="7041" spans="1:4" x14ac:dyDescent="0.35">
      <c r="A7041" s="98"/>
      <c r="B7041" s="98"/>
      <c r="C7041" s="98"/>
      <c r="D7041" s="98"/>
    </row>
    <row r="7042" spans="1:4" x14ac:dyDescent="0.35">
      <c r="A7042" s="98"/>
      <c r="B7042" s="98"/>
      <c r="C7042" s="98"/>
      <c r="D7042" s="98"/>
    </row>
    <row r="7043" spans="1:4" x14ac:dyDescent="0.35">
      <c r="A7043" s="98"/>
      <c r="B7043" s="98"/>
      <c r="C7043" s="98"/>
      <c r="D7043" s="98"/>
    </row>
    <row r="7044" spans="1:4" x14ac:dyDescent="0.35">
      <c r="A7044" s="98"/>
      <c r="B7044" s="98"/>
      <c r="C7044" s="98"/>
      <c r="D7044" s="98"/>
    </row>
    <row r="7045" spans="1:4" x14ac:dyDescent="0.35">
      <c r="A7045" s="98"/>
      <c r="B7045" s="98"/>
      <c r="C7045" s="98"/>
      <c r="D7045" s="98"/>
    </row>
    <row r="7046" spans="1:4" x14ac:dyDescent="0.35">
      <c r="A7046" s="98"/>
      <c r="B7046" s="98"/>
      <c r="C7046" s="98"/>
      <c r="D7046" s="98"/>
    </row>
    <row r="7047" spans="1:4" x14ac:dyDescent="0.35">
      <c r="A7047" s="98"/>
      <c r="B7047" s="98"/>
      <c r="C7047" s="98"/>
      <c r="D7047" s="98"/>
    </row>
    <row r="7048" spans="1:4" x14ac:dyDescent="0.35">
      <c r="A7048" s="98"/>
      <c r="B7048" s="98"/>
      <c r="C7048" s="98"/>
      <c r="D7048" s="98"/>
    </row>
    <row r="7049" spans="1:4" x14ac:dyDescent="0.35">
      <c r="A7049" s="98"/>
      <c r="B7049" s="98"/>
      <c r="C7049" s="98"/>
      <c r="D7049" s="98"/>
    </row>
    <row r="7050" spans="1:4" x14ac:dyDescent="0.35">
      <c r="A7050" s="98"/>
      <c r="B7050" s="98"/>
      <c r="C7050" s="98"/>
      <c r="D7050" s="98"/>
    </row>
    <row r="7051" spans="1:4" x14ac:dyDescent="0.35">
      <c r="A7051" s="98"/>
      <c r="B7051" s="98"/>
      <c r="C7051" s="98"/>
      <c r="D7051" s="98"/>
    </row>
    <row r="7052" spans="1:4" x14ac:dyDescent="0.35">
      <c r="A7052" s="98"/>
      <c r="B7052" s="98"/>
      <c r="C7052" s="98"/>
      <c r="D7052" s="98"/>
    </row>
    <row r="7053" spans="1:4" x14ac:dyDescent="0.35">
      <c r="A7053" s="98"/>
      <c r="B7053" s="98"/>
      <c r="C7053" s="98"/>
      <c r="D7053" s="98"/>
    </row>
    <row r="7054" spans="1:4" x14ac:dyDescent="0.35">
      <c r="A7054" s="98"/>
      <c r="B7054" s="98"/>
      <c r="C7054" s="98"/>
      <c r="D7054" s="98"/>
    </row>
    <row r="7055" spans="1:4" x14ac:dyDescent="0.35">
      <c r="A7055" s="98"/>
      <c r="B7055" s="98"/>
      <c r="C7055" s="98"/>
      <c r="D7055" s="98"/>
    </row>
    <row r="7056" spans="1:4" x14ac:dyDescent="0.35">
      <c r="A7056" s="98"/>
      <c r="B7056" s="98"/>
      <c r="C7056" s="98"/>
      <c r="D7056" s="98"/>
    </row>
    <row r="7057" spans="1:4" x14ac:dyDescent="0.35">
      <c r="A7057" s="98"/>
      <c r="B7057" s="98"/>
      <c r="C7057" s="98"/>
      <c r="D7057" s="98"/>
    </row>
    <row r="7058" spans="1:4" x14ac:dyDescent="0.35">
      <c r="A7058" s="98"/>
      <c r="B7058" s="98"/>
      <c r="C7058" s="98"/>
      <c r="D7058" s="98"/>
    </row>
    <row r="7059" spans="1:4" x14ac:dyDescent="0.35">
      <c r="A7059" s="98"/>
      <c r="B7059" s="98"/>
      <c r="C7059" s="98"/>
      <c r="D7059" s="98"/>
    </row>
    <row r="7060" spans="1:4" x14ac:dyDescent="0.35">
      <c r="A7060" s="98"/>
      <c r="B7060" s="98"/>
      <c r="C7060" s="98"/>
      <c r="D7060" s="98"/>
    </row>
    <row r="7061" spans="1:4" x14ac:dyDescent="0.35">
      <c r="A7061" s="98"/>
      <c r="B7061" s="98"/>
      <c r="C7061" s="98"/>
      <c r="D7061" s="98"/>
    </row>
    <row r="7062" spans="1:4" x14ac:dyDescent="0.35">
      <c r="A7062" s="98"/>
      <c r="B7062" s="98"/>
      <c r="C7062" s="98"/>
      <c r="D7062" s="98"/>
    </row>
    <row r="7063" spans="1:4" x14ac:dyDescent="0.35">
      <c r="A7063" s="98"/>
      <c r="B7063" s="98"/>
      <c r="C7063" s="98"/>
      <c r="D7063" s="98"/>
    </row>
    <row r="7064" spans="1:4" x14ac:dyDescent="0.35">
      <c r="A7064" s="98"/>
      <c r="B7064" s="98"/>
      <c r="C7064" s="98"/>
      <c r="D7064" s="98"/>
    </row>
    <row r="7065" spans="1:4" x14ac:dyDescent="0.35">
      <c r="A7065" s="98"/>
      <c r="B7065" s="98"/>
      <c r="C7065" s="98"/>
      <c r="D7065" s="98"/>
    </row>
    <row r="7066" spans="1:4" x14ac:dyDescent="0.35">
      <c r="A7066" s="98"/>
      <c r="B7066" s="98"/>
      <c r="C7066" s="98"/>
      <c r="D7066" s="98"/>
    </row>
    <row r="7067" spans="1:4" x14ac:dyDescent="0.35">
      <c r="A7067" s="98"/>
      <c r="B7067" s="98"/>
      <c r="C7067" s="98"/>
      <c r="D7067" s="98"/>
    </row>
    <row r="7068" spans="1:4" x14ac:dyDescent="0.35">
      <c r="A7068" s="98"/>
      <c r="B7068" s="98"/>
      <c r="C7068" s="98"/>
      <c r="D7068" s="98"/>
    </row>
    <row r="7069" spans="1:4" x14ac:dyDescent="0.35">
      <c r="A7069" s="98"/>
      <c r="B7069" s="98"/>
      <c r="C7069" s="98"/>
      <c r="D7069" s="98"/>
    </row>
    <row r="7070" spans="1:4" x14ac:dyDescent="0.35">
      <c r="A7070" s="98"/>
      <c r="B7070" s="98"/>
      <c r="C7070" s="98"/>
      <c r="D7070" s="98"/>
    </row>
    <row r="7071" spans="1:4" x14ac:dyDescent="0.35">
      <c r="A7071" s="98"/>
      <c r="B7071" s="98"/>
      <c r="C7071" s="98"/>
      <c r="D7071" s="98"/>
    </row>
    <row r="7072" spans="1:4" x14ac:dyDescent="0.35">
      <c r="A7072" s="98"/>
      <c r="B7072" s="98"/>
      <c r="C7072" s="98"/>
      <c r="D7072" s="98"/>
    </row>
    <row r="7073" spans="1:4" x14ac:dyDescent="0.35">
      <c r="A7073" s="98"/>
      <c r="B7073" s="98"/>
      <c r="C7073" s="98"/>
      <c r="D7073" s="98"/>
    </row>
    <row r="7074" spans="1:4" x14ac:dyDescent="0.35">
      <c r="A7074" s="98"/>
      <c r="B7074" s="98"/>
      <c r="C7074" s="98"/>
      <c r="D7074" s="98"/>
    </row>
    <row r="7075" spans="1:4" x14ac:dyDescent="0.35">
      <c r="A7075" s="98"/>
      <c r="B7075" s="98"/>
      <c r="C7075" s="98"/>
      <c r="D7075" s="98"/>
    </row>
    <row r="7076" spans="1:4" x14ac:dyDescent="0.35">
      <c r="A7076" s="98"/>
      <c r="B7076" s="98"/>
      <c r="C7076" s="98"/>
      <c r="D7076" s="98"/>
    </row>
    <row r="7077" spans="1:4" x14ac:dyDescent="0.35">
      <c r="A7077" s="98"/>
      <c r="B7077" s="98"/>
      <c r="C7077" s="98"/>
      <c r="D7077" s="98"/>
    </row>
    <row r="7078" spans="1:4" x14ac:dyDescent="0.35">
      <c r="A7078" s="98"/>
      <c r="B7078" s="98"/>
      <c r="C7078" s="98"/>
      <c r="D7078" s="98"/>
    </row>
    <row r="7079" spans="1:4" x14ac:dyDescent="0.35">
      <c r="A7079" s="98"/>
      <c r="B7079" s="98"/>
      <c r="C7079" s="98"/>
      <c r="D7079" s="98"/>
    </row>
    <row r="7080" spans="1:4" x14ac:dyDescent="0.35">
      <c r="A7080" s="98"/>
      <c r="B7080" s="98"/>
      <c r="C7080" s="98"/>
      <c r="D7080" s="98"/>
    </row>
    <row r="7081" spans="1:4" x14ac:dyDescent="0.35">
      <c r="A7081" s="98"/>
      <c r="B7081" s="98"/>
      <c r="C7081" s="98"/>
      <c r="D7081" s="98"/>
    </row>
    <row r="7082" spans="1:4" x14ac:dyDescent="0.35">
      <c r="A7082" s="98"/>
      <c r="B7082" s="98"/>
      <c r="C7082" s="98"/>
      <c r="D7082" s="98"/>
    </row>
    <row r="7083" spans="1:4" x14ac:dyDescent="0.35">
      <c r="A7083" s="98"/>
      <c r="B7083" s="98"/>
      <c r="C7083" s="98"/>
      <c r="D7083" s="98"/>
    </row>
    <row r="7084" spans="1:4" x14ac:dyDescent="0.35">
      <c r="A7084" s="98"/>
      <c r="B7084" s="98"/>
      <c r="C7084" s="98"/>
      <c r="D7084" s="98"/>
    </row>
    <row r="7085" spans="1:4" x14ac:dyDescent="0.35">
      <c r="A7085" s="98"/>
      <c r="B7085" s="98"/>
      <c r="C7085" s="98"/>
      <c r="D7085" s="98"/>
    </row>
    <row r="7086" spans="1:4" x14ac:dyDescent="0.35">
      <c r="A7086" s="98"/>
      <c r="B7086" s="98"/>
      <c r="C7086" s="98"/>
      <c r="D7086" s="98"/>
    </row>
    <row r="7087" spans="1:4" x14ac:dyDescent="0.35">
      <c r="A7087" s="98"/>
      <c r="B7087" s="98"/>
      <c r="C7087" s="98"/>
      <c r="D7087" s="98"/>
    </row>
    <row r="7088" spans="1:4" x14ac:dyDescent="0.35">
      <c r="A7088" s="98"/>
      <c r="B7088" s="98"/>
      <c r="C7088" s="98"/>
      <c r="D7088" s="98"/>
    </row>
    <row r="7089" spans="1:4" x14ac:dyDescent="0.35">
      <c r="A7089" s="98"/>
      <c r="B7089" s="98"/>
      <c r="C7089" s="98"/>
      <c r="D7089" s="98"/>
    </row>
    <row r="7090" spans="1:4" x14ac:dyDescent="0.35">
      <c r="A7090" s="98"/>
      <c r="B7090" s="98"/>
      <c r="C7090" s="98"/>
      <c r="D7090" s="98"/>
    </row>
    <row r="7091" spans="1:4" x14ac:dyDescent="0.35">
      <c r="A7091" s="98"/>
      <c r="B7091" s="98"/>
      <c r="C7091" s="98"/>
      <c r="D7091" s="98"/>
    </row>
    <row r="7092" spans="1:4" x14ac:dyDescent="0.35">
      <c r="A7092" s="98"/>
      <c r="B7092" s="98"/>
      <c r="C7092" s="98"/>
      <c r="D7092" s="98"/>
    </row>
    <row r="7093" spans="1:4" x14ac:dyDescent="0.35">
      <c r="A7093" s="98"/>
      <c r="B7093" s="98"/>
      <c r="C7093" s="98"/>
      <c r="D7093" s="98"/>
    </row>
    <row r="7094" spans="1:4" x14ac:dyDescent="0.35">
      <c r="A7094" s="98"/>
      <c r="B7094" s="98"/>
      <c r="C7094" s="98"/>
      <c r="D7094" s="98"/>
    </row>
    <row r="7095" spans="1:4" x14ac:dyDescent="0.35">
      <c r="A7095" s="98"/>
      <c r="B7095" s="98"/>
      <c r="C7095" s="98"/>
      <c r="D7095" s="98"/>
    </row>
    <row r="7096" spans="1:4" x14ac:dyDescent="0.35">
      <c r="A7096" s="98"/>
      <c r="B7096" s="98"/>
      <c r="C7096" s="98"/>
      <c r="D7096" s="98"/>
    </row>
    <row r="7097" spans="1:4" x14ac:dyDescent="0.35">
      <c r="A7097" s="98"/>
      <c r="B7097" s="98"/>
      <c r="C7097" s="98"/>
      <c r="D7097" s="98"/>
    </row>
    <row r="7098" spans="1:4" x14ac:dyDescent="0.35">
      <c r="A7098" s="98"/>
      <c r="B7098" s="98"/>
      <c r="C7098" s="98"/>
      <c r="D7098" s="98"/>
    </row>
    <row r="7099" spans="1:4" x14ac:dyDescent="0.35">
      <c r="A7099" s="98"/>
      <c r="B7099" s="98"/>
      <c r="C7099" s="98"/>
      <c r="D7099" s="98"/>
    </row>
    <row r="7100" spans="1:4" x14ac:dyDescent="0.35">
      <c r="A7100" s="98"/>
      <c r="B7100" s="98"/>
      <c r="C7100" s="98"/>
      <c r="D7100" s="98"/>
    </row>
    <row r="7101" spans="1:4" x14ac:dyDescent="0.35">
      <c r="A7101" s="98"/>
      <c r="B7101" s="98"/>
      <c r="C7101" s="98"/>
      <c r="D7101" s="98"/>
    </row>
    <row r="7102" spans="1:4" x14ac:dyDescent="0.35">
      <c r="A7102" s="98"/>
      <c r="B7102" s="98"/>
      <c r="C7102" s="98"/>
      <c r="D7102" s="98"/>
    </row>
    <row r="7103" spans="1:4" x14ac:dyDescent="0.35">
      <c r="A7103" s="98"/>
      <c r="B7103" s="98"/>
      <c r="C7103" s="98"/>
      <c r="D7103" s="98"/>
    </row>
    <row r="7104" spans="1:4" x14ac:dyDescent="0.35">
      <c r="A7104" s="98"/>
      <c r="B7104" s="98"/>
      <c r="C7104" s="98"/>
      <c r="D7104" s="98"/>
    </row>
    <row r="7105" spans="1:4" x14ac:dyDescent="0.35">
      <c r="A7105" s="98"/>
      <c r="B7105" s="98"/>
      <c r="C7105" s="98"/>
      <c r="D7105" s="98"/>
    </row>
    <row r="7106" spans="1:4" x14ac:dyDescent="0.35">
      <c r="A7106" s="98"/>
      <c r="B7106" s="98"/>
      <c r="C7106" s="98"/>
      <c r="D7106" s="98"/>
    </row>
    <row r="7107" spans="1:4" x14ac:dyDescent="0.35">
      <c r="A7107" s="98"/>
      <c r="B7107" s="98"/>
      <c r="C7107" s="98"/>
      <c r="D7107" s="98"/>
    </row>
    <row r="7108" spans="1:4" x14ac:dyDescent="0.35">
      <c r="A7108" s="98"/>
      <c r="B7108" s="98"/>
      <c r="C7108" s="98"/>
      <c r="D7108" s="98"/>
    </row>
    <row r="7109" spans="1:4" x14ac:dyDescent="0.35">
      <c r="A7109" s="98"/>
      <c r="B7109" s="98"/>
      <c r="C7109" s="98"/>
      <c r="D7109" s="98"/>
    </row>
    <row r="7110" spans="1:4" x14ac:dyDescent="0.35">
      <c r="A7110" s="98"/>
      <c r="B7110" s="98"/>
      <c r="C7110" s="98"/>
      <c r="D7110" s="98"/>
    </row>
    <row r="7111" spans="1:4" x14ac:dyDescent="0.35">
      <c r="A7111" s="98"/>
      <c r="B7111" s="98"/>
      <c r="C7111" s="98"/>
      <c r="D7111" s="98"/>
    </row>
    <row r="7112" spans="1:4" x14ac:dyDescent="0.35">
      <c r="A7112" s="98"/>
      <c r="B7112" s="98"/>
      <c r="C7112" s="98"/>
      <c r="D7112" s="98"/>
    </row>
    <row r="7113" spans="1:4" x14ac:dyDescent="0.35">
      <c r="A7113" s="98"/>
      <c r="B7113" s="98"/>
      <c r="C7113" s="98"/>
      <c r="D7113" s="98"/>
    </row>
    <row r="7114" spans="1:4" x14ac:dyDescent="0.35">
      <c r="A7114" s="98"/>
      <c r="B7114" s="98"/>
      <c r="C7114" s="98"/>
      <c r="D7114" s="98"/>
    </row>
    <row r="7115" spans="1:4" x14ac:dyDescent="0.35">
      <c r="A7115" s="98"/>
      <c r="B7115" s="98"/>
      <c r="C7115" s="98"/>
      <c r="D7115" s="98"/>
    </row>
    <row r="7116" spans="1:4" x14ac:dyDescent="0.35">
      <c r="A7116" s="98"/>
      <c r="B7116" s="98"/>
      <c r="C7116" s="98"/>
      <c r="D7116" s="98"/>
    </row>
    <row r="7117" spans="1:4" x14ac:dyDescent="0.35">
      <c r="A7117" s="98"/>
      <c r="B7117" s="98"/>
      <c r="C7117" s="98"/>
      <c r="D7117" s="98"/>
    </row>
    <row r="7118" spans="1:4" x14ac:dyDescent="0.35">
      <c r="A7118" s="98"/>
      <c r="B7118" s="98"/>
      <c r="C7118" s="98"/>
      <c r="D7118" s="98"/>
    </row>
    <row r="7119" spans="1:4" x14ac:dyDescent="0.35">
      <c r="A7119" s="98"/>
      <c r="B7119" s="98"/>
      <c r="C7119" s="98"/>
      <c r="D7119" s="98"/>
    </row>
    <row r="7120" spans="1:4" x14ac:dyDescent="0.35">
      <c r="A7120" s="98"/>
      <c r="B7120" s="98"/>
      <c r="C7120" s="98"/>
      <c r="D7120" s="98"/>
    </row>
    <row r="7121" spans="1:4" x14ac:dyDescent="0.35">
      <c r="A7121" s="98"/>
      <c r="B7121" s="98"/>
      <c r="C7121" s="98"/>
      <c r="D7121" s="98"/>
    </row>
    <row r="7122" spans="1:4" x14ac:dyDescent="0.35">
      <c r="A7122" s="98"/>
      <c r="B7122" s="98"/>
      <c r="C7122" s="98"/>
      <c r="D7122" s="98"/>
    </row>
    <row r="7123" spans="1:4" x14ac:dyDescent="0.35">
      <c r="A7123" s="98"/>
      <c r="B7123" s="98"/>
      <c r="C7123" s="98"/>
      <c r="D7123" s="98"/>
    </row>
    <row r="7124" spans="1:4" x14ac:dyDescent="0.35">
      <c r="A7124" s="98"/>
      <c r="B7124" s="98"/>
      <c r="C7124" s="98"/>
      <c r="D7124" s="98"/>
    </row>
    <row r="7125" spans="1:4" x14ac:dyDescent="0.35">
      <c r="A7125" s="98"/>
      <c r="B7125" s="98"/>
      <c r="C7125" s="98"/>
      <c r="D7125" s="98"/>
    </row>
    <row r="7126" spans="1:4" x14ac:dyDescent="0.35">
      <c r="A7126" s="98"/>
      <c r="B7126" s="98"/>
      <c r="C7126" s="98"/>
      <c r="D7126" s="98"/>
    </row>
    <row r="7127" spans="1:4" x14ac:dyDescent="0.35">
      <c r="A7127" s="98"/>
      <c r="B7127" s="98"/>
      <c r="C7127" s="98"/>
      <c r="D7127" s="98"/>
    </row>
    <row r="7128" spans="1:4" x14ac:dyDescent="0.35">
      <c r="A7128" s="98"/>
      <c r="B7128" s="98"/>
      <c r="C7128" s="98"/>
      <c r="D7128" s="98"/>
    </row>
    <row r="7129" spans="1:4" x14ac:dyDescent="0.35">
      <c r="A7129" s="98"/>
      <c r="B7129" s="98"/>
      <c r="C7129" s="98"/>
      <c r="D7129" s="98"/>
    </row>
    <row r="7130" spans="1:4" x14ac:dyDescent="0.35">
      <c r="A7130" s="98"/>
      <c r="B7130" s="98"/>
      <c r="C7130" s="98"/>
      <c r="D7130" s="98"/>
    </row>
    <row r="7131" spans="1:4" x14ac:dyDescent="0.35">
      <c r="A7131" s="98"/>
      <c r="B7131" s="98"/>
      <c r="C7131" s="98"/>
      <c r="D7131" s="98"/>
    </row>
    <row r="7132" spans="1:4" x14ac:dyDescent="0.35">
      <c r="A7132" s="98"/>
      <c r="B7132" s="98"/>
      <c r="C7132" s="98"/>
      <c r="D7132" s="98"/>
    </row>
    <row r="7133" spans="1:4" x14ac:dyDescent="0.35">
      <c r="A7133" s="98"/>
      <c r="B7133" s="98"/>
      <c r="C7133" s="98"/>
      <c r="D7133" s="98"/>
    </row>
    <row r="7134" spans="1:4" x14ac:dyDescent="0.35">
      <c r="A7134" s="98"/>
      <c r="B7134" s="98"/>
      <c r="C7134" s="98"/>
      <c r="D7134" s="98"/>
    </row>
    <row r="7135" spans="1:4" x14ac:dyDescent="0.35">
      <c r="A7135" s="98"/>
      <c r="B7135" s="98"/>
      <c r="C7135" s="98"/>
      <c r="D7135" s="98"/>
    </row>
    <row r="7136" spans="1:4" x14ac:dyDescent="0.35">
      <c r="A7136" s="98"/>
      <c r="B7136" s="98"/>
      <c r="C7136" s="98"/>
      <c r="D7136" s="98"/>
    </row>
    <row r="7137" spans="1:4" x14ac:dyDescent="0.35">
      <c r="A7137" s="98"/>
      <c r="B7137" s="98"/>
      <c r="C7137" s="98"/>
      <c r="D7137" s="98"/>
    </row>
    <row r="7138" spans="1:4" x14ac:dyDescent="0.35">
      <c r="A7138" s="98"/>
      <c r="B7138" s="98"/>
      <c r="C7138" s="98"/>
      <c r="D7138" s="98"/>
    </row>
    <row r="7139" spans="1:4" x14ac:dyDescent="0.35">
      <c r="A7139" s="98"/>
      <c r="B7139" s="98"/>
      <c r="C7139" s="98"/>
      <c r="D7139" s="98"/>
    </row>
    <row r="7140" spans="1:4" x14ac:dyDescent="0.35">
      <c r="A7140" s="98"/>
      <c r="B7140" s="98"/>
      <c r="C7140" s="98"/>
      <c r="D7140" s="98"/>
    </row>
    <row r="7141" spans="1:4" x14ac:dyDescent="0.35">
      <c r="A7141" s="98"/>
      <c r="B7141" s="98"/>
      <c r="C7141" s="98"/>
      <c r="D7141" s="98"/>
    </row>
    <row r="7142" spans="1:4" x14ac:dyDescent="0.35">
      <c r="A7142" s="98"/>
      <c r="B7142" s="98"/>
      <c r="C7142" s="98"/>
      <c r="D7142" s="98"/>
    </row>
    <row r="7143" spans="1:4" x14ac:dyDescent="0.35">
      <c r="A7143" s="98"/>
      <c r="B7143" s="98"/>
      <c r="C7143" s="98"/>
      <c r="D7143" s="98"/>
    </row>
    <row r="7144" spans="1:4" x14ac:dyDescent="0.35">
      <c r="A7144" s="98"/>
      <c r="B7144" s="98"/>
      <c r="C7144" s="98"/>
      <c r="D7144" s="98"/>
    </row>
    <row r="7145" spans="1:4" x14ac:dyDescent="0.35">
      <c r="A7145" s="98"/>
      <c r="B7145" s="98"/>
      <c r="C7145" s="98"/>
      <c r="D7145" s="98"/>
    </row>
    <row r="7146" spans="1:4" x14ac:dyDescent="0.35">
      <c r="A7146" s="98"/>
      <c r="B7146" s="98"/>
      <c r="C7146" s="98"/>
      <c r="D7146" s="98"/>
    </row>
    <row r="7147" spans="1:4" x14ac:dyDescent="0.35">
      <c r="A7147" s="98"/>
      <c r="B7147" s="98"/>
      <c r="C7147" s="98"/>
      <c r="D7147" s="98"/>
    </row>
    <row r="7148" spans="1:4" x14ac:dyDescent="0.35">
      <c r="A7148" s="98"/>
      <c r="B7148" s="98"/>
      <c r="C7148" s="98"/>
      <c r="D7148" s="98"/>
    </row>
    <row r="7149" spans="1:4" x14ac:dyDescent="0.35">
      <c r="A7149" s="98"/>
      <c r="B7149" s="98"/>
      <c r="C7149" s="98"/>
      <c r="D7149" s="98"/>
    </row>
    <row r="7150" spans="1:4" x14ac:dyDescent="0.35">
      <c r="A7150" s="98"/>
      <c r="B7150" s="98"/>
      <c r="C7150" s="98"/>
      <c r="D7150" s="98"/>
    </row>
    <row r="7151" spans="1:4" x14ac:dyDescent="0.35">
      <c r="A7151" s="98"/>
      <c r="B7151" s="98"/>
      <c r="C7151" s="98"/>
      <c r="D7151" s="98"/>
    </row>
    <row r="7152" spans="1:4" x14ac:dyDescent="0.35">
      <c r="A7152" s="98"/>
      <c r="B7152" s="98"/>
      <c r="C7152" s="98"/>
      <c r="D7152" s="98"/>
    </row>
    <row r="7153" spans="1:4" x14ac:dyDescent="0.35">
      <c r="A7153" s="98"/>
      <c r="B7153" s="98"/>
      <c r="C7153" s="98"/>
      <c r="D7153" s="98"/>
    </row>
    <row r="7154" spans="1:4" x14ac:dyDescent="0.35">
      <c r="A7154" s="98"/>
      <c r="B7154" s="98"/>
      <c r="C7154" s="98"/>
      <c r="D7154" s="98"/>
    </row>
    <row r="7155" spans="1:4" x14ac:dyDescent="0.35">
      <c r="A7155" s="98"/>
      <c r="B7155" s="98"/>
      <c r="C7155" s="98"/>
      <c r="D7155" s="98"/>
    </row>
    <row r="7156" spans="1:4" x14ac:dyDescent="0.35">
      <c r="A7156" s="98"/>
      <c r="B7156" s="98"/>
      <c r="C7156" s="98"/>
      <c r="D7156" s="98"/>
    </row>
    <row r="7157" spans="1:4" x14ac:dyDescent="0.35">
      <c r="A7157" s="98"/>
      <c r="B7157" s="98"/>
      <c r="C7157" s="98"/>
      <c r="D7157" s="98"/>
    </row>
    <row r="7158" spans="1:4" x14ac:dyDescent="0.35">
      <c r="A7158" s="98"/>
      <c r="B7158" s="98"/>
      <c r="C7158" s="98"/>
      <c r="D7158" s="98"/>
    </row>
    <row r="7159" spans="1:4" x14ac:dyDescent="0.35">
      <c r="A7159" s="98"/>
      <c r="B7159" s="98"/>
      <c r="C7159" s="98"/>
      <c r="D7159" s="98"/>
    </row>
    <row r="7160" spans="1:4" x14ac:dyDescent="0.35">
      <c r="A7160" s="98"/>
      <c r="B7160" s="98"/>
      <c r="C7160" s="98"/>
      <c r="D7160" s="98"/>
    </row>
    <row r="7161" spans="1:4" x14ac:dyDescent="0.35">
      <c r="A7161" s="98"/>
      <c r="B7161" s="98"/>
      <c r="C7161" s="98"/>
      <c r="D7161" s="98"/>
    </row>
    <row r="7162" spans="1:4" x14ac:dyDescent="0.35">
      <c r="A7162" s="98"/>
      <c r="B7162" s="98"/>
      <c r="C7162" s="98"/>
      <c r="D7162" s="98"/>
    </row>
    <row r="7163" spans="1:4" x14ac:dyDescent="0.35">
      <c r="A7163" s="98"/>
      <c r="B7163" s="98"/>
      <c r="C7163" s="98"/>
      <c r="D7163" s="98"/>
    </row>
    <row r="7164" spans="1:4" x14ac:dyDescent="0.35">
      <c r="A7164" s="98"/>
      <c r="B7164" s="98"/>
      <c r="C7164" s="98"/>
      <c r="D7164" s="98"/>
    </row>
    <row r="7165" spans="1:4" x14ac:dyDescent="0.35">
      <c r="A7165" s="98"/>
      <c r="B7165" s="98"/>
      <c r="C7165" s="98"/>
      <c r="D7165" s="98"/>
    </row>
    <row r="7166" spans="1:4" x14ac:dyDescent="0.35">
      <c r="A7166" s="98"/>
      <c r="B7166" s="98"/>
      <c r="C7166" s="98"/>
      <c r="D7166" s="98"/>
    </row>
    <row r="7167" spans="1:4" x14ac:dyDescent="0.35">
      <c r="A7167" s="98"/>
      <c r="B7167" s="98"/>
      <c r="C7167" s="98"/>
      <c r="D7167" s="98"/>
    </row>
    <row r="7168" spans="1:4" x14ac:dyDescent="0.35">
      <c r="A7168" s="98"/>
      <c r="B7168" s="98"/>
      <c r="C7168" s="98"/>
      <c r="D7168" s="98"/>
    </row>
    <row r="7169" spans="1:4" x14ac:dyDescent="0.35">
      <c r="A7169" s="98"/>
      <c r="B7169" s="98"/>
      <c r="C7169" s="98"/>
      <c r="D7169" s="98"/>
    </row>
    <row r="7170" spans="1:4" x14ac:dyDescent="0.35">
      <c r="A7170" s="98"/>
      <c r="B7170" s="98"/>
      <c r="C7170" s="98"/>
      <c r="D7170" s="98"/>
    </row>
    <row r="7171" spans="1:4" x14ac:dyDescent="0.35">
      <c r="A7171" s="98"/>
      <c r="B7171" s="98"/>
      <c r="C7171" s="98"/>
      <c r="D7171" s="98"/>
    </row>
    <row r="7172" spans="1:4" x14ac:dyDescent="0.35">
      <c r="A7172" s="98"/>
      <c r="B7172" s="98"/>
      <c r="C7172" s="98"/>
      <c r="D7172" s="98"/>
    </row>
    <row r="7173" spans="1:4" x14ac:dyDescent="0.35">
      <c r="A7173" s="98"/>
      <c r="B7173" s="98"/>
      <c r="C7173" s="98"/>
      <c r="D7173" s="98"/>
    </row>
    <row r="7174" spans="1:4" x14ac:dyDescent="0.35">
      <c r="A7174" s="98"/>
      <c r="B7174" s="98"/>
      <c r="C7174" s="98"/>
      <c r="D7174" s="98"/>
    </row>
    <row r="7175" spans="1:4" x14ac:dyDescent="0.35">
      <c r="A7175" s="98"/>
      <c r="B7175" s="98"/>
      <c r="C7175" s="98"/>
      <c r="D7175" s="98"/>
    </row>
    <row r="7176" spans="1:4" x14ac:dyDescent="0.35">
      <c r="A7176" s="98"/>
      <c r="B7176" s="98"/>
      <c r="C7176" s="98"/>
      <c r="D7176" s="98"/>
    </row>
    <row r="7177" spans="1:4" x14ac:dyDescent="0.35">
      <c r="A7177" s="98"/>
      <c r="B7177" s="98"/>
      <c r="C7177" s="98"/>
      <c r="D7177" s="98"/>
    </row>
    <row r="7178" spans="1:4" x14ac:dyDescent="0.35">
      <c r="A7178" s="98"/>
      <c r="B7178" s="98"/>
      <c r="C7178" s="98"/>
      <c r="D7178" s="98"/>
    </row>
    <row r="7179" spans="1:4" x14ac:dyDescent="0.35">
      <c r="A7179" s="98"/>
      <c r="B7179" s="98"/>
      <c r="C7179" s="98"/>
      <c r="D7179" s="98"/>
    </row>
    <row r="7180" spans="1:4" x14ac:dyDescent="0.35">
      <c r="A7180" s="98"/>
      <c r="B7180" s="98"/>
      <c r="C7180" s="98"/>
      <c r="D7180" s="98"/>
    </row>
    <row r="7181" spans="1:4" x14ac:dyDescent="0.35">
      <c r="A7181" s="98"/>
      <c r="B7181" s="98"/>
      <c r="C7181" s="98"/>
      <c r="D7181" s="98"/>
    </row>
    <row r="7182" spans="1:4" x14ac:dyDescent="0.35">
      <c r="A7182" s="98"/>
      <c r="B7182" s="98"/>
      <c r="C7182" s="98"/>
      <c r="D7182" s="98"/>
    </row>
    <row r="7183" spans="1:4" x14ac:dyDescent="0.35">
      <c r="A7183" s="98"/>
      <c r="B7183" s="98"/>
      <c r="C7183" s="98"/>
      <c r="D7183" s="98"/>
    </row>
    <row r="7184" spans="1:4" x14ac:dyDescent="0.35">
      <c r="A7184" s="98"/>
      <c r="B7184" s="98"/>
      <c r="C7184" s="98"/>
      <c r="D7184" s="98"/>
    </row>
    <row r="7185" spans="1:4" x14ac:dyDescent="0.35">
      <c r="A7185" s="98"/>
      <c r="B7185" s="98"/>
      <c r="C7185" s="98"/>
      <c r="D7185" s="98"/>
    </row>
    <row r="7186" spans="1:4" x14ac:dyDescent="0.35">
      <c r="A7186" s="98"/>
      <c r="B7186" s="98"/>
      <c r="C7186" s="98"/>
      <c r="D7186" s="98"/>
    </row>
    <row r="7187" spans="1:4" x14ac:dyDescent="0.35">
      <c r="A7187" s="98"/>
      <c r="B7187" s="98"/>
      <c r="C7187" s="98"/>
      <c r="D7187" s="98"/>
    </row>
    <row r="7188" spans="1:4" x14ac:dyDescent="0.35">
      <c r="A7188" s="98"/>
      <c r="B7188" s="98"/>
      <c r="C7188" s="98"/>
      <c r="D7188" s="98"/>
    </row>
    <row r="7189" spans="1:4" x14ac:dyDescent="0.35">
      <c r="A7189" s="98"/>
      <c r="B7189" s="98"/>
      <c r="C7189" s="98"/>
      <c r="D7189" s="98"/>
    </row>
    <row r="7190" spans="1:4" x14ac:dyDescent="0.35">
      <c r="A7190" s="98"/>
      <c r="B7190" s="98"/>
      <c r="C7190" s="98"/>
      <c r="D7190" s="98"/>
    </row>
    <row r="7191" spans="1:4" x14ac:dyDescent="0.35">
      <c r="A7191" s="98"/>
      <c r="B7191" s="98"/>
      <c r="C7191" s="98"/>
      <c r="D7191" s="98"/>
    </row>
    <row r="7192" spans="1:4" x14ac:dyDescent="0.35">
      <c r="A7192" s="98"/>
      <c r="B7192" s="98"/>
      <c r="C7192" s="98"/>
      <c r="D7192" s="98"/>
    </row>
    <row r="7193" spans="1:4" x14ac:dyDescent="0.35">
      <c r="A7193" s="98"/>
      <c r="B7193" s="98"/>
      <c r="C7193" s="98"/>
      <c r="D7193" s="98"/>
    </row>
    <row r="7194" spans="1:4" x14ac:dyDescent="0.35">
      <c r="A7194" s="98"/>
      <c r="B7194" s="98"/>
      <c r="C7194" s="98"/>
      <c r="D7194" s="98"/>
    </row>
    <row r="7195" spans="1:4" x14ac:dyDescent="0.35">
      <c r="A7195" s="98"/>
      <c r="B7195" s="98"/>
      <c r="C7195" s="98"/>
      <c r="D7195" s="98"/>
    </row>
    <row r="7196" spans="1:4" x14ac:dyDescent="0.35">
      <c r="A7196" s="98"/>
      <c r="B7196" s="98"/>
      <c r="C7196" s="98"/>
      <c r="D7196" s="98"/>
    </row>
    <row r="7197" spans="1:4" x14ac:dyDescent="0.35">
      <c r="A7197" s="98"/>
      <c r="B7197" s="98"/>
      <c r="C7197" s="98"/>
      <c r="D7197" s="98"/>
    </row>
    <row r="7198" spans="1:4" x14ac:dyDescent="0.35">
      <c r="A7198" s="98"/>
      <c r="B7198" s="98"/>
      <c r="C7198" s="98"/>
      <c r="D7198" s="98"/>
    </row>
    <row r="7199" spans="1:4" x14ac:dyDescent="0.35">
      <c r="A7199" s="98"/>
      <c r="B7199" s="98"/>
      <c r="C7199" s="98"/>
      <c r="D7199" s="98"/>
    </row>
    <row r="7200" spans="1:4" x14ac:dyDescent="0.35">
      <c r="A7200" s="98"/>
      <c r="B7200" s="98"/>
      <c r="C7200" s="98"/>
      <c r="D7200" s="98"/>
    </row>
    <row r="7201" spans="1:4" x14ac:dyDescent="0.35">
      <c r="A7201" s="98"/>
      <c r="B7201" s="98"/>
      <c r="C7201" s="98"/>
      <c r="D7201" s="98"/>
    </row>
    <row r="7202" spans="1:4" x14ac:dyDescent="0.35">
      <c r="A7202" s="98"/>
      <c r="B7202" s="98"/>
      <c r="C7202" s="98"/>
      <c r="D7202" s="98"/>
    </row>
    <row r="7203" spans="1:4" x14ac:dyDescent="0.35">
      <c r="A7203" s="98"/>
      <c r="B7203" s="98"/>
      <c r="C7203" s="98"/>
      <c r="D7203" s="98"/>
    </row>
    <row r="7204" spans="1:4" x14ac:dyDescent="0.35">
      <c r="A7204" s="98"/>
      <c r="B7204" s="98"/>
      <c r="C7204" s="98"/>
      <c r="D7204" s="98"/>
    </row>
    <row r="7205" spans="1:4" x14ac:dyDescent="0.35">
      <c r="A7205" s="98"/>
      <c r="B7205" s="98"/>
      <c r="C7205" s="98"/>
      <c r="D7205" s="98"/>
    </row>
    <row r="7206" spans="1:4" x14ac:dyDescent="0.35">
      <c r="A7206" s="98"/>
      <c r="B7206" s="98"/>
      <c r="C7206" s="98"/>
      <c r="D7206" s="98"/>
    </row>
    <row r="7207" spans="1:4" x14ac:dyDescent="0.35">
      <c r="A7207" s="98"/>
      <c r="B7207" s="98"/>
      <c r="C7207" s="98"/>
      <c r="D7207" s="98"/>
    </row>
    <row r="7208" spans="1:4" x14ac:dyDescent="0.35">
      <c r="A7208" s="98"/>
      <c r="B7208" s="98"/>
      <c r="C7208" s="98"/>
      <c r="D7208" s="98"/>
    </row>
    <row r="7209" spans="1:4" x14ac:dyDescent="0.35">
      <c r="A7209" s="98"/>
      <c r="B7209" s="98"/>
      <c r="C7209" s="98"/>
      <c r="D7209" s="98"/>
    </row>
    <row r="7210" spans="1:4" x14ac:dyDescent="0.35">
      <c r="A7210" s="98"/>
      <c r="B7210" s="98"/>
      <c r="C7210" s="98"/>
      <c r="D7210" s="98"/>
    </row>
    <row r="7211" spans="1:4" x14ac:dyDescent="0.35">
      <c r="A7211" s="98"/>
      <c r="B7211" s="98"/>
      <c r="C7211" s="98"/>
      <c r="D7211" s="98"/>
    </row>
    <row r="7212" spans="1:4" x14ac:dyDescent="0.35">
      <c r="A7212" s="98"/>
      <c r="B7212" s="98"/>
      <c r="C7212" s="98"/>
      <c r="D7212" s="98"/>
    </row>
    <row r="7213" spans="1:4" x14ac:dyDescent="0.35">
      <c r="A7213" s="98"/>
      <c r="B7213" s="98"/>
      <c r="C7213" s="98"/>
      <c r="D7213" s="98"/>
    </row>
    <row r="7214" spans="1:4" x14ac:dyDescent="0.35">
      <c r="A7214" s="98"/>
      <c r="B7214" s="98"/>
      <c r="C7214" s="98"/>
      <c r="D7214" s="98"/>
    </row>
    <row r="7215" spans="1:4" x14ac:dyDescent="0.35">
      <c r="A7215" s="98"/>
      <c r="B7215" s="98"/>
      <c r="C7215" s="98"/>
      <c r="D7215" s="98"/>
    </row>
    <row r="7216" spans="1:4" x14ac:dyDescent="0.35">
      <c r="A7216" s="98"/>
      <c r="B7216" s="98"/>
      <c r="C7216" s="98"/>
      <c r="D7216" s="98"/>
    </row>
    <row r="7217" spans="1:4" x14ac:dyDescent="0.35">
      <c r="A7217" s="98"/>
      <c r="B7217" s="98"/>
      <c r="C7217" s="98"/>
      <c r="D7217" s="98"/>
    </row>
    <row r="7218" spans="1:4" x14ac:dyDescent="0.35">
      <c r="A7218" s="98"/>
      <c r="B7218" s="98"/>
      <c r="C7218" s="98"/>
      <c r="D7218" s="98"/>
    </row>
    <row r="7219" spans="1:4" x14ac:dyDescent="0.35">
      <c r="A7219" s="98"/>
      <c r="B7219" s="98"/>
      <c r="C7219" s="98"/>
      <c r="D7219" s="98"/>
    </row>
    <row r="7220" spans="1:4" x14ac:dyDescent="0.35">
      <c r="A7220" s="98"/>
      <c r="B7220" s="98"/>
      <c r="C7220" s="98"/>
      <c r="D7220" s="98"/>
    </row>
    <row r="7221" spans="1:4" x14ac:dyDescent="0.35">
      <c r="A7221" s="98"/>
      <c r="B7221" s="98"/>
      <c r="C7221" s="98"/>
      <c r="D7221" s="98"/>
    </row>
    <row r="7222" spans="1:4" x14ac:dyDescent="0.35">
      <c r="A7222" s="98"/>
      <c r="B7222" s="98"/>
      <c r="C7222" s="98"/>
      <c r="D7222" s="98"/>
    </row>
    <row r="7223" spans="1:4" x14ac:dyDescent="0.35">
      <c r="A7223" s="98"/>
      <c r="B7223" s="98"/>
      <c r="C7223" s="98"/>
      <c r="D7223" s="98"/>
    </row>
    <row r="7224" spans="1:4" x14ac:dyDescent="0.35">
      <c r="A7224" s="98"/>
      <c r="B7224" s="98"/>
      <c r="C7224" s="98"/>
      <c r="D7224" s="98"/>
    </row>
    <row r="7225" spans="1:4" x14ac:dyDescent="0.35">
      <c r="A7225" s="98"/>
      <c r="B7225" s="98"/>
      <c r="C7225" s="98"/>
      <c r="D7225" s="98"/>
    </row>
    <row r="7226" spans="1:4" x14ac:dyDescent="0.35">
      <c r="A7226" s="98"/>
      <c r="B7226" s="98"/>
      <c r="C7226" s="98"/>
      <c r="D7226" s="98"/>
    </row>
    <row r="7227" spans="1:4" x14ac:dyDescent="0.35">
      <c r="A7227" s="98"/>
      <c r="B7227" s="98"/>
      <c r="C7227" s="98"/>
      <c r="D7227" s="98"/>
    </row>
    <row r="7228" spans="1:4" x14ac:dyDescent="0.35">
      <c r="A7228" s="98"/>
      <c r="B7228" s="98"/>
      <c r="C7228" s="98"/>
      <c r="D7228" s="98"/>
    </row>
    <row r="7229" spans="1:4" x14ac:dyDescent="0.35">
      <c r="A7229" s="98"/>
      <c r="B7229" s="98"/>
      <c r="C7229" s="98"/>
      <c r="D7229" s="98"/>
    </row>
    <row r="7230" spans="1:4" x14ac:dyDescent="0.35">
      <c r="A7230" s="98"/>
      <c r="B7230" s="98"/>
      <c r="C7230" s="98"/>
      <c r="D7230" s="98"/>
    </row>
    <row r="7231" spans="1:4" x14ac:dyDescent="0.35">
      <c r="A7231" s="98"/>
      <c r="B7231" s="98"/>
      <c r="C7231" s="98"/>
      <c r="D7231" s="98"/>
    </row>
    <row r="7232" spans="1:4" x14ac:dyDescent="0.35">
      <c r="A7232" s="98"/>
      <c r="B7232" s="98"/>
      <c r="C7232" s="98"/>
      <c r="D7232" s="98"/>
    </row>
    <row r="7233" spans="1:4" x14ac:dyDescent="0.35">
      <c r="A7233" s="98"/>
      <c r="B7233" s="98"/>
      <c r="C7233" s="98"/>
      <c r="D7233" s="98"/>
    </row>
    <row r="7234" spans="1:4" x14ac:dyDescent="0.35">
      <c r="A7234" s="98"/>
      <c r="B7234" s="98"/>
      <c r="C7234" s="98"/>
      <c r="D7234" s="98"/>
    </row>
    <row r="7235" spans="1:4" x14ac:dyDescent="0.35">
      <c r="A7235" s="98"/>
      <c r="B7235" s="98"/>
      <c r="C7235" s="98"/>
      <c r="D7235" s="98"/>
    </row>
    <row r="7236" spans="1:4" x14ac:dyDescent="0.35">
      <c r="A7236" s="98"/>
      <c r="B7236" s="98"/>
      <c r="C7236" s="98"/>
      <c r="D7236" s="98"/>
    </row>
    <row r="7237" spans="1:4" x14ac:dyDescent="0.35">
      <c r="A7237" s="98"/>
      <c r="B7237" s="98"/>
      <c r="C7237" s="98"/>
      <c r="D7237" s="98"/>
    </row>
    <row r="7238" spans="1:4" x14ac:dyDescent="0.35">
      <c r="A7238" s="98"/>
      <c r="B7238" s="98"/>
      <c r="C7238" s="98"/>
      <c r="D7238" s="98"/>
    </row>
    <row r="7239" spans="1:4" x14ac:dyDescent="0.35">
      <c r="A7239" s="98"/>
      <c r="B7239" s="98"/>
      <c r="C7239" s="98"/>
      <c r="D7239" s="98"/>
    </row>
    <row r="7240" spans="1:4" x14ac:dyDescent="0.35">
      <c r="A7240" s="98"/>
      <c r="B7240" s="98"/>
      <c r="C7240" s="98"/>
      <c r="D7240" s="98"/>
    </row>
    <row r="7241" spans="1:4" x14ac:dyDescent="0.35">
      <c r="A7241" s="98"/>
      <c r="B7241" s="98"/>
      <c r="C7241" s="98"/>
      <c r="D7241" s="98"/>
    </row>
    <row r="7242" spans="1:4" x14ac:dyDescent="0.35">
      <c r="A7242" s="98"/>
      <c r="B7242" s="98"/>
      <c r="C7242" s="98"/>
      <c r="D7242" s="98"/>
    </row>
    <row r="7243" spans="1:4" x14ac:dyDescent="0.35">
      <c r="A7243" s="98"/>
      <c r="B7243" s="98"/>
      <c r="C7243" s="98"/>
      <c r="D7243" s="98"/>
    </row>
    <row r="7244" spans="1:4" x14ac:dyDescent="0.35">
      <c r="A7244" s="98"/>
      <c r="B7244" s="98"/>
      <c r="C7244" s="98"/>
      <c r="D7244" s="98"/>
    </row>
    <row r="7245" spans="1:4" x14ac:dyDescent="0.35">
      <c r="A7245" s="98"/>
      <c r="B7245" s="98"/>
      <c r="C7245" s="98"/>
      <c r="D7245" s="98"/>
    </row>
    <row r="7246" spans="1:4" x14ac:dyDescent="0.35">
      <c r="A7246" s="98"/>
      <c r="B7246" s="98"/>
      <c r="C7246" s="98"/>
      <c r="D7246" s="98"/>
    </row>
    <row r="7247" spans="1:4" x14ac:dyDescent="0.35">
      <c r="A7247" s="98"/>
      <c r="B7247" s="98"/>
      <c r="C7247" s="98"/>
      <c r="D7247" s="98"/>
    </row>
    <row r="7248" spans="1:4" x14ac:dyDescent="0.35">
      <c r="A7248" s="98"/>
      <c r="B7248" s="98"/>
      <c r="C7248" s="98"/>
      <c r="D7248" s="98"/>
    </row>
    <row r="7249" spans="1:4" x14ac:dyDescent="0.35">
      <c r="A7249" s="98"/>
      <c r="B7249" s="98"/>
      <c r="C7249" s="98"/>
      <c r="D7249" s="98"/>
    </row>
    <row r="7250" spans="1:4" x14ac:dyDescent="0.35">
      <c r="A7250" s="98"/>
      <c r="B7250" s="98"/>
      <c r="C7250" s="98"/>
      <c r="D7250" s="98"/>
    </row>
    <row r="7251" spans="1:4" x14ac:dyDescent="0.35">
      <c r="A7251" s="98"/>
      <c r="B7251" s="98"/>
      <c r="C7251" s="98"/>
      <c r="D7251" s="98"/>
    </row>
    <row r="7252" spans="1:4" x14ac:dyDescent="0.35">
      <c r="A7252" s="98"/>
      <c r="B7252" s="98"/>
      <c r="C7252" s="98"/>
      <c r="D7252" s="98"/>
    </row>
    <row r="7253" spans="1:4" x14ac:dyDescent="0.35">
      <c r="A7253" s="98"/>
      <c r="B7253" s="98"/>
      <c r="C7253" s="98"/>
      <c r="D7253" s="98"/>
    </row>
    <row r="7254" spans="1:4" x14ac:dyDescent="0.35">
      <c r="A7254" s="98"/>
      <c r="B7254" s="98"/>
      <c r="C7254" s="98"/>
      <c r="D7254" s="98"/>
    </row>
    <row r="7255" spans="1:4" x14ac:dyDescent="0.35">
      <c r="A7255" s="98"/>
      <c r="B7255" s="98"/>
      <c r="C7255" s="98"/>
      <c r="D7255" s="98"/>
    </row>
    <row r="7256" spans="1:4" x14ac:dyDescent="0.35">
      <c r="A7256" s="98"/>
      <c r="B7256" s="98"/>
      <c r="C7256" s="98"/>
      <c r="D7256" s="98"/>
    </row>
    <row r="7257" spans="1:4" x14ac:dyDescent="0.35">
      <c r="A7257" s="98"/>
      <c r="B7257" s="98"/>
      <c r="C7257" s="98"/>
      <c r="D7257" s="98"/>
    </row>
    <row r="7258" spans="1:4" x14ac:dyDescent="0.35">
      <c r="A7258" s="98"/>
      <c r="B7258" s="98"/>
      <c r="C7258" s="98"/>
      <c r="D7258" s="98"/>
    </row>
    <row r="7259" spans="1:4" x14ac:dyDescent="0.35">
      <c r="A7259" s="98"/>
      <c r="B7259" s="98"/>
      <c r="C7259" s="98"/>
      <c r="D7259" s="98"/>
    </row>
    <row r="7260" spans="1:4" x14ac:dyDescent="0.35">
      <c r="A7260" s="98"/>
      <c r="B7260" s="98"/>
      <c r="C7260" s="98"/>
      <c r="D7260" s="98"/>
    </row>
    <row r="7261" spans="1:4" x14ac:dyDescent="0.35">
      <c r="A7261" s="98"/>
      <c r="B7261" s="98"/>
      <c r="C7261" s="98"/>
      <c r="D7261" s="98"/>
    </row>
    <row r="7262" spans="1:4" x14ac:dyDescent="0.35">
      <c r="A7262" s="98"/>
      <c r="B7262" s="98"/>
      <c r="C7262" s="98"/>
      <c r="D7262" s="98"/>
    </row>
    <row r="7263" spans="1:4" x14ac:dyDescent="0.35">
      <c r="A7263" s="98"/>
      <c r="B7263" s="98"/>
      <c r="C7263" s="98"/>
      <c r="D7263" s="98"/>
    </row>
    <row r="7264" spans="1:4" x14ac:dyDescent="0.35">
      <c r="A7264" s="98"/>
      <c r="B7264" s="98"/>
      <c r="C7264" s="98"/>
      <c r="D7264" s="98"/>
    </row>
    <row r="7265" spans="1:4" x14ac:dyDescent="0.35">
      <c r="A7265" s="98"/>
      <c r="B7265" s="98"/>
      <c r="C7265" s="98"/>
      <c r="D7265" s="98"/>
    </row>
    <row r="7266" spans="1:4" x14ac:dyDescent="0.35">
      <c r="A7266" s="98"/>
      <c r="B7266" s="98"/>
      <c r="C7266" s="98"/>
      <c r="D7266" s="98"/>
    </row>
    <row r="7267" spans="1:4" x14ac:dyDescent="0.35">
      <c r="A7267" s="98"/>
      <c r="B7267" s="98"/>
      <c r="C7267" s="98"/>
      <c r="D7267" s="98"/>
    </row>
    <row r="7268" spans="1:4" x14ac:dyDescent="0.35">
      <c r="A7268" s="98"/>
      <c r="B7268" s="98"/>
      <c r="C7268" s="98"/>
      <c r="D7268" s="98"/>
    </row>
    <row r="7269" spans="1:4" x14ac:dyDescent="0.35">
      <c r="A7269" s="98"/>
      <c r="B7269" s="98"/>
      <c r="C7269" s="98"/>
      <c r="D7269" s="98"/>
    </row>
    <row r="7270" spans="1:4" x14ac:dyDescent="0.35">
      <c r="A7270" s="98"/>
      <c r="B7270" s="98"/>
      <c r="C7270" s="98"/>
      <c r="D7270" s="98"/>
    </row>
    <row r="7271" spans="1:4" x14ac:dyDescent="0.35">
      <c r="A7271" s="98"/>
      <c r="B7271" s="98"/>
      <c r="C7271" s="98"/>
      <c r="D7271" s="98"/>
    </row>
    <row r="7272" spans="1:4" x14ac:dyDescent="0.35">
      <c r="A7272" s="98"/>
      <c r="B7272" s="98"/>
      <c r="C7272" s="98"/>
      <c r="D7272" s="98"/>
    </row>
    <row r="7273" spans="1:4" x14ac:dyDescent="0.35">
      <c r="A7273" s="98"/>
      <c r="B7273" s="98"/>
      <c r="C7273" s="98"/>
      <c r="D7273" s="98"/>
    </row>
    <row r="7274" spans="1:4" x14ac:dyDescent="0.35">
      <c r="A7274" s="98"/>
      <c r="B7274" s="98"/>
      <c r="C7274" s="98"/>
      <c r="D7274" s="98"/>
    </row>
    <row r="7275" spans="1:4" x14ac:dyDescent="0.35">
      <c r="A7275" s="98"/>
      <c r="B7275" s="98"/>
      <c r="C7275" s="98"/>
      <c r="D7275" s="98"/>
    </row>
    <row r="7276" spans="1:4" x14ac:dyDescent="0.35">
      <c r="A7276" s="98"/>
      <c r="B7276" s="98"/>
      <c r="C7276" s="98"/>
      <c r="D7276" s="98"/>
    </row>
    <row r="7277" spans="1:4" x14ac:dyDescent="0.35">
      <c r="A7277" s="98"/>
      <c r="B7277" s="98"/>
      <c r="C7277" s="98"/>
      <c r="D7277" s="98"/>
    </row>
    <row r="7278" spans="1:4" x14ac:dyDescent="0.35">
      <c r="A7278" s="98"/>
      <c r="B7278" s="98"/>
      <c r="C7278" s="98"/>
      <c r="D7278" s="98"/>
    </row>
    <row r="7279" spans="1:4" x14ac:dyDescent="0.35">
      <c r="A7279" s="98"/>
      <c r="B7279" s="98"/>
      <c r="C7279" s="98"/>
      <c r="D7279" s="98"/>
    </row>
    <row r="7280" spans="1:4" x14ac:dyDescent="0.35">
      <c r="A7280" s="98"/>
      <c r="B7280" s="98"/>
      <c r="C7280" s="98"/>
      <c r="D7280" s="98"/>
    </row>
    <row r="7281" spans="1:4" x14ac:dyDescent="0.35">
      <c r="A7281" s="98"/>
      <c r="B7281" s="98"/>
      <c r="C7281" s="98"/>
      <c r="D7281" s="98"/>
    </row>
    <row r="7282" spans="1:4" x14ac:dyDescent="0.35">
      <c r="A7282" s="98"/>
      <c r="B7282" s="98"/>
      <c r="C7282" s="98"/>
      <c r="D7282" s="98"/>
    </row>
    <row r="7283" spans="1:4" x14ac:dyDescent="0.35">
      <c r="A7283" s="98"/>
      <c r="B7283" s="98"/>
      <c r="C7283" s="98"/>
      <c r="D7283" s="98"/>
    </row>
    <row r="7284" spans="1:4" x14ac:dyDescent="0.35">
      <c r="A7284" s="98"/>
      <c r="B7284" s="98"/>
      <c r="C7284" s="98"/>
      <c r="D7284" s="98"/>
    </row>
    <row r="7285" spans="1:4" x14ac:dyDescent="0.35">
      <c r="A7285" s="98"/>
      <c r="B7285" s="98"/>
      <c r="C7285" s="98"/>
      <c r="D7285" s="98"/>
    </row>
    <row r="7286" spans="1:4" x14ac:dyDescent="0.35">
      <c r="A7286" s="98"/>
      <c r="B7286" s="98"/>
      <c r="C7286" s="98"/>
      <c r="D7286" s="98"/>
    </row>
    <row r="7287" spans="1:4" x14ac:dyDescent="0.35">
      <c r="A7287" s="98"/>
      <c r="B7287" s="98"/>
      <c r="C7287" s="98"/>
      <c r="D7287" s="98"/>
    </row>
    <row r="7288" spans="1:4" x14ac:dyDescent="0.35">
      <c r="A7288" s="98"/>
      <c r="B7288" s="98"/>
      <c r="C7288" s="98"/>
      <c r="D7288" s="98"/>
    </row>
    <row r="7289" spans="1:4" x14ac:dyDescent="0.35">
      <c r="A7289" s="98"/>
      <c r="B7289" s="98"/>
      <c r="C7289" s="98"/>
      <c r="D7289" s="98"/>
    </row>
    <row r="7290" spans="1:4" x14ac:dyDescent="0.35">
      <c r="A7290" s="98"/>
      <c r="B7290" s="98"/>
      <c r="C7290" s="98"/>
      <c r="D7290" s="98"/>
    </row>
    <row r="7291" spans="1:4" x14ac:dyDescent="0.35">
      <c r="A7291" s="98"/>
      <c r="B7291" s="98"/>
      <c r="C7291" s="98"/>
      <c r="D7291" s="98"/>
    </row>
    <row r="7292" spans="1:4" x14ac:dyDescent="0.35">
      <c r="A7292" s="98"/>
      <c r="B7292" s="98"/>
      <c r="C7292" s="98"/>
      <c r="D7292" s="98"/>
    </row>
    <row r="7293" spans="1:4" x14ac:dyDescent="0.35">
      <c r="A7293" s="98"/>
      <c r="B7293" s="98"/>
      <c r="C7293" s="98"/>
      <c r="D7293" s="98"/>
    </row>
    <row r="7294" spans="1:4" x14ac:dyDescent="0.35">
      <c r="A7294" s="98"/>
      <c r="B7294" s="98"/>
      <c r="C7294" s="98"/>
      <c r="D7294" s="98"/>
    </row>
    <row r="7295" spans="1:4" x14ac:dyDescent="0.35">
      <c r="A7295" s="98"/>
      <c r="B7295" s="98"/>
      <c r="C7295" s="98"/>
      <c r="D7295" s="98"/>
    </row>
    <row r="7296" spans="1:4" x14ac:dyDescent="0.35">
      <c r="A7296" s="98"/>
      <c r="B7296" s="98"/>
      <c r="C7296" s="98"/>
      <c r="D7296" s="98"/>
    </row>
    <row r="7297" spans="1:4" x14ac:dyDescent="0.35">
      <c r="A7297" s="98"/>
      <c r="B7297" s="98"/>
      <c r="C7297" s="98"/>
      <c r="D7297" s="98"/>
    </row>
    <row r="7298" spans="1:4" x14ac:dyDescent="0.35">
      <c r="A7298" s="98"/>
      <c r="B7298" s="98"/>
      <c r="C7298" s="98"/>
      <c r="D7298" s="98"/>
    </row>
    <row r="7299" spans="1:4" x14ac:dyDescent="0.35">
      <c r="A7299" s="98"/>
      <c r="B7299" s="98"/>
      <c r="C7299" s="98"/>
      <c r="D7299" s="98"/>
    </row>
    <row r="7300" spans="1:4" x14ac:dyDescent="0.35">
      <c r="A7300" s="98"/>
      <c r="B7300" s="98"/>
      <c r="C7300" s="98"/>
      <c r="D7300" s="98"/>
    </row>
    <row r="7301" spans="1:4" x14ac:dyDescent="0.35">
      <c r="A7301" s="98"/>
      <c r="B7301" s="98"/>
      <c r="C7301" s="98"/>
      <c r="D7301" s="98"/>
    </row>
    <row r="7302" spans="1:4" x14ac:dyDescent="0.35">
      <c r="A7302" s="98"/>
      <c r="B7302" s="98"/>
      <c r="C7302" s="98"/>
      <c r="D7302" s="98"/>
    </row>
    <row r="7303" spans="1:4" x14ac:dyDescent="0.35">
      <c r="A7303" s="98"/>
      <c r="B7303" s="98"/>
      <c r="C7303" s="98"/>
      <c r="D7303" s="98"/>
    </row>
    <row r="7304" spans="1:4" x14ac:dyDescent="0.35">
      <c r="A7304" s="98"/>
      <c r="B7304" s="98"/>
      <c r="C7304" s="98"/>
      <c r="D7304" s="98"/>
    </row>
    <row r="7305" spans="1:4" x14ac:dyDescent="0.35">
      <c r="A7305" s="98"/>
      <c r="B7305" s="98"/>
      <c r="C7305" s="98"/>
      <c r="D7305" s="98"/>
    </row>
    <row r="7306" spans="1:4" x14ac:dyDescent="0.35">
      <c r="A7306" s="98"/>
      <c r="B7306" s="98"/>
      <c r="C7306" s="98"/>
      <c r="D7306" s="98"/>
    </row>
    <row r="7307" spans="1:4" x14ac:dyDescent="0.35">
      <c r="A7307" s="98"/>
      <c r="B7307" s="98"/>
      <c r="C7307" s="98"/>
      <c r="D7307" s="98"/>
    </row>
    <row r="7308" spans="1:4" x14ac:dyDescent="0.35">
      <c r="A7308" s="98"/>
      <c r="B7308" s="98"/>
      <c r="C7308" s="98"/>
      <c r="D7308" s="98"/>
    </row>
    <row r="7309" spans="1:4" x14ac:dyDescent="0.35">
      <c r="A7309" s="98"/>
      <c r="B7309" s="98"/>
      <c r="C7309" s="98"/>
      <c r="D7309" s="98"/>
    </row>
    <row r="7310" spans="1:4" x14ac:dyDescent="0.35">
      <c r="A7310" s="98"/>
      <c r="B7310" s="98"/>
      <c r="C7310" s="98"/>
      <c r="D7310" s="98"/>
    </row>
    <row r="7311" spans="1:4" x14ac:dyDescent="0.35">
      <c r="A7311" s="98"/>
      <c r="B7311" s="98"/>
      <c r="C7311" s="98"/>
      <c r="D7311" s="98"/>
    </row>
    <row r="7312" spans="1:4" x14ac:dyDescent="0.35">
      <c r="A7312" s="98"/>
      <c r="B7312" s="98"/>
      <c r="C7312" s="98"/>
      <c r="D7312" s="98"/>
    </row>
    <row r="7313" spans="1:4" x14ac:dyDescent="0.35">
      <c r="A7313" s="98"/>
      <c r="B7313" s="98"/>
      <c r="C7313" s="98"/>
      <c r="D7313" s="98"/>
    </row>
    <row r="7314" spans="1:4" x14ac:dyDescent="0.35">
      <c r="A7314" s="98"/>
      <c r="B7314" s="98"/>
      <c r="C7314" s="98"/>
      <c r="D7314" s="98"/>
    </row>
    <row r="7315" spans="1:4" x14ac:dyDescent="0.35">
      <c r="A7315" s="98"/>
      <c r="B7315" s="98"/>
      <c r="C7315" s="98"/>
      <c r="D7315" s="98"/>
    </row>
    <row r="7316" spans="1:4" x14ac:dyDescent="0.35">
      <c r="A7316" s="98"/>
      <c r="B7316" s="98"/>
      <c r="C7316" s="98"/>
      <c r="D7316" s="98"/>
    </row>
    <row r="7317" spans="1:4" x14ac:dyDescent="0.35">
      <c r="A7317" s="98"/>
      <c r="B7317" s="98"/>
      <c r="C7317" s="98"/>
      <c r="D7317" s="98"/>
    </row>
    <row r="7318" spans="1:4" x14ac:dyDescent="0.35">
      <c r="A7318" s="98"/>
      <c r="B7318" s="98"/>
      <c r="C7318" s="98"/>
      <c r="D7318" s="98"/>
    </row>
    <row r="7319" spans="1:4" x14ac:dyDescent="0.35">
      <c r="A7319" s="98"/>
      <c r="B7319" s="98"/>
      <c r="C7319" s="98"/>
      <c r="D7319" s="98"/>
    </row>
    <row r="7320" spans="1:4" x14ac:dyDescent="0.35">
      <c r="A7320" s="98"/>
      <c r="B7320" s="98"/>
      <c r="C7320" s="98"/>
      <c r="D7320" s="98"/>
    </row>
    <row r="7321" spans="1:4" x14ac:dyDescent="0.35">
      <c r="A7321" s="98"/>
      <c r="B7321" s="98"/>
      <c r="C7321" s="98"/>
      <c r="D7321" s="98"/>
    </row>
    <row r="7322" spans="1:4" x14ac:dyDescent="0.35">
      <c r="A7322" s="98"/>
      <c r="B7322" s="98"/>
      <c r="C7322" s="98"/>
      <c r="D7322" s="98"/>
    </row>
    <row r="7323" spans="1:4" x14ac:dyDescent="0.35">
      <c r="A7323" s="98"/>
      <c r="B7323" s="98"/>
      <c r="C7323" s="98"/>
      <c r="D7323" s="98"/>
    </row>
    <row r="7324" spans="1:4" x14ac:dyDescent="0.35">
      <c r="A7324" s="98"/>
      <c r="B7324" s="98"/>
      <c r="C7324" s="98"/>
      <c r="D7324" s="98"/>
    </row>
    <row r="7325" spans="1:4" x14ac:dyDescent="0.35">
      <c r="A7325" s="98"/>
      <c r="B7325" s="98"/>
      <c r="C7325" s="98"/>
      <c r="D7325" s="98"/>
    </row>
    <row r="7326" spans="1:4" x14ac:dyDescent="0.35">
      <c r="A7326" s="98"/>
      <c r="B7326" s="98"/>
      <c r="C7326" s="98"/>
      <c r="D7326" s="98"/>
    </row>
    <row r="7327" spans="1:4" x14ac:dyDescent="0.35">
      <c r="A7327" s="98"/>
      <c r="B7327" s="98"/>
      <c r="C7327" s="98"/>
      <c r="D7327" s="98"/>
    </row>
    <row r="7328" spans="1:4" x14ac:dyDescent="0.35">
      <c r="A7328" s="98"/>
      <c r="B7328" s="98"/>
      <c r="C7328" s="98"/>
      <c r="D7328" s="98"/>
    </row>
    <row r="7329" spans="1:4" x14ac:dyDescent="0.35">
      <c r="A7329" s="98"/>
      <c r="B7329" s="98"/>
      <c r="C7329" s="98"/>
      <c r="D7329" s="98"/>
    </row>
    <row r="7330" spans="1:4" x14ac:dyDescent="0.35">
      <c r="A7330" s="98"/>
      <c r="B7330" s="98"/>
      <c r="C7330" s="98"/>
      <c r="D7330" s="98"/>
    </row>
    <row r="7331" spans="1:4" x14ac:dyDescent="0.35">
      <c r="A7331" s="98"/>
      <c r="B7331" s="98"/>
      <c r="C7331" s="98"/>
      <c r="D7331" s="98"/>
    </row>
    <row r="7332" spans="1:4" x14ac:dyDescent="0.35">
      <c r="A7332" s="98"/>
      <c r="B7332" s="98"/>
      <c r="C7332" s="98"/>
      <c r="D7332" s="98"/>
    </row>
    <row r="7333" spans="1:4" x14ac:dyDescent="0.35">
      <c r="A7333" s="98"/>
      <c r="B7333" s="98"/>
      <c r="C7333" s="98"/>
      <c r="D7333" s="98"/>
    </row>
    <row r="7334" spans="1:4" x14ac:dyDescent="0.35">
      <c r="A7334" s="98"/>
      <c r="B7334" s="98"/>
      <c r="C7334" s="98"/>
      <c r="D7334" s="98"/>
    </row>
    <row r="7335" spans="1:4" x14ac:dyDescent="0.35">
      <c r="A7335" s="98"/>
      <c r="B7335" s="98"/>
      <c r="C7335" s="98"/>
      <c r="D7335" s="98"/>
    </row>
    <row r="7336" spans="1:4" x14ac:dyDescent="0.35">
      <c r="A7336" s="98"/>
      <c r="B7336" s="98"/>
      <c r="C7336" s="98"/>
      <c r="D7336" s="98"/>
    </row>
    <row r="7337" spans="1:4" x14ac:dyDescent="0.35">
      <c r="A7337" s="98"/>
      <c r="B7337" s="98"/>
      <c r="C7337" s="98"/>
      <c r="D7337" s="98"/>
    </row>
    <row r="7338" spans="1:4" x14ac:dyDescent="0.35">
      <c r="A7338" s="98"/>
      <c r="B7338" s="98"/>
      <c r="C7338" s="98"/>
      <c r="D7338" s="98"/>
    </row>
    <row r="7339" spans="1:4" x14ac:dyDescent="0.35">
      <c r="A7339" s="98"/>
      <c r="B7339" s="98"/>
      <c r="C7339" s="98"/>
      <c r="D7339" s="98"/>
    </row>
    <row r="7340" spans="1:4" x14ac:dyDescent="0.35">
      <c r="A7340" s="98"/>
      <c r="B7340" s="98"/>
      <c r="C7340" s="98"/>
      <c r="D7340" s="98"/>
    </row>
    <row r="7341" spans="1:4" x14ac:dyDescent="0.35">
      <c r="A7341" s="98"/>
      <c r="B7341" s="98"/>
      <c r="C7341" s="98"/>
      <c r="D7341" s="98"/>
    </row>
    <row r="7342" spans="1:4" x14ac:dyDescent="0.35">
      <c r="A7342" s="98"/>
      <c r="B7342" s="98"/>
      <c r="C7342" s="98"/>
      <c r="D7342" s="98"/>
    </row>
    <row r="7343" spans="1:4" x14ac:dyDescent="0.35">
      <c r="A7343" s="98"/>
      <c r="B7343" s="98"/>
      <c r="C7343" s="98"/>
      <c r="D7343" s="98"/>
    </row>
    <row r="7344" spans="1:4" x14ac:dyDescent="0.35">
      <c r="A7344" s="98"/>
      <c r="B7344" s="98"/>
      <c r="C7344" s="98"/>
      <c r="D7344" s="98"/>
    </row>
    <row r="7345" spans="1:4" x14ac:dyDescent="0.35">
      <c r="A7345" s="98"/>
      <c r="B7345" s="98"/>
      <c r="C7345" s="98"/>
      <c r="D7345" s="98"/>
    </row>
    <row r="7346" spans="1:4" x14ac:dyDescent="0.35">
      <c r="A7346" s="98"/>
      <c r="B7346" s="98"/>
      <c r="C7346" s="98"/>
      <c r="D7346" s="98"/>
    </row>
    <row r="7347" spans="1:4" x14ac:dyDescent="0.35">
      <c r="A7347" s="98"/>
      <c r="B7347" s="98"/>
      <c r="C7347" s="98"/>
      <c r="D7347" s="98"/>
    </row>
    <row r="7348" spans="1:4" x14ac:dyDescent="0.35">
      <c r="A7348" s="98"/>
      <c r="B7348" s="98"/>
      <c r="C7348" s="98"/>
      <c r="D7348" s="98"/>
    </row>
    <row r="7349" spans="1:4" x14ac:dyDescent="0.35">
      <c r="A7349" s="98"/>
      <c r="B7349" s="98"/>
      <c r="C7349" s="98"/>
      <c r="D7349" s="98"/>
    </row>
    <row r="7350" spans="1:4" x14ac:dyDescent="0.35">
      <c r="A7350" s="98"/>
      <c r="B7350" s="98"/>
      <c r="C7350" s="98"/>
      <c r="D7350" s="98"/>
    </row>
    <row r="7351" spans="1:4" x14ac:dyDescent="0.35">
      <c r="A7351" s="98"/>
      <c r="B7351" s="98"/>
      <c r="C7351" s="98"/>
      <c r="D7351" s="98"/>
    </row>
    <row r="7352" spans="1:4" x14ac:dyDescent="0.35">
      <c r="A7352" s="98"/>
      <c r="B7352" s="98"/>
      <c r="C7352" s="98"/>
      <c r="D7352" s="98"/>
    </row>
    <row r="7353" spans="1:4" x14ac:dyDescent="0.35">
      <c r="A7353" s="98"/>
      <c r="B7353" s="98"/>
      <c r="C7353" s="98"/>
      <c r="D7353" s="98"/>
    </row>
    <row r="7354" spans="1:4" x14ac:dyDescent="0.35">
      <c r="A7354" s="98"/>
      <c r="B7354" s="98"/>
      <c r="C7354" s="98"/>
      <c r="D7354" s="98"/>
    </row>
    <row r="7355" spans="1:4" x14ac:dyDescent="0.35">
      <c r="A7355" s="98"/>
      <c r="B7355" s="98"/>
      <c r="C7355" s="98"/>
      <c r="D7355" s="98"/>
    </row>
    <row r="7356" spans="1:4" x14ac:dyDescent="0.35">
      <c r="A7356" s="98"/>
      <c r="B7356" s="98"/>
      <c r="C7356" s="98"/>
      <c r="D7356" s="98"/>
    </row>
    <row r="7357" spans="1:4" x14ac:dyDescent="0.35">
      <c r="A7357" s="98"/>
      <c r="B7357" s="98"/>
      <c r="C7357" s="98"/>
      <c r="D7357" s="98"/>
    </row>
    <row r="7358" spans="1:4" x14ac:dyDescent="0.35">
      <c r="A7358" s="98"/>
      <c r="B7358" s="98"/>
      <c r="C7358" s="98"/>
      <c r="D7358" s="98"/>
    </row>
    <row r="7359" spans="1:4" x14ac:dyDescent="0.35">
      <c r="A7359" s="98"/>
      <c r="B7359" s="98"/>
      <c r="C7359" s="98"/>
      <c r="D7359" s="98"/>
    </row>
    <row r="7360" spans="1:4" x14ac:dyDescent="0.35">
      <c r="A7360" s="98"/>
      <c r="B7360" s="98"/>
      <c r="C7360" s="98"/>
      <c r="D7360" s="98"/>
    </row>
    <row r="7361" spans="1:4" x14ac:dyDescent="0.35">
      <c r="A7361" s="98"/>
      <c r="B7361" s="98"/>
      <c r="C7361" s="98"/>
      <c r="D7361" s="98"/>
    </row>
    <row r="7362" spans="1:4" x14ac:dyDescent="0.35">
      <c r="A7362" s="98"/>
      <c r="B7362" s="98"/>
      <c r="C7362" s="98"/>
      <c r="D7362" s="98"/>
    </row>
    <row r="7363" spans="1:4" x14ac:dyDescent="0.35">
      <c r="A7363" s="98"/>
      <c r="B7363" s="98"/>
      <c r="C7363" s="98"/>
      <c r="D7363" s="98"/>
    </row>
    <row r="7364" spans="1:4" x14ac:dyDescent="0.35">
      <c r="A7364" s="98"/>
      <c r="B7364" s="98"/>
      <c r="C7364" s="98"/>
      <c r="D7364" s="98"/>
    </row>
    <row r="7365" spans="1:4" x14ac:dyDescent="0.35">
      <c r="A7365" s="98"/>
      <c r="B7365" s="98"/>
      <c r="C7365" s="98"/>
      <c r="D7365" s="98"/>
    </row>
    <row r="7366" spans="1:4" x14ac:dyDescent="0.35">
      <c r="A7366" s="98"/>
      <c r="B7366" s="98"/>
      <c r="C7366" s="98"/>
      <c r="D7366" s="98"/>
    </row>
    <row r="7367" spans="1:4" x14ac:dyDescent="0.35">
      <c r="A7367" s="98"/>
      <c r="B7367" s="98"/>
      <c r="C7367" s="98"/>
      <c r="D7367" s="98"/>
    </row>
    <row r="7368" spans="1:4" x14ac:dyDescent="0.35">
      <c r="A7368" s="98"/>
      <c r="B7368" s="98"/>
      <c r="C7368" s="98"/>
      <c r="D7368" s="98"/>
    </row>
    <row r="7369" spans="1:4" x14ac:dyDescent="0.35">
      <c r="A7369" s="98"/>
      <c r="B7369" s="98"/>
      <c r="C7369" s="98"/>
      <c r="D7369" s="98"/>
    </row>
    <row r="7370" spans="1:4" x14ac:dyDescent="0.35">
      <c r="A7370" s="98"/>
      <c r="B7370" s="98"/>
      <c r="C7370" s="98"/>
      <c r="D7370" s="98"/>
    </row>
    <row r="7371" spans="1:4" x14ac:dyDescent="0.35">
      <c r="A7371" s="98"/>
      <c r="B7371" s="98"/>
      <c r="C7371" s="98"/>
      <c r="D7371" s="98"/>
    </row>
    <row r="7372" spans="1:4" x14ac:dyDescent="0.35">
      <c r="A7372" s="98"/>
      <c r="B7372" s="98"/>
      <c r="C7372" s="98"/>
      <c r="D7372" s="98"/>
    </row>
    <row r="7373" spans="1:4" x14ac:dyDescent="0.35">
      <c r="A7373" s="98"/>
      <c r="B7373" s="98"/>
      <c r="C7373" s="98"/>
      <c r="D7373" s="98"/>
    </row>
    <row r="7374" spans="1:4" x14ac:dyDescent="0.35">
      <c r="A7374" s="98"/>
      <c r="B7374" s="98"/>
      <c r="C7374" s="98"/>
      <c r="D7374" s="98"/>
    </row>
    <row r="7375" spans="1:4" x14ac:dyDescent="0.35">
      <c r="A7375" s="98"/>
      <c r="B7375" s="98"/>
      <c r="C7375" s="98"/>
      <c r="D7375" s="98"/>
    </row>
    <row r="7376" spans="1:4" x14ac:dyDescent="0.35">
      <c r="A7376" s="98"/>
      <c r="B7376" s="98"/>
      <c r="C7376" s="98"/>
      <c r="D7376" s="98"/>
    </row>
    <row r="7377" spans="1:4" x14ac:dyDescent="0.35">
      <c r="A7377" s="98"/>
      <c r="B7377" s="98"/>
      <c r="C7377" s="98"/>
      <c r="D7377" s="98"/>
    </row>
    <row r="7378" spans="1:4" x14ac:dyDescent="0.35">
      <c r="A7378" s="98"/>
      <c r="B7378" s="98"/>
      <c r="C7378" s="98"/>
      <c r="D7378" s="98"/>
    </row>
    <row r="7379" spans="1:4" x14ac:dyDescent="0.35">
      <c r="A7379" s="98"/>
      <c r="B7379" s="98"/>
      <c r="C7379" s="98"/>
      <c r="D7379" s="98"/>
    </row>
    <row r="7380" spans="1:4" x14ac:dyDescent="0.35">
      <c r="A7380" s="98"/>
      <c r="B7380" s="98"/>
      <c r="C7380" s="98"/>
      <c r="D7380" s="98"/>
    </row>
    <row r="7381" spans="1:4" x14ac:dyDescent="0.35">
      <c r="A7381" s="98"/>
      <c r="B7381" s="98"/>
      <c r="C7381" s="98"/>
      <c r="D7381" s="98"/>
    </row>
    <row r="7382" spans="1:4" x14ac:dyDescent="0.35">
      <c r="A7382" s="98"/>
      <c r="B7382" s="98"/>
      <c r="C7382" s="98"/>
      <c r="D7382" s="98"/>
    </row>
    <row r="7383" spans="1:4" x14ac:dyDescent="0.35">
      <c r="A7383" s="98"/>
      <c r="B7383" s="98"/>
      <c r="C7383" s="98"/>
      <c r="D7383" s="98"/>
    </row>
    <row r="7384" spans="1:4" x14ac:dyDescent="0.35">
      <c r="A7384" s="98"/>
      <c r="B7384" s="98"/>
      <c r="C7384" s="98"/>
      <c r="D7384" s="98"/>
    </row>
    <row r="7385" spans="1:4" x14ac:dyDescent="0.35">
      <c r="A7385" s="98"/>
      <c r="B7385" s="98"/>
      <c r="C7385" s="98"/>
      <c r="D7385" s="98"/>
    </row>
    <row r="7386" spans="1:4" x14ac:dyDescent="0.35">
      <c r="A7386" s="98"/>
      <c r="B7386" s="98"/>
      <c r="C7386" s="98"/>
      <c r="D7386" s="98"/>
    </row>
    <row r="7387" spans="1:4" x14ac:dyDescent="0.35">
      <c r="A7387" s="98"/>
      <c r="B7387" s="98"/>
      <c r="C7387" s="98"/>
      <c r="D7387" s="98"/>
    </row>
    <row r="7388" spans="1:4" x14ac:dyDescent="0.35">
      <c r="A7388" s="98"/>
      <c r="B7388" s="98"/>
      <c r="C7388" s="98"/>
      <c r="D7388" s="98"/>
    </row>
    <row r="7389" spans="1:4" x14ac:dyDescent="0.35">
      <c r="A7389" s="98"/>
      <c r="B7389" s="98"/>
      <c r="C7389" s="98"/>
      <c r="D7389" s="98"/>
    </row>
    <row r="7390" spans="1:4" x14ac:dyDescent="0.35">
      <c r="A7390" s="98"/>
      <c r="B7390" s="98"/>
      <c r="C7390" s="98"/>
      <c r="D7390" s="98"/>
    </row>
    <row r="7391" spans="1:4" x14ac:dyDescent="0.35">
      <c r="A7391" s="98"/>
      <c r="B7391" s="98"/>
      <c r="C7391" s="98"/>
      <c r="D7391" s="98"/>
    </row>
    <row r="7392" spans="1:4" x14ac:dyDescent="0.35">
      <c r="A7392" s="98"/>
      <c r="B7392" s="98"/>
      <c r="C7392" s="98"/>
      <c r="D7392" s="98"/>
    </row>
    <row r="7393" spans="1:4" x14ac:dyDescent="0.35">
      <c r="A7393" s="98"/>
      <c r="B7393" s="98"/>
      <c r="C7393" s="98"/>
      <c r="D7393" s="98"/>
    </row>
    <row r="7394" spans="1:4" x14ac:dyDescent="0.35">
      <c r="A7394" s="98"/>
      <c r="B7394" s="98"/>
      <c r="C7394" s="98"/>
      <c r="D7394" s="98"/>
    </row>
    <row r="7395" spans="1:4" x14ac:dyDescent="0.35">
      <c r="A7395" s="98"/>
      <c r="B7395" s="98"/>
      <c r="C7395" s="98"/>
      <c r="D7395" s="98"/>
    </row>
    <row r="7396" spans="1:4" x14ac:dyDescent="0.35">
      <c r="A7396" s="98"/>
      <c r="B7396" s="98"/>
      <c r="C7396" s="98"/>
      <c r="D7396" s="98"/>
    </row>
    <row r="7397" spans="1:4" x14ac:dyDescent="0.35">
      <c r="A7397" s="98"/>
      <c r="B7397" s="98"/>
      <c r="C7397" s="98"/>
      <c r="D7397" s="98"/>
    </row>
    <row r="7398" spans="1:4" x14ac:dyDescent="0.35">
      <c r="A7398" s="98"/>
      <c r="B7398" s="98"/>
      <c r="C7398" s="98"/>
      <c r="D7398" s="98"/>
    </row>
    <row r="7399" spans="1:4" x14ac:dyDescent="0.35">
      <c r="A7399" s="98"/>
      <c r="B7399" s="98"/>
      <c r="C7399" s="98"/>
      <c r="D7399" s="98"/>
    </row>
    <row r="7400" spans="1:4" x14ac:dyDescent="0.35">
      <c r="A7400" s="98"/>
      <c r="B7400" s="98"/>
      <c r="C7400" s="98"/>
      <c r="D7400" s="98"/>
    </row>
    <row r="7401" spans="1:4" x14ac:dyDescent="0.35">
      <c r="A7401" s="98"/>
      <c r="B7401" s="98"/>
      <c r="C7401" s="98"/>
      <c r="D7401" s="98"/>
    </row>
    <row r="7402" spans="1:4" x14ac:dyDescent="0.35">
      <c r="A7402" s="98"/>
      <c r="B7402" s="98"/>
      <c r="C7402" s="98"/>
      <c r="D7402" s="98"/>
    </row>
    <row r="7403" spans="1:4" x14ac:dyDescent="0.35">
      <c r="A7403" s="98"/>
      <c r="B7403" s="98"/>
      <c r="C7403" s="98"/>
      <c r="D7403" s="98"/>
    </row>
    <row r="7404" spans="1:4" x14ac:dyDescent="0.35">
      <c r="A7404" s="98"/>
      <c r="B7404" s="98"/>
      <c r="C7404" s="98"/>
      <c r="D7404" s="98"/>
    </row>
    <row r="7405" spans="1:4" x14ac:dyDescent="0.35">
      <c r="A7405" s="98"/>
      <c r="B7405" s="98"/>
      <c r="C7405" s="98"/>
      <c r="D7405" s="98"/>
    </row>
    <row r="7406" spans="1:4" x14ac:dyDescent="0.35">
      <c r="A7406" s="98"/>
      <c r="B7406" s="98"/>
      <c r="C7406" s="98"/>
      <c r="D7406" s="98"/>
    </row>
    <row r="7407" spans="1:4" x14ac:dyDescent="0.35">
      <c r="A7407" s="98"/>
      <c r="B7407" s="98"/>
      <c r="C7407" s="98"/>
      <c r="D7407" s="98"/>
    </row>
    <row r="7408" spans="1:4" x14ac:dyDescent="0.35">
      <c r="A7408" s="98"/>
      <c r="B7408" s="98"/>
      <c r="C7408" s="98"/>
      <c r="D7408" s="98"/>
    </row>
    <row r="7409" spans="1:4" x14ac:dyDescent="0.35">
      <c r="A7409" s="98"/>
      <c r="B7409" s="98"/>
      <c r="C7409" s="98"/>
      <c r="D7409" s="98"/>
    </row>
    <row r="7410" spans="1:4" x14ac:dyDescent="0.35">
      <c r="A7410" s="98"/>
      <c r="B7410" s="98"/>
      <c r="C7410" s="98"/>
      <c r="D7410" s="98"/>
    </row>
    <row r="7411" spans="1:4" x14ac:dyDescent="0.35">
      <c r="A7411" s="98"/>
      <c r="B7411" s="98"/>
      <c r="C7411" s="98"/>
      <c r="D7411" s="98"/>
    </row>
    <row r="7412" spans="1:4" x14ac:dyDescent="0.35">
      <c r="A7412" s="98"/>
      <c r="B7412" s="98"/>
      <c r="C7412" s="98"/>
      <c r="D7412" s="98"/>
    </row>
    <row r="7413" spans="1:4" x14ac:dyDescent="0.35">
      <c r="A7413" s="98"/>
      <c r="B7413" s="98"/>
      <c r="C7413" s="98"/>
      <c r="D7413" s="98"/>
    </row>
    <row r="7414" spans="1:4" x14ac:dyDescent="0.35">
      <c r="A7414" s="98"/>
      <c r="B7414" s="98"/>
      <c r="C7414" s="98"/>
      <c r="D7414" s="98"/>
    </row>
    <row r="7415" spans="1:4" x14ac:dyDescent="0.35">
      <c r="A7415" s="98"/>
      <c r="B7415" s="98"/>
      <c r="C7415" s="98"/>
      <c r="D7415" s="98"/>
    </row>
    <row r="7416" spans="1:4" x14ac:dyDescent="0.35">
      <c r="A7416" s="98"/>
      <c r="B7416" s="98"/>
      <c r="C7416" s="98"/>
      <c r="D7416" s="98"/>
    </row>
    <row r="7417" spans="1:4" x14ac:dyDescent="0.35">
      <c r="A7417" s="98"/>
      <c r="B7417" s="98"/>
      <c r="C7417" s="98"/>
      <c r="D7417" s="98"/>
    </row>
    <row r="7418" spans="1:4" x14ac:dyDescent="0.35">
      <c r="A7418" s="98"/>
      <c r="B7418" s="98"/>
      <c r="C7418" s="98"/>
      <c r="D7418" s="98"/>
    </row>
    <row r="7419" spans="1:4" x14ac:dyDescent="0.35">
      <c r="A7419" s="98"/>
      <c r="B7419" s="98"/>
      <c r="C7419" s="98"/>
      <c r="D7419" s="98"/>
    </row>
    <row r="7420" spans="1:4" x14ac:dyDescent="0.35">
      <c r="A7420" s="98"/>
      <c r="B7420" s="98"/>
      <c r="C7420" s="98"/>
      <c r="D7420" s="98"/>
    </row>
    <row r="7421" spans="1:4" x14ac:dyDescent="0.35">
      <c r="A7421" s="98"/>
      <c r="B7421" s="98"/>
      <c r="C7421" s="98"/>
      <c r="D7421" s="98"/>
    </row>
    <row r="7422" spans="1:4" x14ac:dyDescent="0.35">
      <c r="A7422" s="98"/>
      <c r="B7422" s="98"/>
      <c r="C7422" s="98"/>
      <c r="D7422" s="98"/>
    </row>
    <row r="7423" spans="1:4" x14ac:dyDescent="0.35">
      <c r="A7423" s="98"/>
      <c r="B7423" s="98"/>
      <c r="C7423" s="98"/>
      <c r="D7423" s="98"/>
    </row>
    <row r="7424" spans="1:4" x14ac:dyDescent="0.35">
      <c r="A7424" s="98"/>
      <c r="B7424" s="98"/>
      <c r="C7424" s="98"/>
      <c r="D7424" s="98"/>
    </row>
    <row r="7425" spans="1:4" x14ac:dyDescent="0.35">
      <c r="A7425" s="98"/>
      <c r="B7425" s="98"/>
      <c r="C7425" s="98"/>
      <c r="D7425" s="98"/>
    </row>
    <row r="7426" spans="1:4" x14ac:dyDescent="0.35">
      <c r="A7426" s="98"/>
      <c r="B7426" s="98"/>
      <c r="C7426" s="98"/>
      <c r="D7426" s="98"/>
    </row>
    <row r="7427" spans="1:4" x14ac:dyDescent="0.35">
      <c r="A7427" s="98"/>
      <c r="B7427" s="98"/>
      <c r="C7427" s="98"/>
      <c r="D7427" s="98"/>
    </row>
    <row r="7428" spans="1:4" x14ac:dyDescent="0.35">
      <c r="A7428" s="98"/>
      <c r="B7428" s="98"/>
      <c r="C7428" s="98"/>
      <c r="D7428" s="98"/>
    </row>
    <row r="7429" spans="1:4" x14ac:dyDescent="0.35">
      <c r="A7429" s="98"/>
      <c r="B7429" s="98"/>
      <c r="C7429" s="98"/>
      <c r="D7429" s="98"/>
    </row>
    <row r="7430" spans="1:4" x14ac:dyDescent="0.35">
      <c r="A7430" s="98"/>
      <c r="B7430" s="98"/>
      <c r="C7430" s="98"/>
      <c r="D7430" s="98"/>
    </row>
    <row r="7431" spans="1:4" x14ac:dyDescent="0.35">
      <c r="A7431" s="98"/>
      <c r="B7431" s="98"/>
      <c r="C7431" s="98"/>
      <c r="D7431" s="98"/>
    </row>
    <row r="7432" spans="1:4" x14ac:dyDescent="0.35">
      <c r="A7432" s="98"/>
      <c r="B7432" s="98"/>
      <c r="C7432" s="98"/>
      <c r="D7432" s="98"/>
    </row>
    <row r="7433" spans="1:4" x14ac:dyDescent="0.35">
      <c r="A7433" s="98"/>
      <c r="B7433" s="98"/>
      <c r="C7433" s="98"/>
      <c r="D7433" s="98"/>
    </row>
    <row r="7434" spans="1:4" x14ac:dyDescent="0.35">
      <c r="A7434" s="98"/>
      <c r="B7434" s="98"/>
      <c r="C7434" s="98"/>
      <c r="D7434" s="98"/>
    </row>
    <row r="7435" spans="1:4" x14ac:dyDescent="0.35">
      <c r="A7435" s="98"/>
      <c r="B7435" s="98"/>
      <c r="C7435" s="98"/>
      <c r="D7435" s="98"/>
    </row>
    <row r="7436" spans="1:4" x14ac:dyDescent="0.35">
      <c r="A7436" s="98"/>
      <c r="B7436" s="98"/>
      <c r="C7436" s="98"/>
      <c r="D7436" s="98"/>
    </row>
    <row r="7437" spans="1:4" x14ac:dyDescent="0.35">
      <c r="A7437" s="98"/>
      <c r="B7437" s="98"/>
      <c r="C7437" s="98"/>
      <c r="D7437" s="98"/>
    </row>
    <row r="7438" spans="1:4" x14ac:dyDescent="0.35">
      <c r="A7438" s="98"/>
      <c r="B7438" s="98"/>
      <c r="C7438" s="98"/>
      <c r="D7438" s="98"/>
    </row>
    <row r="7439" spans="1:4" x14ac:dyDescent="0.35">
      <c r="A7439" s="98"/>
      <c r="B7439" s="98"/>
      <c r="C7439" s="98"/>
      <c r="D7439" s="98"/>
    </row>
    <row r="7440" spans="1:4" x14ac:dyDescent="0.35">
      <c r="A7440" s="98"/>
      <c r="B7440" s="98"/>
      <c r="C7440" s="98"/>
      <c r="D7440" s="98"/>
    </row>
    <row r="7441" spans="1:4" x14ac:dyDescent="0.35">
      <c r="A7441" s="98"/>
      <c r="B7441" s="98"/>
      <c r="C7441" s="98"/>
      <c r="D7441" s="98"/>
    </row>
    <row r="7442" spans="1:4" x14ac:dyDescent="0.35">
      <c r="A7442" s="98"/>
      <c r="B7442" s="98"/>
      <c r="C7442" s="98"/>
      <c r="D7442" s="98"/>
    </row>
    <row r="7443" spans="1:4" x14ac:dyDescent="0.35">
      <c r="A7443" s="98"/>
      <c r="B7443" s="98"/>
      <c r="C7443" s="98"/>
      <c r="D7443" s="98"/>
    </row>
    <row r="7444" spans="1:4" x14ac:dyDescent="0.35">
      <c r="A7444" s="98"/>
      <c r="B7444" s="98"/>
      <c r="C7444" s="98"/>
      <c r="D7444" s="98"/>
    </row>
    <row r="7445" spans="1:4" x14ac:dyDescent="0.35">
      <c r="A7445" s="98"/>
      <c r="B7445" s="98"/>
      <c r="C7445" s="98"/>
      <c r="D7445" s="98"/>
    </row>
    <row r="7446" spans="1:4" x14ac:dyDescent="0.35">
      <c r="A7446" s="98"/>
      <c r="B7446" s="98"/>
      <c r="C7446" s="98"/>
      <c r="D7446" s="98"/>
    </row>
    <row r="7447" spans="1:4" x14ac:dyDescent="0.35">
      <c r="A7447" s="98"/>
      <c r="B7447" s="98"/>
      <c r="C7447" s="98"/>
      <c r="D7447" s="98"/>
    </row>
    <row r="7448" spans="1:4" x14ac:dyDescent="0.35">
      <c r="A7448" s="98"/>
      <c r="B7448" s="98"/>
      <c r="C7448" s="98"/>
      <c r="D7448" s="98"/>
    </row>
    <row r="7449" spans="1:4" x14ac:dyDescent="0.35">
      <c r="A7449" s="98"/>
      <c r="B7449" s="98"/>
      <c r="C7449" s="98"/>
      <c r="D7449" s="98"/>
    </row>
    <row r="7450" spans="1:4" x14ac:dyDescent="0.35">
      <c r="A7450" s="98"/>
      <c r="B7450" s="98"/>
      <c r="C7450" s="98"/>
      <c r="D7450" s="98"/>
    </row>
    <row r="7451" spans="1:4" x14ac:dyDescent="0.35">
      <c r="A7451" s="98"/>
      <c r="B7451" s="98"/>
      <c r="C7451" s="98"/>
      <c r="D7451" s="98"/>
    </row>
    <row r="7452" spans="1:4" x14ac:dyDescent="0.35">
      <c r="A7452" s="98"/>
      <c r="B7452" s="98"/>
      <c r="C7452" s="98"/>
      <c r="D7452" s="98"/>
    </row>
    <row r="7453" spans="1:4" x14ac:dyDescent="0.35">
      <c r="A7453" s="98"/>
      <c r="B7453" s="98"/>
      <c r="C7453" s="98"/>
      <c r="D7453" s="98"/>
    </row>
    <row r="7454" spans="1:4" x14ac:dyDescent="0.35">
      <c r="A7454" s="98"/>
      <c r="B7454" s="98"/>
      <c r="C7454" s="98"/>
      <c r="D7454" s="98"/>
    </row>
    <row r="7455" spans="1:4" x14ac:dyDescent="0.35">
      <c r="A7455" s="98"/>
      <c r="B7455" s="98"/>
      <c r="C7455" s="98"/>
      <c r="D7455" s="98"/>
    </row>
    <row r="7456" spans="1:4" x14ac:dyDescent="0.35">
      <c r="A7456" s="98"/>
      <c r="B7456" s="98"/>
      <c r="C7456" s="98"/>
      <c r="D7456" s="98"/>
    </row>
    <row r="7457" spans="1:4" x14ac:dyDescent="0.35">
      <c r="A7457" s="98"/>
      <c r="B7457" s="98"/>
      <c r="C7457" s="98"/>
      <c r="D7457" s="98"/>
    </row>
    <row r="7458" spans="1:4" x14ac:dyDescent="0.35">
      <c r="A7458" s="98"/>
      <c r="B7458" s="98"/>
      <c r="C7458" s="98"/>
      <c r="D7458" s="98"/>
    </row>
    <row r="7459" spans="1:4" x14ac:dyDescent="0.35">
      <c r="A7459" s="98"/>
      <c r="B7459" s="98"/>
      <c r="C7459" s="98"/>
      <c r="D7459" s="98"/>
    </row>
    <row r="7460" spans="1:4" x14ac:dyDescent="0.35">
      <c r="A7460" s="98"/>
      <c r="B7460" s="98"/>
      <c r="C7460" s="98"/>
      <c r="D7460" s="98"/>
    </row>
    <row r="7461" spans="1:4" x14ac:dyDescent="0.35">
      <c r="A7461" s="98"/>
      <c r="B7461" s="98"/>
      <c r="C7461" s="98"/>
      <c r="D7461" s="98"/>
    </row>
    <row r="7462" spans="1:4" x14ac:dyDescent="0.35">
      <c r="A7462" s="98"/>
      <c r="B7462" s="98"/>
      <c r="C7462" s="98"/>
      <c r="D7462" s="98"/>
    </row>
    <row r="7463" spans="1:4" x14ac:dyDescent="0.35">
      <c r="A7463" s="98"/>
      <c r="B7463" s="98"/>
      <c r="C7463" s="98"/>
      <c r="D7463" s="98"/>
    </row>
    <row r="7464" spans="1:4" x14ac:dyDescent="0.35">
      <c r="A7464" s="98"/>
      <c r="B7464" s="98"/>
      <c r="C7464" s="98"/>
      <c r="D7464" s="98"/>
    </row>
    <row r="7465" spans="1:4" x14ac:dyDescent="0.35">
      <c r="A7465" s="98"/>
      <c r="B7465" s="98"/>
      <c r="C7465" s="98"/>
      <c r="D7465" s="98"/>
    </row>
    <row r="7466" spans="1:4" x14ac:dyDescent="0.35">
      <c r="A7466" s="98"/>
      <c r="B7466" s="98"/>
      <c r="C7466" s="98"/>
      <c r="D7466" s="98"/>
    </row>
    <row r="7467" spans="1:4" x14ac:dyDescent="0.35">
      <c r="A7467" s="98"/>
      <c r="B7467" s="98"/>
      <c r="C7467" s="98"/>
      <c r="D7467" s="98"/>
    </row>
    <row r="7468" spans="1:4" x14ac:dyDescent="0.35">
      <c r="A7468" s="98"/>
      <c r="B7468" s="98"/>
      <c r="C7468" s="98"/>
      <c r="D7468" s="98"/>
    </row>
    <row r="7469" spans="1:4" x14ac:dyDescent="0.35">
      <c r="A7469" s="98"/>
      <c r="B7469" s="98"/>
      <c r="C7469" s="98"/>
      <c r="D7469" s="98"/>
    </row>
    <row r="7470" spans="1:4" x14ac:dyDescent="0.35">
      <c r="A7470" s="98"/>
      <c r="B7470" s="98"/>
      <c r="C7470" s="98"/>
      <c r="D7470" s="98"/>
    </row>
    <row r="7471" spans="1:4" x14ac:dyDescent="0.35">
      <c r="A7471" s="98"/>
      <c r="B7471" s="98"/>
      <c r="C7471" s="98"/>
      <c r="D7471" s="98"/>
    </row>
    <row r="7472" spans="1:4" x14ac:dyDescent="0.35">
      <c r="A7472" s="98"/>
      <c r="B7472" s="98"/>
      <c r="C7472" s="98"/>
      <c r="D7472" s="98"/>
    </row>
    <row r="7473" spans="1:4" x14ac:dyDescent="0.35">
      <c r="A7473" s="98"/>
      <c r="B7473" s="98"/>
      <c r="C7473" s="98"/>
      <c r="D7473" s="98"/>
    </row>
    <row r="7474" spans="1:4" x14ac:dyDescent="0.35">
      <c r="A7474" s="98"/>
      <c r="B7474" s="98"/>
      <c r="C7474" s="98"/>
      <c r="D7474" s="98"/>
    </row>
    <row r="7475" spans="1:4" x14ac:dyDescent="0.35">
      <c r="A7475" s="98"/>
      <c r="B7475" s="98"/>
      <c r="C7475" s="98"/>
      <c r="D7475" s="98"/>
    </row>
    <row r="7476" spans="1:4" x14ac:dyDescent="0.35">
      <c r="A7476" s="98"/>
      <c r="B7476" s="98"/>
      <c r="C7476" s="98"/>
      <c r="D7476" s="98"/>
    </row>
    <row r="7477" spans="1:4" x14ac:dyDescent="0.35">
      <c r="A7477" s="98"/>
      <c r="B7477" s="98"/>
      <c r="C7477" s="98"/>
      <c r="D7477" s="98"/>
    </row>
    <row r="7478" spans="1:4" x14ac:dyDescent="0.35">
      <c r="A7478" s="98"/>
      <c r="B7478" s="98"/>
      <c r="C7478" s="98"/>
      <c r="D7478" s="98"/>
    </row>
    <row r="7479" spans="1:4" x14ac:dyDescent="0.35">
      <c r="A7479" s="98"/>
      <c r="B7479" s="98"/>
      <c r="C7479" s="98"/>
      <c r="D7479" s="98"/>
    </row>
    <row r="7480" spans="1:4" x14ac:dyDescent="0.35">
      <c r="A7480" s="98"/>
      <c r="B7480" s="98"/>
      <c r="C7480" s="98"/>
      <c r="D7480" s="98"/>
    </row>
    <row r="7481" spans="1:4" x14ac:dyDescent="0.35">
      <c r="A7481" s="98"/>
      <c r="B7481" s="98"/>
      <c r="C7481" s="98"/>
      <c r="D7481" s="98"/>
    </row>
    <row r="7482" spans="1:4" x14ac:dyDescent="0.35">
      <c r="A7482" s="98"/>
      <c r="B7482" s="98"/>
      <c r="C7482" s="98"/>
      <c r="D7482" s="98"/>
    </row>
    <row r="7483" spans="1:4" x14ac:dyDescent="0.35">
      <c r="A7483" s="98"/>
      <c r="B7483" s="98"/>
      <c r="C7483" s="98"/>
      <c r="D7483" s="98"/>
    </row>
    <row r="7484" spans="1:4" x14ac:dyDescent="0.35">
      <c r="A7484" s="98"/>
      <c r="B7484" s="98"/>
      <c r="C7484" s="98"/>
      <c r="D7484" s="98"/>
    </row>
    <row r="7485" spans="1:4" x14ac:dyDescent="0.35">
      <c r="A7485" s="98"/>
      <c r="B7485" s="98"/>
      <c r="C7485" s="98"/>
      <c r="D7485" s="98"/>
    </row>
    <row r="7486" spans="1:4" x14ac:dyDescent="0.35">
      <c r="A7486" s="98"/>
      <c r="B7486" s="98"/>
      <c r="C7486" s="98"/>
      <c r="D7486" s="98"/>
    </row>
    <row r="7487" spans="1:4" x14ac:dyDescent="0.35">
      <c r="A7487" s="98"/>
      <c r="B7487" s="98"/>
      <c r="C7487" s="98"/>
      <c r="D7487" s="98"/>
    </row>
    <row r="7488" spans="1:4" x14ac:dyDescent="0.35">
      <c r="A7488" s="98"/>
      <c r="B7488" s="98"/>
      <c r="C7488" s="98"/>
      <c r="D7488" s="98"/>
    </row>
    <row r="7489" spans="1:4" x14ac:dyDescent="0.35">
      <c r="A7489" s="98"/>
      <c r="B7489" s="98"/>
      <c r="C7489" s="98"/>
      <c r="D7489" s="98"/>
    </row>
    <row r="7490" spans="1:4" x14ac:dyDescent="0.35">
      <c r="A7490" s="98"/>
      <c r="B7490" s="98"/>
      <c r="C7490" s="98"/>
      <c r="D7490" s="98"/>
    </row>
    <row r="7491" spans="1:4" x14ac:dyDescent="0.35">
      <c r="A7491" s="98"/>
      <c r="B7491" s="98"/>
      <c r="C7491" s="98"/>
      <c r="D7491" s="98"/>
    </row>
    <row r="7492" spans="1:4" x14ac:dyDescent="0.35">
      <c r="A7492" s="98"/>
      <c r="B7492" s="98"/>
      <c r="C7492" s="98"/>
      <c r="D7492" s="98"/>
    </row>
    <row r="7493" spans="1:4" x14ac:dyDescent="0.35">
      <c r="A7493" s="98"/>
      <c r="B7493" s="98"/>
      <c r="C7493" s="98"/>
      <c r="D7493" s="98"/>
    </row>
    <row r="7494" spans="1:4" x14ac:dyDescent="0.35">
      <c r="A7494" s="98"/>
      <c r="B7494" s="98"/>
      <c r="C7494" s="98"/>
      <c r="D7494" s="98"/>
    </row>
    <row r="7495" spans="1:4" x14ac:dyDescent="0.35">
      <c r="A7495" s="98"/>
      <c r="B7495" s="98"/>
      <c r="C7495" s="98"/>
      <c r="D7495" s="98"/>
    </row>
    <row r="7496" spans="1:4" x14ac:dyDescent="0.35">
      <c r="A7496" s="98"/>
      <c r="B7496" s="98"/>
      <c r="C7496" s="98"/>
      <c r="D7496" s="98"/>
    </row>
    <row r="7497" spans="1:4" x14ac:dyDescent="0.35">
      <c r="A7497" s="98"/>
      <c r="B7497" s="98"/>
      <c r="C7497" s="98"/>
      <c r="D7497" s="98"/>
    </row>
    <row r="7498" spans="1:4" x14ac:dyDescent="0.35">
      <c r="A7498" s="98"/>
      <c r="B7498" s="98"/>
      <c r="C7498" s="98"/>
      <c r="D7498" s="98"/>
    </row>
    <row r="7499" spans="1:4" x14ac:dyDescent="0.35">
      <c r="A7499" s="98"/>
      <c r="B7499" s="98"/>
      <c r="C7499" s="98"/>
      <c r="D7499" s="98"/>
    </row>
    <row r="7500" spans="1:4" x14ac:dyDescent="0.35">
      <c r="A7500" s="98"/>
      <c r="B7500" s="98"/>
      <c r="C7500" s="98"/>
      <c r="D7500" s="98"/>
    </row>
    <row r="7501" spans="1:4" x14ac:dyDescent="0.35">
      <c r="A7501" s="98"/>
      <c r="B7501" s="98"/>
      <c r="C7501" s="98"/>
      <c r="D7501" s="98"/>
    </row>
    <row r="7502" spans="1:4" x14ac:dyDescent="0.35">
      <c r="A7502" s="98"/>
      <c r="B7502" s="98"/>
      <c r="C7502" s="98"/>
      <c r="D7502" s="98"/>
    </row>
    <row r="7503" spans="1:4" x14ac:dyDescent="0.35">
      <c r="A7503" s="98"/>
      <c r="B7503" s="98"/>
      <c r="C7503" s="98"/>
      <c r="D7503" s="98"/>
    </row>
    <row r="7504" spans="1:4" x14ac:dyDescent="0.35">
      <c r="A7504" s="98"/>
      <c r="B7504" s="98"/>
      <c r="C7504" s="98"/>
      <c r="D7504" s="98"/>
    </row>
    <row r="7505" spans="1:4" x14ac:dyDescent="0.35">
      <c r="A7505" s="98"/>
      <c r="B7505" s="98"/>
      <c r="C7505" s="98"/>
      <c r="D7505" s="98"/>
    </row>
    <row r="7506" spans="1:4" x14ac:dyDescent="0.35">
      <c r="A7506" s="98"/>
      <c r="B7506" s="98"/>
      <c r="C7506" s="98"/>
      <c r="D7506" s="98"/>
    </row>
    <row r="7507" spans="1:4" x14ac:dyDescent="0.35">
      <c r="A7507" s="98"/>
      <c r="B7507" s="98"/>
      <c r="C7507" s="98"/>
      <c r="D7507" s="98"/>
    </row>
    <row r="7508" spans="1:4" x14ac:dyDescent="0.35">
      <c r="A7508" s="98"/>
      <c r="B7508" s="98"/>
      <c r="C7508" s="98"/>
      <c r="D7508" s="98"/>
    </row>
    <row r="7509" spans="1:4" x14ac:dyDescent="0.35">
      <c r="A7509" s="98"/>
      <c r="B7509" s="98"/>
      <c r="C7509" s="98"/>
      <c r="D7509" s="98"/>
    </row>
    <row r="7510" spans="1:4" x14ac:dyDescent="0.35">
      <c r="A7510" s="98"/>
      <c r="B7510" s="98"/>
      <c r="C7510" s="98"/>
      <c r="D7510" s="98"/>
    </row>
    <row r="7511" spans="1:4" x14ac:dyDescent="0.35">
      <c r="A7511" s="98"/>
      <c r="B7511" s="98"/>
      <c r="C7511" s="98"/>
      <c r="D7511" s="98"/>
    </row>
    <row r="7512" spans="1:4" x14ac:dyDescent="0.35">
      <c r="A7512" s="98"/>
      <c r="B7512" s="98"/>
      <c r="C7512" s="98"/>
      <c r="D7512" s="98"/>
    </row>
    <row r="7513" spans="1:4" x14ac:dyDescent="0.35">
      <c r="A7513" s="98"/>
      <c r="B7513" s="98"/>
      <c r="C7513" s="98"/>
      <c r="D7513" s="98"/>
    </row>
    <row r="7514" spans="1:4" x14ac:dyDescent="0.35">
      <c r="A7514" s="98"/>
      <c r="B7514" s="98"/>
      <c r="C7514" s="98"/>
      <c r="D7514" s="98"/>
    </row>
    <row r="7515" spans="1:4" x14ac:dyDescent="0.35">
      <c r="A7515" s="98"/>
      <c r="B7515" s="98"/>
      <c r="C7515" s="98"/>
      <c r="D7515" s="98"/>
    </row>
    <row r="7516" spans="1:4" x14ac:dyDescent="0.35">
      <c r="A7516" s="98"/>
      <c r="B7516" s="98"/>
      <c r="C7516" s="98"/>
      <c r="D7516" s="98"/>
    </row>
    <row r="7517" spans="1:4" x14ac:dyDescent="0.35">
      <c r="A7517" s="98"/>
      <c r="B7517" s="98"/>
      <c r="C7517" s="98"/>
      <c r="D7517" s="98"/>
    </row>
    <row r="7518" spans="1:4" x14ac:dyDescent="0.35">
      <c r="A7518" s="98"/>
      <c r="B7518" s="98"/>
      <c r="C7518" s="98"/>
      <c r="D7518" s="98"/>
    </row>
    <row r="7519" spans="1:4" x14ac:dyDescent="0.35">
      <c r="A7519" s="98"/>
      <c r="B7519" s="98"/>
      <c r="C7519" s="98"/>
      <c r="D7519" s="98"/>
    </row>
    <row r="7520" spans="1:4" x14ac:dyDescent="0.35">
      <c r="A7520" s="98"/>
      <c r="B7520" s="98"/>
      <c r="C7520" s="98"/>
      <c r="D7520" s="98"/>
    </row>
    <row r="7521" spans="1:4" x14ac:dyDescent="0.35">
      <c r="A7521" s="98"/>
      <c r="B7521" s="98"/>
      <c r="C7521" s="98"/>
      <c r="D7521" s="98"/>
    </row>
    <row r="7522" spans="1:4" x14ac:dyDescent="0.35">
      <c r="A7522" s="98"/>
      <c r="B7522" s="98"/>
      <c r="C7522" s="98"/>
      <c r="D7522" s="98"/>
    </row>
    <row r="7523" spans="1:4" x14ac:dyDescent="0.35">
      <c r="A7523" s="98"/>
      <c r="B7523" s="98"/>
      <c r="C7523" s="98"/>
      <c r="D7523" s="98"/>
    </row>
    <row r="7524" spans="1:4" x14ac:dyDescent="0.35">
      <c r="A7524" s="98"/>
      <c r="B7524" s="98"/>
      <c r="C7524" s="98"/>
      <c r="D7524" s="98"/>
    </row>
    <row r="7525" spans="1:4" x14ac:dyDescent="0.35">
      <c r="A7525" s="98"/>
      <c r="B7525" s="98"/>
      <c r="C7525" s="98"/>
      <c r="D7525" s="98"/>
    </row>
    <row r="7526" spans="1:4" x14ac:dyDescent="0.35">
      <c r="A7526" s="98"/>
      <c r="B7526" s="98"/>
      <c r="C7526" s="98"/>
      <c r="D7526" s="98"/>
    </row>
    <row r="7527" spans="1:4" x14ac:dyDescent="0.35">
      <c r="A7527" s="98"/>
      <c r="B7527" s="98"/>
      <c r="C7527" s="98"/>
      <c r="D7527" s="98"/>
    </row>
    <row r="7528" spans="1:4" x14ac:dyDescent="0.35">
      <c r="A7528" s="98"/>
      <c r="B7528" s="98"/>
      <c r="C7528" s="98"/>
      <c r="D7528" s="98"/>
    </row>
    <row r="7529" spans="1:4" x14ac:dyDescent="0.35">
      <c r="A7529" s="98"/>
      <c r="B7529" s="98"/>
      <c r="C7529" s="98"/>
      <c r="D7529" s="98"/>
    </row>
    <row r="7530" spans="1:4" x14ac:dyDescent="0.35">
      <c r="A7530" s="98"/>
      <c r="B7530" s="98"/>
      <c r="C7530" s="98"/>
      <c r="D7530" s="98"/>
    </row>
    <row r="7531" spans="1:4" x14ac:dyDescent="0.35">
      <c r="A7531" s="98"/>
      <c r="B7531" s="98"/>
      <c r="C7531" s="98"/>
      <c r="D7531" s="98"/>
    </row>
    <row r="7532" spans="1:4" x14ac:dyDescent="0.35">
      <c r="A7532" s="98"/>
      <c r="B7532" s="98"/>
      <c r="C7532" s="98"/>
      <c r="D7532" s="98"/>
    </row>
    <row r="7533" spans="1:4" x14ac:dyDescent="0.35">
      <c r="A7533" s="98"/>
      <c r="B7533" s="98"/>
      <c r="C7533" s="98"/>
      <c r="D7533" s="98"/>
    </row>
    <row r="7534" spans="1:4" x14ac:dyDescent="0.35">
      <c r="A7534" s="98"/>
      <c r="B7534" s="98"/>
      <c r="C7534" s="98"/>
      <c r="D7534" s="98"/>
    </row>
    <row r="7535" spans="1:4" x14ac:dyDescent="0.35">
      <c r="A7535" s="98"/>
      <c r="B7535" s="98"/>
      <c r="C7535" s="98"/>
      <c r="D7535" s="98"/>
    </row>
    <row r="7536" spans="1:4" x14ac:dyDescent="0.35">
      <c r="A7536" s="98"/>
      <c r="B7536" s="98"/>
      <c r="C7536" s="98"/>
      <c r="D7536" s="98"/>
    </row>
    <row r="7537" spans="1:4" x14ac:dyDescent="0.35">
      <c r="A7537" s="98"/>
      <c r="B7537" s="98"/>
      <c r="C7537" s="98"/>
      <c r="D7537" s="98"/>
    </row>
    <row r="7538" spans="1:4" x14ac:dyDescent="0.35">
      <c r="A7538" s="98"/>
      <c r="B7538" s="98"/>
      <c r="C7538" s="98"/>
      <c r="D7538" s="98"/>
    </row>
    <row r="7539" spans="1:4" x14ac:dyDescent="0.35">
      <c r="A7539" s="98"/>
      <c r="B7539" s="98"/>
      <c r="C7539" s="98"/>
      <c r="D7539" s="98"/>
    </row>
    <row r="7540" spans="1:4" x14ac:dyDescent="0.35">
      <c r="A7540" s="98"/>
      <c r="B7540" s="98"/>
      <c r="C7540" s="98"/>
      <c r="D7540" s="98"/>
    </row>
    <row r="7541" spans="1:4" x14ac:dyDescent="0.35">
      <c r="A7541" s="98"/>
      <c r="B7541" s="98"/>
      <c r="C7541" s="98"/>
      <c r="D7541" s="98"/>
    </row>
    <row r="7542" spans="1:4" x14ac:dyDescent="0.35">
      <c r="A7542" s="98"/>
      <c r="B7542" s="98"/>
      <c r="C7542" s="98"/>
      <c r="D7542" s="98"/>
    </row>
    <row r="7543" spans="1:4" x14ac:dyDescent="0.35">
      <c r="A7543" s="98"/>
      <c r="B7543" s="98"/>
      <c r="C7543" s="98"/>
      <c r="D7543" s="98"/>
    </row>
    <row r="7544" spans="1:4" x14ac:dyDescent="0.35">
      <c r="A7544" s="98"/>
      <c r="B7544" s="98"/>
      <c r="C7544" s="98"/>
      <c r="D7544" s="98"/>
    </row>
    <row r="7545" spans="1:4" x14ac:dyDescent="0.35">
      <c r="A7545" s="98"/>
      <c r="B7545" s="98"/>
      <c r="C7545" s="98"/>
      <c r="D7545" s="98"/>
    </row>
    <row r="7546" spans="1:4" x14ac:dyDescent="0.35">
      <c r="A7546" s="98"/>
      <c r="B7546" s="98"/>
      <c r="C7546" s="98"/>
      <c r="D7546" s="98"/>
    </row>
    <row r="7547" spans="1:4" x14ac:dyDescent="0.35">
      <c r="A7547" s="98"/>
      <c r="B7547" s="98"/>
      <c r="C7547" s="98"/>
      <c r="D7547" s="98"/>
    </row>
    <row r="7548" spans="1:4" x14ac:dyDescent="0.35">
      <c r="A7548" s="98"/>
      <c r="B7548" s="98"/>
      <c r="C7548" s="98"/>
      <c r="D7548" s="98"/>
    </row>
    <row r="7549" spans="1:4" x14ac:dyDescent="0.35">
      <c r="A7549" s="98"/>
      <c r="B7549" s="98"/>
      <c r="C7549" s="98"/>
      <c r="D7549" s="98"/>
    </row>
    <row r="7550" spans="1:4" x14ac:dyDescent="0.35">
      <c r="A7550" s="98"/>
      <c r="B7550" s="98"/>
      <c r="C7550" s="98"/>
      <c r="D7550" s="98"/>
    </row>
    <row r="7551" spans="1:4" x14ac:dyDescent="0.35">
      <c r="A7551" s="98"/>
      <c r="B7551" s="98"/>
      <c r="C7551" s="98"/>
      <c r="D7551" s="98"/>
    </row>
    <row r="7552" spans="1:4" x14ac:dyDescent="0.35">
      <c r="A7552" s="98"/>
      <c r="B7552" s="98"/>
      <c r="C7552" s="98"/>
      <c r="D7552" s="98"/>
    </row>
    <row r="7553" spans="1:4" x14ac:dyDescent="0.35">
      <c r="A7553" s="98"/>
      <c r="B7553" s="98"/>
      <c r="C7553" s="98"/>
      <c r="D7553" s="98"/>
    </row>
    <row r="7554" spans="1:4" x14ac:dyDescent="0.35">
      <c r="A7554" s="98"/>
      <c r="B7554" s="98"/>
      <c r="C7554" s="98"/>
      <c r="D7554" s="98"/>
    </row>
    <row r="7555" spans="1:4" x14ac:dyDescent="0.35">
      <c r="A7555" s="98"/>
      <c r="B7555" s="98"/>
      <c r="C7555" s="98"/>
      <c r="D7555" s="98"/>
    </row>
    <row r="7556" spans="1:4" x14ac:dyDescent="0.35">
      <c r="A7556" s="98"/>
      <c r="B7556" s="98"/>
      <c r="C7556" s="98"/>
      <c r="D7556" s="98"/>
    </row>
    <row r="7557" spans="1:4" x14ac:dyDescent="0.35">
      <c r="A7557" s="98"/>
      <c r="B7557" s="98"/>
      <c r="C7557" s="98"/>
      <c r="D7557" s="98"/>
    </row>
    <row r="7558" spans="1:4" x14ac:dyDescent="0.35">
      <c r="A7558" s="98"/>
      <c r="B7558" s="98"/>
      <c r="C7558" s="98"/>
      <c r="D7558" s="98"/>
    </row>
    <row r="7559" spans="1:4" x14ac:dyDescent="0.35">
      <c r="A7559" s="98"/>
      <c r="B7559" s="98"/>
      <c r="C7559" s="98"/>
      <c r="D7559" s="98"/>
    </row>
    <row r="7560" spans="1:4" x14ac:dyDescent="0.35">
      <c r="A7560" s="98"/>
      <c r="B7560" s="98"/>
      <c r="C7560" s="98"/>
      <c r="D7560" s="98"/>
    </row>
    <row r="7561" spans="1:4" x14ac:dyDescent="0.35">
      <c r="A7561" s="98"/>
      <c r="B7561" s="98"/>
      <c r="C7561" s="98"/>
      <c r="D7561" s="98"/>
    </row>
    <row r="7562" spans="1:4" x14ac:dyDescent="0.35">
      <c r="A7562" s="98"/>
      <c r="B7562" s="98"/>
      <c r="C7562" s="98"/>
      <c r="D7562" s="98"/>
    </row>
    <row r="7563" spans="1:4" x14ac:dyDescent="0.35">
      <c r="A7563" s="98"/>
      <c r="B7563" s="98"/>
      <c r="C7563" s="98"/>
      <c r="D7563" s="98"/>
    </row>
    <row r="7564" spans="1:4" x14ac:dyDescent="0.35">
      <c r="A7564" s="98"/>
      <c r="B7564" s="98"/>
      <c r="C7564" s="98"/>
      <c r="D7564" s="98"/>
    </row>
    <row r="7565" spans="1:4" x14ac:dyDescent="0.35">
      <c r="A7565" s="98"/>
      <c r="B7565" s="98"/>
      <c r="C7565" s="98"/>
      <c r="D7565" s="98"/>
    </row>
    <row r="7566" spans="1:4" x14ac:dyDescent="0.35">
      <c r="A7566" s="98"/>
      <c r="B7566" s="98"/>
      <c r="C7566" s="98"/>
      <c r="D7566" s="98"/>
    </row>
    <row r="7567" spans="1:4" x14ac:dyDescent="0.35">
      <c r="A7567" s="98"/>
      <c r="B7567" s="98"/>
      <c r="C7567" s="98"/>
      <c r="D7567" s="98"/>
    </row>
    <row r="7568" spans="1:4" x14ac:dyDescent="0.35">
      <c r="A7568" s="98"/>
      <c r="B7568" s="98"/>
      <c r="C7568" s="98"/>
      <c r="D7568" s="98"/>
    </row>
    <row r="7569" spans="1:4" x14ac:dyDescent="0.35">
      <c r="A7569" s="98"/>
      <c r="B7569" s="98"/>
      <c r="C7569" s="98"/>
      <c r="D7569" s="98"/>
    </row>
    <row r="7570" spans="1:4" x14ac:dyDescent="0.35">
      <c r="A7570" s="98"/>
      <c r="B7570" s="98"/>
      <c r="C7570" s="98"/>
      <c r="D7570" s="98"/>
    </row>
    <row r="7571" spans="1:4" x14ac:dyDescent="0.35">
      <c r="A7571" s="98"/>
      <c r="B7571" s="98"/>
      <c r="C7571" s="98"/>
      <c r="D7571" s="98"/>
    </row>
    <row r="7572" spans="1:4" x14ac:dyDescent="0.35">
      <c r="A7572" s="98"/>
      <c r="B7572" s="98"/>
      <c r="C7572" s="98"/>
      <c r="D7572" s="98"/>
    </row>
    <row r="7573" spans="1:4" x14ac:dyDescent="0.35">
      <c r="A7573" s="98"/>
      <c r="B7573" s="98"/>
      <c r="C7573" s="98"/>
      <c r="D7573" s="98"/>
    </row>
    <row r="7574" spans="1:4" x14ac:dyDescent="0.35">
      <c r="A7574" s="98"/>
      <c r="B7574" s="98"/>
      <c r="C7574" s="98"/>
      <c r="D7574" s="98"/>
    </row>
    <row r="7575" spans="1:4" x14ac:dyDescent="0.35">
      <c r="A7575" s="98"/>
      <c r="B7575" s="98"/>
      <c r="C7575" s="98"/>
      <c r="D7575" s="98"/>
    </row>
    <row r="7576" spans="1:4" x14ac:dyDescent="0.35">
      <c r="A7576" s="98"/>
      <c r="B7576" s="98"/>
      <c r="C7576" s="98"/>
      <c r="D7576" s="98"/>
    </row>
    <row r="7577" spans="1:4" x14ac:dyDescent="0.35">
      <c r="A7577" s="98"/>
      <c r="B7577" s="98"/>
      <c r="C7577" s="98"/>
      <c r="D7577" s="98"/>
    </row>
    <row r="7578" spans="1:4" x14ac:dyDescent="0.35">
      <c r="A7578" s="98"/>
      <c r="B7578" s="98"/>
      <c r="C7578" s="98"/>
      <c r="D7578" s="98"/>
    </row>
    <row r="7579" spans="1:4" x14ac:dyDescent="0.35">
      <c r="A7579" s="98"/>
      <c r="B7579" s="98"/>
      <c r="C7579" s="98"/>
      <c r="D7579" s="98"/>
    </row>
    <row r="7580" spans="1:4" x14ac:dyDescent="0.35">
      <c r="A7580" s="98"/>
      <c r="B7580" s="98"/>
      <c r="C7580" s="98"/>
      <c r="D7580" s="98"/>
    </row>
    <row r="7581" spans="1:4" x14ac:dyDescent="0.35">
      <c r="A7581" s="98"/>
      <c r="B7581" s="98"/>
      <c r="C7581" s="98"/>
      <c r="D7581" s="98"/>
    </row>
    <row r="7582" spans="1:4" x14ac:dyDescent="0.35">
      <c r="A7582" s="98"/>
      <c r="B7582" s="98"/>
      <c r="C7582" s="98"/>
      <c r="D7582" s="98"/>
    </row>
    <row r="7583" spans="1:4" x14ac:dyDescent="0.35">
      <c r="A7583" s="98"/>
      <c r="B7583" s="98"/>
      <c r="C7583" s="98"/>
      <c r="D7583" s="98"/>
    </row>
    <row r="7584" spans="1:4" x14ac:dyDescent="0.35">
      <c r="A7584" s="98"/>
      <c r="B7584" s="98"/>
      <c r="C7584" s="98"/>
      <c r="D7584" s="98"/>
    </row>
    <row r="7585" spans="1:4" x14ac:dyDescent="0.35">
      <c r="A7585" s="98"/>
      <c r="B7585" s="98"/>
      <c r="C7585" s="98"/>
      <c r="D7585" s="98"/>
    </row>
    <row r="7586" spans="1:4" x14ac:dyDescent="0.35">
      <c r="A7586" s="98"/>
      <c r="B7586" s="98"/>
      <c r="C7586" s="98"/>
      <c r="D7586" s="98"/>
    </row>
    <row r="7587" spans="1:4" x14ac:dyDescent="0.35">
      <c r="A7587" s="98"/>
      <c r="B7587" s="98"/>
      <c r="C7587" s="98"/>
      <c r="D7587" s="98"/>
    </row>
    <row r="7588" spans="1:4" x14ac:dyDescent="0.35">
      <c r="A7588" s="98"/>
      <c r="B7588" s="98"/>
      <c r="C7588" s="98"/>
      <c r="D7588" s="98"/>
    </row>
    <row r="7589" spans="1:4" x14ac:dyDescent="0.35">
      <c r="A7589" s="98"/>
      <c r="B7589" s="98"/>
      <c r="C7589" s="98"/>
      <c r="D7589" s="98"/>
    </row>
    <row r="7590" spans="1:4" x14ac:dyDescent="0.35">
      <c r="A7590" s="98"/>
      <c r="B7590" s="98"/>
      <c r="C7590" s="98"/>
      <c r="D7590" s="98"/>
    </row>
    <row r="7591" spans="1:4" x14ac:dyDescent="0.35">
      <c r="A7591" s="98"/>
      <c r="B7591" s="98"/>
      <c r="C7591" s="98"/>
      <c r="D7591" s="98"/>
    </row>
    <row r="7592" spans="1:4" x14ac:dyDescent="0.35">
      <c r="A7592" s="98"/>
      <c r="B7592" s="98"/>
      <c r="C7592" s="98"/>
      <c r="D7592" s="98"/>
    </row>
    <row r="7593" spans="1:4" x14ac:dyDescent="0.35">
      <c r="A7593" s="98"/>
      <c r="B7593" s="98"/>
      <c r="C7593" s="98"/>
      <c r="D7593" s="98"/>
    </row>
    <row r="7594" spans="1:4" x14ac:dyDescent="0.35">
      <c r="A7594" s="98"/>
      <c r="B7594" s="98"/>
      <c r="C7594" s="98"/>
      <c r="D7594" s="98"/>
    </row>
    <row r="7595" spans="1:4" x14ac:dyDescent="0.35">
      <c r="A7595" s="98"/>
      <c r="B7595" s="98"/>
      <c r="C7595" s="98"/>
      <c r="D7595" s="98"/>
    </row>
    <row r="7596" spans="1:4" x14ac:dyDescent="0.35">
      <c r="A7596" s="98"/>
      <c r="B7596" s="98"/>
      <c r="C7596" s="98"/>
      <c r="D7596" s="98"/>
    </row>
    <row r="7597" spans="1:4" x14ac:dyDescent="0.35">
      <c r="A7597" s="98"/>
      <c r="B7597" s="98"/>
      <c r="C7597" s="98"/>
      <c r="D7597" s="98"/>
    </row>
    <row r="7598" spans="1:4" x14ac:dyDescent="0.35">
      <c r="A7598" s="98"/>
      <c r="B7598" s="98"/>
      <c r="C7598" s="98"/>
      <c r="D7598" s="98"/>
    </row>
    <row r="7599" spans="1:4" x14ac:dyDescent="0.35">
      <c r="A7599" s="98"/>
      <c r="B7599" s="98"/>
      <c r="C7599" s="98"/>
      <c r="D7599" s="98"/>
    </row>
    <row r="7600" spans="1:4" x14ac:dyDescent="0.35">
      <c r="A7600" s="98"/>
      <c r="B7600" s="98"/>
      <c r="C7600" s="98"/>
      <c r="D7600" s="98"/>
    </row>
    <row r="7601" spans="1:4" x14ac:dyDescent="0.35">
      <c r="A7601" s="98"/>
      <c r="B7601" s="98"/>
      <c r="C7601" s="98"/>
      <c r="D7601" s="98"/>
    </row>
    <row r="7602" spans="1:4" x14ac:dyDescent="0.35">
      <c r="A7602" s="98"/>
      <c r="B7602" s="98"/>
      <c r="C7602" s="98"/>
      <c r="D7602" s="98"/>
    </row>
    <row r="7603" spans="1:4" x14ac:dyDescent="0.35">
      <c r="A7603" s="98"/>
      <c r="B7603" s="98"/>
      <c r="C7603" s="98"/>
      <c r="D7603" s="98"/>
    </row>
    <row r="7604" spans="1:4" x14ac:dyDescent="0.35">
      <c r="A7604" s="98"/>
      <c r="B7604" s="98"/>
      <c r="C7604" s="98"/>
      <c r="D7604" s="98"/>
    </row>
    <row r="7605" spans="1:4" x14ac:dyDescent="0.35">
      <c r="A7605" s="98"/>
      <c r="B7605" s="98"/>
      <c r="C7605" s="98"/>
      <c r="D7605" s="98"/>
    </row>
    <row r="7606" spans="1:4" x14ac:dyDescent="0.35">
      <c r="A7606" s="98"/>
      <c r="B7606" s="98"/>
      <c r="C7606" s="98"/>
      <c r="D7606" s="98"/>
    </row>
    <row r="7607" spans="1:4" x14ac:dyDescent="0.35">
      <c r="A7607" s="98"/>
      <c r="B7607" s="98"/>
      <c r="C7607" s="98"/>
      <c r="D7607" s="98"/>
    </row>
    <row r="7608" spans="1:4" x14ac:dyDescent="0.35">
      <c r="A7608" s="98"/>
      <c r="B7608" s="98"/>
      <c r="C7608" s="98"/>
      <c r="D7608" s="98"/>
    </row>
    <row r="7609" spans="1:4" x14ac:dyDescent="0.35">
      <c r="A7609" s="98"/>
      <c r="B7609" s="98"/>
      <c r="C7609" s="98"/>
      <c r="D7609" s="98"/>
    </row>
    <row r="7610" spans="1:4" x14ac:dyDescent="0.35">
      <c r="A7610" s="98"/>
      <c r="B7610" s="98"/>
      <c r="C7610" s="98"/>
      <c r="D7610" s="98"/>
    </row>
    <row r="7611" spans="1:4" x14ac:dyDescent="0.35">
      <c r="A7611" s="98"/>
      <c r="B7611" s="98"/>
      <c r="C7611" s="98"/>
      <c r="D7611" s="98"/>
    </row>
    <row r="7612" spans="1:4" x14ac:dyDescent="0.35">
      <c r="A7612" s="98"/>
      <c r="B7612" s="98"/>
      <c r="C7612" s="98"/>
      <c r="D7612" s="98"/>
    </row>
    <row r="7613" spans="1:4" x14ac:dyDescent="0.35">
      <c r="A7613" s="98"/>
      <c r="B7613" s="98"/>
      <c r="C7613" s="98"/>
      <c r="D7613" s="98"/>
    </row>
    <row r="7614" spans="1:4" x14ac:dyDescent="0.35">
      <c r="A7614" s="98"/>
      <c r="B7614" s="98"/>
      <c r="C7614" s="98"/>
      <c r="D7614" s="98"/>
    </row>
    <row r="7615" spans="1:4" x14ac:dyDescent="0.35">
      <c r="A7615" s="98"/>
      <c r="B7615" s="98"/>
      <c r="C7615" s="98"/>
      <c r="D7615" s="98"/>
    </row>
    <row r="7616" spans="1:4" x14ac:dyDescent="0.35">
      <c r="A7616" s="98"/>
      <c r="B7616" s="98"/>
      <c r="C7616" s="98"/>
      <c r="D7616" s="98"/>
    </row>
    <row r="7617" spans="1:4" x14ac:dyDescent="0.35">
      <c r="A7617" s="98"/>
      <c r="B7617" s="98"/>
      <c r="C7617" s="98"/>
      <c r="D7617" s="98"/>
    </row>
    <row r="7618" spans="1:4" x14ac:dyDescent="0.35">
      <c r="A7618" s="98"/>
      <c r="B7618" s="98"/>
      <c r="C7618" s="98"/>
      <c r="D7618" s="98"/>
    </row>
    <row r="7619" spans="1:4" x14ac:dyDescent="0.35">
      <c r="A7619" s="98"/>
      <c r="B7619" s="98"/>
      <c r="C7619" s="98"/>
      <c r="D7619" s="98"/>
    </row>
    <row r="7620" spans="1:4" x14ac:dyDescent="0.35">
      <c r="A7620" s="98"/>
      <c r="B7620" s="98"/>
      <c r="C7620" s="98"/>
      <c r="D7620" s="98"/>
    </row>
    <row r="7621" spans="1:4" x14ac:dyDescent="0.35">
      <c r="A7621" s="98"/>
      <c r="B7621" s="98"/>
      <c r="C7621" s="98"/>
      <c r="D7621" s="98"/>
    </row>
    <row r="7622" spans="1:4" x14ac:dyDescent="0.35">
      <c r="A7622" s="98"/>
      <c r="B7622" s="98"/>
      <c r="C7622" s="98"/>
      <c r="D7622" s="98"/>
    </row>
    <row r="7623" spans="1:4" x14ac:dyDescent="0.35">
      <c r="A7623" s="98"/>
      <c r="B7623" s="98"/>
      <c r="C7623" s="98"/>
      <c r="D7623" s="98"/>
    </row>
    <row r="7624" spans="1:4" x14ac:dyDescent="0.35">
      <c r="A7624" s="98"/>
      <c r="B7624" s="98"/>
      <c r="C7624" s="98"/>
      <c r="D7624" s="98"/>
    </row>
    <row r="7625" spans="1:4" x14ac:dyDescent="0.35">
      <c r="A7625" s="98"/>
      <c r="B7625" s="98"/>
      <c r="C7625" s="98"/>
      <c r="D7625" s="98"/>
    </row>
    <row r="7626" spans="1:4" x14ac:dyDescent="0.35">
      <c r="A7626" s="98"/>
      <c r="B7626" s="98"/>
      <c r="C7626" s="98"/>
      <c r="D7626" s="98"/>
    </row>
    <row r="7627" spans="1:4" x14ac:dyDescent="0.35">
      <c r="A7627" s="98"/>
      <c r="B7627" s="98"/>
      <c r="C7627" s="98"/>
      <c r="D7627" s="98"/>
    </row>
    <row r="7628" spans="1:4" x14ac:dyDescent="0.35">
      <c r="A7628" s="98"/>
      <c r="B7628" s="98"/>
      <c r="C7628" s="98"/>
      <c r="D7628" s="98"/>
    </row>
    <row r="7629" spans="1:4" x14ac:dyDescent="0.35">
      <c r="A7629" s="98"/>
      <c r="B7629" s="98"/>
      <c r="C7629" s="98"/>
      <c r="D7629" s="98"/>
    </row>
    <row r="7630" spans="1:4" x14ac:dyDescent="0.35">
      <c r="A7630" s="98"/>
      <c r="B7630" s="98"/>
      <c r="C7630" s="98"/>
      <c r="D7630" s="98"/>
    </row>
    <row r="7631" spans="1:4" x14ac:dyDescent="0.35">
      <c r="A7631" s="98"/>
      <c r="B7631" s="98"/>
      <c r="C7631" s="98"/>
      <c r="D7631" s="98"/>
    </row>
    <row r="7632" spans="1:4" x14ac:dyDescent="0.35">
      <c r="A7632" s="98"/>
      <c r="B7632" s="98"/>
      <c r="C7632" s="98"/>
      <c r="D7632" s="98"/>
    </row>
    <row r="7633" spans="1:4" x14ac:dyDescent="0.35">
      <c r="A7633" s="98"/>
      <c r="B7633" s="98"/>
      <c r="C7633" s="98"/>
      <c r="D7633" s="98"/>
    </row>
    <row r="7634" spans="1:4" x14ac:dyDescent="0.35">
      <c r="A7634" s="98"/>
      <c r="B7634" s="98"/>
      <c r="C7634" s="98"/>
      <c r="D7634" s="98"/>
    </row>
    <row r="7635" spans="1:4" x14ac:dyDescent="0.35">
      <c r="A7635" s="98"/>
      <c r="B7635" s="98"/>
      <c r="C7635" s="98"/>
      <c r="D7635" s="98"/>
    </row>
    <row r="7636" spans="1:4" x14ac:dyDescent="0.35">
      <c r="A7636" s="98"/>
      <c r="B7636" s="98"/>
      <c r="C7636" s="98"/>
      <c r="D7636" s="98"/>
    </row>
    <row r="7637" spans="1:4" x14ac:dyDescent="0.35">
      <c r="A7637" s="98"/>
      <c r="B7637" s="98"/>
      <c r="C7637" s="98"/>
      <c r="D7637" s="98"/>
    </row>
    <row r="7638" spans="1:4" x14ac:dyDescent="0.35">
      <c r="A7638" s="98"/>
      <c r="B7638" s="98"/>
      <c r="C7638" s="98"/>
      <c r="D7638" s="98"/>
    </row>
    <row r="7639" spans="1:4" x14ac:dyDescent="0.35">
      <c r="A7639" s="98"/>
      <c r="B7639" s="98"/>
      <c r="C7639" s="98"/>
      <c r="D7639" s="98"/>
    </row>
    <row r="7640" spans="1:4" x14ac:dyDescent="0.35">
      <c r="A7640" s="98"/>
      <c r="B7640" s="98"/>
      <c r="C7640" s="98"/>
      <c r="D7640" s="98"/>
    </row>
    <row r="7641" spans="1:4" x14ac:dyDescent="0.35">
      <c r="A7641" s="98"/>
      <c r="B7641" s="98"/>
      <c r="C7641" s="98"/>
      <c r="D7641" s="98"/>
    </row>
    <row r="7642" spans="1:4" x14ac:dyDescent="0.35">
      <c r="A7642" s="98"/>
      <c r="B7642" s="98"/>
      <c r="C7642" s="98"/>
      <c r="D7642" s="98"/>
    </row>
    <row r="7643" spans="1:4" x14ac:dyDescent="0.35">
      <c r="A7643" s="98"/>
      <c r="B7643" s="98"/>
      <c r="C7643" s="98"/>
      <c r="D7643" s="98"/>
    </row>
    <row r="7644" spans="1:4" x14ac:dyDescent="0.35">
      <c r="A7644" s="98"/>
      <c r="B7644" s="98"/>
      <c r="C7644" s="98"/>
      <c r="D7644" s="98"/>
    </row>
    <row r="7645" spans="1:4" x14ac:dyDescent="0.35">
      <c r="A7645" s="98"/>
      <c r="B7645" s="98"/>
      <c r="C7645" s="98"/>
      <c r="D7645" s="98"/>
    </row>
    <row r="7646" spans="1:4" x14ac:dyDescent="0.35">
      <c r="A7646" s="98"/>
      <c r="B7646" s="98"/>
      <c r="C7646" s="98"/>
      <c r="D7646" s="98"/>
    </row>
    <row r="7647" spans="1:4" x14ac:dyDescent="0.35">
      <c r="A7647" s="98"/>
      <c r="B7647" s="98"/>
      <c r="C7647" s="98"/>
      <c r="D7647" s="98"/>
    </row>
    <row r="7648" spans="1:4" x14ac:dyDescent="0.35">
      <c r="A7648" s="98"/>
      <c r="B7648" s="98"/>
      <c r="C7648" s="98"/>
      <c r="D7648" s="98"/>
    </row>
    <row r="7649" spans="1:4" x14ac:dyDescent="0.35">
      <c r="A7649" s="98"/>
      <c r="B7649" s="98"/>
      <c r="C7649" s="98"/>
      <c r="D7649" s="98"/>
    </row>
    <row r="7650" spans="1:4" x14ac:dyDescent="0.35">
      <c r="A7650" s="98"/>
      <c r="B7650" s="98"/>
      <c r="C7650" s="98"/>
      <c r="D7650" s="98"/>
    </row>
    <row r="7651" spans="1:4" x14ac:dyDescent="0.35">
      <c r="A7651" s="98"/>
      <c r="B7651" s="98"/>
      <c r="C7651" s="98"/>
      <c r="D7651" s="98"/>
    </row>
    <row r="7652" spans="1:4" x14ac:dyDescent="0.35">
      <c r="A7652" s="98"/>
      <c r="B7652" s="98"/>
      <c r="C7652" s="98"/>
      <c r="D7652" s="98"/>
    </row>
    <row r="7653" spans="1:4" x14ac:dyDescent="0.35">
      <c r="A7653" s="98"/>
      <c r="B7653" s="98"/>
      <c r="C7653" s="98"/>
      <c r="D7653" s="98"/>
    </row>
    <row r="7654" spans="1:4" x14ac:dyDescent="0.35">
      <c r="A7654" s="98"/>
      <c r="B7654" s="98"/>
      <c r="C7654" s="98"/>
      <c r="D7654" s="98"/>
    </row>
    <row r="7655" spans="1:4" x14ac:dyDescent="0.35">
      <c r="A7655" s="98"/>
      <c r="B7655" s="98"/>
      <c r="C7655" s="98"/>
      <c r="D7655" s="98"/>
    </row>
    <row r="7656" spans="1:4" x14ac:dyDescent="0.35">
      <c r="A7656" s="98"/>
      <c r="B7656" s="98"/>
      <c r="C7656" s="98"/>
      <c r="D7656" s="98"/>
    </row>
    <row r="7657" spans="1:4" x14ac:dyDescent="0.35">
      <c r="A7657" s="98"/>
      <c r="B7657" s="98"/>
      <c r="C7657" s="98"/>
      <c r="D7657" s="98"/>
    </row>
    <row r="7658" spans="1:4" x14ac:dyDescent="0.35">
      <c r="A7658" s="98"/>
      <c r="B7658" s="98"/>
      <c r="C7658" s="98"/>
      <c r="D7658" s="98"/>
    </row>
    <row r="7659" spans="1:4" x14ac:dyDescent="0.35">
      <c r="A7659" s="98"/>
      <c r="B7659" s="98"/>
      <c r="C7659" s="98"/>
      <c r="D7659" s="98"/>
    </row>
    <row r="7660" spans="1:4" x14ac:dyDescent="0.35">
      <c r="A7660" s="98"/>
      <c r="B7660" s="98"/>
      <c r="C7660" s="98"/>
      <c r="D7660" s="98"/>
    </row>
    <row r="7661" spans="1:4" x14ac:dyDescent="0.35">
      <c r="A7661" s="98"/>
      <c r="B7661" s="98"/>
      <c r="C7661" s="98"/>
      <c r="D7661" s="98"/>
    </row>
    <row r="7662" spans="1:4" x14ac:dyDescent="0.35">
      <c r="A7662" s="98"/>
      <c r="B7662" s="98"/>
      <c r="C7662" s="98"/>
      <c r="D7662" s="98"/>
    </row>
    <row r="7663" spans="1:4" x14ac:dyDescent="0.35">
      <c r="A7663" s="98"/>
      <c r="B7663" s="98"/>
      <c r="C7663" s="98"/>
      <c r="D7663" s="98"/>
    </row>
    <row r="7664" spans="1:4" x14ac:dyDescent="0.35">
      <c r="A7664" s="98"/>
      <c r="B7664" s="98"/>
      <c r="C7664" s="98"/>
      <c r="D7664" s="98"/>
    </row>
    <row r="7665" spans="1:4" x14ac:dyDescent="0.35">
      <c r="A7665" s="98"/>
      <c r="B7665" s="98"/>
      <c r="C7665" s="98"/>
      <c r="D7665" s="98"/>
    </row>
    <row r="7666" spans="1:4" x14ac:dyDescent="0.35">
      <c r="A7666" s="98"/>
      <c r="B7666" s="98"/>
      <c r="C7666" s="98"/>
      <c r="D7666" s="98"/>
    </row>
    <row r="7667" spans="1:4" x14ac:dyDescent="0.35">
      <c r="A7667" s="98"/>
      <c r="B7667" s="98"/>
      <c r="C7667" s="98"/>
      <c r="D7667" s="98"/>
    </row>
    <row r="7668" spans="1:4" x14ac:dyDescent="0.35">
      <c r="A7668" s="98"/>
      <c r="B7668" s="98"/>
      <c r="C7668" s="98"/>
      <c r="D7668" s="98"/>
    </row>
    <row r="7669" spans="1:4" x14ac:dyDescent="0.35">
      <c r="A7669" s="98"/>
      <c r="B7669" s="98"/>
      <c r="C7669" s="98"/>
      <c r="D7669" s="98"/>
    </row>
    <row r="7670" spans="1:4" x14ac:dyDescent="0.35">
      <c r="A7670" s="98"/>
      <c r="B7670" s="98"/>
      <c r="C7670" s="98"/>
      <c r="D7670" s="98"/>
    </row>
    <row r="7671" spans="1:4" x14ac:dyDescent="0.35">
      <c r="A7671" s="98"/>
      <c r="B7671" s="98"/>
      <c r="C7671" s="98"/>
      <c r="D7671" s="98"/>
    </row>
    <row r="7672" spans="1:4" x14ac:dyDescent="0.35">
      <c r="A7672" s="98"/>
      <c r="B7672" s="98"/>
      <c r="C7672" s="98"/>
      <c r="D7672" s="98"/>
    </row>
    <row r="7673" spans="1:4" x14ac:dyDescent="0.35">
      <c r="A7673" s="98"/>
      <c r="B7673" s="98"/>
      <c r="C7673" s="98"/>
      <c r="D7673" s="98"/>
    </row>
    <row r="7674" spans="1:4" x14ac:dyDescent="0.35">
      <c r="A7674" s="98"/>
      <c r="B7674" s="98"/>
      <c r="C7674" s="98"/>
      <c r="D7674" s="98"/>
    </row>
    <row r="7675" spans="1:4" x14ac:dyDescent="0.35">
      <c r="A7675" s="98"/>
      <c r="B7675" s="98"/>
      <c r="C7675" s="98"/>
      <c r="D7675" s="98"/>
    </row>
    <row r="7676" spans="1:4" x14ac:dyDescent="0.35">
      <c r="A7676" s="98"/>
      <c r="B7676" s="98"/>
      <c r="C7676" s="98"/>
      <c r="D7676" s="98"/>
    </row>
    <row r="7677" spans="1:4" x14ac:dyDescent="0.35">
      <c r="A7677" s="98"/>
      <c r="B7677" s="98"/>
      <c r="C7677" s="98"/>
      <c r="D7677" s="98"/>
    </row>
    <row r="7678" spans="1:4" x14ac:dyDescent="0.35">
      <c r="A7678" s="98"/>
      <c r="B7678" s="98"/>
      <c r="C7678" s="98"/>
      <c r="D7678" s="98"/>
    </row>
    <row r="7679" spans="1:4" x14ac:dyDescent="0.35">
      <c r="A7679" s="98"/>
      <c r="B7679" s="98"/>
      <c r="C7679" s="98"/>
      <c r="D7679" s="98"/>
    </row>
    <row r="7680" spans="1:4" x14ac:dyDescent="0.35">
      <c r="A7680" s="98"/>
      <c r="B7680" s="98"/>
      <c r="C7680" s="98"/>
      <c r="D7680" s="98"/>
    </row>
    <row r="7681" spans="1:4" x14ac:dyDescent="0.35">
      <c r="A7681" s="98"/>
      <c r="B7681" s="98"/>
      <c r="C7681" s="98"/>
      <c r="D7681" s="98"/>
    </row>
    <row r="7682" spans="1:4" x14ac:dyDescent="0.35">
      <c r="A7682" s="98"/>
      <c r="B7682" s="98"/>
      <c r="C7682" s="98"/>
      <c r="D7682" s="98"/>
    </row>
    <row r="7683" spans="1:4" x14ac:dyDescent="0.35">
      <c r="A7683" s="98"/>
      <c r="B7683" s="98"/>
      <c r="C7683" s="98"/>
      <c r="D7683" s="98"/>
    </row>
    <row r="7684" spans="1:4" x14ac:dyDescent="0.35">
      <c r="A7684" s="98"/>
      <c r="B7684" s="98"/>
      <c r="C7684" s="98"/>
      <c r="D7684" s="98"/>
    </row>
    <row r="7685" spans="1:4" x14ac:dyDescent="0.35">
      <c r="A7685" s="98"/>
      <c r="B7685" s="98"/>
      <c r="C7685" s="98"/>
      <c r="D7685" s="98"/>
    </row>
    <row r="7686" spans="1:4" x14ac:dyDescent="0.35">
      <c r="A7686" s="98"/>
      <c r="B7686" s="98"/>
      <c r="C7686" s="98"/>
      <c r="D7686" s="98"/>
    </row>
    <row r="7687" spans="1:4" x14ac:dyDescent="0.35">
      <c r="A7687" s="98"/>
      <c r="B7687" s="98"/>
      <c r="C7687" s="98"/>
      <c r="D7687" s="98"/>
    </row>
    <row r="7688" spans="1:4" x14ac:dyDescent="0.35">
      <c r="A7688" s="98"/>
      <c r="B7688" s="98"/>
      <c r="C7688" s="98"/>
      <c r="D7688" s="98"/>
    </row>
    <row r="7689" spans="1:4" x14ac:dyDescent="0.35">
      <c r="A7689" s="98"/>
      <c r="B7689" s="98"/>
      <c r="C7689" s="98"/>
      <c r="D7689" s="98"/>
    </row>
    <row r="7690" spans="1:4" x14ac:dyDescent="0.35">
      <c r="A7690" s="98"/>
      <c r="B7690" s="98"/>
      <c r="C7690" s="98"/>
      <c r="D7690" s="98"/>
    </row>
    <row r="7691" spans="1:4" x14ac:dyDescent="0.35">
      <c r="A7691" s="98"/>
      <c r="B7691" s="98"/>
      <c r="C7691" s="98"/>
      <c r="D7691" s="98"/>
    </row>
    <row r="7692" spans="1:4" x14ac:dyDescent="0.35">
      <c r="A7692" s="98"/>
      <c r="B7692" s="98"/>
      <c r="C7692" s="98"/>
      <c r="D7692" s="98"/>
    </row>
    <row r="7693" spans="1:4" x14ac:dyDescent="0.35">
      <c r="A7693" s="98"/>
      <c r="B7693" s="98"/>
      <c r="C7693" s="98"/>
      <c r="D7693" s="98"/>
    </row>
    <row r="7694" spans="1:4" x14ac:dyDescent="0.35">
      <c r="A7694" s="98"/>
      <c r="B7694" s="98"/>
      <c r="C7694" s="98"/>
      <c r="D7694" s="98"/>
    </row>
    <row r="7695" spans="1:4" x14ac:dyDescent="0.35">
      <c r="A7695" s="98"/>
      <c r="B7695" s="98"/>
      <c r="C7695" s="98"/>
      <c r="D7695" s="98"/>
    </row>
    <row r="7696" spans="1:4" x14ac:dyDescent="0.35">
      <c r="A7696" s="98"/>
      <c r="B7696" s="98"/>
      <c r="C7696" s="98"/>
      <c r="D7696" s="98"/>
    </row>
    <row r="7697" spans="1:4" x14ac:dyDescent="0.35">
      <c r="A7697" s="98"/>
      <c r="B7697" s="98"/>
      <c r="C7697" s="98"/>
      <c r="D7697" s="98"/>
    </row>
    <row r="7698" spans="1:4" x14ac:dyDescent="0.35">
      <c r="A7698" s="98"/>
      <c r="B7698" s="98"/>
      <c r="C7698" s="98"/>
      <c r="D7698" s="98"/>
    </row>
    <row r="7699" spans="1:4" x14ac:dyDescent="0.35">
      <c r="A7699" s="98"/>
      <c r="B7699" s="98"/>
      <c r="C7699" s="98"/>
      <c r="D7699" s="98"/>
    </row>
    <row r="7700" spans="1:4" x14ac:dyDescent="0.35">
      <c r="A7700" s="98"/>
      <c r="B7700" s="98"/>
      <c r="C7700" s="98"/>
      <c r="D7700" s="98"/>
    </row>
    <row r="7701" spans="1:4" x14ac:dyDescent="0.35">
      <c r="A7701" s="98"/>
      <c r="B7701" s="98"/>
      <c r="C7701" s="98"/>
      <c r="D7701" s="98"/>
    </row>
    <row r="7702" spans="1:4" x14ac:dyDescent="0.35">
      <c r="A7702" s="98"/>
      <c r="B7702" s="98"/>
      <c r="C7702" s="98"/>
      <c r="D7702" s="98"/>
    </row>
    <row r="7703" spans="1:4" x14ac:dyDescent="0.35">
      <c r="A7703" s="98"/>
      <c r="B7703" s="98"/>
      <c r="C7703" s="98"/>
      <c r="D7703" s="98"/>
    </row>
    <row r="7704" spans="1:4" x14ac:dyDescent="0.35">
      <c r="A7704" s="98"/>
      <c r="B7704" s="98"/>
      <c r="C7704" s="98"/>
      <c r="D7704" s="98"/>
    </row>
    <row r="7705" spans="1:4" x14ac:dyDescent="0.35">
      <c r="A7705" s="98"/>
      <c r="B7705" s="98"/>
      <c r="C7705" s="98"/>
      <c r="D7705" s="98"/>
    </row>
    <row r="7706" spans="1:4" x14ac:dyDescent="0.35">
      <c r="A7706" s="98"/>
      <c r="B7706" s="98"/>
      <c r="C7706" s="98"/>
      <c r="D7706" s="98"/>
    </row>
    <row r="7707" spans="1:4" x14ac:dyDescent="0.35">
      <c r="A7707" s="98"/>
      <c r="B7707" s="98"/>
      <c r="C7707" s="98"/>
      <c r="D7707" s="98"/>
    </row>
    <row r="7708" spans="1:4" x14ac:dyDescent="0.35">
      <c r="A7708" s="98"/>
      <c r="B7708" s="98"/>
      <c r="C7708" s="98"/>
      <c r="D7708" s="98"/>
    </row>
    <row r="7709" spans="1:4" x14ac:dyDescent="0.35">
      <c r="A7709" s="98"/>
      <c r="B7709" s="98"/>
      <c r="C7709" s="98"/>
      <c r="D7709" s="98"/>
    </row>
    <row r="7710" spans="1:4" x14ac:dyDescent="0.35">
      <c r="A7710" s="98"/>
      <c r="B7710" s="98"/>
      <c r="C7710" s="98"/>
      <c r="D7710" s="98"/>
    </row>
    <row r="7711" spans="1:4" x14ac:dyDescent="0.35">
      <c r="A7711" s="98"/>
      <c r="B7711" s="98"/>
      <c r="C7711" s="98"/>
      <c r="D7711" s="98"/>
    </row>
    <row r="7712" spans="1:4" x14ac:dyDescent="0.35">
      <c r="A7712" s="98"/>
      <c r="B7712" s="98"/>
      <c r="C7712" s="98"/>
      <c r="D7712" s="98"/>
    </row>
    <row r="7713" spans="1:4" x14ac:dyDescent="0.35">
      <c r="A7713" s="98"/>
      <c r="B7713" s="98"/>
      <c r="C7713" s="98"/>
      <c r="D7713" s="98"/>
    </row>
    <row r="7714" spans="1:4" x14ac:dyDescent="0.35">
      <c r="A7714" s="98"/>
      <c r="B7714" s="98"/>
      <c r="C7714" s="98"/>
      <c r="D7714" s="98"/>
    </row>
    <row r="7715" spans="1:4" x14ac:dyDescent="0.35">
      <c r="A7715" s="98"/>
      <c r="B7715" s="98"/>
      <c r="C7715" s="98"/>
      <c r="D7715" s="98"/>
    </row>
    <row r="7716" spans="1:4" x14ac:dyDescent="0.35">
      <c r="A7716" s="98"/>
      <c r="B7716" s="98"/>
      <c r="C7716" s="98"/>
      <c r="D7716" s="98"/>
    </row>
    <row r="7717" spans="1:4" x14ac:dyDescent="0.35">
      <c r="A7717" s="98"/>
      <c r="B7717" s="98"/>
      <c r="C7717" s="98"/>
      <c r="D7717" s="98"/>
    </row>
    <row r="7718" spans="1:4" x14ac:dyDescent="0.35">
      <c r="A7718" s="98"/>
      <c r="B7718" s="98"/>
      <c r="C7718" s="98"/>
      <c r="D7718" s="98"/>
    </row>
    <row r="7719" spans="1:4" x14ac:dyDescent="0.35">
      <c r="A7719" s="98"/>
      <c r="B7719" s="98"/>
      <c r="C7719" s="98"/>
      <c r="D7719" s="98"/>
    </row>
    <row r="7720" spans="1:4" x14ac:dyDescent="0.35">
      <c r="A7720" s="98"/>
      <c r="B7720" s="98"/>
      <c r="C7720" s="98"/>
      <c r="D7720" s="98"/>
    </row>
    <row r="7721" spans="1:4" x14ac:dyDescent="0.35">
      <c r="A7721" s="98"/>
      <c r="B7721" s="98"/>
      <c r="C7721" s="98"/>
      <c r="D7721" s="98"/>
    </row>
    <row r="7722" spans="1:4" x14ac:dyDescent="0.35">
      <c r="A7722" s="98"/>
      <c r="B7722" s="98"/>
      <c r="C7722" s="98"/>
      <c r="D7722" s="98"/>
    </row>
    <row r="7723" spans="1:4" x14ac:dyDescent="0.35">
      <c r="A7723" s="98"/>
      <c r="B7723" s="98"/>
      <c r="C7723" s="98"/>
      <c r="D7723" s="98"/>
    </row>
    <row r="7724" spans="1:4" x14ac:dyDescent="0.35">
      <c r="A7724" s="98"/>
      <c r="B7724" s="98"/>
      <c r="C7724" s="98"/>
      <c r="D7724" s="98"/>
    </row>
    <row r="7725" spans="1:4" x14ac:dyDescent="0.35">
      <c r="A7725" s="98"/>
      <c r="B7725" s="98"/>
      <c r="C7725" s="98"/>
      <c r="D7725" s="98"/>
    </row>
    <row r="7726" spans="1:4" x14ac:dyDescent="0.35">
      <c r="A7726" s="98"/>
      <c r="B7726" s="98"/>
      <c r="C7726" s="98"/>
      <c r="D7726" s="98"/>
    </row>
    <row r="7727" spans="1:4" x14ac:dyDescent="0.35">
      <c r="A7727" s="98"/>
      <c r="B7727" s="98"/>
      <c r="C7727" s="98"/>
      <c r="D7727" s="98"/>
    </row>
    <row r="7728" spans="1:4" x14ac:dyDescent="0.35">
      <c r="A7728" s="98"/>
      <c r="B7728" s="98"/>
      <c r="C7728" s="98"/>
      <c r="D7728" s="98"/>
    </row>
    <row r="7729" spans="1:4" x14ac:dyDescent="0.35">
      <c r="A7729" s="98"/>
      <c r="B7729" s="98"/>
      <c r="C7729" s="98"/>
      <c r="D7729" s="98"/>
    </row>
    <row r="7730" spans="1:4" x14ac:dyDescent="0.35">
      <c r="A7730" s="98"/>
      <c r="B7730" s="98"/>
      <c r="C7730" s="98"/>
      <c r="D7730" s="98"/>
    </row>
    <row r="7731" spans="1:4" x14ac:dyDescent="0.35">
      <c r="A7731" s="98"/>
      <c r="B7731" s="98"/>
      <c r="C7731" s="98"/>
      <c r="D7731" s="98"/>
    </row>
    <row r="7732" spans="1:4" x14ac:dyDescent="0.35">
      <c r="A7732" s="98"/>
      <c r="B7732" s="98"/>
      <c r="C7732" s="98"/>
      <c r="D7732" s="98"/>
    </row>
    <row r="7733" spans="1:4" x14ac:dyDescent="0.35">
      <c r="A7733" s="98"/>
      <c r="B7733" s="98"/>
      <c r="C7733" s="98"/>
      <c r="D7733" s="98"/>
    </row>
    <row r="7734" spans="1:4" x14ac:dyDescent="0.35">
      <c r="A7734" s="98"/>
      <c r="B7734" s="98"/>
      <c r="C7734" s="98"/>
      <c r="D7734" s="98"/>
    </row>
    <row r="7735" spans="1:4" x14ac:dyDescent="0.35">
      <c r="A7735" s="98"/>
      <c r="B7735" s="98"/>
      <c r="C7735" s="98"/>
      <c r="D7735" s="98"/>
    </row>
    <row r="7736" spans="1:4" x14ac:dyDescent="0.35">
      <c r="A7736" s="98"/>
      <c r="B7736" s="98"/>
      <c r="C7736" s="98"/>
      <c r="D7736" s="98"/>
    </row>
    <row r="7737" spans="1:4" x14ac:dyDescent="0.35">
      <c r="A7737" s="98"/>
      <c r="B7737" s="98"/>
      <c r="C7737" s="98"/>
      <c r="D7737" s="98"/>
    </row>
    <row r="7738" spans="1:4" x14ac:dyDescent="0.35">
      <c r="A7738" s="98"/>
      <c r="B7738" s="98"/>
      <c r="C7738" s="98"/>
      <c r="D7738" s="98"/>
    </row>
    <row r="7739" spans="1:4" x14ac:dyDescent="0.35">
      <c r="A7739" s="98"/>
      <c r="B7739" s="98"/>
      <c r="C7739" s="98"/>
      <c r="D7739" s="98"/>
    </row>
    <row r="7740" spans="1:4" x14ac:dyDescent="0.35">
      <c r="A7740" s="98"/>
      <c r="B7740" s="98"/>
      <c r="C7740" s="98"/>
      <c r="D7740" s="98"/>
    </row>
    <row r="7741" spans="1:4" x14ac:dyDescent="0.35">
      <c r="A7741" s="98"/>
      <c r="B7741" s="98"/>
      <c r="C7741" s="98"/>
      <c r="D7741" s="98"/>
    </row>
    <row r="7742" spans="1:4" x14ac:dyDescent="0.35">
      <c r="A7742" s="98"/>
      <c r="B7742" s="98"/>
      <c r="C7742" s="98"/>
      <c r="D7742" s="98"/>
    </row>
    <row r="7743" spans="1:4" x14ac:dyDescent="0.35">
      <c r="A7743" s="98"/>
      <c r="B7743" s="98"/>
      <c r="C7743" s="98"/>
      <c r="D7743" s="98"/>
    </row>
    <row r="7744" spans="1:4" x14ac:dyDescent="0.35">
      <c r="A7744" s="98"/>
      <c r="B7744" s="98"/>
      <c r="C7744" s="98"/>
      <c r="D7744" s="98"/>
    </row>
    <row r="7745" spans="1:4" x14ac:dyDescent="0.35">
      <c r="A7745" s="98"/>
      <c r="B7745" s="98"/>
      <c r="C7745" s="98"/>
      <c r="D7745" s="98"/>
    </row>
    <row r="7746" spans="1:4" x14ac:dyDescent="0.35">
      <c r="A7746" s="98"/>
      <c r="B7746" s="98"/>
      <c r="C7746" s="98"/>
      <c r="D7746" s="98"/>
    </row>
    <row r="7747" spans="1:4" x14ac:dyDescent="0.35">
      <c r="A7747" s="98"/>
      <c r="B7747" s="98"/>
      <c r="C7747" s="98"/>
      <c r="D7747" s="98"/>
    </row>
    <row r="7748" spans="1:4" x14ac:dyDescent="0.35">
      <c r="A7748" s="98"/>
      <c r="B7748" s="98"/>
      <c r="C7748" s="98"/>
      <c r="D7748" s="98"/>
    </row>
    <row r="7749" spans="1:4" x14ac:dyDescent="0.35">
      <c r="A7749" s="98"/>
      <c r="B7749" s="98"/>
      <c r="C7749" s="98"/>
      <c r="D7749" s="98"/>
    </row>
    <row r="7750" spans="1:4" x14ac:dyDescent="0.35">
      <c r="A7750" s="98"/>
      <c r="B7750" s="98"/>
      <c r="C7750" s="98"/>
      <c r="D7750" s="98"/>
    </row>
    <row r="7751" spans="1:4" x14ac:dyDescent="0.35">
      <c r="A7751" s="98"/>
      <c r="B7751" s="98"/>
      <c r="C7751" s="98"/>
      <c r="D7751" s="98"/>
    </row>
    <row r="7752" spans="1:4" x14ac:dyDescent="0.35">
      <c r="A7752" s="98"/>
      <c r="B7752" s="98"/>
      <c r="C7752" s="98"/>
      <c r="D7752" s="98"/>
    </row>
    <row r="7753" spans="1:4" x14ac:dyDescent="0.35">
      <c r="A7753" s="98"/>
      <c r="B7753" s="98"/>
      <c r="C7753" s="98"/>
      <c r="D7753" s="98"/>
    </row>
    <row r="7754" spans="1:4" x14ac:dyDescent="0.35">
      <c r="A7754" s="98"/>
      <c r="B7754" s="98"/>
      <c r="C7754" s="98"/>
      <c r="D7754" s="98"/>
    </row>
    <row r="7755" spans="1:4" x14ac:dyDescent="0.35">
      <c r="A7755" s="98"/>
      <c r="B7755" s="98"/>
      <c r="C7755" s="98"/>
      <c r="D7755" s="98"/>
    </row>
    <row r="7756" spans="1:4" x14ac:dyDescent="0.35">
      <c r="A7756" s="98"/>
      <c r="B7756" s="98"/>
      <c r="C7756" s="98"/>
      <c r="D7756" s="98"/>
    </row>
    <row r="7757" spans="1:4" x14ac:dyDescent="0.35">
      <c r="A7757" s="98"/>
      <c r="B7757" s="98"/>
      <c r="C7757" s="98"/>
      <c r="D7757" s="98"/>
    </row>
    <row r="7758" spans="1:4" x14ac:dyDescent="0.35">
      <c r="A7758" s="98"/>
      <c r="B7758" s="98"/>
      <c r="C7758" s="98"/>
      <c r="D7758" s="98"/>
    </row>
    <row r="7759" spans="1:4" x14ac:dyDescent="0.35">
      <c r="A7759" s="98"/>
      <c r="B7759" s="98"/>
      <c r="C7759" s="98"/>
      <c r="D7759" s="98"/>
    </row>
    <row r="7760" spans="1:4" x14ac:dyDescent="0.35">
      <c r="A7760" s="98"/>
      <c r="B7760" s="98"/>
      <c r="C7760" s="98"/>
      <c r="D7760" s="98"/>
    </row>
    <row r="7761" spans="1:4" x14ac:dyDescent="0.35">
      <c r="A7761" s="98"/>
      <c r="B7761" s="98"/>
      <c r="C7761" s="98"/>
      <c r="D7761" s="98"/>
    </row>
    <row r="7762" spans="1:4" x14ac:dyDescent="0.35">
      <c r="A7762" s="98"/>
      <c r="B7762" s="98"/>
      <c r="C7762" s="98"/>
      <c r="D7762" s="98"/>
    </row>
    <row r="7763" spans="1:4" x14ac:dyDescent="0.35">
      <c r="A7763" s="98"/>
      <c r="B7763" s="98"/>
      <c r="C7763" s="98"/>
      <c r="D7763" s="98"/>
    </row>
    <row r="7764" spans="1:4" x14ac:dyDescent="0.35">
      <c r="A7764" s="98"/>
      <c r="B7764" s="98"/>
      <c r="C7764" s="98"/>
      <c r="D7764" s="98"/>
    </row>
    <row r="7765" spans="1:4" x14ac:dyDescent="0.35">
      <c r="A7765" s="98"/>
      <c r="B7765" s="98"/>
      <c r="C7765" s="98"/>
      <c r="D7765" s="98"/>
    </row>
    <row r="7766" spans="1:4" x14ac:dyDescent="0.35">
      <c r="A7766" s="98"/>
      <c r="B7766" s="98"/>
      <c r="C7766" s="98"/>
      <c r="D7766" s="98"/>
    </row>
    <row r="7767" spans="1:4" x14ac:dyDescent="0.35">
      <c r="A7767" s="98"/>
      <c r="B7767" s="98"/>
      <c r="C7767" s="98"/>
      <c r="D7767" s="98"/>
    </row>
    <row r="7768" spans="1:4" x14ac:dyDescent="0.35">
      <c r="A7768" s="98"/>
      <c r="B7768" s="98"/>
      <c r="C7768" s="98"/>
      <c r="D7768" s="98"/>
    </row>
    <row r="7769" spans="1:4" x14ac:dyDescent="0.35">
      <c r="A7769" s="98"/>
      <c r="B7769" s="98"/>
      <c r="C7769" s="98"/>
      <c r="D7769" s="98"/>
    </row>
    <row r="7770" spans="1:4" x14ac:dyDescent="0.35">
      <c r="A7770" s="98"/>
      <c r="B7770" s="98"/>
      <c r="C7770" s="98"/>
      <c r="D7770" s="98"/>
    </row>
    <row r="7771" spans="1:4" x14ac:dyDescent="0.35">
      <c r="A7771" s="98"/>
      <c r="B7771" s="98"/>
      <c r="C7771" s="98"/>
      <c r="D7771" s="98"/>
    </row>
    <row r="7772" spans="1:4" x14ac:dyDescent="0.35">
      <c r="A7772" s="98"/>
      <c r="B7772" s="98"/>
      <c r="C7772" s="98"/>
      <c r="D7772" s="98"/>
    </row>
    <row r="7773" spans="1:4" x14ac:dyDescent="0.35">
      <c r="A7773" s="98"/>
      <c r="B7773" s="98"/>
      <c r="C7773" s="98"/>
      <c r="D7773" s="98"/>
    </row>
    <row r="7774" spans="1:4" x14ac:dyDescent="0.35">
      <c r="A7774" s="98"/>
      <c r="B7774" s="98"/>
      <c r="C7774" s="98"/>
      <c r="D7774" s="98"/>
    </row>
    <row r="7775" spans="1:4" x14ac:dyDescent="0.35">
      <c r="A7775" s="98"/>
      <c r="B7775" s="98"/>
      <c r="C7775" s="98"/>
      <c r="D7775" s="98"/>
    </row>
    <row r="7776" spans="1:4" x14ac:dyDescent="0.35">
      <c r="A7776" s="98"/>
      <c r="B7776" s="98"/>
      <c r="C7776" s="98"/>
      <c r="D7776" s="98"/>
    </row>
    <row r="7777" spans="1:4" x14ac:dyDescent="0.35">
      <c r="A7777" s="98"/>
      <c r="B7777" s="98"/>
      <c r="C7777" s="98"/>
      <c r="D7777" s="98"/>
    </row>
    <row r="7778" spans="1:4" x14ac:dyDescent="0.35">
      <c r="A7778" s="98"/>
      <c r="B7778" s="98"/>
      <c r="C7778" s="98"/>
      <c r="D7778" s="98"/>
    </row>
    <row r="7779" spans="1:4" x14ac:dyDescent="0.35">
      <c r="A7779" s="98"/>
      <c r="B7779" s="98"/>
      <c r="C7779" s="98"/>
      <c r="D7779" s="98"/>
    </row>
    <row r="7780" spans="1:4" x14ac:dyDescent="0.35">
      <c r="A7780" s="98"/>
      <c r="B7780" s="98"/>
      <c r="C7780" s="98"/>
      <c r="D7780" s="98"/>
    </row>
    <row r="7781" spans="1:4" x14ac:dyDescent="0.35">
      <c r="A7781" s="98"/>
      <c r="B7781" s="98"/>
      <c r="C7781" s="98"/>
      <c r="D7781" s="98"/>
    </row>
    <row r="7782" spans="1:4" x14ac:dyDescent="0.35">
      <c r="A7782" s="98"/>
      <c r="B7782" s="98"/>
      <c r="C7782" s="98"/>
      <c r="D7782" s="98"/>
    </row>
    <row r="7783" spans="1:4" x14ac:dyDescent="0.35">
      <c r="A7783" s="98"/>
      <c r="B7783" s="98"/>
      <c r="C7783" s="98"/>
      <c r="D7783" s="98"/>
    </row>
    <row r="7784" spans="1:4" x14ac:dyDescent="0.35">
      <c r="A7784" s="98"/>
      <c r="B7784" s="98"/>
      <c r="C7784" s="98"/>
      <c r="D7784" s="98"/>
    </row>
    <row r="7785" spans="1:4" x14ac:dyDescent="0.35">
      <c r="A7785" s="98"/>
      <c r="B7785" s="98"/>
      <c r="C7785" s="98"/>
      <c r="D7785" s="98"/>
    </row>
    <row r="7786" spans="1:4" x14ac:dyDescent="0.35">
      <c r="A7786" s="98"/>
      <c r="B7786" s="98"/>
      <c r="C7786" s="98"/>
      <c r="D7786" s="98"/>
    </row>
    <row r="7787" spans="1:4" x14ac:dyDescent="0.35">
      <c r="A7787" s="98"/>
      <c r="B7787" s="98"/>
      <c r="C7787" s="98"/>
      <c r="D7787" s="98"/>
    </row>
    <row r="7788" spans="1:4" x14ac:dyDescent="0.35">
      <c r="A7788" s="98"/>
      <c r="B7788" s="98"/>
      <c r="C7788" s="98"/>
      <c r="D7788" s="98"/>
    </row>
    <row r="7789" spans="1:4" x14ac:dyDescent="0.35">
      <c r="A7789" s="98"/>
      <c r="B7789" s="98"/>
      <c r="C7789" s="98"/>
      <c r="D7789" s="98"/>
    </row>
    <row r="7790" spans="1:4" x14ac:dyDescent="0.35">
      <c r="A7790" s="98"/>
      <c r="B7790" s="98"/>
      <c r="C7790" s="98"/>
      <c r="D7790" s="98"/>
    </row>
    <row r="7791" spans="1:4" x14ac:dyDescent="0.35">
      <c r="A7791" s="98"/>
      <c r="B7791" s="98"/>
      <c r="C7791" s="98"/>
      <c r="D7791" s="98"/>
    </row>
    <row r="7792" spans="1:4" x14ac:dyDescent="0.35">
      <c r="A7792" s="98"/>
      <c r="B7792" s="98"/>
      <c r="C7792" s="98"/>
      <c r="D7792" s="98"/>
    </row>
    <row r="7793" spans="1:4" x14ac:dyDescent="0.35">
      <c r="A7793" s="98"/>
      <c r="B7793" s="98"/>
      <c r="C7793" s="98"/>
      <c r="D7793" s="98"/>
    </row>
    <row r="7794" spans="1:4" x14ac:dyDescent="0.35">
      <c r="A7794" s="98"/>
      <c r="B7794" s="98"/>
      <c r="C7794" s="98"/>
      <c r="D7794" s="98"/>
    </row>
    <row r="7795" spans="1:4" x14ac:dyDescent="0.35">
      <c r="A7795" s="98"/>
      <c r="B7795" s="98"/>
      <c r="C7795" s="98"/>
      <c r="D7795" s="98"/>
    </row>
    <row r="7796" spans="1:4" x14ac:dyDescent="0.35">
      <c r="A7796" s="98"/>
      <c r="B7796" s="98"/>
      <c r="C7796" s="98"/>
      <c r="D7796" s="98"/>
    </row>
    <row r="7797" spans="1:4" x14ac:dyDescent="0.35">
      <c r="A7797" s="98"/>
      <c r="B7797" s="98"/>
      <c r="C7797" s="98"/>
      <c r="D7797" s="98"/>
    </row>
    <row r="7798" spans="1:4" x14ac:dyDescent="0.35">
      <c r="A7798" s="98"/>
      <c r="B7798" s="98"/>
      <c r="C7798" s="98"/>
      <c r="D7798" s="98"/>
    </row>
    <row r="7799" spans="1:4" x14ac:dyDescent="0.35">
      <c r="A7799" s="98"/>
      <c r="B7799" s="98"/>
      <c r="C7799" s="98"/>
      <c r="D7799" s="98"/>
    </row>
    <row r="7800" spans="1:4" x14ac:dyDescent="0.35">
      <c r="A7800" s="98"/>
      <c r="B7800" s="98"/>
      <c r="C7800" s="98"/>
      <c r="D7800" s="98"/>
    </row>
    <row r="7801" spans="1:4" x14ac:dyDescent="0.35">
      <c r="A7801" s="98"/>
      <c r="B7801" s="98"/>
      <c r="C7801" s="98"/>
      <c r="D7801" s="98"/>
    </row>
    <row r="7802" spans="1:4" x14ac:dyDescent="0.35">
      <c r="A7802" s="98"/>
      <c r="B7802" s="98"/>
      <c r="C7802" s="98"/>
      <c r="D7802" s="98"/>
    </row>
    <row r="7803" spans="1:4" x14ac:dyDescent="0.35">
      <c r="A7803" s="98"/>
      <c r="B7803" s="98"/>
      <c r="C7803" s="98"/>
      <c r="D7803" s="98"/>
    </row>
    <row r="7804" spans="1:4" x14ac:dyDescent="0.35">
      <c r="A7804" s="98"/>
      <c r="B7804" s="98"/>
      <c r="C7804" s="98"/>
      <c r="D7804" s="98"/>
    </row>
    <row r="7805" spans="1:4" x14ac:dyDescent="0.35">
      <c r="A7805" s="98"/>
      <c r="B7805" s="98"/>
      <c r="C7805" s="98"/>
      <c r="D7805" s="98"/>
    </row>
    <row r="7806" spans="1:4" x14ac:dyDescent="0.35">
      <c r="A7806" s="98"/>
      <c r="B7806" s="98"/>
      <c r="C7806" s="98"/>
      <c r="D7806" s="98"/>
    </row>
    <row r="7807" spans="1:4" x14ac:dyDescent="0.35">
      <c r="A7807" s="98"/>
      <c r="B7807" s="98"/>
      <c r="C7807" s="98"/>
      <c r="D7807" s="98"/>
    </row>
    <row r="7808" spans="1:4" x14ac:dyDescent="0.35">
      <c r="A7808" s="98"/>
      <c r="B7808" s="98"/>
      <c r="C7808" s="98"/>
      <c r="D7808" s="98"/>
    </row>
    <row r="7809" spans="1:4" x14ac:dyDescent="0.35">
      <c r="A7809" s="98"/>
      <c r="B7809" s="98"/>
      <c r="C7809" s="98"/>
      <c r="D7809" s="98"/>
    </row>
    <row r="7810" spans="1:4" x14ac:dyDescent="0.35">
      <c r="A7810" s="98"/>
      <c r="B7810" s="98"/>
      <c r="C7810" s="98"/>
      <c r="D7810" s="98"/>
    </row>
    <row r="7811" spans="1:4" x14ac:dyDescent="0.35">
      <c r="A7811" s="98"/>
      <c r="B7811" s="98"/>
      <c r="C7811" s="98"/>
      <c r="D7811" s="98"/>
    </row>
    <row r="7812" spans="1:4" x14ac:dyDescent="0.35">
      <c r="A7812" s="98"/>
      <c r="B7812" s="98"/>
      <c r="C7812" s="98"/>
      <c r="D7812" s="98"/>
    </row>
    <row r="7813" spans="1:4" x14ac:dyDescent="0.35">
      <c r="A7813" s="98"/>
      <c r="B7813" s="98"/>
      <c r="C7813" s="98"/>
      <c r="D7813" s="98"/>
    </row>
    <row r="7814" spans="1:4" x14ac:dyDescent="0.35">
      <c r="A7814" s="98"/>
      <c r="B7814" s="98"/>
      <c r="C7814" s="98"/>
      <c r="D7814" s="98"/>
    </row>
    <row r="7815" spans="1:4" x14ac:dyDescent="0.35">
      <c r="A7815" s="98"/>
      <c r="B7815" s="98"/>
      <c r="C7815" s="98"/>
      <c r="D7815" s="98"/>
    </row>
    <row r="7816" spans="1:4" x14ac:dyDescent="0.35">
      <c r="A7816" s="98"/>
      <c r="B7816" s="98"/>
      <c r="C7816" s="98"/>
      <c r="D7816" s="98"/>
    </row>
    <row r="7817" spans="1:4" x14ac:dyDescent="0.35">
      <c r="A7817" s="98"/>
      <c r="B7817" s="98"/>
      <c r="C7817" s="98"/>
      <c r="D7817" s="98"/>
    </row>
    <row r="7818" spans="1:4" x14ac:dyDescent="0.35">
      <c r="A7818" s="98"/>
      <c r="B7818" s="98"/>
      <c r="C7818" s="98"/>
      <c r="D7818" s="98"/>
    </row>
    <row r="7819" spans="1:4" x14ac:dyDescent="0.35">
      <c r="A7819" s="98"/>
      <c r="B7819" s="98"/>
      <c r="C7819" s="98"/>
      <c r="D7819" s="98"/>
    </row>
    <row r="7820" spans="1:4" x14ac:dyDescent="0.35">
      <c r="A7820" s="98"/>
      <c r="B7820" s="98"/>
      <c r="C7820" s="98"/>
      <c r="D7820" s="98"/>
    </row>
    <row r="7821" spans="1:4" x14ac:dyDescent="0.35">
      <c r="A7821" s="98"/>
      <c r="B7821" s="98"/>
      <c r="C7821" s="98"/>
      <c r="D7821" s="98"/>
    </row>
    <row r="7822" spans="1:4" x14ac:dyDescent="0.35">
      <c r="A7822" s="98"/>
      <c r="B7822" s="98"/>
      <c r="C7822" s="98"/>
      <c r="D7822" s="98"/>
    </row>
    <row r="7823" spans="1:4" x14ac:dyDescent="0.35">
      <c r="A7823" s="98"/>
      <c r="B7823" s="98"/>
      <c r="C7823" s="98"/>
      <c r="D7823" s="98"/>
    </row>
    <row r="7824" spans="1:4" x14ac:dyDescent="0.35">
      <c r="A7824" s="98"/>
      <c r="B7824" s="98"/>
      <c r="C7824" s="98"/>
      <c r="D7824" s="98"/>
    </row>
    <row r="7825" spans="1:4" x14ac:dyDescent="0.35">
      <c r="A7825" s="98"/>
      <c r="B7825" s="98"/>
      <c r="C7825" s="98"/>
      <c r="D7825" s="98"/>
    </row>
    <row r="7826" spans="1:4" x14ac:dyDescent="0.35">
      <c r="A7826" s="98"/>
      <c r="B7826" s="98"/>
      <c r="C7826" s="98"/>
      <c r="D7826" s="98"/>
    </row>
    <row r="7827" spans="1:4" x14ac:dyDescent="0.35">
      <c r="A7827" s="98"/>
      <c r="B7827" s="98"/>
      <c r="C7827" s="98"/>
      <c r="D7827" s="98"/>
    </row>
    <row r="7828" spans="1:4" x14ac:dyDescent="0.35">
      <c r="A7828" s="98"/>
      <c r="B7828" s="98"/>
      <c r="C7828" s="98"/>
      <c r="D7828" s="98"/>
    </row>
    <row r="7829" spans="1:4" x14ac:dyDescent="0.35">
      <c r="A7829" s="98"/>
      <c r="B7829" s="98"/>
      <c r="C7829" s="98"/>
      <c r="D7829" s="98"/>
    </row>
    <row r="7830" spans="1:4" x14ac:dyDescent="0.35">
      <c r="A7830" s="98"/>
      <c r="B7830" s="98"/>
      <c r="C7830" s="98"/>
      <c r="D7830" s="98"/>
    </row>
    <row r="7831" spans="1:4" x14ac:dyDescent="0.35">
      <c r="A7831" s="98"/>
      <c r="B7831" s="98"/>
      <c r="C7831" s="98"/>
      <c r="D7831" s="98"/>
    </row>
    <row r="7832" spans="1:4" x14ac:dyDescent="0.35">
      <c r="A7832" s="98"/>
      <c r="B7832" s="98"/>
      <c r="C7832" s="98"/>
      <c r="D7832" s="98"/>
    </row>
    <row r="7833" spans="1:4" x14ac:dyDescent="0.35">
      <c r="A7833" s="98"/>
      <c r="B7833" s="98"/>
      <c r="C7833" s="98"/>
      <c r="D7833" s="98"/>
    </row>
    <row r="7834" spans="1:4" x14ac:dyDescent="0.35">
      <c r="A7834" s="98"/>
      <c r="B7834" s="98"/>
      <c r="C7834" s="98"/>
      <c r="D7834" s="98"/>
    </row>
    <row r="7835" spans="1:4" x14ac:dyDescent="0.35">
      <c r="A7835" s="98"/>
      <c r="B7835" s="98"/>
      <c r="C7835" s="98"/>
      <c r="D7835" s="98"/>
    </row>
    <row r="7836" spans="1:4" x14ac:dyDescent="0.35">
      <c r="A7836" s="98"/>
      <c r="B7836" s="98"/>
      <c r="C7836" s="98"/>
      <c r="D7836" s="98"/>
    </row>
    <row r="7837" spans="1:4" x14ac:dyDescent="0.35">
      <c r="A7837" s="98"/>
      <c r="B7837" s="98"/>
      <c r="C7837" s="98"/>
      <c r="D7837" s="98"/>
    </row>
    <row r="7838" spans="1:4" x14ac:dyDescent="0.35">
      <c r="A7838" s="98"/>
      <c r="B7838" s="98"/>
      <c r="C7838" s="98"/>
      <c r="D7838" s="98"/>
    </row>
    <row r="7839" spans="1:4" x14ac:dyDescent="0.35">
      <c r="A7839" s="98"/>
      <c r="B7839" s="98"/>
      <c r="C7839" s="98"/>
      <c r="D7839" s="98"/>
    </row>
    <row r="7840" spans="1:4" x14ac:dyDescent="0.35">
      <c r="A7840" s="98"/>
      <c r="B7840" s="98"/>
      <c r="C7840" s="98"/>
      <c r="D7840" s="98"/>
    </row>
    <row r="7841" spans="1:4" x14ac:dyDescent="0.35">
      <c r="A7841" s="98"/>
      <c r="B7841" s="98"/>
      <c r="C7841" s="98"/>
      <c r="D7841" s="98"/>
    </row>
    <row r="7842" spans="1:4" x14ac:dyDescent="0.35">
      <c r="A7842" s="98"/>
      <c r="B7842" s="98"/>
      <c r="C7842" s="98"/>
      <c r="D7842" s="98"/>
    </row>
    <row r="7843" spans="1:4" x14ac:dyDescent="0.35">
      <c r="A7843" s="98"/>
      <c r="B7843" s="98"/>
      <c r="C7843" s="98"/>
      <c r="D7843" s="98"/>
    </row>
    <row r="7844" spans="1:4" x14ac:dyDescent="0.35">
      <c r="A7844" s="98"/>
      <c r="B7844" s="98"/>
      <c r="C7844" s="98"/>
      <c r="D7844" s="98"/>
    </row>
    <row r="7845" spans="1:4" x14ac:dyDescent="0.35">
      <c r="A7845" s="98"/>
      <c r="B7845" s="98"/>
      <c r="C7845" s="98"/>
      <c r="D7845" s="98"/>
    </row>
    <row r="7846" spans="1:4" x14ac:dyDescent="0.35">
      <c r="A7846" s="98"/>
      <c r="B7846" s="98"/>
      <c r="C7846" s="98"/>
      <c r="D7846" s="98"/>
    </row>
    <row r="7847" spans="1:4" x14ac:dyDescent="0.35">
      <c r="A7847" s="98"/>
      <c r="B7847" s="98"/>
      <c r="C7847" s="98"/>
      <c r="D7847" s="98"/>
    </row>
    <row r="7848" spans="1:4" x14ac:dyDescent="0.35">
      <c r="A7848" s="98"/>
      <c r="B7848" s="98"/>
      <c r="C7848" s="98"/>
      <c r="D7848" s="98"/>
    </row>
    <row r="7849" spans="1:4" x14ac:dyDescent="0.35">
      <c r="A7849" s="98"/>
      <c r="B7849" s="98"/>
      <c r="C7849" s="98"/>
      <c r="D7849" s="98"/>
    </row>
    <row r="7850" spans="1:4" x14ac:dyDescent="0.35">
      <c r="A7850" s="98"/>
      <c r="B7850" s="98"/>
      <c r="C7850" s="98"/>
      <c r="D7850" s="98"/>
    </row>
    <row r="7851" spans="1:4" x14ac:dyDescent="0.35">
      <c r="A7851" s="98"/>
      <c r="B7851" s="98"/>
      <c r="C7851" s="98"/>
      <c r="D7851" s="98"/>
    </row>
    <row r="7852" spans="1:4" x14ac:dyDescent="0.35">
      <c r="A7852" s="98"/>
      <c r="B7852" s="98"/>
      <c r="C7852" s="98"/>
      <c r="D7852" s="98"/>
    </row>
    <row r="7853" spans="1:4" x14ac:dyDescent="0.35">
      <c r="A7853" s="98"/>
      <c r="B7853" s="98"/>
      <c r="C7853" s="98"/>
      <c r="D7853" s="98"/>
    </row>
    <row r="7854" spans="1:4" x14ac:dyDescent="0.35">
      <c r="A7854" s="98"/>
      <c r="B7854" s="98"/>
      <c r="C7854" s="98"/>
      <c r="D7854" s="98"/>
    </row>
    <row r="7855" spans="1:4" x14ac:dyDescent="0.35">
      <c r="A7855" s="98"/>
      <c r="B7855" s="98"/>
      <c r="C7855" s="98"/>
      <c r="D7855" s="98"/>
    </row>
    <row r="7856" spans="1:4" x14ac:dyDescent="0.35">
      <c r="A7856" s="98"/>
      <c r="B7856" s="98"/>
      <c r="C7856" s="98"/>
      <c r="D7856" s="98"/>
    </row>
    <row r="7857" spans="1:4" x14ac:dyDescent="0.35">
      <c r="A7857" s="98"/>
      <c r="B7857" s="98"/>
      <c r="C7857" s="98"/>
      <c r="D7857" s="98"/>
    </row>
    <row r="7858" spans="1:4" x14ac:dyDescent="0.35">
      <c r="A7858" s="98"/>
      <c r="B7858" s="98"/>
      <c r="C7858" s="98"/>
      <c r="D7858" s="98"/>
    </row>
    <row r="7859" spans="1:4" x14ac:dyDescent="0.35">
      <c r="A7859" s="98"/>
      <c r="B7859" s="98"/>
      <c r="C7859" s="98"/>
      <c r="D7859" s="98"/>
    </row>
    <row r="7860" spans="1:4" x14ac:dyDescent="0.35">
      <c r="A7860" s="98"/>
      <c r="B7860" s="98"/>
      <c r="C7860" s="98"/>
      <c r="D7860" s="98"/>
    </row>
    <row r="7861" spans="1:4" x14ac:dyDescent="0.35">
      <c r="A7861" s="98"/>
      <c r="B7861" s="98"/>
      <c r="C7861" s="98"/>
      <c r="D7861" s="98"/>
    </row>
    <row r="7862" spans="1:4" x14ac:dyDescent="0.35">
      <c r="A7862" s="98"/>
      <c r="B7862" s="98"/>
      <c r="C7862" s="98"/>
      <c r="D7862" s="98"/>
    </row>
    <row r="7863" spans="1:4" x14ac:dyDescent="0.35">
      <c r="A7863" s="98"/>
      <c r="B7863" s="98"/>
      <c r="C7863" s="98"/>
      <c r="D7863" s="98"/>
    </row>
    <row r="7864" spans="1:4" x14ac:dyDescent="0.35">
      <c r="A7864" s="98"/>
      <c r="B7864" s="98"/>
      <c r="C7864" s="98"/>
      <c r="D7864" s="98"/>
    </row>
    <row r="7865" spans="1:4" x14ac:dyDescent="0.35">
      <c r="A7865" s="98"/>
      <c r="B7865" s="98"/>
      <c r="C7865" s="98"/>
      <c r="D7865" s="98"/>
    </row>
    <row r="7866" spans="1:4" x14ac:dyDescent="0.35">
      <c r="A7866" s="98"/>
      <c r="B7866" s="98"/>
      <c r="C7866" s="98"/>
      <c r="D7866" s="98"/>
    </row>
    <row r="7867" spans="1:4" x14ac:dyDescent="0.35">
      <c r="A7867" s="98"/>
      <c r="B7867" s="98"/>
      <c r="C7867" s="98"/>
      <c r="D7867" s="98"/>
    </row>
    <row r="7868" spans="1:4" x14ac:dyDescent="0.35">
      <c r="A7868" s="98"/>
      <c r="B7868" s="98"/>
      <c r="C7868" s="98"/>
      <c r="D7868" s="98"/>
    </row>
    <row r="7869" spans="1:4" x14ac:dyDescent="0.35">
      <c r="A7869" s="98"/>
      <c r="B7869" s="98"/>
      <c r="C7869" s="98"/>
      <c r="D7869" s="98"/>
    </row>
    <row r="7870" spans="1:4" x14ac:dyDescent="0.35">
      <c r="A7870" s="98"/>
      <c r="B7870" s="98"/>
      <c r="C7870" s="98"/>
      <c r="D7870" s="98"/>
    </row>
    <row r="7871" spans="1:4" x14ac:dyDescent="0.35">
      <c r="A7871" s="98"/>
      <c r="B7871" s="98"/>
      <c r="C7871" s="98"/>
      <c r="D7871" s="98"/>
    </row>
    <row r="7872" spans="1:4" x14ac:dyDescent="0.35">
      <c r="A7872" s="98"/>
      <c r="B7872" s="98"/>
      <c r="C7872" s="98"/>
      <c r="D7872" s="98"/>
    </row>
    <row r="7873" spans="1:4" x14ac:dyDescent="0.35">
      <c r="A7873" s="98"/>
      <c r="B7873" s="98"/>
      <c r="C7873" s="98"/>
      <c r="D7873" s="98"/>
    </row>
    <row r="7874" spans="1:4" x14ac:dyDescent="0.35">
      <c r="A7874" s="98"/>
      <c r="B7874" s="98"/>
      <c r="C7874" s="98"/>
      <c r="D7874" s="98"/>
    </row>
    <row r="7875" spans="1:4" x14ac:dyDescent="0.35">
      <c r="A7875" s="98"/>
      <c r="B7875" s="98"/>
      <c r="C7875" s="98"/>
      <c r="D7875" s="98"/>
    </row>
    <row r="7876" spans="1:4" x14ac:dyDescent="0.35">
      <c r="A7876" s="98"/>
      <c r="B7876" s="98"/>
      <c r="C7876" s="98"/>
      <c r="D7876" s="98"/>
    </row>
    <row r="7877" spans="1:4" x14ac:dyDescent="0.35">
      <c r="A7877" s="98"/>
      <c r="B7877" s="98"/>
      <c r="C7877" s="98"/>
      <c r="D7877" s="98"/>
    </row>
    <row r="7878" spans="1:4" x14ac:dyDescent="0.35">
      <c r="A7878" s="98"/>
      <c r="B7878" s="98"/>
      <c r="C7878" s="98"/>
      <c r="D7878" s="98"/>
    </row>
    <row r="7879" spans="1:4" x14ac:dyDescent="0.35">
      <c r="A7879" s="98"/>
      <c r="B7879" s="98"/>
      <c r="C7879" s="98"/>
      <c r="D7879" s="98"/>
    </row>
    <row r="7880" spans="1:4" x14ac:dyDescent="0.35">
      <c r="A7880" s="98"/>
      <c r="B7880" s="98"/>
      <c r="C7880" s="98"/>
      <c r="D7880" s="98"/>
    </row>
    <row r="7881" spans="1:4" x14ac:dyDescent="0.35">
      <c r="A7881" s="98"/>
      <c r="B7881" s="98"/>
      <c r="C7881" s="98"/>
      <c r="D7881" s="98"/>
    </row>
    <row r="7882" spans="1:4" x14ac:dyDescent="0.35">
      <c r="A7882" s="98"/>
      <c r="B7882" s="98"/>
      <c r="C7882" s="98"/>
      <c r="D7882" s="98"/>
    </row>
    <row r="7883" spans="1:4" x14ac:dyDescent="0.35">
      <c r="A7883" s="98"/>
      <c r="B7883" s="98"/>
      <c r="C7883" s="98"/>
      <c r="D7883" s="98"/>
    </row>
    <row r="7884" spans="1:4" x14ac:dyDescent="0.35">
      <c r="A7884" s="98"/>
      <c r="B7884" s="98"/>
      <c r="C7884" s="98"/>
      <c r="D7884" s="98"/>
    </row>
    <row r="7885" spans="1:4" x14ac:dyDescent="0.35">
      <c r="A7885" s="98"/>
      <c r="B7885" s="98"/>
      <c r="C7885" s="98"/>
      <c r="D7885" s="98"/>
    </row>
    <row r="7886" spans="1:4" x14ac:dyDescent="0.35">
      <c r="A7886" s="98"/>
      <c r="B7886" s="98"/>
      <c r="C7886" s="98"/>
      <c r="D7886" s="98"/>
    </row>
    <row r="7887" spans="1:4" x14ac:dyDescent="0.35">
      <c r="A7887" s="98"/>
      <c r="B7887" s="98"/>
      <c r="C7887" s="98"/>
      <c r="D7887" s="98"/>
    </row>
    <row r="7888" spans="1:4" x14ac:dyDescent="0.35">
      <c r="A7888" s="98"/>
      <c r="B7888" s="98"/>
      <c r="C7888" s="98"/>
      <c r="D7888" s="98"/>
    </row>
    <row r="7889" spans="1:4" x14ac:dyDescent="0.35">
      <c r="A7889" s="98"/>
      <c r="B7889" s="98"/>
      <c r="C7889" s="98"/>
      <c r="D7889" s="98"/>
    </row>
    <row r="7890" spans="1:4" x14ac:dyDescent="0.35">
      <c r="A7890" s="98"/>
      <c r="B7890" s="98"/>
      <c r="C7890" s="98"/>
      <c r="D7890" s="98"/>
    </row>
    <row r="7891" spans="1:4" x14ac:dyDescent="0.35">
      <c r="A7891" s="98"/>
      <c r="B7891" s="98"/>
      <c r="C7891" s="98"/>
      <c r="D7891" s="98"/>
    </row>
    <row r="7892" spans="1:4" x14ac:dyDescent="0.35">
      <c r="A7892" s="98"/>
      <c r="B7892" s="98"/>
      <c r="C7892" s="98"/>
      <c r="D7892" s="98"/>
    </row>
    <row r="7893" spans="1:4" x14ac:dyDescent="0.35">
      <c r="A7893" s="98"/>
      <c r="B7893" s="98"/>
      <c r="C7893" s="98"/>
      <c r="D7893" s="98"/>
    </row>
    <row r="7894" spans="1:4" x14ac:dyDescent="0.35">
      <c r="A7894" s="98"/>
      <c r="B7894" s="98"/>
      <c r="C7894" s="98"/>
      <c r="D7894" s="98"/>
    </row>
    <row r="7895" spans="1:4" x14ac:dyDescent="0.35">
      <c r="A7895" s="98"/>
      <c r="B7895" s="98"/>
      <c r="C7895" s="98"/>
      <c r="D7895" s="98"/>
    </row>
    <row r="7896" spans="1:4" x14ac:dyDescent="0.35">
      <c r="A7896" s="98"/>
      <c r="B7896" s="98"/>
      <c r="C7896" s="98"/>
      <c r="D7896" s="98"/>
    </row>
    <row r="7897" spans="1:4" x14ac:dyDescent="0.35">
      <c r="A7897" s="98"/>
      <c r="B7897" s="98"/>
      <c r="C7897" s="98"/>
      <c r="D7897" s="98"/>
    </row>
    <row r="7898" spans="1:4" x14ac:dyDescent="0.35">
      <c r="A7898" s="98"/>
      <c r="B7898" s="98"/>
      <c r="C7898" s="98"/>
      <c r="D7898" s="98"/>
    </row>
    <row r="7899" spans="1:4" x14ac:dyDescent="0.35">
      <c r="A7899" s="98"/>
      <c r="B7899" s="98"/>
      <c r="C7899" s="98"/>
      <c r="D7899" s="98"/>
    </row>
    <row r="7900" spans="1:4" x14ac:dyDescent="0.35">
      <c r="A7900" s="98"/>
      <c r="B7900" s="98"/>
      <c r="C7900" s="98"/>
      <c r="D7900" s="98"/>
    </row>
    <row r="7901" spans="1:4" x14ac:dyDescent="0.35">
      <c r="A7901" s="98"/>
      <c r="B7901" s="98"/>
      <c r="C7901" s="98"/>
      <c r="D7901" s="98"/>
    </row>
    <row r="7902" spans="1:4" x14ac:dyDescent="0.35">
      <c r="A7902" s="98"/>
      <c r="B7902" s="98"/>
      <c r="C7902" s="98"/>
      <c r="D7902" s="98"/>
    </row>
    <row r="7903" spans="1:4" x14ac:dyDescent="0.35">
      <c r="A7903" s="98"/>
      <c r="B7903" s="98"/>
      <c r="C7903" s="98"/>
      <c r="D7903" s="98"/>
    </row>
    <row r="7904" spans="1:4" x14ac:dyDescent="0.35">
      <c r="A7904" s="98"/>
      <c r="B7904" s="98"/>
      <c r="C7904" s="98"/>
      <c r="D7904" s="98"/>
    </row>
    <row r="7905" spans="1:4" x14ac:dyDescent="0.35">
      <c r="A7905" s="98"/>
      <c r="B7905" s="98"/>
      <c r="C7905" s="98"/>
      <c r="D7905" s="98"/>
    </row>
    <row r="7906" spans="1:4" x14ac:dyDescent="0.35">
      <c r="A7906" s="98"/>
      <c r="B7906" s="98"/>
      <c r="C7906" s="98"/>
      <c r="D7906" s="98"/>
    </row>
    <row r="7907" spans="1:4" x14ac:dyDescent="0.35">
      <c r="A7907" s="98"/>
      <c r="B7907" s="98"/>
      <c r="C7907" s="98"/>
      <c r="D7907" s="98"/>
    </row>
    <row r="7908" spans="1:4" x14ac:dyDescent="0.35">
      <c r="A7908" s="98"/>
      <c r="B7908" s="98"/>
      <c r="C7908" s="98"/>
      <c r="D7908" s="98"/>
    </row>
    <row r="7909" spans="1:4" x14ac:dyDescent="0.35">
      <c r="A7909" s="98"/>
      <c r="B7909" s="98"/>
      <c r="C7909" s="98"/>
      <c r="D7909" s="98"/>
    </row>
    <row r="7910" spans="1:4" x14ac:dyDescent="0.35">
      <c r="A7910" s="98"/>
      <c r="B7910" s="98"/>
      <c r="C7910" s="98"/>
      <c r="D7910" s="98"/>
    </row>
    <row r="7911" spans="1:4" x14ac:dyDescent="0.35">
      <c r="A7911" s="98"/>
      <c r="B7911" s="98"/>
      <c r="C7911" s="98"/>
      <c r="D7911" s="98"/>
    </row>
    <row r="7912" spans="1:4" x14ac:dyDescent="0.35">
      <c r="A7912" s="98"/>
      <c r="B7912" s="98"/>
      <c r="C7912" s="98"/>
      <c r="D7912" s="98"/>
    </row>
    <row r="7913" spans="1:4" x14ac:dyDescent="0.35">
      <c r="A7913" s="98"/>
      <c r="B7913" s="98"/>
      <c r="C7913" s="98"/>
      <c r="D7913" s="98"/>
    </row>
    <row r="7914" spans="1:4" x14ac:dyDescent="0.35">
      <c r="A7914" s="98"/>
      <c r="B7914" s="98"/>
      <c r="C7914" s="98"/>
      <c r="D7914" s="98"/>
    </row>
    <row r="7915" spans="1:4" x14ac:dyDescent="0.35">
      <c r="A7915" s="98"/>
      <c r="B7915" s="98"/>
      <c r="C7915" s="98"/>
      <c r="D7915" s="98"/>
    </row>
    <row r="7916" spans="1:4" x14ac:dyDescent="0.35">
      <c r="A7916" s="98"/>
      <c r="B7916" s="98"/>
      <c r="C7916" s="98"/>
      <c r="D7916" s="98"/>
    </row>
    <row r="7917" spans="1:4" x14ac:dyDescent="0.35">
      <c r="A7917" s="98"/>
      <c r="B7917" s="98"/>
      <c r="C7917" s="98"/>
      <c r="D7917" s="98"/>
    </row>
    <row r="7918" spans="1:4" x14ac:dyDescent="0.35">
      <c r="A7918" s="98"/>
      <c r="B7918" s="98"/>
      <c r="C7918" s="98"/>
      <c r="D7918" s="98"/>
    </row>
    <row r="7919" spans="1:4" x14ac:dyDescent="0.35">
      <c r="A7919" s="98"/>
      <c r="B7919" s="98"/>
      <c r="C7919" s="98"/>
      <c r="D7919" s="98"/>
    </row>
    <row r="7920" spans="1:4" x14ac:dyDescent="0.35">
      <c r="A7920" s="98"/>
      <c r="B7920" s="98"/>
      <c r="C7920" s="98"/>
      <c r="D7920" s="98"/>
    </row>
    <row r="7921" spans="1:4" x14ac:dyDescent="0.35">
      <c r="A7921" s="98"/>
      <c r="B7921" s="98"/>
      <c r="C7921" s="98"/>
      <c r="D7921" s="98"/>
    </row>
    <row r="7922" spans="1:4" x14ac:dyDescent="0.35">
      <c r="A7922" s="98"/>
      <c r="B7922" s="98"/>
      <c r="C7922" s="98"/>
      <c r="D7922" s="98"/>
    </row>
    <row r="7923" spans="1:4" x14ac:dyDescent="0.35">
      <c r="A7923" s="98"/>
      <c r="B7923" s="98"/>
      <c r="C7923" s="98"/>
      <c r="D7923" s="98"/>
    </row>
    <row r="7924" spans="1:4" x14ac:dyDescent="0.35">
      <c r="A7924" s="98"/>
      <c r="B7924" s="98"/>
      <c r="C7924" s="98"/>
      <c r="D7924" s="98"/>
    </row>
    <row r="7925" spans="1:4" x14ac:dyDescent="0.35">
      <c r="A7925" s="98"/>
      <c r="B7925" s="98"/>
      <c r="C7925" s="98"/>
      <c r="D7925" s="98"/>
    </row>
    <row r="7926" spans="1:4" x14ac:dyDescent="0.35">
      <c r="A7926" s="98"/>
      <c r="B7926" s="98"/>
      <c r="C7926" s="98"/>
      <c r="D7926" s="98"/>
    </row>
    <row r="7927" spans="1:4" x14ac:dyDescent="0.35">
      <c r="A7927" s="98"/>
      <c r="B7927" s="98"/>
      <c r="C7927" s="98"/>
      <c r="D7927" s="98"/>
    </row>
    <row r="7928" spans="1:4" x14ac:dyDescent="0.35">
      <c r="A7928" s="98"/>
      <c r="B7928" s="98"/>
      <c r="C7928" s="98"/>
      <c r="D7928" s="98"/>
    </row>
    <row r="7929" spans="1:4" x14ac:dyDescent="0.35">
      <c r="A7929" s="98"/>
      <c r="B7929" s="98"/>
      <c r="C7929" s="98"/>
      <c r="D7929" s="98"/>
    </row>
    <row r="7930" spans="1:4" x14ac:dyDescent="0.35">
      <c r="A7930" s="98"/>
      <c r="B7930" s="98"/>
      <c r="C7930" s="98"/>
      <c r="D7930" s="98"/>
    </row>
    <row r="7931" spans="1:4" x14ac:dyDescent="0.35">
      <c r="A7931" s="98"/>
      <c r="B7931" s="98"/>
      <c r="C7931" s="98"/>
      <c r="D7931" s="98"/>
    </row>
    <row r="7932" spans="1:4" x14ac:dyDescent="0.35">
      <c r="A7932" s="98"/>
      <c r="B7932" s="98"/>
      <c r="C7932" s="98"/>
      <c r="D7932" s="98"/>
    </row>
    <row r="7933" spans="1:4" x14ac:dyDescent="0.35">
      <c r="A7933" s="98"/>
      <c r="B7933" s="98"/>
      <c r="C7933" s="98"/>
      <c r="D7933" s="98"/>
    </row>
    <row r="7934" spans="1:4" x14ac:dyDescent="0.35">
      <c r="A7934" s="98"/>
      <c r="B7934" s="98"/>
      <c r="C7934" s="98"/>
      <c r="D7934" s="98"/>
    </row>
    <row r="7935" spans="1:4" x14ac:dyDescent="0.35">
      <c r="A7935" s="98"/>
      <c r="B7935" s="98"/>
      <c r="C7935" s="98"/>
      <c r="D7935" s="98"/>
    </row>
    <row r="7936" spans="1:4" x14ac:dyDescent="0.35">
      <c r="A7936" s="98"/>
      <c r="B7936" s="98"/>
      <c r="C7936" s="98"/>
      <c r="D7936" s="98"/>
    </row>
    <row r="7937" spans="1:4" x14ac:dyDescent="0.35">
      <c r="A7937" s="98"/>
      <c r="B7937" s="98"/>
      <c r="C7937" s="98"/>
      <c r="D7937" s="98"/>
    </row>
    <row r="7938" spans="1:4" x14ac:dyDescent="0.35">
      <c r="A7938" s="98"/>
      <c r="B7938" s="98"/>
      <c r="C7938" s="98"/>
      <c r="D7938" s="98"/>
    </row>
    <row r="7939" spans="1:4" x14ac:dyDescent="0.35">
      <c r="A7939" s="98"/>
      <c r="B7939" s="98"/>
      <c r="C7939" s="98"/>
      <c r="D7939" s="98"/>
    </row>
    <row r="7940" spans="1:4" x14ac:dyDescent="0.35">
      <c r="A7940" s="98"/>
      <c r="B7940" s="98"/>
      <c r="C7940" s="98"/>
      <c r="D7940" s="98"/>
    </row>
    <row r="7941" spans="1:4" x14ac:dyDescent="0.35">
      <c r="A7941" s="98"/>
      <c r="B7941" s="98"/>
      <c r="C7941" s="98"/>
      <c r="D7941" s="98"/>
    </row>
    <row r="7942" spans="1:4" x14ac:dyDescent="0.35">
      <c r="A7942" s="98"/>
      <c r="B7942" s="98"/>
      <c r="C7942" s="98"/>
      <c r="D7942" s="98"/>
    </row>
    <row r="7943" spans="1:4" x14ac:dyDescent="0.35">
      <c r="A7943" s="98"/>
      <c r="B7943" s="98"/>
      <c r="C7943" s="98"/>
      <c r="D7943" s="98"/>
    </row>
    <row r="7944" spans="1:4" x14ac:dyDescent="0.35">
      <c r="A7944" s="98"/>
      <c r="B7944" s="98"/>
      <c r="C7944" s="98"/>
      <c r="D7944" s="98"/>
    </row>
    <row r="7945" spans="1:4" x14ac:dyDescent="0.35">
      <c r="A7945" s="98"/>
      <c r="B7945" s="98"/>
      <c r="C7945" s="98"/>
      <c r="D7945" s="98"/>
    </row>
    <row r="7946" spans="1:4" x14ac:dyDescent="0.35">
      <c r="A7946" s="98"/>
      <c r="B7946" s="98"/>
      <c r="C7946" s="98"/>
      <c r="D7946" s="98"/>
    </row>
    <row r="7947" spans="1:4" x14ac:dyDescent="0.35">
      <c r="A7947" s="98"/>
      <c r="B7947" s="98"/>
      <c r="C7947" s="98"/>
      <c r="D7947" s="98"/>
    </row>
    <row r="7948" spans="1:4" x14ac:dyDescent="0.35">
      <c r="A7948" s="98"/>
      <c r="B7948" s="98"/>
      <c r="C7948" s="98"/>
      <c r="D7948" s="98"/>
    </row>
    <row r="7949" spans="1:4" x14ac:dyDescent="0.35">
      <c r="A7949" s="98"/>
      <c r="B7949" s="98"/>
      <c r="C7949" s="98"/>
      <c r="D7949" s="98"/>
    </row>
    <row r="7950" spans="1:4" x14ac:dyDescent="0.35">
      <c r="A7950" s="98"/>
      <c r="B7950" s="98"/>
      <c r="C7950" s="98"/>
      <c r="D7950" s="98"/>
    </row>
    <row r="7951" spans="1:4" x14ac:dyDescent="0.35">
      <c r="A7951" s="98"/>
      <c r="B7951" s="98"/>
      <c r="C7951" s="98"/>
      <c r="D7951" s="98"/>
    </row>
    <row r="7952" spans="1:4" x14ac:dyDescent="0.35">
      <c r="A7952" s="98"/>
      <c r="B7952" s="98"/>
      <c r="C7952" s="98"/>
      <c r="D7952" s="98"/>
    </row>
    <row r="7953" spans="1:4" x14ac:dyDescent="0.35">
      <c r="A7953" s="98"/>
      <c r="B7953" s="98"/>
      <c r="C7953" s="98"/>
      <c r="D7953" s="98"/>
    </row>
    <row r="7954" spans="1:4" x14ac:dyDescent="0.35">
      <c r="A7954" s="98"/>
      <c r="B7954" s="98"/>
      <c r="C7954" s="98"/>
      <c r="D7954" s="98"/>
    </row>
    <row r="7955" spans="1:4" x14ac:dyDescent="0.35">
      <c r="A7955" s="98"/>
      <c r="B7955" s="98"/>
      <c r="C7955" s="98"/>
      <c r="D7955" s="98"/>
    </row>
    <row r="7956" spans="1:4" x14ac:dyDescent="0.35">
      <c r="A7956" s="98"/>
      <c r="B7956" s="98"/>
      <c r="C7956" s="98"/>
      <c r="D7956" s="98"/>
    </row>
    <row r="7957" spans="1:4" x14ac:dyDescent="0.35">
      <c r="A7957" s="98"/>
      <c r="B7957" s="98"/>
      <c r="C7957" s="98"/>
      <c r="D7957" s="98"/>
    </row>
    <row r="7958" spans="1:4" x14ac:dyDescent="0.35">
      <c r="A7958" s="98"/>
      <c r="B7958" s="98"/>
      <c r="C7958" s="98"/>
      <c r="D7958" s="98"/>
    </row>
    <row r="7959" spans="1:4" x14ac:dyDescent="0.35">
      <c r="A7959" s="98"/>
      <c r="B7959" s="98"/>
      <c r="C7959" s="98"/>
      <c r="D7959" s="98"/>
    </row>
    <row r="7960" spans="1:4" x14ac:dyDescent="0.35">
      <c r="A7960" s="98"/>
      <c r="B7960" s="98"/>
      <c r="C7960" s="98"/>
      <c r="D7960" s="98"/>
    </row>
    <row r="7961" spans="1:4" x14ac:dyDescent="0.35">
      <c r="A7961" s="98"/>
      <c r="B7961" s="98"/>
      <c r="C7961" s="98"/>
      <c r="D7961" s="98"/>
    </row>
    <row r="7962" spans="1:4" x14ac:dyDescent="0.35">
      <c r="A7962" s="98"/>
      <c r="B7962" s="98"/>
      <c r="C7962" s="98"/>
      <c r="D7962" s="98"/>
    </row>
    <row r="7963" spans="1:4" x14ac:dyDescent="0.35">
      <c r="A7963" s="98"/>
      <c r="B7963" s="98"/>
      <c r="C7963" s="98"/>
      <c r="D7963" s="98"/>
    </row>
    <row r="7964" spans="1:4" x14ac:dyDescent="0.35">
      <c r="A7964" s="98"/>
      <c r="B7964" s="98"/>
      <c r="C7964" s="98"/>
      <c r="D7964" s="98"/>
    </row>
    <row r="7965" spans="1:4" x14ac:dyDescent="0.35">
      <c r="A7965" s="98"/>
      <c r="B7965" s="98"/>
      <c r="C7965" s="98"/>
      <c r="D7965" s="98"/>
    </row>
    <row r="7966" spans="1:4" x14ac:dyDescent="0.35">
      <c r="A7966" s="98"/>
      <c r="B7966" s="98"/>
      <c r="C7966" s="98"/>
      <c r="D7966" s="98"/>
    </row>
    <row r="7967" spans="1:4" x14ac:dyDescent="0.35">
      <c r="A7967" s="98"/>
      <c r="B7967" s="98"/>
      <c r="C7967" s="98"/>
      <c r="D7967" s="98"/>
    </row>
    <row r="7968" spans="1:4" x14ac:dyDescent="0.35">
      <c r="A7968" s="98"/>
      <c r="B7968" s="98"/>
      <c r="C7968" s="98"/>
      <c r="D7968" s="98"/>
    </row>
    <row r="7969" spans="1:4" x14ac:dyDescent="0.35">
      <c r="A7969" s="98"/>
      <c r="B7969" s="98"/>
      <c r="C7969" s="98"/>
      <c r="D7969" s="98"/>
    </row>
    <row r="7970" spans="1:4" x14ac:dyDescent="0.35">
      <c r="A7970" s="98"/>
      <c r="B7970" s="98"/>
      <c r="C7970" s="98"/>
      <c r="D7970" s="98"/>
    </row>
    <row r="7971" spans="1:4" x14ac:dyDescent="0.35">
      <c r="A7971" s="98"/>
      <c r="B7971" s="98"/>
      <c r="C7971" s="98"/>
      <c r="D7971" s="98"/>
    </row>
    <row r="7972" spans="1:4" x14ac:dyDescent="0.35">
      <c r="A7972" s="98"/>
      <c r="B7972" s="98"/>
      <c r="C7972" s="98"/>
      <c r="D7972" s="98"/>
    </row>
    <row r="7973" spans="1:4" x14ac:dyDescent="0.35">
      <c r="A7973" s="98"/>
      <c r="B7973" s="98"/>
      <c r="C7973" s="98"/>
      <c r="D7973" s="98"/>
    </row>
    <row r="7974" spans="1:4" x14ac:dyDescent="0.35">
      <c r="A7974" s="98"/>
      <c r="B7974" s="98"/>
      <c r="C7974" s="98"/>
      <c r="D7974" s="98"/>
    </row>
    <row r="7975" spans="1:4" x14ac:dyDescent="0.35">
      <c r="A7975" s="98"/>
      <c r="B7975" s="98"/>
      <c r="C7975" s="98"/>
      <c r="D7975" s="98"/>
    </row>
    <row r="7976" spans="1:4" x14ac:dyDescent="0.35">
      <c r="A7976" s="98"/>
      <c r="B7976" s="98"/>
      <c r="C7976" s="98"/>
      <c r="D7976" s="98"/>
    </row>
    <row r="7977" spans="1:4" x14ac:dyDescent="0.35">
      <c r="A7977" s="98"/>
      <c r="B7977" s="98"/>
      <c r="C7977" s="98"/>
      <c r="D7977" s="98"/>
    </row>
    <row r="7978" spans="1:4" x14ac:dyDescent="0.35">
      <c r="A7978" s="98"/>
      <c r="B7978" s="98"/>
      <c r="C7978" s="98"/>
      <c r="D7978" s="98"/>
    </row>
    <row r="7979" spans="1:4" x14ac:dyDescent="0.35">
      <c r="A7979" s="98"/>
      <c r="B7979" s="98"/>
      <c r="C7979" s="98"/>
      <c r="D7979" s="98"/>
    </row>
    <row r="7980" spans="1:4" x14ac:dyDescent="0.35">
      <c r="A7980" s="98"/>
      <c r="B7980" s="98"/>
      <c r="C7980" s="98"/>
      <c r="D7980" s="98"/>
    </row>
    <row r="7981" spans="1:4" x14ac:dyDescent="0.35">
      <c r="A7981" s="98"/>
      <c r="B7981" s="98"/>
      <c r="C7981" s="98"/>
      <c r="D7981" s="98"/>
    </row>
    <row r="7982" spans="1:4" x14ac:dyDescent="0.35">
      <c r="A7982" s="98"/>
      <c r="B7982" s="98"/>
      <c r="C7982" s="98"/>
      <c r="D7982" s="98"/>
    </row>
    <row r="7983" spans="1:4" x14ac:dyDescent="0.35">
      <c r="A7983" s="98"/>
      <c r="B7983" s="98"/>
      <c r="C7983" s="98"/>
      <c r="D7983" s="98"/>
    </row>
    <row r="7984" spans="1:4" x14ac:dyDescent="0.35">
      <c r="A7984" s="98"/>
      <c r="B7984" s="98"/>
      <c r="C7984" s="98"/>
      <c r="D7984" s="98"/>
    </row>
    <row r="7985" spans="1:4" x14ac:dyDescent="0.35">
      <c r="A7985" s="98"/>
      <c r="B7985" s="98"/>
      <c r="C7985" s="98"/>
      <c r="D7985" s="98"/>
    </row>
    <row r="7986" spans="1:4" x14ac:dyDescent="0.35">
      <c r="A7986" s="98"/>
      <c r="B7986" s="98"/>
      <c r="C7986" s="98"/>
      <c r="D7986" s="98"/>
    </row>
    <row r="7987" spans="1:4" x14ac:dyDescent="0.35">
      <c r="A7987" s="98"/>
      <c r="B7987" s="98"/>
      <c r="C7987" s="98"/>
      <c r="D7987" s="98"/>
    </row>
    <row r="7988" spans="1:4" x14ac:dyDescent="0.35">
      <c r="A7988" s="98"/>
      <c r="B7988" s="98"/>
      <c r="C7988" s="98"/>
      <c r="D7988" s="98"/>
    </row>
    <row r="7989" spans="1:4" x14ac:dyDescent="0.35">
      <c r="A7989" s="98"/>
      <c r="B7989" s="98"/>
      <c r="C7989" s="98"/>
      <c r="D7989" s="98"/>
    </row>
    <row r="7990" spans="1:4" x14ac:dyDescent="0.35">
      <c r="A7990" s="98"/>
      <c r="B7990" s="98"/>
      <c r="C7990" s="98"/>
      <c r="D7990" s="98"/>
    </row>
    <row r="7991" spans="1:4" x14ac:dyDescent="0.35">
      <c r="A7991" s="98"/>
      <c r="B7991" s="98"/>
      <c r="C7991" s="98"/>
      <c r="D7991" s="98"/>
    </row>
    <row r="7992" spans="1:4" x14ac:dyDescent="0.35">
      <c r="A7992" s="98"/>
      <c r="B7992" s="98"/>
      <c r="C7992" s="98"/>
      <c r="D7992" s="98"/>
    </row>
    <row r="7993" spans="1:4" x14ac:dyDescent="0.35">
      <c r="A7993" s="98"/>
      <c r="B7993" s="98"/>
      <c r="C7993" s="98"/>
      <c r="D7993" s="98"/>
    </row>
    <row r="7994" spans="1:4" x14ac:dyDescent="0.35">
      <c r="A7994" s="98"/>
      <c r="B7994" s="98"/>
      <c r="C7994" s="98"/>
      <c r="D7994" s="98"/>
    </row>
    <row r="7995" spans="1:4" x14ac:dyDescent="0.35">
      <c r="A7995" s="98"/>
      <c r="B7995" s="98"/>
      <c r="C7995" s="98"/>
      <c r="D7995" s="98"/>
    </row>
    <row r="7996" spans="1:4" x14ac:dyDescent="0.35">
      <c r="A7996" s="98"/>
      <c r="B7996" s="98"/>
      <c r="C7996" s="98"/>
      <c r="D7996" s="98"/>
    </row>
    <row r="7997" spans="1:4" x14ac:dyDescent="0.35">
      <c r="A7997" s="98"/>
      <c r="B7997" s="98"/>
      <c r="C7997" s="98"/>
      <c r="D7997" s="98"/>
    </row>
    <row r="7998" spans="1:4" x14ac:dyDescent="0.35">
      <c r="A7998" s="98"/>
      <c r="B7998" s="98"/>
      <c r="C7998" s="98"/>
      <c r="D7998" s="98"/>
    </row>
    <row r="7999" spans="1:4" x14ac:dyDescent="0.35">
      <c r="A7999" s="98"/>
      <c r="B7999" s="98"/>
      <c r="C7999" s="98"/>
      <c r="D7999" s="98"/>
    </row>
    <row r="8000" spans="1:4" x14ac:dyDescent="0.35">
      <c r="A8000" s="98"/>
      <c r="B8000" s="98"/>
      <c r="C8000" s="98"/>
      <c r="D8000" s="98"/>
    </row>
    <row r="8001" spans="1:4" x14ac:dyDescent="0.35">
      <c r="A8001" s="98"/>
      <c r="B8001" s="98"/>
      <c r="C8001" s="98"/>
      <c r="D8001" s="98"/>
    </row>
    <row r="8002" spans="1:4" x14ac:dyDescent="0.35">
      <c r="A8002" s="98"/>
      <c r="B8002" s="98"/>
      <c r="C8002" s="98"/>
      <c r="D8002" s="98"/>
    </row>
    <row r="8003" spans="1:4" x14ac:dyDescent="0.35">
      <c r="A8003" s="98"/>
      <c r="B8003" s="98"/>
      <c r="C8003" s="98"/>
      <c r="D8003" s="98"/>
    </row>
    <row r="8004" spans="1:4" x14ac:dyDescent="0.35">
      <c r="A8004" s="98"/>
      <c r="B8004" s="98"/>
      <c r="C8004" s="98"/>
      <c r="D8004" s="98"/>
    </row>
    <row r="8005" spans="1:4" x14ac:dyDescent="0.35">
      <c r="A8005" s="98"/>
      <c r="B8005" s="98"/>
      <c r="C8005" s="98"/>
      <c r="D8005" s="98"/>
    </row>
    <row r="8006" spans="1:4" x14ac:dyDescent="0.35">
      <c r="A8006" s="98"/>
      <c r="B8006" s="98"/>
      <c r="C8006" s="98"/>
      <c r="D8006" s="98"/>
    </row>
    <row r="8007" spans="1:4" x14ac:dyDescent="0.35">
      <c r="A8007" s="98"/>
      <c r="B8007" s="98"/>
      <c r="C8007" s="98"/>
      <c r="D8007" s="98"/>
    </row>
    <row r="8008" spans="1:4" x14ac:dyDescent="0.35">
      <c r="A8008" s="98"/>
      <c r="B8008" s="98"/>
      <c r="C8008" s="98"/>
      <c r="D8008" s="98"/>
    </row>
    <row r="8009" spans="1:4" x14ac:dyDescent="0.35">
      <c r="A8009" s="98"/>
      <c r="B8009" s="98"/>
      <c r="C8009" s="98"/>
      <c r="D8009" s="98"/>
    </row>
    <row r="8010" spans="1:4" x14ac:dyDescent="0.35">
      <c r="A8010" s="98"/>
      <c r="B8010" s="98"/>
      <c r="C8010" s="98"/>
      <c r="D8010" s="98"/>
    </row>
    <row r="8011" spans="1:4" x14ac:dyDescent="0.35">
      <c r="A8011" s="98"/>
      <c r="B8011" s="98"/>
      <c r="C8011" s="98"/>
      <c r="D8011" s="98"/>
    </row>
    <row r="8012" spans="1:4" x14ac:dyDescent="0.35">
      <c r="A8012" s="98"/>
      <c r="B8012" s="98"/>
      <c r="C8012" s="98"/>
      <c r="D8012" s="98"/>
    </row>
    <row r="8013" spans="1:4" x14ac:dyDescent="0.35">
      <c r="A8013" s="98"/>
      <c r="B8013" s="98"/>
      <c r="C8013" s="98"/>
      <c r="D8013" s="98"/>
    </row>
    <row r="8014" spans="1:4" x14ac:dyDescent="0.35">
      <c r="A8014" s="98"/>
      <c r="B8014" s="98"/>
      <c r="C8014" s="98"/>
      <c r="D8014" s="98"/>
    </row>
    <row r="8015" spans="1:4" x14ac:dyDescent="0.35">
      <c r="A8015" s="98"/>
      <c r="B8015" s="98"/>
      <c r="C8015" s="98"/>
      <c r="D8015" s="98"/>
    </row>
    <row r="8016" spans="1:4" x14ac:dyDescent="0.35">
      <c r="A8016" s="98"/>
      <c r="B8016" s="98"/>
      <c r="C8016" s="98"/>
      <c r="D8016" s="98"/>
    </row>
    <row r="8017" spans="1:4" x14ac:dyDescent="0.35">
      <c r="A8017" s="98"/>
      <c r="B8017" s="98"/>
      <c r="C8017" s="98"/>
      <c r="D8017" s="98"/>
    </row>
    <row r="8018" spans="1:4" x14ac:dyDescent="0.35">
      <c r="A8018" s="98"/>
      <c r="B8018" s="98"/>
      <c r="C8018" s="98"/>
      <c r="D8018" s="98"/>
    </row>
    <row r="8019" spans="1:4" x14ac:dyDescent="0.35">
      <c r="A8019" s="98"/>
      <c r="B8019" s="98"/>
      <c r="C8019" s="98"/>
      <c r="D8019" s="98"/>
    </row>
    <row r="8020" spans="1:4" x14ac:dyDescent="0.35">
      <c r="A8020" s="98"/>
      <c r="B8020" s="98"/>
      <c r="C8020" s="98"/>
      <c r="D8020" s="98"/>
    </row>
    <row r="8021" spans="1:4" x14ac:dyDescent="0.35">
      <c r="A8021" s="98"/>
      <c r="B8021" s="98"/>
      <c r="C8021" s="98"/>
      <c r="D8021" s="98"/>
    </row>
    <row r="8022" spans="1:4" x14ac:dyDescent="0.35">
      <c r="A8022" s="98"/>
      <c r="B8022" s="98"/>
      <c r="C8022" s="98"/>
      <c r="D8022" s="98"/>
    </row>
    <row r="8023" spans="1:4" x14ac:dyDescent="0.35">
      <c r="A8023" s="98"/>
      <c r="B8023" s="98"/>
      <c r="C8023" s="98"/>
      <c r="D8023" s="98"/>
    </row>
    <row r="8024" spans="1:4" x14ac:dyDescent="0.35">
      <c r="A8024" s="98"/>
      <c r="B8024" s="98"/>
      <c r="C8024" s="98"/>
      <c r="D8024" s="98"/>
    </row>
    <row r="8025" spans="1:4" x14ac:dyDescent="0.35">
      <c r="A8025" s="98"/>
      <c r="B8025" s="98"/>
      <c r="C8025" s="98"/>
      <c r="D8025" s="98"/>
    </row>
    <row r="8026" spans="1:4" x14ac:dyDescent="0.35">
      <c r="A8026" s="98"/>
      <c r="B8026" s="98"/>
      <c r="C8026" s="98"/>
      <c r="D8026" s="98"/>
    </row>
    <row r="8027" spans="1:4" x14ac:dyDescent="0.35">
      <c r="A8027" s="98"/>
      <c r="B8027" s="98"/>
      <c r="C8027" s="98"/>
      <c r="D8027" s="98"/>
    </row>
    <row r="8028" spans="1:4" x14ac:dyDescent="0.35">
      <c r="A8028" s="98"/>
      <c r="B8028" s="98"/>
      <c r="C8028" s="98"/>
      <c r="D8028" s="98"/>
    </row>
    <row r="8029" spans="1:4" x14ac:dyDescent="0.35">
      <c r="A8029" s="98"/>
      <c r="B8029" s="98"/>
      <c r="C8029" s="98"/>
      <c r="D8029" s="98"/>
    </row>
    <row r="8030" spans="1:4" x14ac:dyDescent="0.35">
      <c r="A8030" s="98"/>
      <c r="B8030" s="98"/>
      <c r="C8030" s="98"/>
      <c r="D8030" s="98"/>
    </row>
    <row r="8031" spans="1:4" x14ac:dyDescent="0.35">
      <c r="A8031" s="98"/>
      <c r="B8031" s="98"/>
      <c r="C8031" s="98"/>
      <c r="D8031" s="98"/>
    </row>
    <row r="8032" spans="1:4" x14ac:dyDescent="0.35">
      <c r="A8032" s="98"/>
      <c r="B8032" s="98"/>
      <c r="C8032" s="98"/>
      <c r="D8032" s="98"/>
    </row>
    <row r="8033" spans="1:4" x14ac:dyDescent="0.35">
      <c r="A8033" s="98"/>
      <c r="B8033" s="98"/>
      <c r="C8033" s="98"/>
      <c r="D8033" s="98"/>
    </row>
    <row r="8034" spans="1:4" x14ac:dyDescent="0.35">
      <c r="A8034" s="98"/>
      <c r="B8034" s="98"/>
      <c r="C8034" s="98"/>
      <c r="D8034" s="98"/>
    </row>
    <row r="8035" spans="1:4" x14ac:dyDescent="0.35">
      <c r="A8035" s="98"/>
      <c r="B8035" s="98"/>
      <c r="C8035" s="98"/>
      <c r="D8035" s="98"/>
    </row>
    <row r="8036" spans="1:4" x14ac:dyDescent="0.35">
      <c r="A8036" s="98"/>
      <c r="B8036" s="98"/>
      <c r="C8036" s="98"/>
      <c r="D8036" s="98"/>
    </row>
    <row r="8037" spans="1:4" x14ac:dyDescent="0.35">
      <c r="A8037" s="98"/>
      <c r="B8037" s="98"/>
      <c r="C8037" s="98"/>
      <c r="D8037" s="98"/>
    </row>
    <row r="8038" spans="1:4" x14ac:dyDescent="0.35">
      <c r="A8038" s="98"/>
      <c r="B8038" s="98"/>
      <c r="C8038" s="98"/>
      <c r="D8038" s="98"/>
    </row>
    <row r="8039" spans="1:4" x14ac:dyDescent="0.35">
      <c r="A8039" s="98"/>
      <c r="B8039" s="98"/>
      <c r="C8039" s="98"/>
      <c r="D8039" s="98"/>
    </row>
    <row r="8040" spans="1:4" x14ac:dyDescent="0.35">
      <c r="A8040" s="98"/>
      <c r="B8040" s="98"/>
      <c r="C8040" s="98"/>
      <c r="D8040" s="98"/>
    </row>
    <row r="8041" spans="1:4" x14ac:dyDescent="0.35">
      <c r="A8041" s="98"/>
      <c r="B8041" s="98"/>
      <c r="C8041" s="98"/>
      <c r="D8041" s="98"/>
    </row>
    <row r="8042" spans="1:4" x14ac:dyDescent="0.35">
      <c r="A8042" s="98"/>
      <c r="B8042" s="98"/>
      <c r="C8042" s="98"/>
      <c r="D8042" s="98"/>
    </row>
    <row r="8043" spans="1:4" x14ac:dyDescent="0.35">
      <c r="A8043" s="98"/>
      <c r="B8043" s="98"/>
      <c r="C8043" s="98"/>
      <c r="D8043" s="98"/>
    </row>
    <row r="8044" spans="1:4" x14ac:dyDescent="0.35">
      <c r="A8044" s="98"/>
      <c r="B8044" s="98"/>
      <c r="C8044" s="98"/>
      <c r="D8044" s="98"/>
    </row>
    <row r="8045" spans="1:4" x14ac:dyDescent="0.35">
      <c r="A8045" s="98"/>
      <c r="B8045" s="98"/>
      <c r="C8045" s="98"/>
      <c r="D8045" s="98"/>
    </row>
    <row r="8046" spans="1:4" x14ac:dyDescent="0.35">
      <c r="A8046" s="98"/>
      <c r="B8046" s="98"/>
      <c r="C8046" s="98"/>
      <c r="D8046" s="98"/>
    </row>
    <row r="8047" spans="1:4" x14ac:dyDescent="0.35">
      <c r="A8047" s="98"/>
      <c r="B8047" s="98"/>
      <c r="C8047" s="98"/>
      <c r="D8047" s="98"/>
    </row>
    <row r="8048" spans="1:4" x14ac:dyDescent="0.35">
      <c r="A8048" s="98"/>
      <c r="B8048" s="98"/>
      <c r="C8048" s="98"/>
      <c r="D8048" s="98"/>
    </row>
    <row r="8049" spans="1:4" x14ac:dyDescent="0.35">
      <c r="A8049" s="98"/>
      <c r="B8049" s="98"/>
      <c r="C8049" s="98"/>
      <c r="D8049" s="98"/>
    </row>
    <row r="8050" spans="1:4" x14ac:dyDescent="0.35">
      <c r="A8050" s="98"/>
      <c r="B8050" s="98"/>
      <c r="C8050" s="98"/>
      <c r="D8050" s="98"/>
    </row>
    <row r="8051" spans="1:4" x14ac:dyDescent="0.35">
      <c r="A8051" s="98"/>
      <c r="B8051" s="98"/>
      <c r="C8051" s="98"/>
      <c r="D8051" s="98"/>
    </row>
    <row r="8052" spans="1:4" x14ac:dyDescent="0.35">
      <c r="A8052" s="98"/>
      <c r="B8052" s="98"/>
      <c r="C8052" s="98"/>
      <c r="D8052" s="98"/>
    </row>
    <row r="8053" spans="1:4" x14ac:dyDescent="0.35">
      <c r="A8053" s="98"/>
      <c r="B8053" s="98"/>
      <c r="C8053" s="98"/>
      <c r="D8053" s="98"/>
    </row>
    <row r="8054" spans="1:4" x14ac:dyDescent="0.35">
      <c r="A8054" s="98"/>
      <c r="B8054" s="98"/>
      <c r="C8054" s="98"/>
      <c r="D8054" s="98"/>
    </row>
    <row r="8055" spans="1:4" x14ac:dyDescent="0.35">
      <c r="A8055" s="98"/>
      <c r="B8055" s="98"/>
      <c r="C8055" s="98"/>
      <c r="D8055" s="98"/>
    </row>
    <row r="8056" spans="1:4" x14ac:dyDescent="0.35">
      <c r="A8056" s="98"/>
      <c r="B8056" s="98"/>
      <c r="C8056" s="98"/>
      <c r="D8056" s="98"/>
    </row>
    <row r="8057" spans="1:4" x14ac:dyDescent="0.35">
      <c r="A8057" s="98"/>
      <c r="B8057" s="98"/>
      <c r="C8057" s="98"/>
      <c r="D8057" s="98"/>
    </row>
    <row r="8058" spans="1:4" x14ac:dyDescent="0.35">
      <c r="A8058" s="98"/>
      <c r="B8058" s="98"/>
      <c r="C8058" s="98"/>
      <c r="D8058" s="98"/>
    </row>
    <row r="8059" spans="1:4" x14ac:dyDescent="0.35">
      <c r="A8059" s="98"/>
      <c r="B8059" s="98"/>
      <c r="C8059" s="98"/>
      <c r="D8059" s="98"/>
    </row>
    <row r="8060" spans="1:4" x14ac:dyDescent="0.35">
      <c r="A8060" s="98"/>
      <c r="B8060" s="98"/>
      <c r="C8060" s="98"/>
      <c r="D8060" s="98"/>
    </row>
    <row r="8061" spans="1:4" x14ac:dyDescent="0.35">
      <c r="A8061" s="98"/>
      <c r="B8061" s="98"/>
      <c r="C8061" s="98"/>
      <c r="D8061" s="98"/>
    </row>
    <row r="8062" spans="1:4" x14ac:dyDescent="0.35">
      <c r="A8062" s="98"/>
      <c r="B8062" s="98"/>
      <c r="C8062" s="98"/>
      <c r="D8062" s="98"/>
    </row>
    <row r="8063" spans="1:4" x14ac:dyDescent="0.35">
      <c r="A8063" s="98"/>
      <c r="B8063" s="98"/>
      <c r="C8063" s="98"/>
      <c r="D8063" s="98"/>
    </row>
    <row r="8064" spans="1:4" x14ac:dyDescent="0.35">
      <c r="A8064" s="98"/>
      <c r="B8064" s="98"/>
      <c r="C8064" s="98"/>
      <c r="D8064" s="98"/>
    </row>
    <row r="8065" spans="1:4" x14ac:dyDescent="0.35">
      <c r="A8065" s="98"/>
      <c r="B8065" s="98"/>
      <c r="C8065" s="98"/>
      <c r="D8065" s="98"/>
    </row>
    <row r="8066" spans="1:4" x14ac:dyDescent="0.35">
      <c r="A8066" s="98"/>
      <c r="B8066" s="98"/>
      <c r="C8066" s="98"/>
      <c r="D8066" s="98"/>
    </row>
    <row r="8067" spans="1:4" x14ac:dyDescent="0.35">
      <c r="A8067" s="98"/>
      <c r="B8067" s="98"/>
      <c r="C8067" s="98"/>
      <c r="D8067" s="98"/>
    </row>
    <row r="8068" spans="1:4" x14ac:dyDescent="0.35">
      <c r="A8068" s="98"/>
      <c r="B8068" s="98"/>
      <c r="C8068" s="98"/>
      <c r="D8068" s="98"/>
    </row>
    <row r="8069" spans="1:4" x14ac:dyDescent="0.35">
      <c r="A8069" s="98"/>
      <c r="B8069" s="98"/>
      <c r="C8069" s="98"/>
      <c r="D8069" s="98"/>
    </row>
    <row r="8070" spans="1:4" x14ac:dyDescent="0.35">
      <c r="A8070" s="98"/>
      <c r="B8070" s="98"/>
      <c r="C8070" s="98"/>
      <c r="D8070" s="98"/>
    </row>
    <row r="8071" spans="1:4" x14ac:dyDescent="0.35">
      <c r="A8071" s="98"/>
      <c r="B8071" s="98"/>
      <c r="C8071" s="98"/>
      <c r="D8071" s="98"/>
    </row>
    <row r="8072" spans="1:4" x14ac:dyDescent="0.35">
      <c r="A8072" s="98"/>
      <c r="B8072" s="98"/>
      <c r="C8072" s="98"/>
      <c r="D8072" s="98"/>
    </row>
    <row r="8073" spans="1:4" x14ac:dyDescent="0.35">
      <c r="A8073" s="98"/>
      <c r="B8073" s="98"/>
      <c r="C8073" s="98"/>
      <c r="D8073" s="98"/>
    </row>
    <row r="8074" spans="1:4" x14ac:dyDescent="0.35">
      <c r="A8074" s="98"/>
      <c r="B8074" s="98"/>
      <c r="C8074" s="98"/>
      <c r="D8074" s="98"/>
    </row>
    <row r="8075" spans="1:4" x14ac:dyDescent="0.35">
      <c r="A8075" s="98"/>
      <c r="B8075" s="98"/>
      <c r="C8075" s="98"/>
      <c r="D8075" s="98"/>
    </row>
    <row r="8076" spans="1:4" x14ac:dyDescent="0.35">
      <c r="A8076" s="98"/>
      <c r="B8076" s="98"/>
      <c r="C8076" s="98"/>
      <c r="D8076" s="98"/>
    </row>
    <row r="8077" spans="1:4" x14ac:dyDescent="0.35">
      <c r="A8077" s="98"/>
      <c r="B8077" s="98"/>
      <c r="C8077" s="98"/>
      <c r="D8077" s="98"/>
    </row>
    <row r="8078" spans="1:4" x14ac:dyDescent="0.35">
      <c r="A8078" s="98"/>
      <c r="B8078" s="98"/>
      <c r="C8078" s="98"/>
      <c r="D8078" s="98"/>
    </row>
    <row r="8079" spans="1:4" x14ac:dyDescent="0.35">
      <c r="A8079" s="98"/>
      <c r="B8079" s="98"/>
      <c r="C8079" s="98"/>
      <c r="D8079" s="98"/>
    </row>
    <row r="8080" spans="1:4" x14ac:dyDescent="0.35">
      <c r="A8080" s="98"/>
      <c r="B8080" s="98"/>
      <c r="C8080" s="98"/>
      <c r="D8080" s="98"/>
    </row>
    <row r="8081" spans="1:4" x14ac:dyDescent="0.35">
      <c r="A8081" s="98"/>
      <c r="B8081" s="98"/>
      <c r="C8081" s="98"/>
      <c r="D8081" s="98"/>
    </row>
    <row r="8082" spans="1:4" x14ac:dyDescent="0.35">
      <c r="A8082" s="98"/>
      <c r="B8082" s="98"/>
      <c r="C8082" s="98"/>
      <c r="D8082" s="98"/>
    </row>
    <row r="8083" spans="1:4" x14ac:dyDescent="0.35">
      <c r="A8083" s="98"/>
      <c r="B8083" s="98"/>
      <c r="C8083" s="98"/>
      <c r="D8083" s="98"/>
    </row>
    <row r="8084" spans="1:4" x14ac:dyDescent="0.35">
      <c r="A8084" s="98"/>
      <c r="B8084" s="98"/>
      <c r="C8084" s="98"/>
      <c r="D8084" s="98"/>
    </row>
    <row r="8085" spans="1:4" x14ac:dyDescent="0.35">
      <c r="A8085" s="98"/>
      <c r="B8085" s="98"/>
      <c r="C8085" s="98"/>
      <c r="D8085" s="98"/>
    </row>
    <row r="8086" spans="1:4" x14ac:dyDescent="0.35">
      <c r="A8086" s="98"/>
      <c r="B8086" s="98"/>
      <c r="C8086" s="98"/>
      <c r="D8086" s="98"/>
    </row>
    <row r="8087" spans="1:4" x14ac:dyDescent="0.35">
      <c r="A8087" s="98"/>
      <c r="B8087" s="98"/>
      <c r="C8087" s="98"/>
      <c r="D8087" s="98"/>
    </row>
    <row r="8088" spans="1:4" x14ac:dyDescent="0.35">
      <c r="A8088" s="98"/>
      <c r="B8088" s="98"/>
      <c r="C8088" s="98"/>
      <c r="D8088" s="98"/>
    </row>
    <row r="8089" spans="1:4" x14ac:dyDescent="0.35">
      <c r="A8089" s="98"/>
      <c r="B8089" s="98"/>
      <c r="C8089" s="98"/>
      <c r="D8089" s="98"/>
    </row>
    <row r="8090" spans="1:4" x14ac:dyDescent="0.35">
      <c r="A8090" s="98"/>
      <c r="B8090" s="98"/>
      <c r="C8090" s="98"/>
      <c r="D8090" s="98"/>
    </row>
    <row r="8091" spans="1:4" x14ac:dyDescent="0.35">
      <c r="A8091" s="98"/>
      <c r="B8091" s="98"/>
      <c r="C8091" s="98"/>
      <c r="D8091" s="98"/>
    </row>
    <row r="8092" spans="1:4" x14ac:dyDescent="0.35">
      <c r="A8092" s="98"/>
      <c r="B8092" s="98"/>
      <c r="C8092" s="98"/>
      <c r="D8092" s="98"/>
    </row>
    <row r="8093" spans="1:4" x14ac:dyDescent="0.35">
      <c r="A8093" s="98"/>
      <c r="B8093" s="98"/>
      <c r="C8093" s="98"/>
      <c r="D8093" s="98"/>
    </row>
    <row r="8094" spans="1:4" x14ac:dyDescent="0.35">
      <c r="A8094" s="98"/>
      <c r="B8094" s="98"/>
      <c r="C8094" s="98"/>
      <c r="D8094" s="98"/>
    </row>
    <row r="8095" spans="1:4" x14ac:dyDescent="0.35">
      <c r="A8095" s="98"/>
      <c r="B8095" s="98"/>
      <c r="C8095" s="98"/>
      <c r="D8095" s="98"/>
    </row>
    <row r="8096" spans="1:4" x14ac:dyDescent="0.35">
      <c r="A8096" s="98"/>
      <c r="B8096" s="98"/>
      <c r="C8096" s="98"/>
      <c r="D8096" s="98"/>
    </row>
    <row r="8097" spans="1:4" x14ac:dyDescent="0.35">
      <c r="A8097" s="98"/>
      <c r="B8097" s="98"/>
      <c r="C8097" s="98"/>
      <c r="D8097" s="98"/>
    </row>
    <row r="8098" spans="1:4" x14ac:dyDescent="0.35">
      <c r="A8098" s="98"/>
      <c r="B8098" s="98"/>
      <c r="C8098" s="98"/>
      <c r="D8098" s="98"/>
    </row>
    <row r="8099" spans="1:4" x14ac:dyDescent="0.35">
      <c r="A8099" s="98"/>
      <c r="B8099" s="98"/>
      <c r="C8099" s="98"/>
      <c r="D8099" s="98"/>
    </row>
    <row r="8100" spans="1:4" x14ac:dyDescent="0.35">
      <c r="A8100" s="98"/>
      <c r="B8100" s="98"/>
      <c r="C8100" s="98"/>
      <c r="D8100" s="98"/>
    </row>
    <row r="8101" spans="1:4" x14ac:dyDescent="0.35">
      <c r="A8101" s="98"/>
      <c r="B8101" s="98"/>
      <c r="C8101" s="98"/>
      <c r="D8101" s="98"/>
    </row>
    <row r="8102" spans="1:4" x14ac:dyDescent="0.35">
      <c r="A8102" s="98"/>
      <c r="B8102" s="98"/>
      <c r="C8102" s="98"/>
      <c r="D8102" s="98"/>
    </row>
    <row r="8103" spans="1:4" x14ac:dyDescent="0.35">
      <c r="A8103" s="98"/>
      <c r="B8103" s="98"/>
      <c r="C8103" s="98"/>
      <c r="D8103" s="98"/>
    </row>
    <row r="8104" spans="1:4" x14ac:dyDescent="0.35">
      <c r="A8104" s="98"/>
      <c r="B8104" s="98"/>
      <c r="C8104" s="98"/>
      <c r="D8104" s="98"/>
    </row>
    <row r="8105" spans="1:4" x14ac:dyDescent="0.35">
      <c r="A8105" s="98"/>
      <c r="B8105" s="98"/>
      <c r="C8105" s="98"/>
      <c r="D8105" s="98"/>
    </row>
    <row r="8106" spans="1:4" x14ac:dyDescent="0.35">
      <c r="A8106" s="98"/>
      <c r="B8106" s="98"/>
      <c r="C8106" s="98"/>
      <c r="D8106" s="98"/>
    </row>
    <row r="8107" spans="1:4" x14ac:dyDescent="0.35">
      <c r="A8107" s="98"/>
      <c r="B8107" s="98"/>
      <c r="C8107" s="98"/>
      <c r="D8107" s="98"/>
    </row>
    <row r="8108" spans="1:4" x14ac:dyDescent="0.35">
      <c r="A8108" s="98"/>
      <c r="B8108" s="98"/>
      <c r="C8108" s="98"/>
      <c r="D8108" s="98"/>
    </row>
    <row r="8109" spans="1:4" x14ac:dyDescent="0.35">
      <c r="A8109" s="98"/>
      <c r="B8109" s="98"/>
      <c r="C8109" s="98"/>
      <c r="D8109" s="98"/>
    </row>
    <row r="8110" spans="1:4" x14ac:dyDescent="0.35">
      <c r="A8110" s="98"/>
      <c r="B8110" s="98"/>
      <c r="C8110" s="98"/>
      <c r="D8110" s="98"/>
    </row>
    <row r="8111" spans="1:4" x14ac:dyDescent="0.35">
      <c r="A8111" s="98"/>
      <c r="B8111" s="98"/>
      <c r="C8111" s="98"/>
      <c r="D8111" s="98"/>
    </row>
    <row r="8112" spans="1:4" x14ac:dyDescent="0.35">
      <c r="A8112" s="98"/>
      <c r="B8112" s="98"/>
      <c r="C8112" s="98"/>
      <c r="D8112" s="98"/>
    </row>
    <row r="8113" spans="1:4" x14ac:dyDescent="0.35">
      <c r="A8113" s="98"/>
      <c r="B8113" s="98"/>
      <c r="C8113" s="98"/>
      <c r="D8113" s="98"/>
    </row>
    <row r="8114" spans="1:4" x14ac:dyDescent="0.35">
      <c r="A8114" s="98"/>
      <c r="B8114" s="98"/>
      <c r="C8114" s="98"/>
      <c r="D8114" s="98"/>
    </row>
    <row r="8115" spans="1:4" x14ac:dyDescent="0.35">
      <c r="A8115" s="98"/>
      <c r="B8115" s="98"/>
      <c r="C8115" s="98"/>
      <c r="D8115" s="98"/>
    </row>
    <row r="8116" spans="1:4" x14ac:dyDescent="0.35">
      <c r="A8116" s="98"/>
      <c r="B8116" s="98"/>
      <c r="C8116" s="98"/>
      <c r="D8116" s="98"/>
    </row>
    <row r="8117" spans="1:4" x14ac:dyDescent="0.35">
      <c r="A8117" s="98"/>
      <c r="B8117" s="98"/>
      <c r="C8117" s="98"/>
      <c r="D8117" s="98"/>
    </row>
    <row r="8118" spans="1:4" x14ac:dyDescent="0.35">
      <c r="A8118" s="98"/>
      <c r="B8118" s="98"/>
      <c r="C8118" s="98"/>
      <c r="D8118" s="98"/>
    </row>
    <row r="8119" spans="1:4" x14ac:dyDescent="0.35">
      <c r="A8119" s="98"/>
      <c r="B8119" s="98"/>
      <c r="C8119" s="98"/>
      <c r="D8119" s="98"/>
    </row>
    <row r="8120" spans="1:4" x14ac:dyDescent="0.35">
      <c r="A8120" s="98"/>
      <c r="B8120" s="98"/>
      <c r="C8120" s="98"/>
      <c r="D8120" s="98"/>
    </row>
    <row r="8121" spans="1:4" x14ac:dyDescent="0.35">
      <c r="A8121" s="98"/>
      <c r="B8121" s="98"/>
      <c r="C8121" s="98"/>
      <c r="D8121" s="98"/>
    </row>
    <row r="8122" spans="1:4" x14ac:dyDescent="0.35">
      <c r="A8122" s="98"/>
      <c r="B8122" s="98"/>
      <c r="C8122" s="98"/>
      <c r="D8122" s="98"/>
    </row>
    <row r="8123" spans="1:4" x14ac:dyDescent="0.35">
      <c r="A8123" s="98"/>
      <c r="B8123" s="98"/>
      <c r="C8123" s="98"/>
      <c r="D8123" s="98"/>
    </row>
    <row r="8124" spans="1:4" x14ac:dyDescent="0.35">
      <c r="A8124" s="98"/>
      <c r="B8124" s="98"/>
      <c r="C8124" s="98"/>
      <c r="D8124" s="98"/>
    </row>
    <row r="8125" spans="1:4" x14ac:dyDescent="0.35">
      <c r="A8125" s="98"/>
      <c r="B8125" s="98"/>
      <c r="C8125" s="98"/>
      <c r="D8125" s="98"/>
    </row>
    <row r="8126" spans="1:4" x14ac:dyDescent="0.35">
      <c r="A8126" s="98"/>
      <c r="B8126" s="98"/>
      <c r="C8126" s="98"/>
      <c r="D8126" s="98"/>
    </row>
    <row r="8127" spans="1:4" x14ac:dyDescent="0.35">
      <c r="A8127" s="98"/>
      <c r="B8127" s="98"/>
      <c r="C8127" s="98"/>
      <c r="D8127" s="98"/>
    </row>
    <row r="8128" spans="1:4" x14ac:dyDescent="0.35">
      <c r="A8128" s="98"/>
      <c r="B8128" s="98"/>
      <c r="C8128" s="98"/>
      <c r="D8128" s="98"/>
    </row>
    <row r="8129" spans="1:4" x14ac:dyDescent="0.35">
      <c r="A8129" s="98"/>
      <c r="B8129" s="98"/>
      <c r="C8129" s="98"/>
      <c r="D8129" s="98"/>
    </row>
    <row r="8130" spans="1:4" x14ac:dyDescent="0.35">
      <c r="A8130" s="98"/>
      <c r="B8130" s="98"/>
      <c r="C8130" s="98"/>
      <c r="D8130" s="98"/>
    </row>
    <row r="8131" spans="1:4" x14ac:dyDescent="0.35">
      <c r="A8131" s="98"/>
      <c r="B8131" s="98"/>
      <c r="C8131" s="98"/>
      <c r="D8131" s="98"/>
    </row>
    <row r="8132" spans="1:4" x14ac:dyDescent="0.35">
      <c r="A8132" s="98"/>
      <c r="B8132" s="98"/>
      <c r="C8132" s="98"/>
      <c r="D8132" s="98"/>
    </row>
    <row r="8133" spans="1:4" x14ac:dyDescent="0.35">
      <c r="A8133" s="98"/>
      <c r="B8133" s="98"/>
      <c r="C8133" s="98"/>
      <c r="D8133" s="98"/>
    </row>
    <row r="8134" spans="1:4" x14ac:dyDescent="0.35">
      <c r="A8134" s="98"/>
      <c r="B8134" s="98"/>
      <c r="C8134" s="98"/>
      <c r="D8134" s="98"/>
    </row>
    <row r="8135" spans="1:4" x14ac:dyDescent="0.35">
      <c r="A8135" s="98"/>
      <c r="B8135" s="98"/>
      <c r="C8135" s="98"/>
      <c r="D8135" s="98"/>
    </row>
    <row r="8136" spans="1:4" x14ac:dyDescent="0.35">
      <c r="A8136" s="98"/>
      <c r="B8136" s="98"/>
      <c r="C8136" s="98"/>
      <c r="D8136" s="98"/>
    </row>
    <row r="8137" spans="1:4" x14ac:dyDescent="0.35">
      <c r="A8137" s="98"/>
      <c r="B8137" s="98"/>
      <c r="C8137" s="98"/>
      <c r="D8137" s="98"/>
    </row>
    <row r="8138" spans="1:4" x14ac:dyDescent="0.35">
      <c r="A8138" s="98"/>
      <c r="B8138" s="98"/>
      <c r="C8138" s="98"/>
      <c r="D8138" s="98"/>
    </row>
    <row r="8139" spans="1:4" x14ac:dyDescent="0.35">
      <c r="A8139" s="98"/>
      <c r="B8139" s="98"/>
      <c r="C8139" s="98"/>
      <c r="D8139" s="98"/>
    </row>
    <row r="8140" spans="1:4" x14ac:dyDescent="0.35">
      <c r="A8140" s="98"/>
      <c r="B8140" s="98"/>
      <c r="C8140" s="98"/>
      <c r="D8140" s="98"/>
    </row>
    <row r="8141" spans="1:4" x14ac:dyDescent="0.35">
      <c r="A8141" s="98"/>
      <c r="B8141" s="98"/>
      <c r="C8141" s="98"/>
      <c r="D8141" s="98"/>
    </row>
    <row r="8142" spans="1:4" x14ac:dyDescent="0.35">
      <c r="A8142" s="98"/>
      <c r="B8142" s="98"/>
      <c r="C8142" s="98"/>
      <c r="D8142" s="98"/>
    </row>
    <row r="8143" spans="1:4" x14ac:dyDescent="0.35">
      <c r="A8143" s="98"/>
      <c r="B8143" s="98"/>
      <c r="C8143" s="98"/>
      <c r="D8143" s="98"/>
    </row>
    <row r="8144" spans="1:4" x14ac:dyDescent="0.35">
      <c r="A8144" s="98"/>
      <c r="B8144" s="98"/>
      <c r="C8144" s="98"/>
      <c r="D8144" s="98"/>
    </row>
    <row r="8145" spans="1:4" x14ac:dyDescent="0.35">
      <c r="A8145" s="98"/>
      <c r="B8145" s="98"/>
      <c r="C8145" s="98"/>
      <c r="D8145" s="98"/>
    </row>
    <row r="8146" spans="1:4" x14ac:dyDescent="0.35">
      <c r="A8146" s="98"/>
      <c r="B8146" s="98"/>
      <c r="C8146" s="98"/>
      <c r="D8146" s="98"/>
    </row>
    <row r="8147" spans="1:4" x14ac:dyDescent="0.35">
      <c r="A8147" s="98"/>
      <c r="B8147" s="98"/>
      <c r="C8147" s="98"/>
      <c r="D8147" s="98"/>
    </row>
    <row r="8148" spans="1:4" x14ac:dyDescent="0.35">
      <c r="A8148" s="98"/>
      <c r="B8148" s="98"/>
      <c r="C8148" s="98"/>
      <c r="D8148" s="98"/>
    </row>
    <row r="8149" spans="1:4" x14ac:dyDescent="0.35">
      <c r="A8149" s="98"/>
      <c r="B8149" s="98"/>
      <c r="C8149" s="98"/>
      <c r="D8149" s="98"/>
    </row>
    <row r="8150" spans="1:4" x14ac:dyDescent="0.35">
      <c r="A8150" s="98"/>
      <c r="B8150" s="98"/>
      <c r="C8150" s="98"/>
      <c r="D8150" s="98"/>
    </row>
    <row r="8151" spans="1:4" x14ac:dyDescent="0.35">
      <c r="A8151" s="98"/>
      <c r="B8151" s="98"/>
      <c r="C8151" s="98"/>
      <c r="D8151" s="98"/>
    </row>
    <row r="8152" spans="1:4" x14ac:dyDescent="0.35">
      <c r="A8152" s="98"/>
      <c r="B8152" s="98"/>
      <c r="C8152" s="98"/>
      <c r="D8152" s="98"/>
    </row>
    <row r="8153" spans="1:4" x14ac:dyDescent="0.35">
      <c r="A8153" s="98"/>
      <c r="B8153" s="98"/>
      <c r="C8153" s="98"/>
      <c r="D8153" s="98"/>
    </row>
    <row r="8154" spans="1:4" x14ac:dyDescent="0.35">
      <c r="A8154" s="98"/>
      <c r="B8154" s="98"/>
      <c r="C8154" s="98"/>
      <c r="D8154" s="98"/>
    </row>
    <row r="8155" spans="1:4" x14ac:dyDescent="0.35">
      <c r="A8155" s="98"/>
      <c r="B8155" s="98"/>
      <c r="C8155" s="98"/>
      <c r="D8155" s="98"/>
    </row>
    <row r="8156" spans="1:4" x14ac:dyDescent="0.35">
      <c r="A8156" s="98"/>
      <c r="B8156" s="98"/>
      <c r="C8156" s="98"/>
      <c r="D8156" s="98"/>
    </row>
    <row r="8157" spans="1:4" x14ac:dyDescent="0.35">
      <c r="A8157" s="98"/>
      <c r="B8157" s="98"/>
      <c r="C8157" s="98"/>
      <c r="D8157" s="98"/>
    </row>
    <row r="8158" spans="1:4" x14ac:dyDescent="0.35">
      <c r="A8158" s="98"/>
      <c r="B8158" s="98"/>
      <c r="C8158" s="98"/>
      <c r="D8158" s="98"/>
    </row>
    <row r="8159" spans="1:4" x14ac:dyDescent="0.35">
      <c r="A8159" s="98"/>
      <c r="B8159" s="98"/>
      <c r="C8159" s="98"/>
      <c r="D8159" s="98"/>
    </row>
    <row r="8160" spans="1:4" x14ac:dyDescent="0.35">
      <c r="A8160" s="98"/>
      <c r="B8160" s="98"/>
      <c r="C8160" s="98"/>
      <c r="D8160" s="98"/>
    </row>
    <row r="8161" spans="1:4" x14ac:dyDescent="0.35">
      <c r="A8161" s="98"/>
      <c r="B8161" s="98"/>
      <c r="C8161" s="98"/>
      <c r="D8161" s="98"/>
    </row>
    <row r="8162" spans="1:4" x14ac:dyDescent="0.35">
      <c r="A8162" s="98"/>
      <c r="B8162" s="98"/>
      <c r="C8162" s="98"/>
      <c r="D8162" s="98"/>
    </row>
    <row r="8163" spans="1:4" x14ac:dyDescent="0.35">
      <c r="A8163" s="98"/>
      <c r="B8163" s="98"/>
      <c r="C8163" s="98"/>
      <c r="D8163" s="98"/>
    </row>
    <row r="8164" spans="1:4" x14ac:dyDescent="0.35">
      <c r="A8164" s="98"/>
      <c r="B8164" s="98"/>
      <c r="C8164" s="98"/>
      <c r="D8164" s="98"/>
    </row>
    <row r="8165" spans="1:4" x14ac:dyDescent="0.35">
      <c r="A8165" s="98"/>
      <c r="B8165" s="98"/>
      <c r="C8165" s="98"/>
      <c r="D8165" s="98"/>
    </row>
    <row r="8166" spans="1:4" x14ac:dyDescent="0.35">
      <c r="A8166" s="98"/>
      <c r="B8166" s="98"/>
      <c r="C8166" s="98"/>
      <c r="D8166" s="98"/>
    </row>
    <row r="8167" spans="1:4" x14ac:dyDescent="0.35">
      <c r="A8167" s="98"/>
      <c r="B8167" s="98"/>
      <c r="C8167" s="98"/>
      <c r="D8167" s="98"/>
    </row>
    <row r="8168" spans="1:4" x14ac:dyDescent="0.35">
      <c r="A8168" s="98"/>
      <c r="B8168" s="98"/>
      <c r="C8168" s="98"/>
      <c r="D8168" s="98"/>
    </row>
    <row r="8169" spans="1:4" x14ac:dyDescent="0.35">
      <c r="A8169" s="98"/>
      <c r="B8169" s="98"/>
      <c r="C8169" s="98"/>
      <c r="D8169" s="98"/>
    </row>
    <row r="8170" spans="1:4" x14ac:dyDescent="0.35">
      <c r="A8170" s="98"/>
      <c r="B8170" s="98"/>
      <c r="C8170" s="98"/>
      <c r="D8170" s="98"/>
    </row>
    <row r="8171" spans="1:4" x14ac:dyDescent="0.35">
      <c r="A8171" s="98"/>
      <c r="B8171" s="98"/>
      <c r="C8171" s="98"/>
      <c r="D8171" s="98"/>
    </row>
    <row r="8172" spans="1:4" x14ac:dyDescent="0.35">
      <c r="A8172" s="98"/>
      <c r="B8172" s="98"/>
      <c r="C8172" s="98"/>
      <c r="D8172" s="98"/>
    </row>
    <row r="8173" spans="1:4" x14ac:dyDescent="0.35">
      <c r="A8173" s="98"/>
      <c r="B8173" s="98"/>
      <c r="C8173" s="98"/>
      <c r="D8173" s="98"/>
    </row>
    <row r="8174" spans="1:4" x14ac:dyDescent="0.35">
      <c r="A8174" s="98"/>
      <c r="B8174" s="98"/>
      <c r="C8174" s="98"/>
      <c r="D8174" s="98"/>
    </row>
    <row r="8175" spans="1:4" x14ac:dyDescent="0.35">
      <c r="A8175" s="98"/>
      <c r="B8175" s="98"/>
      <c r="C8175" s="98"/>
      <c r="D8175" s="98"/>
    </row>
    <row r="8176" spans="1:4" x14ac:dyDescent="0.35">
      <c r="A8176" s="98"/>
      <c r="B8176" s="98"/>
      <c r="C8176" s="98"/>
      <c r="D8176" s="98"/>
    </row>
    <row r="8177" spans="1:4" x14ac:dyDescent="0.35">
      <c r="A8177" s="98"/>
      <c r="B8177" s="98"/>
      <c r="C8177" s="98"/>
      <c r="D8177" s="98"/>
    </row>
    <row r="8178" spans="1:4" x14ac:dyDescent="0.35">
      <c r="A8178" s="98"/>
      <c r="B8178" s="98"/>
      <c r="C8178" s="98"/>
      <c r="D8178" s="98"/>
    </row>
    <row r="8179" spans="1:4" x14ac:dyDescent="0.35">
      <c r="A8179" s="98"/>
      <c r="B8179" s="98"/>
      <c r="C8179" s="98"/>
      <c r="D8179" s="98"/>
    </row>
    <row r="8180" spans="1:4" x14ac:dyDescent="0.35">
      <c r="A8180" s="98"/>
      <c r="B8180" s="98"/>
      <c r="C8180" s="98"/>
      <c r="D8180" s="98"/>
    </row>
    <row r="8181" spans="1:4" x14ac:dyDescent="0.35">
      <c r="A8181" s="98"/>
      <c r="B8181" s="98"/>
      <c r="C8181" s="98"/>
      <c r="D8181" s="98"/>
    </row>
    <row r="8182" spans="1:4" x14ac:dyDescent="0.35">
      <c r="A8182" s="98"/>
      <c r="B8182" s="98"/>
      <c r="C8182" s="98"/>
      <c r="D8182" s="98"/>
    </row>
    <row r="8183" spans="1:4" x14ac:dyDescent="0.35">
      <c r="A8183" s="98"/>
      <c r="B8183" s="98"/>
      <c r="C8183" s="98"/>
      <c r="D8183" s="98"/>
    </row>
    <row r="8184" spans="1:4" x14ac:dyDescent="0.35">
      <c r="A8184" s="98"/>
      <c r="B8184" s="98"/>
      <c r="C8184" s="98"/>
      <c r="D8184" s="98"/>
    </row>
    <row r="8185" spans="1:4" x14ac:dyDescent="0.35">
      <c r="A8185" s="98"/>
      <c r="B8185" s="98"/>
      <c r="C8185" s="98"/>
      <c r="D8185" s="98"/>
    </row>
    <row r="8186" spans="1:4" x14ac:dyDescent="0.35">
      <c r="A8186" s="98"/>
      <c r="B8186" s="98"/>
      <c r="C8186" s="98"/>
      <c r="D8186" s="98"/>
    </row>
    <row r="8187" spans="1:4" x14ac:dyDescent="0.35">
      <c r="A8187" s="98"/>
      <c r="B8187" s="98"/>
      <c r="C8187" s="98"/>
      <c r="D8187" s="98"/>
    </row>
    <row r="8188" spans="1:4" x14ac:dyDescent="0.35">
      <c r="A8188" s="98"/>
      <c r="B8188" s="98"/>
      <c r="C8188" s="98"/>
      <c r="D8188" s="98"/>
    </row>
    <row r="8189" spans="1:4" x14ac:dyDescent="0.35">
      <c r="A8189" s="98"/>
      <c r="B8189" s="98"/>
      <c r="C8189" s="98"/>
      <c r="D8189" s="98"/>
    </row>
    <row r="8190" spans="1:4" x14ac:dyDescent="0.35">
      <c r="A8190" s="98"/>
      <c r="B8190" s="98"/>
      <c r="C8190" s="98"/>
      <c r="D8190" s="98"/>
    </row>
    <row r="8191" spans="1:4" x14ac:dyDescent="0.35">
      <c r="A8191" s="98"/>
      <c r="B8191" s="98"/>
      <c r="C8191" s="98"/>
      <c r="D8191" s="98"/>
    </row>
    <row r="8192" spans="1:4" x14ac:dyDescent="0.35">
      <c r="A8192" s="98"/>
      <c r="B8192" s="98"/>
      <c r="C8192" s="98"/>
      <c r="D8192" s="98"/>
    </row>
    <row r="8193" spans="1:4" x14ac:dyDescent="0.35">
      <c r="A8193" s="98"/>
      <c r="B8193" s="98"/>
      <c r="C8193" s="98"/>
      <c r="D8193" s="98"/>
    </row>
    <row r="8194" spans="1:4" x14ac:dyDescent="0.35">
      <c r="A8194" s="98"/>
      <c r="B8194" s="98"/>
      <c r="C8194" s="98"/>
      <c r="D8194" s="98"/>
    </row>
    <row r="8195" spans="1:4" x14ac:dyDescent="0.35">
      <c r="A8195" s="98"/>
      <c r="B8195" s="98"/>
      <c r="C8195" s="98"/>
      <c r="D8195" s="98"/>
    </row>
    <row r="8196" spans="1:4" x14ac:dyDescent="0.35">
      <c r="A8196" s="98"/>
      <c r="B8196" s="98"/>
      <c r="C8196" s="98"/>
      <c r="D8196" s="98"/>
    </row>
    <row r="8197" spans="1:4" x14ac:dyDescent="0.35">
      <c r="A8197" s="98"/>
      <c r="B8197" s="98"/>
      <c r="C8197" s="98"/>
      <c r="D8197" s="98"/>
    </row>
    <row r="8198" spans="1:4" x14ac:dyDescent="0.35">
      <c r="A8198" s="98"/>
      <c r="B8198" s="98"/>
      <c r="C8198" s="98"/>
      <c r="D8198" s="98"/>
    </row>
    <row r="8199" spans="1:4" x14ac:dyDescent="0.35">
      <c r="A8199" s="98"/>
      <c r="B8199" s="98"/>
      <c r="C8199" s="98"/>
      <c r="D8199" s="98"/>
    </row>
    <row r="8200" spans="1:4" x14ac:dyDescent="0.35">
      <c r="A8200" s="98"/>
      <c r="B8200" s="98"/>
      <c r="C8200" s="98"/>
      <c r="D8200" s="98"/>
    </row>
    <row r="8201" spans="1:4" x14ac:dyDescent="0.35">
      <c r="A8201" s="98"/>
      <c r="B8201" s="98"/>
      <c r="C8201" s="98"/>
      <c r="D8201" s="98"/>
    </row>
    <row r="8202" spans="1:4" x14ac:dyDescent="0.35">
      <c r="A8202" s="98"/>
      <c r="B8202" s="98"/>
      <c r="C8202" s="98"/>
      <c r="D8202" s="98"/>
    </row>
    <row r="8203" spans="1:4" x14ac:dyDescent="0.35">
      <c r="A8203" s="98"/>
      <c r="B8203" s="98"/>
      <c r="C8203" s="98"/>
      <c r="D8203" s="98"/>
    </row>
    <row r="8204" spans="1:4" x14ac:dyDescent="0.35">
      <c r="A8204" s="98"/>
      <c r="B8204" s="98"/>
      <c r="C8204" s="98"/>
      <c r="D8204" s="98"/>
    </row>
    <row r="8205" spans="1:4" x14ac:dyDescent="0.35">
      <c r="A8205" s="98"/>
      <c r="B8205" s="98"/>
      <c r="C8205" s="98"/>
      <c r="D8205" s="98"/>
    </row>
    <row r="8206" spans="1:4" x14ac:dyDescent="0.35">
      <c r="A8206" s="98"/>
      <c r="B8206" s="98"/>
      <c r="C8206" s="98"/>
      <c r="D8206" s="98"/>
    </row>
    <row r="8207" spans="1:4" x14ac:dyDescent="0.35">
      <c r="A8207" s="98"/>
      <c r="B8207" s="98"/>
      <c r="C8207" s="98"/>
      <c r="D8207" s="98"/>
    </row>
    <row r="8208" spans="1:4" x14ac:dyDescent="0.35">
      <c r="A8208" s="98"/>
      <c r="B8208" s="98"/>
      <c r="C8208" s="98"/>
      <c r="D8208" s="98"/>
    </row>
    <row r="8209" spans="1:4" x14ac:dyDescent="0.35">
      <c r="A8209" s="98"/>
      <c r="B8209" s="98"/>
      <c r="C8209" s="98"/>
      <c r="D8209" s="98"/>
    </row>
    <row r="8210" spans="1:4" x14ac:dyDescent="0.35">
      <c r="A8210" s="98"/>
      <c r="B8210" s="98"/>
      <c r="C8210" s="98"/>
      <c r="D8210" s="98"/>
    </row>
    <row r="8211" spans="1:4" x14ac:dyDescent="0.35">
      <c r="A8211" s="98"/>
      <c r="B8211" s="98"/>
      <c r="C8211" s="98"/>
      <c r="D8211" s="98"/>
    </row>
    <row r="8212" spans="1:4" x14ac:dyDescent="0.35">
      <c r="A8212" s="98"/>
      <c r="B8212" s="98"/>
      <c r="C8212" s="98"/>
      <c r="D8212" s="98"/>
    </row>
    <row r="8213" spans="1:4" x14ac:dyDescent="0.35">
      <c r="A8213" s="98"/>
      <c r="B8213" s="98"/>
      <c r="C8213" s="98"/>
      <c r="D8213" s="98"/>
    </row>
    <row r="8214" spans="1:4" x14ac:dyDescent="0.35">
      <c r="A8214" s="98"/>
      <c r="B8214" s="98"/>
      <c r="C8214" s="98"/>
      <c r="D8214" s="98"/>
    </row>
    <row r="8215" spans="1:4" x14ac:dyDescent="0.35">
      <c r="A8215" s="98"/>
      <c r="B8215" s="98"/>
      <c r="C8215" s="98"/>
      <c r="D8215" s="98"/>
    </row>
    <row r="8216" spans="1:4" x14ac:dyDescent="0.35">
      <c r="A8216" s="98"/>
      <c r="B8216" s="98"/>
      <c r="C8216" s="98"/>
      <c r="D8216" s="98"/>
    </row>
    <row r="8217" spans="1:4" x14ac:dyDescent="0.35">
      <c r="A8217" s="98"/>
      <c r="B8217" s="98"/>
      <c r="C8217" s="98"/>
      <c r="D8217" s="98"/>
    </row>
    <row r="8218" spans="1:4" x14ac:dyDescent="0.35">
      <c r="A8218" s="98"/>
      <c r="B8218" s="98"/>
      <c r="C8218" s="98"/>
      <c r="D8218" s="98"/>
    </row>
    <row r="8219" spans="1:4" x14ac:dyDescent="0.35">
      <c r="A8219" s="98"/>
      <c r="B8219" s="98"/>
      <c r="C8219" s="98"/>
      <c r="D8219" s="98"/>
    </row>
    <row r="8220" spans="1:4" x14ac:dyDescent="0.35">
      <c r="A8220" s="98"/>
      <c r="B8220" s="98"/>
      <c r="C8220" s="98"/>
      <c r="D8220" s="98"/>
    </row>
    <row r="8221" spans="1:4" x14ac:dyDescent="0.35">
      <c r="A8221" s="98"/>
      <c r="B8221" s="98"/>
      <c r="C8221" s="98"/>
      <c r="D8221" s="98"/>
    </row>
    <row r="8222" spans="1:4" x14ac:dyDescent="0.35">
      <c r="A8222" s="98"/>
      <c r="B8222" s="98"/>
      <c r="C8222" s="98"/>
      <c r="D8222" s="98"/>
    </row>
    <row r="8223" spans="1:4" x14ac:dyDescent="0.35">
      <c r="A8223" s="98"/>
      <c r="B8223" s="98"/>
      <c r="C8223" s="98"/>
      <c r="D8223" s="98"/>
    </row>
    <row r="8224" spans="1:4" x14ac:dyDescent="0.35">
      <c r="A8224" s="98"/>
      <c r="B8224" s="98"/>
      <c r="C8224" s="98"/>
      <c r="D8224" s="98"/>
    </row>
    <row r="8225" spans="1:4" x14ac:dyDescent="0.35">
      <c r="A8225" s="98"/>
      <c r="B8225" s="98"/>
      <c r="C8225" s="98"/>
      <c r="D8225" s="98"/>
    </row>
    <row r="8226" spans="1:4" x14ac:dyDescent="0.35">
      <c r="A8226" s="98"/>
      <c r="B8226" s="98"/>
      <c r="C8226" s="98"/>
      <c r="D8226" s="98"/>
    </row>
    <row r="8227" spans="1:4" x14ac:dyDescent="0.35">
      <c r="A8227" s="98"/>
      <c r="B8227" s="98"/>
      <c r="C8227" s="98"/>
      <c r="D8227" s="98"/>
    </row>
    <row r="8228" spans="1:4" x14ac:dyDescent="0.35">
      <c r="A8228" s="98"/>
      <c r="B8228" s="98"/>
      <c r="C8228" s="98"/>
      <c r="D8228" s="98"/>
    </row>
    <row r="8229" spans="1:4" x14ac:dyDescent="0.35">
      <c r="A8229" s="98"/>
      <c r="B8229" s="98"/>
      <c r="C8229" s="98"/>
      <c r="D8229" s="98"/>
    </row>
    <row r="8230" spans="1:4" x14ac:dyDescent="0.35">
      <c r="A8230" s="98"/>
      <c r="B8230" s="98"/>
      <c r="C8230" s="98"/>
      <c r="D8230" s="98"/>
    </row>
    <row r="8231" spans="1:4" x14ac:dyDescent="0.35">
      <c r="A8231" s="98"/>
      <c r="B8231" s="98"/>
      <c r="C8231" s="98"/>
      <c r="D8231" s="98"/>
    </row>
    <row r="8232" spans="1:4" x14ac:dyDescent="0.35">
      <c r="A8232" s="98"/>
      <c r="B8232" s="98"/>
      <c r="C8232" s="98"/>
      <c r="D8232" s="98"/>
    </row>
    <row r="8233" spans="1:4" x14ac:dyDescent="0.35">
      <c r="A8233" s="98"/>
      <c r="B8233" s="98"/>
      <c r="C8233" s="98"/>
      <c r="D8233" s="98"/>
    </row>
    <row r="8234" spans="1:4" x14ac:dyDescent="0.35">
      <c r="A8234" s="98"/>
      <c r="B8234" s="98"/>
      <c r="C8234" s="98"/>
      <c r="D8234" s="98"/>
    </row>
    <row r="8235" spans="1:4" x14ac:dyDescent="0.35">
      <c r="A8235" s="98"/>
      <c r="B8235" s="98"/>
      <c r="C8235" s="98"/>
      <c r="D8235" s="98"/>
    </row>
    <row r="8236" spans="1:4" x14ac:dyDescent="0.35">
      <c r="A8236" s="98"/>
      <c r="B8236" s="98"/>
      <c r="C8236" s="98"/>
      <c r="D8236" s="98"/>
    </row>
    <row r="8237" spans="1:4" x14ac:dyDescent="0.35">
      <c r="A8237" s="98"/>
      <c r="B8237" s="98"/>
      <c r="C8237" s="98"/>
      <c r="D8237" s="98"/>
    </row>
    <row r="8238" spans="1:4" x14ac:dyDescent="0.35">
      <c r="A8238" s="98"/>
      <c r="B8238" s="98"/>
      <c r="C8238" s="98"/>
      <c r="D8238" s="98"/>
    </row>
    <row r="8239" spans="1:4" x14ac:dyDescent="0.35">
      <c r="A8239" s="98"/>
      <c r="B8239" s="98"/>
      <c r="C8239" s="98"/>
      <c r="D8239" s="98"/>
    </row>
    <row r="8240" spans="1:4" x14ac:dyDescent="0.35">
      <c r="A8240" s="98"/>
      <c r="B8240" s="98"/>
      <c r="C8240" s="98"/>
      <c r="D8240" s="98"/>
    </row>
    <row r="8241" spans="1:4" x14ac:dyDescent="0.35">
      <c r="A8241" s="98"/>
      <c r="B8241" s="98"/>
      <c r="C8241" s="98"/>
      <c r="D8241" s="98"/>
    </row>
    <row r="8242" spans="1:4" x14ac:dyDescent="0.35">
      <c r="A8242" s="98"/>
      <c r="B8242" s="98"/>
      <c r="C8242" s="98"/>
      <c r="D8242" s="98"/>
    </row>
    <row r="8243" spans="1:4" x14ac:dyDescent="0.35">
      <c r="A8243" s="98"/>
      <c r="B8243" s="98"/>
      <c r="C8243" s="98"/>
      <c r="D8243" s="98"/>
    </row>
    <row r="8244" spans="1:4" x14ac:dyDescent="0.35">
      <c r="A8244" s="98"/>
      <c r="B8244" s="98"/>
      <c r="C8244" s="98"/>
      <c r="D8244" s="98"/>
    </row>
    <row r="8245" spans="1:4" x14ac:dyDescent="0.35">
      <c r="A8245" s="98"/>
      <c r="B8245" s="98"/>
      <c r="C8245" s="98"/>
      <c r="D8245" s="98"/>
    </row>
    <row r="8246" spans="1:4" x14ac:dyDescent="0.35">
      <c r="A8246" s="98"/>
      <c r="B8246" s="98"/>
      <c r="C8246" s="98"/>
      <c r="D8246" s="98"/>
    </row>
    <row r="8247" spans="1:4" x14ac:dyDescent="0.35">
      <c r="A8247" s="98"/>
      <c r="B8247" s="98"/>
      <c r="C8247" s="98"/>
      <c r="D8247" s="98"/>
    </row>
    <row r="8248" spans="1:4" x14ac:dyDescent="0.35">
      <c r="A8248" s="98"/>
      <c r="B8248" s="98"/>
      <c r="C8248" s="98"/>
      <c r="D8248" s="98"/>
    </row>
    <row r="8249" spans="1:4" x14ac:dyDescent="0.35">
      <c r="A8249" s="98"/>
      <c r="B8249" s="98"/>
      <c r="C8249" s="98"/>
      <c r="D8249" s="98"/>
    </row>
    <row r="8250" spans="1:4" x14ac:dyDescent="0.35">
      <c r="A8250" s="98"/>
      <c r="B8250" s="98"/>
      <c r="C8250" s="98"/>
      <c r="D8250" s="98"/>
    </row>
    <row r="8251" spans="1:4" x14ac:dyDescent="0.35">
      <c r="A8251" s="98"/>
      <c r="B8251" s="98"/>
      <c r="C8251" s="98"/>
      <c r="D8251" s="98"/>
    </row>
    <row r="8252" spans="1:4" x14ac:dyDescent="0.35">
      <c r="A8252" s="98"/>
      <c r="B8252" s="98"/>
      <c r="C8252" s="98"/>
      <c r="D8252" s="98"/>
    </row>
    <row r="8253" spans="1:4" x14ac:dyDescent="0.35">
      <c r="A8253" s="98"/>
      <c r="B8253" s="98"/>
      <c r="C8253" s="98"/>
      <c r="D8253" s="98"/>
    </row>
    <row r="8254" spans="1:4" x14ac:dyDescent="0.35">
      <c r="A8254" s="98"/>
      <c r="B8254" s="98"/>
      <c r="C8254" s="98"/>
      <c r="D8254" s="98"/>
    </row>
    <row r="8255" spans="1:4" x14ac:dyDescent="0.35">
      <c r="A8255" s="98"/>
      <c r="B8255" s="98"/>
      <c r="C8255" s="98"/>
      <c r="D8255" s="98"/>
    </row>
    <row r="8256" spans="1:4" x14ac:dyDescent="0.35">
      <c r="A8256" s="98"/>
      <c r="B8256" s="98"/>
      <c r="C8256" s="98"/>
      <c r="D8256" s="98"/>
    </row>
    <row r="8257" spans="1:4" x14ac:dyDescent="0.35">
      <c r="A8257" s="98"/>
      <c r="B8257" s="98"/>
      <c r="C8257" s="98"/>
      <c r="D8257" s="98"/>
    </row>
    <row r="8258" spans="1:4" x14ac:dyDescent="0.35">
      <c r="A8258" s="98"/>
      <c r="B8258" s="98"/>
      <c r="C8258" s="98"/>
      <c r="D8258" s="98"/>
    </row>
    <row r="8259" spans="1:4" x14ac:dyDescent="0.35">
      <c r="A8259" s="98"/>
      <c r="B8259" s="98"/>
      <c r="C8259" s="98"/>
      <c r="D8259" s="98"/>
    </row>
    <row r="8260" spans="1:4" x14ac:dyDescent="0.35">
      <c r="A8260" s="98"/>
      <c r="B8260" s="98"/>
      <c r="C8260" s="98"/>
      <c r="D8260" s="98"/>
    </row>
    <row r="8261" spans="1:4" x14ac:dyDescent="0.35">
      <c r="A8261" s="98"/>
      <c r="B8261" s="98"/>
      <c r="C8261" s="98"/>
      <c r="D8261" s="98"/>
    </row>
    <row r="8262" spans="1:4" x14ac:dyDescent="0.35">
      <c r="A8262" s="98"/>
      <c r="B8262" s="98"/>
      <c r="C8262" s="98"/>
      <c r="D8262" s="98"/>
    </row>
    <row r="8263" spans="1:4" x14ac:dyDescent="0.35">
      <c r="A8263" s="98"/>
      <c r="B8263" s="98"/>
      <c r="C8263" s="98"/>
      <c r="D8263" s="98"/>
    </row>
    <row r="8264" spans="1:4" x14ac:dyDescent="0.35">
      <c r="A8264" s="98"/>
      <c r="B8264" s="98"/>
      <c r="C8264" s="98"/>
      <c r="D8264" s="98"/>
    </row>
    <row r="8265" spans="1:4" x14ac:dyDescent="0.35">
      <c r="A8265" s="98"/>
      <c r="B8265" s="98"/>
      <c r="C8265" s="98"/>
      <c r="D8265" s="98"/>
    </row>
    <row r="8266" spans="1:4" x14ac:dyDescent="0.35">
      <c r="A8266" s="98"/>
      <c r="B8266" s="98"/>
      <c r="C8266" s="98"/>
      <c r="D8266" s="98"/>
    </row>
    <row r="8267" spans="1:4" x14ac:dyDescent="0.35">
      <c r="A8267" s="98"/>
      <c r="B8267" s="98"/>
      <c r="C8267" s="98"/>
      <c r="D8267" s="98"/>
    </row>
    <row r="8268" spans="1:4" x14ac:dyDescent="0.35">
      <c r="A8268" s="98"/>
      <c r="B8268" s="98"/>
      <c r="C8268" s="98"/>
      <c r="D8268" s="98"/>
    </row>
    <row r="8269" spans="1:4" x14ac:dyDescent="0.35">
      <c r="A8269" s="98"/>
      <c r="B8269" s="98"/>
      <c r="C8269" s="98"/>
      <c r="D8269" s="98"/>
    </row>
    <row r="8270" spans="1:4" x14ac:dyDescent="0.35">
      <c r="A8270" s="98"/>
      <c r="B8270" s="98"/>
      <c r="C8270" s="98"/>
      <c r="D8270" s="98"/>
    </row>
    <row r="8271" spans="1:4" x14ac:dyDescent="0.35">
      <c r="A8271" s="98"/>
      <c r="B8271" s="98"/>
      <c r="C8271" s="98"/>
      <c r="D8271" s="98"/>
    </row>
    <row r="8272" spans="1:4" x14ac:dyDescent="0.35">
      <c r="A8272" s="98"/>
      <c r="B8272" s="98"/>
      <c r="C8272" s="98"/>
      <c r="D8272" s="98"/>
    </row>
    <row r="8273" spans="1:4" x14ac:dyDescent="0.35">
      <c r="A8273" s="98"/>
      <c r="B8273" s="98"/>
      <c r="C8273" s="98"/>
      <c r="D8273" s="98"/>
    </row>
    <row r="8274" spans="1:4" x14ac:dyDescent="0.35">
      <c r="A8274" s="98"/>
      <c r="B8274" s="98"/>
      <c r="C8274" s="98"/>
      <c r="D8274" s="98"/>
    </row>
    <row r="8275" spans="1:4" x14ac:dyDescent="0.35">
      <c r="A8275" s="98"/>
      <c r="B8275" s="98"/>
      <c r="C8275" s="98"/>
      <c r="D8275" s="98"/>
    </row>
    <row r="8276" spans="1:4" x14ac:dyDescent="0.35">
      <c r="A8276" s="98"/>
      <c r="B8276" s="98"/>
      <c r="C8276" s="98"/>
      <c r="D8276" s="98"/>
    </row>
    <row r="8277" spans="1:4" x14ac:dyDescent="0.35">
      <c r="A8277" s="98"/>
      <c r="B8277" s="98"/>
      <c r="C8277" s="98"/>
      <c r="D8277" s="98"/>
    </row>
    <row r="8278" spans="1:4" x14ac:dyDescent="0.35">
      <c r="A8278" s="98"/>
      <c r="B8278" s="98"/>
      <c r="C8278" s="98"/>
      <c r="D8278" s="98"/>
    </row>
    <row r="8279" spans="1:4" x14ac:dyDescent="0.35">
      <c r="A8279" s="98"/>
      <c r="B8279" s="98"/>
      <c r="C8279" s="98"/>
      <c r="D8279" s="98"/>
    </row>
    <row r="8280" spans="1:4" x14ac:dyDescent="0.35">
      <c r="A8280" s="98"/>
      <c r="B8280" s="98"/>
      <c r="C8280" s="98"/>
      <c r="D8280" s="98"/>
    </row>
    <row r="8281" spans="1:4" x14ac:dyDescent="0.35">
      <c r="A8281" s="98"/>
      <c r="B8281" s="98"/>
      <c r="C8281" s="98"/>
      <c r="D8281" s="98"/>
    </row>
    <row r="8282" spans="1:4" x14ac:dyDescent="0.35">
      <c r="A8282" s="98"/>
      <c r="B8282" s="98"/>
      <c r="C8282" s="98"/>
      <c r="D8282" s="98"/>
    </row>
    <row r="8283" spans="1:4" x14ac:dyDescent="0.35">
      <c r="A8283" s="98"/>
      <c r="B8283" s="98"/>
      <c r="C8283" s="98"/>
      <c r="D8283" s="98"/>
    </row>
    <row r="8284" spans="1:4" x14ac:dyDescent="0.35">
      <c r="A8284" s="98"/>
      <c r="B8284" s="98"/>
      <c r="C8284" s="98"/>
      <c r="D8284" s="98"/>
    </row>
    <row r="8285" spans="1:4" x14ac:dyDescent="0.35">
      <c r="A8285" s="98"/>
      <c r="B8285" s="98"/>
      <c r="C8285" s="98"/>
      <c r="D8285" s="98"/>
    </row>
    <row r="8286" spans="1:4" x14ac:dyDescent="0.35">
      <c r="A8286" s="98"/>
      <c r="B8286" s="98"/>
      <c r="C8286" s="98"/>
      <c r="D8286" s="98"/>
    </row>
    <row r="8287" spans="1:4" x14ac:dyDescent="0.35">
      <c r="A8287" s="98"/>
      <c r="B8287" s="98"/>
      <c r="C8287" s="98"/>
      <c r="D8287" s="98"/>
    </row>
    <row r="8288" spans="1:4" x14ac:dyDescent="0.35">
      <c r="A8288" s="98"/>
      <c r="B8288" s="98"/>
      <c r="C8288" s="98"/>
      <c r="D8288" s="98"/>
    </row>
    <row r="8289" spans="1:4" x14ac:dyDescent="0.35">
      <c r="A8289" s="98"/>
      <c r="B8289" s="98"/>
      <c r="C8289" s="98"/>
      <c r="D8289" s="98"/>
    </row>
    <row r="8290" spans="1:4" x14ac:dyDescent="0.35">
      <c r="A8290" s="98"/>
      <c r="B8290" s="98"/>
      <c r="C8290" s="98"/>
      <c r="D8290" s="98"/>
    </row>
    <row r="8291" spans="1:4" x14ac:dyDescent="0.35">
      <c r="A8291" s="98"/>
      <c r="B8291" s="98"/>
      <c r="C8291" s="98"/>
      <c r="D8291" s="98"/>
    </row>
    <row r="8292" spans="1:4" x14ac:dyDescent="0.35">
      <c r="A8292" s="98"/>
      <c r="B8292" s="98"/>
      <c r="C8292" s="98"/>
      <c r="D8292" s="98"/>
    </row>
    <row r="8293" spans="1:4" x14ac:dyDescent="0.35">
      <c r="A8293" s="98"/>
      <c r="B8293" s="98"/>
      <c r="C8293" s="98"/>
      <c r="D8293" s="98"/>
    </row>
    <row r="8294" spans="1:4" x14ac:dyDescent="0.35">
      <c r="A8294" s="98"/>
      <c r="B8294" s="98"/>
      <c r="C8294" s="98"/>
      <c r="D8294" s="98"/>
    </row>
    <row r="8295" spans="1:4" x14ac:dyDescent="0.35">
      <c r="A8295" s="98"/>
      <c r="B8295" s="98"/>
      <c r="C8295" s="98"/>
      <c r="D8295" s="98"/>
    </row>
    <row r="8296" spans="1:4" x14ac:dyDescent="0.35">
      <c r="A8296" s="98"/>
      <c r="B8296" s="98"/>
      <c r="C8296" s="98"/>
      <c r="D8296" s="98"/>
    </row>
    <row r="8297" spans="1:4" x14ac:dyDescent="0.35">
      <c r="A8297" s="98"/>
      <c r="B8297" s="98"/>
      <c r="C8297" s="98"/>
      <c r="D8297" s="98"/>
    </row>
    <row r="8298" spans="1:4" x14ac:dyDescent="0.35">
      <c r="A8298" s="98"/>
      <c r="B8298" s="98"/>
      <c r="C8298" s="98"/>
      <c r="D8298" s="98"/>
    </row>
    <row r="8299" spans="1:4" x14ac:dyDescent="0.35">
      <c r="A8299" s="98"/>
      <c r="B8299" s="98"/>
      <c r="C8299" s="98"/>
      <c r="D8299" s="98"/>
    </row>
    <row r="8300" spans="1:4" x14ac:dyDescent="0.35">
      <c r="A8300" s="98"/>
      <c r="B8300" s="98"/>
      <c r="C8300" s="98"/>
      <c r="D8300" s="98"/>
    </row>
    <row r="8301" spans="1:4" x14ac:dyDescent="0.35">
      <c r="A8301" s="98"/>
      <c r="B8301" s="98"/>
      <c r="C8301" s="98"/>
      <c r="D8301" s="98"/>
    </row>
    <row r="8302" spans="1:4" x14ac:dyDescent="0.35">
      <c r="A8302" s="98"/>
      <c r="B8302" s="98"/>
      <c r="C8302" s="98"/>
      <c r="D8302" s="98"/>
    </row>
    <row r="8303" spans="1:4" x14ac:dyDescent="0.35">
      <c r="A8303" s="98"/>
      <c r="B8303" s="98"/>
      <c r="C8303" s="98"/>
      <c r="D8303" s="98"/>
    </row>
    <row r="8304" spans="1:4" x14ac:dyDescent="0.35">
      <c r="A8304" s="98"/>
      <c r="B8304" s="98"/>
      <c r="C8304" s="98"/>
      <c r="D8304" s="98"/>
    </row>
    <row r="8305" spans="1:4" x14ac:dyDescent="0.35">
      <c r="A8305" s="98"/>
      <c r="B8305" s="98"/>
      <c r="C8305" s="98"/>
      <c r="D8305" s="98"/>
    </row>
    <row r="8306" spans="1:4" x14ac:dyDescent="0.35">
      <c r="A8306" s="98"/>
      <c r="B8306" s="98"/>
      <c r="C8306" s="98"/>
      <c r="D8306" s="98"/>
    </row>
    <row r="8307" spans="1:4" x14ac:dyDescent="0.35">
      <c r="A8307" s="98"/>
      <c r="B8307" s="98"/>
      <c r="C8307" s="98"/>
      <c r="D8307" s="98"/>
    </row>
    <row r="8308" spans="1:4" x14ac:dyDescent="0.35">
      <c r="A8308" s="98"/>
      <c r="B8308" s="98"/>
      <c r="C8308" s="98"/>
      <c r="D8308" s="98"/>
    </row>
    <row r="8309" spans="1:4" x14ac:dyDescent="0.35">
      <c r="A8309" s="98"/>
      <c r="B8309" s="98"/>
      <c r="C8309" s="98"/>
      <c r="D8309" s="98"/>
    </row>
    <row r="8310" spans="1:4" x14ac:dyDescent="0.35">
      <c r="A8310" s="98"/>
      <c r="B8310" s="98"/>
      <c r="C8310" s="98"/>
      <c r="D8310" s="98"/>
    </row>
    <row r="8311" spans="1:4" x14ac:dyDescent="0.35">
      <c r="A8311" s="98"/>
      <c r="B8311" s="98"/>
      <c r="C8311" s="98"/>
      <c r="D8311" s="98"/>
    </row>
    <row r="8312" spans="1:4" x14ac:dyDescent="0.35">
      <c r="A8312" s="98"/>
      <c r="B8312" s="98"/>
      <c r="C8312" s="98"/>
      <c r="D8312" s="98"/>
    </row>
    <row r="8313" spans="1:4" x14ac:dyDescent="0.35">
      <c r="A8313" s="98"/>
      <c r="B8313" s="98"/>
      <c r="C8313" s="98"/>
      <c r="D8313" s="98"/>
    </row>
    <row r="8314" spans="1:4" x14ac:dyDescent="0.35">
      <c r="A8314" s="98"/>
      <c r="B8314" s="98"/>
      <c r="C8314" s="98"/>
      <c r="D8314" s="98"/>
    </row>
    <row r="8315" spans="1:4" x14ac:dyDescent="0.35">
      <c r="A8315" s="98"/>
      <c r="B8315" s="98"/>
      <c r="C8315" s="98"/>
      <c r="D8315" s="98"/>
    </row>
    <row r="8316" spans="1:4" x14ac:dyDescent="0.35">
      <c r="A8316" s="98"/>
      <c r="B8316" s="98"/>
      <c r="C8316" s="98"/>
      <c r="D8316" s="98"/>
    </row>
    <row r="8317" spans="1:4" x14ac:dyDescent="0.35">
      <c r="A8317" s="98"/>
      <c r="B8317" s="98"/>
      <c r="C8317" s="98"/>
      <c r="D8317" s="98"/>
    </row>
    <row r="8318" spans="1:4" x14ac:dyDescent="0.35">
      <c r="A8318" s="98"/>
      <c r="B8318" s="98"/>
      <c r="C8318" s="98"/>
      <c r="D8318" s="98"/>
    </row>
    <row r="8319" spans="1:4" x14ac:dyDescent="0.35">
      <c r="A8319" s="98"/>
      <c r="B8319" s="98"/>
      <c r="C8319" s="98"/>
      <c r="D8319" s="98"/>
    </row>
    <row r="8320" spans="1:4" x14ac:dyDescent="0.35">
      <c r="A8320" s="98"/>
      <c r="B8320" s="98"/>
      <c r="C8320" s="98"/>
      <c r="D8320" s="98"/>
    </row>
    <row r="8321" spans="1:4" x14ac:dyDescent="0.35">
      <c r="A8321" s="98"/>
      <c r="B8321" s="98"/>
      <c r="C8321" s="98"/>
      <c r="D8321" s="98"/>
    </row>
    <row r="8322" spans="1:4" x14ac:dyDescent="0.35">
      <c r="A8322" s="98"/>
      <c r="B8322" s="98"/>
      <c r="C8322" s="98"/>
      <c r="D8322" s="98"/>
    </row>
    <row r="8323" spans="1:4" x14ac:dyDescent="0.35">
      <c r="A8323" s="98"/>
      <c r="B8323" s="98"/>
      <c r="C8323" s="98"/>
      <c r="D8323" s="98"/>
    </row>
    <row r="8324" spans="1:4" x14ac:dyDescent="0.35">
      <c r="A8324" s="98"/>
      <c r="B8324" s="98"/>
      <c r="C8324" s="98"/>
      <c r="D8324" s="98"/>
    </row>
    <row r="8325" spans="1:4" x14ac:dyDescent="0.35">
      <c r="A8325" s="98"/>
      <c r="B8325" s="98"/>
      <c r="C8325" s="98"/>
      <c r="D8325" s="98"/>
    </row>
    <row r="8326" spans="1:4" x14ac:dyDescent="0.35">
      <c r="A8326" s="98"/>
      <c r="B8326" s="98"/>
      <c r="C8326" s="98"/>
      <c r="D8326" s="98"/>
    </row>
    <row r="8327" spans="1:4" x14ac:dyDescent="0.35">
      <c r="A8327" s="98"/>
      <c r="B8327" s="98"/>
      <c r="C8327" s="98"/>
      <c r="D8327" s="98"/>
    </row>
    <row r="8328" spans="1:4" x14ac:dyDescent="0.35">
      <c r="A8328" s="98"/>
      <c r="B8328" s="98"/>
      <c r="C8328" s="98"/>
      <c r="D8328" s="98"/>
    </row>
    <row r="8329" spans="1:4" x14ac:dyDescent="0.35">
      <c r="A8329" s="98"/>
      <c r="B8329" s="98"/>
      <c r="C8329" s="98"/>
      <c r="D8329" s="98"/>
    </row>
    <row r="8330" spans="1:4" x14ac:dyDescent="0.35">
      <c r="A8330" s="98"/>
      <c r="B8330" s="98"/>
      <c r="C8330" s="98"/>
      <c r="D8330" s="98"/>
    </row>
    <row r="8331" spans="1:4" x14ac:dyDescent="0.35">
      <c r="A8331" s="98"/>
      <c r="B8331" s="98"/>
      <c r="C8331" s="98"/>
      <c r="D8331" s="98"/>
    </row>
    <row r="8332" spans="1:4" x14ac:dyDescent="0.35">
      <c r="A8332" s="98"/>
      <c r="B8332" s="98"/>
      <c r="C8332" s="98"/>
      <c r="D8332" s="98"/>
    </row>
    <row r="8333" spans="1:4" x14ac:dyDescent="0.35">
      <c r="A8333" s="98"/>
      <c r="B8333" s="98"/>
      <c r="C8333" s="98"/>
      <c r="D8333" s="98"/>
    </row>
    <row r="8334" spans="1:4" x14ac:dyDescent="0.35">
      <c r="A8334" s="98"/>
      <c r="B8334" s="98"/>
      <c r="C8334" s="98"/>
      <c r="D8334" s="98"/>
    </row>
    <row r="8335" spans="1:4" x14ac:dyDescent="0.35">
      <c r="A8335" s="98"/>
      <c r="B8335" s="98"/>
      <c r="C8335" s="98"/>
      <c r="D8335" s="98"/>
    </row>
    <row r="8336" spans="1:4" x14ac:dyDescent="0.35">
      <c r="A8336" s="98"/>
      <c r="B8336" s="98"/>
      <c r="C8336" s="98"/>
      <c r="D8336" s="98"/>
    </row>
    <row r="8337" spans="1:4" x14ac:dyDescent="0.35">
      <c r="A8337" s="98"/>
      <c r="B8337" s="98"/>
      <c r="C8337" s="98"/>
      <c r="D8337" s="98"/>
    </row>
    <row r="8338" spans="1:4" x14ac:dyDescent="0.35">
      <c r="A8338" s="98"/>
      <c r="B8338" s="98"/>
      <c r="C8338" s="98"/>
      <c r="D8338" s="98"/>
    </row>
    <row r="8339" spans="1:4" x14ac:dyDescent="0.35">
      <c r="A8339" s="98"/>
      <c r="B8339" s="98"/>
      <c r="C8339" s="98"/>
      <c r="D8339" s="98"/>
    </row>
    <row r="8340" spans="1:4" x14ac:dyDescent="0.35">
      <c r="A8340" s="98"/>
      <c r="B8340" s="98"/>
      <c r="C8340" s="98"/>
      <c r="D8340" s="98"/>
    </row>
    <row r="8341" spans="1:4" x14ac:dyDescent="0.35">
      <c r="A8341" s="98"/>
      <c r="B8341" s="98"/>
      <c r="C8341" s="98"/>
      <c r="D8341" s="98"/>
    </row>
    <row r="8342" spans="1:4" x14ac:dyDescent="0.35">
      <c r="A8342" s="98"/>
      <c r="B8342" s="98"/>
      <c r="C8342" s="98"/>
      <c r="D8342" s="98"/>
    </row>
    <row r="8343" spans="1:4" x14ac:dyDescent="0.35">
      <c r="A8343" s="98"/>
      <c r="B8343" s="98"/>
      <c r="C8343" s="98"/>
      <c r="D8343" s="98"/>
    </row>
    <row r="8344" spans="1:4" x14ac:dyDescent="0.35">
      <c r="A8344" s="98"/>
      <c r="B8344" s="98"/>
      <c r="C8344" s="98"/>
      <c r="D8344" s="98"/>
    </row>
    <row r="8345" spans="1:4" x14ac:dyDescent="0.35">
      <c r="A8345" s="98"/>
      <c r="B8345" s="98"/>
      <c r="C8345" s="98"/>
      <c r="D8345" s="98"/>
    </row>
    <row r="8346" spans="1:4" x14ac:dyDescent="0.35">
      <c r="A8346" s="98"/>
      <c r="B8346" s="98"/>
      <c r="C8346" s="98"/>
      <c r="D8346" s="98"/>
    </row>
    <row r="8347" spans="1:4" x14ac:dyDescent="0.35">
      <c r="A8347" s="98"/>
      <c r="B8347" s="98"/>
      <c r="C8347" s="98"/>
      <c r="D8347" s="98"/>
    </row>
    <row r="8348" spans="1:4" x14ac:dyDescent="0.35">
      <c r="A8348" s="98"/>
      <c r="B8348" s="98"/>
      <c r="C8348" s="98"/>
      <c r="D8348" s="98"/>
    </row>
    <row r="8349" spans="1:4" x14ac:dyDescent="0.35">
      <c r="A8349" s="98"/>
      <c r="B8349" s="98"/>
      <c r="C8349" s="98"/>
      <c r="D8349" s="98"/>
    </row>
    <row r="8350" spans="1:4" x14ac:dyDescent="0.35">
      <c r="A8350" s="98"/>
      <c r="B8350" s="98"/>
      <c r="C8350" s="98"/>
      <c r="D8350" s="98"/>
    </row>
    <row r="8351" spans="1:4" x14ac:dyDescent="0.35">
      <c r="A8351" s="98"/>
      <c r="B8351" s="98"/>
      <c r="C8351" s="98"/>
      <c r="D8351" s="98"/>
    </row>
    <row r="8352" spans="1:4" x14ac:dyDescent="0.35">
      <c r="A8352" s="98"/>
      <c r="B8352" s="98"/>
      <c r="C8352" s="98"/>
      <c r="D8352" s="98"/>
    </row>
    <row r="8353" spans="1:4" x14ac:dyDescent="0.35">
      <c r="A8353" s="98"/>
      <c r="B8353" s="98"/>
      <c r="C8353" s="98"/>
      <c r="D8353" s="98"/>
    </row>
    <row r="8354" spans="1:4" x14ac:dyDescent="0.35">
      <c r="A8354" s="98"/>
      <c r="B8354" s="98"/>
      <c r="C8354" s="98"/>
      <c r="D8354" s="98"/>
    </row>
    <row r="8355" spans="1:4" x14ac:dyDescent="0.35">
      <c r="A8355" s="98"/>
      <c r="B8355" s="98"/>
      <c r="C8355" s="98"/>
      <c r="D8355" s="98"/>
    </row>
    <row r="8356" spans="1:4" x14ac:dyDescent="0.35">
      <c r="A8356" s="98"/>
      <c r="B8356" s="98"/>
      <c r="C8356" s="98"/>
      <c r="D8356" s="98"/>
    </row>
    <row r="8357" spans="1:4" x14ac:dyDescent="0.35">
      <c r="A8357" s="98"/>
      <c r="B8357" s="98"/>
      <c r="C8357" s="98"/>
      <c r="D8357" s="98"/>
    </row>
    <row r="8358" spans="1:4" x14ac:dyDescent="0.35">
      <c r="A8358" s="98"/>
      <c r="B8358" s="98"/>
      <c r="C8358" s="98"/>
      <c r="D8358" s="98"/>
    </row>
    <row r="8359" spans="1:4" x14ac:dyDescent="0.35">
      <c r="A8359" s="98"/>
      <c r="B8359" s="98"/>
      <c r="C8359" s="98"/>
      <c r="D8359" s="98"/>
    </row>
    <row r="8360" spans="1:4" x14ac:dyDescent="0.35">
      <c r="A8360" s="98"/>
      <c r="B8360" s="98"/>
      <c r="C8360" s="98"/>
      <c r="D8360" s="98"/>
    </row>
    <row r="8361" spans="1:4" x14ac:dyDescent="0.35">
      <c r="A8361" s="98"/>
      <c r="B8361" s="98"/>
      <c r="C8361" s="98"/>
      <c r="D8361" s="98"/>
    </row>
    <row r="8362" spans="1:4" x14ac:dyDescent="0.35">
      <c r="A8362" s="98"/>
      <c r="B8362" s="98"/>
      <c r="C8362" s="98"/>
      <c r="D8362" s="98"/>
    </row>
    <row r="8363" spans="1:4" x14ac:dyDescent="0.35">
      <c r="A8363" s="98"/>
      <c r="B8363" s="98"/>
      <c r="C8363" s="98"/>
      <c r="D8363" s="98"/>
    </row>
    <row r="8364" spans="1:4" x14ac:dyDescent="0.35">
      <c r="A8364" s="98"/>
      <c r="B8364" s="98"/>
      <c r="C8364" s="98"/>
      <c r="D8364" s="98"/>
    </row>
    <row r="8365" spans="1:4" x14ac:dyDescent="0.35">
      <c r="A8365" s="98"/>
      <c r="B8365" s="98"/>
      <c r="C8365" s="98"/>
      <c r="D8365" s="98"/>
    </row>
    <row r="8366" spans="1:4" x14ac:dyDescent="0.35">
      <c r="A8366" s="98"/>
      <c r="B8366" s="98"/>
      <c r="C8366" s="98"/>
      <c r="D8366" s="98"/>
    </row>
    <row r="8367" spans="1:4" x14ac:dyDescent="0.35">
      <c r="A8367" s="98"/>
      <c r="B8367" s="98"/>
      <c r="C8367" s="98"/>
      <c r="D8367" s="98"/>
    </row>
    <row r="8368" spans="1:4" x14ac:dyDescent="0.35">
      <c r="A8368" s="98"/>
      <c r="B8368" s="98"/>
      <c r="C8368" s="98"/>
      <c r="D8368" s="98"/>
    </row>
    <row r="8369" spans="1:4" x14ac:dyDescent="0.35">
      <c r="A8369" s="98"/>
      <c r="B8369" s="98"/>
      <c r="C8369" s="98"/>
      <c r="D8369" s="98"/>
    </row>
    <row r="8370" spans="1:4" x14ac:dyDescent="0.35">
      <c r="A8370" s="98"/>
      <c r="B8370" s="98"/>
      <c r="C8370" s="98"/>
      <c r="D8370" s="98"/>
    </row>
    <row r="8371" spans="1:4" x14ac:dyDescent="0.35">
      <c r="A8371" s="98"/>
      <c r="B8371" s="98"/>
      <c r="C8371" s="98"/>
      <c r="D8371" s="98"/>
    </row>
    <row r="8372" spans="1:4" x14ac:dyDescent="0.35">
      <c r="A8372" s="98"/>
      <c r="B8372" s="98"/>
      <c r="C8372" s="98"/>
      <c r="D8372" s="98"/>
    </row>
    <row r="8373" spans="1:4" x14ac:dyDescent="0.35">
      <c r="A8373" s="98"/>
      <c r="B8373" s="98"/>
      <c r="C8373" s="98"/>
      <c r="D8373" s="98"/>
    </row>
    <row r="8374" spans="1:4" x14ac:dyDescent="0.35">
      <c r="A8374" s="98"/>
      <c r="B8374" s="98"/>
      <c r="C8374" s="98"/>
      <c r="D8374" s="98"/>
    </row>
    <row r="8375" spans="1:4" x14ac:dyDescent="0.35">
      <c r="A8375" s="98"/>
      <c r="B8375" s="98"/>
      <c r="C8375" s="98"/>
      <c r="D8375" s="98"/>
    </row>
    <row r="8376" spans="1:4" x14ac:dyDescent="0.35">
      <c r="A8376" s="98"/>
      <c r="B8376" s="98"/>
      <c r="C8376" s="98"/>
      <c r="D8376" s="98"/>
    </row>
    <row r="8377" spans="1:4" x14ac:dyDescent="0.35">
      <c r="A8377" s="98"/>
      <c r="B8377" s="98"/>
      <c r="C8377" s="98"/>
      <c r="D8377" s="98"/>
    </row>
    <row r="8378" spans="1:4" x14ac:dyDescent="0.35">
      <c r="A8378" s="98"/>
      <c r="B8378" s="98"/>
      <c r="C8378" s="98"/>
      <c r="D8378" s="98"/>
    </row>
    <row r="8379" spans="1:4" x14ac:dyDescent="0.35">
      <c r="A8379" s="98"/>
      <c r="B8379" s="98"/>
      <c r="C8379" s="98"/>
      <c r="D8379" s="98"/>
    </row>
    <row r="8380" spans="1:4" x14ac:dyDescent="0.35">
      <c r="A8380" s="98"/>
      <c r="B8380" s="98"/>
      <c r="C8380" s="98"/>
      <c r="D8380" s="98"/>
    </row>
    <row r="8381" spans="1:4" x14ac:dyDescent="0.35">
      <c r="A8381" s="98"/>
      <c r="B8381" s="98"/>
      <c r="C8381" s="98"/>
      <c r="D8381" s="98"/>
    </row>
    <row r="8382" spans="1:4" x14ac:dyDescent="0.35">
      <c r="A8382" s="98"/>
      <c r="B8382" s="98"/>
      <c r="C8382" s="98"/>
      <c r="D8382" s="98"/>
    </row>
    <row r="8383" spans="1:4" x14ac:dyDescent="0.35">
      <c r="A8383" s="98"/>
      <c r="B8383" s="98"/>
      <c r="C8383" s="98"/>
      <c r="D8383" s="98"/>
    </row>
    <row r="8384" spans="1:4" x14ac:dyDescent="0.35">
      <c r="A8384" s="98"/>
      <c r="B8384" s="98"/>
      <c r="C8384" s="98"/>
      <c r="D8384" s="98"/>
    </row>
    <row r="8385" spans="1:4" x14ac:dyDescent="0.35">
      <c r="A8385" s="98"/>
      <c r="B8385" s="98"/>
      <c r="C8385" s="98"/>
      <c r="D8385" s="98"/>
    </row>
    <row r="8386" spans="1:4" x14ac:dyDescent="0.35">
      <c r="A8386" s="98"/>
      <c r="B8386" s="98"/>
      <c r="C8386" s="98"/>
      <c r="D8386" s="98"/>
    </row>
    <row r="8387" spans="1:4" x14ac:dyDescent="0.35">
      <c r="A8387" s="98"/>
      <c r="B8387" s="98"/>
      <c r="C8387" s="98"/>
      <c r="D8387" s="98"/>
    </row>
    <row r="8388" spans="1:4" x14ac:dyDescent="0.35">
      <c r="A8388" s="98"/>
      <c r="B8388" s="98"/>
      <c r="C8388" s="98"/>
      <c r="D8388" s="98"/>
    </row>
    <row r="8389" spans="1:4" x14ac:dyDescent="0.35">
      <c r="A8389" s="98"/>
      <c r="B8389" s="98"/>
      <c r="C8389" s="98"/>
      <c r="D8389" s="98"/>
    </row>
    <row r="8390" spans="1:4" x14ac:dyDescent="0.35">
      <c r="A8390" s="98"/>
      <c r="B8390" s="98"/>
      <c r="C8390" s="98"/>
      <c r="D8390" s="98"/>
    </row>
    <row r="8391" spans="1:4" x14ac:dyDescent="0.35">
      <c r="A8391" s="98"/>
      <c r="B8391" s="98"/>
      <c r="C8391" s="98"/>
      <c r="D8391" s="98"/>
    </row>
    <row r="8392" spans="1:4" x14ac:dyDescent="0.35">
      <c r="A8392" s="98"/>
      <c r="B8392" s="98"/>
      <c r="C8392" s="98"/>
      <c r="D8392" s="98"/>
    </row>
    <row r="8393" spans="1:4" x14ac:dyDescent="0.35">
      <c r="A8393" s="98"/>
      <c r="B8393" s="98"/>
      <c r="C8393" s="98"/>
      <c r="D8393" s="98"/>
    </row>
    <row r="8394" spans="1:4" x14ac:dyDescent="0.35">
      <c r="A8394" s="98"/>
      <c r="B8394" s="98"/>
      <c r="C8394" s="98"/>
      <c r="D8394" s="98"/>
    </row>
    <row r="8395" spans="1:4" x14ac:dyDescent="0.35">
      <c r="A8395" s="98"/>
      <c r="B8395" s="98"/>
      <c r="C8395" s="98"/>
      <c r="D8395" s="98"/>
    </row>
    <row r="8396" spans="1:4" x14ac:dyDescent="0.35">
      <c r="A8396" s="98"/>
      <c r="B8396" s="98"/>
      <c r="C8396" s="98"/>
      <c r="D8396" s="98"/>
    </row>
    <row r="8397" spans="1:4" x14ac:dyDescent="0.35">
      <c r="A8397" s="98"/>
      <c r="B8397" s="98"/>
      <c r="C8397" s="98"/>
      <c r="D8397" s="98"/>
    </row>
    <row r="8398" spans="1:4" x14ac:dyDescent="0.35">
      <c r="A8398" s="98"/>
      <c r="B8398" s="98"/>
      <c r="C8398" s="98"/>
      <c r="D8398" s="98"/>
    </row>
    <row r="8399" spans="1:4" x14ac:dyDescent="0.35">
      <c r="A8399" s="98"/>
      <c r="B8399" s="98"/>
      <c r="C8399" s="98"/>
      <c r="D8399" s="98"/>
    </row>
    <row r="8400" spans="1:4" x14ac:dyDescent="0.35">
      <c r="A8400" s="98"/>
      <c r="B8400" s="98"/>
      <c r="C8400" s="98"/>
      <c r="D8400" s="98"/>
    </row>
    <row r="8401" spans="1:4" x14ac:dyDescent="0.35">
      <c r="A8401" s="98"/>
      <c r="B8401" s="98"/>
      <c r="C8401" s="98"/>
      <c r="D8401" s="98"/>
    </row>
    <row r="8402" spans="1:4" x14ac:dyDescent="0.35">
      <c r="A8402" s="98"/>
      <c r="B8402" s="98"/>
      <c r="C8402" s="98"/>
      <c r="D8402" s="98"/>
    </row>
    <row r="8403" spans="1:4" x14ac:dyDescent="0.35">
      <c r="A8403" s="98"/>
      <c r="B8403" s="98"/>
      <c r="C8403" s="98"/>
      <c r="D8403" s="98"/>
    </row>
    <row r="8404" spans="1:4" x14ac:dyDescent="0.35">
      <c r="A8404" s="98"/>
      <c r="B8404" s="98"/>
      <c r="C8404" s="98"/>
      <c r="D8404" s="98"/>
    </row>
    <row r="8405" spans="1:4" x14ac:dyDescent="0.35">
      <c r="A8405" s="98"/>
      <c r="B8405" s="98"/>
      <c r="C8405" s="98"/>
      <c r="D8405" s="98"/>
    </row>
    <row r="8406" spans="1:4" x14ac:dyDescent="0.35">
      <c r="A8406" s="98"/>
      <c r="B8406" s="98"/>
      <c r="C8406" s="98"/>
      <c r="D8406" s="98"/>
    </row>
    <row r="8407" spans="1:4" x14ac:dyDescent="0.35">
      <c r="A8407" s="98"/>
      <c r="B8407" s="98"/>
      <c r="C8407" s="98"/>
      <c r="D8407" s="98"/>
    </row>
    <row r="8408" spans="1:4" x14ac:dyDescent="0.35">
      <c r="A8408" s="98"/>
      <c r="B8408" s="98"/>
      <c r="C8408" s="98"/>
      <c r="D8408" s="98"/>
    </row>
    <row r="8409" spans="1:4" x14ac:dyDescent="0.35">
      <c r="A8409" s="98"/>
      <c r="B8409" s="98"/>
      <c r="C8409" s="98"/>
      <c r="D8409" s="98"/>
    </row>
    <row r="8410" spans="1:4" x14ac:dyDescent="0.35">
      <c r="A8410" s="98"/>
      <c r="B8410" s="98"/>
      <c r="C8410" s="98"/>
      <c r="D8410" s="98"/>
    </row>
    <row r="8411" spans="1:4" x14ac:dyDescent="0.35">
      <c r="A8411" s="98"/>
      <c r="B8411" s="98"/>
      <c r="C8411" s="98"/>
      <c r="D8411" s="98"/>
    </row>
    <row r="8412" spans="1:4" x14ac:dyDescent="0.35">
      <c r="A8412" s="98"/>
      <c r="B8412" s="98"/>
      <c r="C8412" s="98"/>
      <c r="D8412" s="98"/>
    </row>
    <row r="8413" spans="1:4" x14ac:dyDescent="0.35">
      <c r="A8413" s="98"/>
      <c r="B8413" s="98"/>
      <c r="C8413" s="98"/>
      <c r="D8413" s="98"/>
    </row>
    <row r="8414" spans="1:4" x14ac:dyDescent="0.35">
      <c r="A8414" s="98"/>
      <c r="B8414" s="98"/>
      <c r="C8414" s="98"/>
      <c r="D8414" s="98"/>
    </row>
    <row r="8415" spans="1:4" x14ac:dyDescent="0.35">
      <c r="A8415" s="98"/>
      <c r="B8415" s="98"/>
      <c r="C8415" s="98"/>
      <c r="D8415" s="98"/>
    </row>
    <row r="8416" spans="1:4" x14ac:dyDescent="0.35">
      <c r="A8416" s="98"/>
      <c r="B8416" s="98"/>
      <c r="C8416" s="98"/>
      <c r="D8416" s="98"/>
    </row>
    <row r="8417" spans="1:4" x14ac:dyDescent="0.35">
      <c r="A8417" s="98"/>
      <c r="B8417" s="98"/>
      <c r="C8417" s="98"/>
      <c r="D8417" s="98"/>
    </row>
    <row r="8418" spans="1:4" x14ac:dyDescent="0.35">
      <c r="A8418" s="98"/>
      <c r="B8418" s="98"/>
      <c r="C8418" s="98"/>
      <c r="D8418" s="98"/>
    </row>
    <row r="8419" spans="1:4" x14ac:dyDescent="0.35">
      <c r="A8419" s="98"/>
      <c r="B8419" s="98"/>
      <c r="C8419" s="98"/>
      <c r="D8419" s="98"/>
    </row>
    <row r="8420" spans="1:4" x14ac:dyDescent="0.35">
      <c r="A8420" s="98"/>
      <c r="B8420" s="98"/>
      <c r="C8420" s="98"/>
      <c r="D8420" s="98"/>
    </row>
    <row r="8421" spans="1:4" x14ac:dyDescent="0.35">
      <c r="A8421" s="98"/>
      <c r="B8421" s="98"/>
      <c r="C8421" s="98"/>
      <c r="D8421" s="98"/>
    </row>
    <row r="8422" spans="1:4" x14ac:dyDescent="0.35">
      <c r="A8422" s="98"/>
      <c r="B8422" s="98"/>
      <c r="C8422" s="98"/>
      <c r="D8422" s="98"/>
    </row>
    <row r="8423" spans="1:4" x14ac:dyDescent="0.35">
      <c r="A8423" s="98"/>
      <c r="B8423" s="98"/>
      <c r="C8423" s="98"/>
      <c r="D8423" s="98"/>
    </row>
    <row r="8424" spans="1:4" x14ac:dyDescent="0.35">
      <c r="A8424" s="98"/>
      <c r="B8424" s="98"/>
      <c r="C8424" s="98"/>
      <c r="D8424" s="98"/>
    </row>
    <row r="8425" spans="1:4" x14ac:dyDescent="0.35">
      <c r="A8425" s="98"/>
      <c r="B8425" s="98"/>
      <c r="C8425" s="98"/>
      <c r="D8425" s="98"/>
    </row>
    <row r="8426" spans="1:4" x14ac:dyDescent="0.35">
      <c r="A8426" s="98"/>
      <c r="B8426" s="98"/>
      <c r="C8426" s="98"/>
      <c r="D8426" s="98"/>
    </row>
    <row r="8427" spans="1:4" x14ac:dyDescent="0.35">
      <c r="A8427" s="98"/>
      <c r="B8427" s="98"/>
      <c r="C8427" s="98"/>
      <c r="D8427" s="98"/>
    </row>
    <row r="8428" spans="1:4" x14ac:dyDescent="0.35">
      <c r="A8428" s="98"/>
      <c r="B8428" s="98"/>
      <c r="C8428" s="98"/>
      <c r="D8428" s="98"/>
    </row>
    <row r="8429" spans="1:4" x14ac:dyDescent="0.35">
      <c r="A8429" s="98"/>
      <c r="B8429" s="98"/>
      <c r="C8429" s="98"/>
      <c r="D8429" s="98"/>
    </row>
    <row r="8430" spans="1:4" x14ac:dyDescent="0.35">
      <c r="A8430" s="98"/>
      <c r="B8430" s="98"/>
      <c r="C8430" s="98"/>
      <c r="D8430" s="98"/>
    </row>
    <row r="8431" spans="1:4" x14ac:dyDescent="0.35">
      <c r="A8431" s="98"/>
      <c r="B8431" s="98"/>
      <c r="C8431" s="98"/>
      <c r="D8431" s="98"/>
    </row>
    <row r="8432" spans="1:4" x14ac:dyDescent="0.35">
      <c r="A8432" s="98"/>
      <c r="B8432" s="98"/>
      <c r="C8432" s="98"/>
      <c r="D8432" s="98"/>
    </row>
    <row r="8433" spans="1:4" x14ac:dyDescent="0.35">
      <c r="A8433" s="98"/>
      <c r="B8433" s="98"/>
      <c r="C8433" s="98"/>
      <c r="D8433" s="98"/>
    </row>
    <row r="8434" spans="1:4" x14ac:dyDescent="0.35">
      <c r="A8434" s="98"/>
      <c r="B8434" s="98"/>
      <c r="C8434" s="98"/>
      <c r="D8434" s="98"/>
    </row>
    <row r="8435" spans="1:4" x14ac:dyDescent="0.35">
      <c r="A8435" s="98"/>
      <c r="B8435" s="98"/>
      <c r="C8435" s="98"/>
      <c r="D8435" s="98"/>
    </row>
    <row r="8436" spans="1:4" x14ac:dyDescent="0.35">
      <c r="A8436" s="98"/>
      <c r="B8436" s="98"/>
      <c r="C8436" s="98"/>
      <c r="D8436" s="98"/>
    </row>
    <row r="8437" spans="1:4" x14ac:dyDescent="0.35">
      <c r="A8437" s="98"/>
      <c r="B8437" s="98"/>
      <c r="C8437" s="98"/>
      <c r="D8437" s="98"/>
    </row>
    <row r="8438" spans="1:4" x14ac:dyDescent="0.35">
      <c r="A8438" s="98"/>
      <c r="B8438" s="98"/>
      <c r="C8438" s="98"/>
      <c r="D8438" s="98"/>
    </row>
    <row r="8439" spans="1:4" x14ac:dyDescent="0.35">
      <c r="A8439" s="98"/>
      <c r="B8439" s="98"/>
      <c r="C8439" s="98"/>
      <c r="D8439" s="98"/>
    </row>
    <row r="8440" spans="1:4" x14ac:dyDescent="0.35">
      <c r="A8440" s="98"/>
      <c r="B8440" s="98"/>
      <c r="C8440" s="98"/>
      <c r="D8440" s="98"/>
    </row>
    <row r="8441" spans="1:4" x14ac:dyDescent="0.35">
      <c r="A8441" s="98"/>
      <c r="B8441" s="98"/>
      <c r="C8441" s="98"/>
      <c r="D8441" s="98"/>
    </row>
    <row r="8442" spans="1:4" x14ac:dyDescent="0.35">
      <c r="A8442" s="98"/>
      <c r="B8442" s="98"/>
      <c r="C8442" s="98"/>
      <c r="D8442" s="98"/>
    </row>
    <row r="8443" spans="1:4" x14ac:dyDescent="0.35">
      <c r="A8443" s="98"/>
      <c r="B8443" s="98"/>
      <c r="C8443" s="98"/>
      <c r="D8443" s="98"/>
    </row>
    <row r="8444" spans="1:4" x14ac:dyDescent="0.35">
      <c r="A8444" s="98"/>
      <c r="B8444" s="98"/>
      <c r="C8444" s="98"/>
      <c r="D8444" s="98"/>
    </row>
    <row r="8445" spans="1:4" x14ac:dyDescent="0.35">
      <c r="A8445" s="98"/>
      <c r="B8445" s="98"/>
      <c r="C8445" s="98"/>
      <c r="D8445" s="98"/>
    </row>
    <row r="8446" spans="1:4" x14ac:dyDescent="0.35">
      <c r="A8446" s="98"/>
      <c r="B8446" s="98"/>
      <c r="C8446" s="98"/>
      <c r="D8446" s="98"/>
    </row>
    <row r="8447" spans="1:4" x14ac:dyDescent="0.35">
      <c r="A8447" s="98"/>
      <c r="B8447" s="98"/>
      <c r="C8447" s="98"/>
      <c r="D8447" s="98"/>
    </row>
    <row r="8448" spans="1:4" x14ac:dyDescent="0.35">
      <c r="A8448" s="98"/>
      <c r="B8448" s="98"/>
      <c r="C8448" s="98"/>
      <c r="D8448" s="98"/>
    </row>
    <row r="8449" spans="1:4" x14ac:dyDescent="0.35">
      <c r="A8449" s="98"/>
      <c r="B8449" s="98"/>
      <c r="C8449" s="98"/>
      <c r="D8449" s="98"/>
    </row>
    <row r="8450" spans="1:4" x14ac:dyDescent="0.35">
      <c r="A8450" s="98"/>
      <c r="B8450" s="98"/>
      <c r="C8450" s="98"/>
      <c r="D8450" s="98"/>
    </row>
    <row r="8451" spans="1:4" x14ac:dyDescent="0.35">
      <c r="A8451" s="98"/>
      <c r="B8451" s="98"/>
      <c r="C8451" s="98"/>
      <c r="D8451" s="98"/>
    </row>
    <row r="8452" spans="1:4" x14ac:dyDescent="0.35">
      <c r="A8452" s="98"/>
      <c r="B8452" s="98"/>
      <c r="C8452" s="98"/>
      <c r="D8452" s="98"/>
    </row>
    <row r="8453" spans="1:4" x14ac:dyDescent="0.35">
      <c r="A8453" s="98"/>
      <c r="B8453" s="98"/>
      <c r="C8453" s="98"/>
      <c r="D8453" s="98"/>
    </row>
    <row r="8454" spans="1:4" x14ac:dyDescent="0.35">
      <c r="A8454" s="98"/>
      <c r="B8454" s="98"/>
      <c r="C8454" s="98"/>
      <c r="D8454" s="98"/>
    </row>
    <row r="8455" spans="1:4" x14ac:dyDescent="0.35">
      <c r="A8455" s="98"/>
      <c r="B8455" s="98"/>
      <c r="C8455" s="98"/>
      <c r="D8455" s="98"/>
    </row>
    <row r="8456" spans="1:4" x14ac:dyDescent="0.35">
      <c r="A8456" s="98"/>
      <c r="B8456" s="98"/>
      <c r="C8456" s="98"/>
      <c r="D8456" s="98"/>
    </row>
    <row r="8457" spans="1:4" x14ac:dyDescent="0.35">
      <c r="A8457" s="98"/>
      <c r="B8457" s="98"/>
      <c r="C8457" s="98"/>
      <c r="D8457" s="98"/>
    </row>
    <row r="8458" spans="1:4" x14ac:dyDescent="0.35">
      <c r="A8458" s="98"/>
      <c r="B8458" s="98"/>
      <c r="C8458" s="98"/>
      <c r="D8458" s="98"/>
    </row>
    <row r="8459" spans="1:4" x14ac:dyDescent="0.35">
      <c r="A8459" s="98"/>
      <c r="B8459" s="98"/>
      <c r="C8459" s="98"/>
      <c r="D8459" s="98"/>
    </row>
    <row r="8460" spans="1:4" x14ac:dyDescent="0.35">
      <c r="A8460" s="98"/>
      <c r="B8460" s="98"/>
      <c r="C8460" s="98"/>
      <c r="D8460" s="98"/>
    </row>
    <row r="8461" spans="1:4" x14ac:dyDescent="0.35">
      <c r="A8461" s="98"/>
      <c r="B8461" s="98"/>
      <c r="C8461" s="98"/>
      <c r="D8461" s="98"/>
    </row>
    <row r="8462" spans="1:4" x14ac:dyDescent="0.35">
      <c r="A8462" s="98"/>
      <c r="B8462" s="98"/>
      <c r="C8462" s="98"/>
      <c r="D8462" s="98"/>
    </row>
    <row r="8463" spans="1:4" x14ac:dyDescent="0.35">
      <c r="A8463" s="98"/>
      <c r="B8463" s="98"/>
      <c r="C8463" s="98"/>
      <c r="D8463" s="98"/>
    </row>
    <row r="8464" spans="1:4" x14ac:dyDescent="0.35">
      <c r="A8464" s="98"/>
      <c r="B8464" s="98"/>
      <c r="C8464" s="98"/>
      <c r="D8464" s="98"/>
    </row>
    <row r="8465" spans="1:4" x14ac:dyDescent="0.35">
      <c r="A8465" s="98"/>
      <c r="B8465" s="98"/>
      <c r="C8465" s="98"/>
      <c r="D8465" s="98"/>
    </row>
    <row r="8466" spans="1:4" x14ac:dyDescent="0.35">
      <c r="A8466" s="98"/>
      <c r="B8466" s="98"/>
      <c r="C8466" s="98"/>
      <c r="D8466" s="98"/>
    </row>
    <row r="8467" spans="1:4" x14ac:dyDescent="0.35">
      <c r="A8467" s="98"/>
      <c r="B8467" s="98"/>
      <c r="C8467" s="98"/>
      <c r="D8467" s="98"/>
    </row>
    <row r="8468" spans="1:4" x14ac:dyDescent="0.35">
      <c r="A8468" s="98"/>
      <c r="B8468" s="98"/>
      <c r="C8468" s="98"/>
      <c r="D8468" s="98"/>
    </row>
    <row r="8469" spans="1:4" x14ac:dyDescent="0.35">
      <c r="A8469" s="98"/>
      <c r="B8469" s="98"/>
      <c r="C8469" s="98"/>
      <c r="D8469" s="98"/>
    </row>
    <row r="8470" spans="1:4" x14ac:dyDescent="0.35">
      <c r="A8470" s="98"/>
      <c r="B8470" s="98"/>
      <c r="C8470" s="98"/>
      <c r="D8470" s="98"/>
    </row>
    <row r="8471" spans="1:4" x14ac:dyDescent="0.35">
      <c r="A8471" s="98"/>
      <c r="B8471" s="98"/>
      <c r="C8471" s="98"/>
      <c r="D8471" s="98"/>
    </row>
    <row r="8472" spans="1:4" x14ac:dyDescent="0.35">
      <c r="A8472" s="98"/>
      <c r="B8472" s="98"/>
      <c r="C8472" s="98"/>
      <c r="D8472" s="98"/>
    </row>
    <row r="8473" spans="1:4" x14ac:dyDescent="0.35">
      <c r="A8473" s="98"/>
      <c r="B8473" s="98"/>
      <c r="C8473" s="98"/>
      <c r="D8473" s="98"/>
    </row>
    <row r="8474" spans="1:4" x14ac:dyDescent="0.35">
      <c r="A8474" s="98"/>
      <c r="B8474" s="98"/>
      <c r="C8474" s="98"/>
      <c r="D8474" s="98"/>
    </row>
    <row r="8475" spans="1:4" x14ac:dyDescent="0.35">
      <c r="A8475" s="98"/>
      <c r="B8475" s="98"/>
      <c r="C8475" s="98"/>
      <c r="D8475" s="98"/>
    </row>
    <row r="8476" spans="1:4" x14ac:dyDescent="0.35">
      <c r="A8476" s="98"/>
      <c r="B8476" s="98"/>
      <c r="C8476" s="98"/>
      <c r="D8476" s="98"/>
    </row>
    <row r="8477" spans="1:4" x14ac:dyDescent="0.35">
      <c r="A8477" s="98"/>
      <c r="B8477" s="98"/>
      <c r="C8477" s="98"/>
      <c r="D8477" s="98"/>
    </row>
    <row r="8478" spans="1:4" x14ac:dyDescent="0.35">
      <c r="A8478" s="98"/>
      <c r="B8478" s="98"/>
      <c r="C8478" s="98"/>
      <c r="D8478" s="98"/>
    </row>
    <row r="8479" spans="1:4" x14ac:dyDescent="0.35">
      <c r="A8479" s="98"/>
      <c r="B8479" s="98"/>
      <c r="C8479" s="98"/>
      <c r="D8479" s="98"/>
    </row>
    <row r="8480" spans="1:4" x14ac:dyDescent="0.35">
      <c r="A8480" s="98"/>
      <c r="B8480" s="98"/>
      <c r="C8480" s="98"/>
      <c r="D8480" s="98"/>
    </row>
    <row r="8481" spans="1:4" x14ac:dyDescent="0.35">
      <c r="A8481" s="98"/>
      <c r="B8481" s="98"/>
      <c r="C8481" s="98"/>
      <c r="D8481" s="98"/>
    </row>
    <row r="8482" spans="1:4" x14ac:dyDescent="0.35">
      <c r="A8482" s="98"/>
      <c r="B8482" s="98"/>
      <c r="C8482" s="98"/>
      <c r="D8482" s="98"/>
    </row>
    <row r="8483" spans="1:4" x14ac:dyDescent="0.35">
      <c r="A8483" s="98"/>
      <c r="B8483" s="98"/>
      <c r="C8483" s="98"/>
      <c r="D8483" s="98"/>
    </row>
    <row r="8484" spans="1:4" x14ac:dyDescent="0.35">
      <c r="A8484" s="98"/>
      <c r="B8484" s="98"/>
      <c r="C8484" s="98"/>
      <c r="D8484" s="98"/>
    </row>
    <row r="8485" spans="1:4" x14ac:dyDescent="0.35">
      <c r="A8485" s="98"/>
      <c r="B8485" s="98"/>
      <c r="C8485" s="98"/>
      <c r="D8485" s="98"/>
    </row>
    <row r="8486" spans="1:4" x14ac:dyDescent="0.35">
      <c r="A8486" s="98"/>
      <c r="B8486" s="98"/>
      <c r="C8486" s="98"/>
      <c r="D8486" s="98"/>
    </row>
    <row r="8487" spans="1:4" x14ac:dyDescent="0.35">
      <c r="A8487" s="98"/>
      <c r="B8487" s="98"/>
      <c r="C8487" s="98"/>
      <c r="D8487" s="98"/>
    </row>
    <row r="8488" spans="1:4" x14ac:dyDescent="0.35">
      <c r="A8488" s="98"/>
      <c r="B8488" s="98"/>
      <c r="C8488" s="98"/>
      <c r="D8488" s="98"/>
    </row>
    <row r="8489" spans="1:4" x14ac:dyDescent="0.35">
      <c r="A8489" s="98"/>
      <c r="B8489" s="98"/>
      <c r="C8489" s="98"/>
      <c r="D8489" s="98"/>
    </row>
    <row r="8490" spans="1:4" x14ac:dyDescent="0.35">
      <c r="A8490" s="98"/>
      <c r="B8490" s="98"/>
      <c r="C8490" s="98"/>
      <c r="D8490" s="98"/>
    </row>
    <row r="8491" spans="1:4" x14ac:dyDescent="0.35">
      <c r="A8491" s="98"/>
      <c r="B8491" s="98"/>
      <c r="C8491" s="98"/>
      <c r="D8491" s="98"/>
    </row>
    <row r="8492" spans="1:4" x14ac:dyDescent="0.35">
      <c r="A8492" s="98"/>
      <c r="B8492" s="98"/>
      <c r="C8492" s="98"/>
      <c r="D8492" s="98"/>
    </row>
    <row r="8493" spans="1:4" x14ac:dyDescent="0.35">
      <c r="A8493" s="98"/>
      <c r="B8493" s="98"/>
      <c r="C8493" s="98"/>
      <c r="D8493" s="98"/>
    </row>
    <row r="8494" spans="1:4" x14ac:dyDescent="0.35">
      <c r="A8494" s="98"/>
      <c r="B8494" s="98"/>
      <c r="C8494" s="98"/>
      <c r="D8494" s="98"/>
    </row>
    <row r="8495" spans="1:4" x14ac:dyDescent="0.35">
      <c r="A8495" s="98"/>
      <c r="B8495" s="98"/>
      <c r="C8495" s="98"/>
      <c r="D8495" s="98"/>
    </row>
    <row r="8496" spans="1:4" x14ac:dyDescent="0.35">
      <c r="A8496" s="98"/>
      <c r="B8496" s="98"/>
      <c r="C8496" s="98"/>
      <c r="D8496" s="98"/>
    </row>
    <row r="8497" spans="1:4" x14ac:dyDescent="0.35">
      <c r="A8497" s="98"/>
      <c r="B8497" s="98"/>
      <c r="C8497" s="98"/>
      <c r="D8497" s="98"/>
    </row>
    <row r="8498" spans="1:4" x14ac:dyDescent="0.35">
      <c r="A8498" s="98"/>
      <c r="B8498" s="98"/>
      <c r="C8498" s="98"/>
      <c r="D8498" s="98"/>
    </row>
    <row r="8499" spans="1:4" x14ac:dyDescent="0.35">
      <c r="A8499" s="98"/>
      <c r="B8499" s="98"/>
      <c r="C8499" s="98"/>
      <c r="D8499" s="98"/>
    </row>
    <row r="8500" spans="1:4" x14ac:dyDescent="0.35">
      <c r="A8500" s="98"/>
      <c r="B8500" s="98"/>
      <c r="C8500" s="98"/>
      <c r="D8500" s="98"/>
    </row>
    <row r="8501" spans="1:4" x14ac:dyDescent="0.35">
      <c r="A8501" s="98"/>
      <c r="B8501" s="98"/>
      <c r="C8501" s="98"/>
      <c r="D8501" s="98"/>
    </row>
    <row r="8502" spans="1:4" x14ac:dyDescent="0.35">
      <c r="A8502" s="98"/>
      <c r="B8502" s="98"/>
      <c r="C8502" s="98"/>
      <c r="D8502" s="98"/>
    </row>
    <row r="8503" spans="1:4" x14ac:dyDescent="0.35">
      <c r="A8503" s="98"/>
      <c r="B8503" s="98"/>
      <c r="C8503" s="98"/>
      <c r="D8503" s="98"/>
    </row>
    <row r="8504" spans="1:4" x14ac:dyDescent="0.35">
      <c r="A8504" s="98"/>
      <c r="B8504" s="98"/>
      <c r="C8504" s="98"/>
      <c r="D8504" s="98"/>
    </row>
    <row r="8505" spans="1:4" x14ac:dyDescent="0.35">
      <c r="A8505" s="98"/>
      <c r="B8505" s="98"/>
      <c r="C8505" s="98"/>
      <c r="D8505" s="98"/>
    </row>
    <row r="8506" spans="1:4" x14ac:dyDescent="0.35">
      <c r="A8506" s="98"/>
      <c r="B8506" s="98"/>
      <c r="C8506" s="98"/>
      <c r="D8506" s="98"/>
    </row>
    <row r="8507" spans="1:4" x14ac:dyDescent="0.35">
      <c r="A8507" s="98"/>
      <c r="B8507" s="98"/>
      <c r="C8507" s="98"/>
      <c r="D8507" s="98"/>
    </row>
    <row r="8508" spans="1:4" x14ac:dyDescent="0.35">
      <c r="A8508" s="98"/>
      <c r="B8508" s="98"/>
      <c r="C8508" s="98"/>
      <c r="D8508" s="98"/>
    </row>
    <row r="8509" spans="1:4" x14ac:dyDescent="0.35">
      <c r="A8509" s="98"/>
      <c r="B8509" s="98"/>
      <c r="C8509" s="98"/>
      <c r="D8509" s="98"/>
    </row>
    <row r="8510" spans="1:4" x14ac:dyDescent="0.35">
      <c r="A8510" s="98"/>
      <c r="B8510" s="98"/>
      <c r="C8510" s="98"/>
      <c r="D8510" s="98"/>
    </row>
    <row r="8511" spans="1:4" x14ac:dyDescent="0.35">
      <c r="A8511" s="98"/>
      <c r="B8511" s="98"/>
      <c r="C8511" s="98"/>
      <c r="D8511" s="98"/>
    </row>
    <row r="8512" spans="1:4" x14ac:dyDescent="0.35">
      <c r="A8512" s="98"/>
      <c r="B8512" s="98"/>
      <c r="C8512" s="98"/>
      <c r="D8512" s="98"/>
    </row>
    <row r="8513" spans="1:4" x14ac:dyDescent="0.35">
      <c r="A8513" s="98"/>
      <c r="B8513" s="98"/>
      <c r="C8513" s="98"/>
      <c r="D8513" s="98"/>
    </row>
    <row r="8514" spans="1:4" x14ac:dyDescent="0.35">
      <c r="A8514" s="98"/>
      <c r="B8514" s="98"/>
      <c r="C8514" s="98"/>
      <c r="D8514" s="98"/>
    </row>
    <row r="8515" spans="1:4" x14ac:dyDescent="0.35">
      <c r="A8515" s="98"/>
      <c r="B8515" s="98"/>
      <c r="C8515" s="98"/>
      <c r="D8515" s="98"/>
    </row>
    <row r="8516" spans="1:4" x14ac:dyDescent="0.35">
      <c r="A8516" s="98"/>
      <c r="B8516" s="98"/>
      <c r="C8516" s="98"/>
      <c r="D8516" s="98"/>
    </row>
    <row r="8517" spans="1:4" x14ac:dyDescent="0.35">
      <c r="A8517" s="98"/>
      <c r="B8517" s="98"/>
      <c r="C8517" s="98"/>
      <c r="D8517" s="98"/>
    </row>
    <row r="8518" spans="1:4" x14ac:dyDescent="0.35">
      <c r="A8518" s="98"/>
      <c r="B8518" s="98"/>
      <c r="C8518" s="98"/>
      <c r="D8518" s="98"/>
    </row>
    <row r="8519" spans="1:4" x14ac:dyDescent="0.35">
      <c r="A8519" s="98"/>
      <c r="B8519" s="98"/>
      <c r="C8519" s="98"/>
      <c r="D8519" s="98"/>
    </row>
    <row r="8520" spans="1:4" x14ac:dyDescent="0.35">
      <c r="A8520" s="98"/>
      <c r="B8520" s="98"/>
      <c r="C8520" s="98"/>
      <c r="D8520" s="98"/>
    </row>
    <row r="8521" spans="1:4" x14ac:dyDescent="0.35">
      <c r="A8521" s="98"/>
      <c r="B8521" s="98"/>
      <c r="C8521" s="98"/>
      <c r="D8521" s="98"/>
    </row>
    <row r="8522" spans="1:4" x14ac:dyDescent="0.35">
      <c r="A8522" s="98"/>
      <c r="B8522" s="98"/>
      <c r="C8522" s="98"/>
      <c r="D8522" s="98"/>
    </row>
    <row r="8523" spans="1:4" x14ac:dyDescent="0.35">
      <c r="A8523" s="98"/>
      <c r="B8523" s="98"/>
      <c r="C8523" s="98"/>
      <c r="D8523" s="98"/>
    </row>
    <row r="8524" spans="1:4" x14ac:dyDescent="0.35">
      <c r="A8524" s="98"/>
      <c r="B8524" s="98"/>
      <c r="C8524" s="98"/>
      <c r="D8524" s="98"/>
    </row>
    <row r="8525" spans="1:4" x14ac:dyDescent="0.35">
      <c r="A8525" s="98"/>
      <c r="B8525" s="98"/>
      <c r="C8525" s="98"/>
      <c r="D8525" s="98"/>
    </row>
    <row r="8526" spans="1:4" x14ac:dyDescent="0.35">
      <c r="A8526" s="98"/>
      <c r="B8526" s="98"/>
      <c r="C8526" s="98"/>
      <c r="D8526" s="98"/>
    </row>
    <row r="8527" spans="1:4" x14ac:dyDescent="0.35">
      <c r="A8527" s="98"/>
      <c r="B8527" s="98"/>
      <c r="C8527" s="98"/>
      <c r="D8527" s="98"/>
    </row>
    <row r="8528" spans="1:4" x14ac:dyDescent="0.35">
      <c r="A8528" s="98"/>
      <c r="B8528" s="98"/>
      <c r="C8528" s="98"/>
      <c r="D8528" s="98"/>
    </row>
    <row r="8529" spans="1:4" x14ac:dyDescent="0.35">
      <c r="A8529" s="98"/>
      <c r="B8529" s="98"/>
      <c r="C8529" s="98"/>
      <c r="D8529" s="98"/>
    </row>
    <row r="8530" spans="1:4" x14ac:dyDescent="0.35">
      <c r="A8530" s="98"/>
      <c r="B8530" s="98"/>
      <c r="C8530" s="98"/>
      <c r="D8530" s="98"/>
    </row>
    <row r="8531" spans="1:4" x14ac:dyDescent="0.35">
      <c r="A8531" s="98"/>
      <c r="B8531" s="98"/>
      <c r="C8531" s="98"/>
      <c r="D8531" s="98"/>
    </row>
    <row r="8532" spans="1:4" x14ac:dyDescent="0.35">
      <c r="A8532" s="98"/>
      <c r="B8532" s="98"/>
      <c r="C8532" s="98"/>
      <c r="D8532" s="98"/>
    </row>
    <row r="8533" spans="1:4" x14ac:dyDescent="0.35">
      <c r="A8533" s="98"/>
      <c r="B8533" s="98"/>
      <c r="C8533" s="98"/>
      <c r="D8533" s="98"/>
    </row>
    <row r="8534" spans="1:4" x14ac:dyDescent="0.35">
      <c r="A8534" s="98"/>
      <c r="B8534" s="98"/>
      <c r="C8534" s="98"/>
      <c r="D8534" s="98"/>
    </row>
    <row r="8535" spans="1:4" x14ac:dyDescent="0.35">
      <c r="A8535" s="98"/>
      <c r="B8535" s="98"/>
      <c r="C8535" s="98"/>
      <c r="D8535" s="98"/>
    </row>
    <row r="8536" spans="1:4" x14ac:dyDescent="0.35">
      <c r="A8536" s="98"/>
      <c r="B8536" s="98"/>
      <c r="C8536" s="98"/>
      <c r="D8536" s="98"/>
    </row>
    <row r="8537" spans="1:4" x14ac:dyDescent="0.35">
      <c r="A8537" s="98"/>
      <c r="B8537" s="98"/>
      <c r="C8537" s="98"/>
      <c r="D8537" s="98"/>
    </row>
    <row r="8538" spans="1:4" x14ac:dyDescent="0.35">
      <c r="A8538" s="98"/>
      <c r="B8538" s="98"/>
      <c r="C8538" s="98"/>
      <c r="D8538" s="98"/>
    </row>
    <row r="8539" spans="1:4" x14ac:dyDescent="0.35">
      <c r="A8539" s="98"/>
      <c r="B8539" s="98"/>
      <c r="C8539" s="98"/>
      <c r="D8539" s="98"/>
    </row>
    <row r="8540" spans="1:4" x14ac:dyDescent="0.35">
      <c r="A8540" s="98"/>
      <c r="B8540" s="98"/>
      <c r="C8540" s="98"/>
      <c r="D8540" s="98"/>
    </row>
    <row r="8541" spans="1:4" x14ac:dyDescent="0.35">
      <c r="A8541" s="98"/>
      <c r="B8541" s="98"/>
      <c r="C8541" s="98"/>
      <c r="D8541" s="98"/>
    </row>
    <row r="8542" spans="1:4" x14ac:dyDescent="0.35">
      <c r="A8542" s="98"/>
      <c r="B8542" s="98"/>
      <c r="C8542" s="98"/>
      <c r="D8542" s="98"/>
    </row>
    <row r="8543" spans="1:4" x14ac:dyDescent="0.35">
      <c r="A8543" s="98"/>
      <c r="B8543" s="98"/>
      <c r="C8543" s="98"/>
      <c r="D8543" s="98"/>
    </row>
    <row r="8544" spans="1:4" x14ac:dyDescent="0.35">
      <c r="A8544" s="98"/>
      <c r="B8544" s="98"/>
      <c r="C8544" s="98"/>
      <c r="D8544" s="98"/>
    </row>
    <row r="8545" spans="1:4" x14ac:dyDescent="0.35">
      <c r="A8545" s="98"/>
      <c r="B8545" s="98"/>
      <c r="C8545" s="98"/>
      <c r="D8545" s="98"/>
    </row>
    <row r="8546" spans="1:4" x14ac:dyDescent="0.35">
      <c r="A8546" s="98"/>
      <c r="B8546" s="98"/>
      <c r="C8546" s="98"/>
      <c r="D8546" s="98"/>
    </row>
    <row r="8547" spans="1:4" x14ac:dyDescent="0.35">
      <c r="A8547" s="98"/>
      <c r="B8547" s="98"/>
      <c r="C8547" s="98"/>
      <c r="D8547" s="98"/>
    </row>
    <row r="8548" spans="1:4" x14ac:dyDescent="0.35">
      <c r="A8548" s="98"/>
      <c r="B8548" s="98"/>
      <c r="C8548" s="98"/>
      <c r="D8548" s="98"/>
    </row>
    <row r="8549" spans="1:4" x14ac:dyDescent="0.35">
      <c r="A8549" s="98"/>
      <c r="B8549" s="98"/>
      <c r="C8549" s="98"/>
      <c r="D8549" s="98"/>
    </row>
    <row r="8550" spans="1:4" x14ac:dyDescent="0.35">
      <c r="A8550" s="98"/>
      <c r="B8550" s="98"/>
      <c r="C8550" s="98"/>
      <c r="D8550" s="98"/>
    </row>
    <row r="8551" spans="1:4" x14ac:dyDescent="0.35">
      <c r="A8551" s="98"/>
      <c r="B8551" s="98"/>
      <c r="C8551" s="98"/>
      <c r="D8551" s="98"/>
    </row>
    <row r="8552" spans="1:4" x14ac:dyDescent="0.35">
      <c r="A8552" s="98"/>
      <c r="B8552" s="98"/>
      <c r="C8552" s="98"/>
      <c r="D8552" s="98"/>
    </row>
    <row r="8553" spans="1:4" x14ac:dyDescent="0.35">
      <c r="A8553" s="98"/>
      <c r="B8553" s="98"/>
      <c r="C8553" s="98"/>
      <c r="D8553" s="98"/>
    </row>
    <row r="8554" spans="1:4" x14ac:dyDescent="0.35">
      <c r="A8554" s="98"/>
      <c r="B8554" s="98"/>
      <c r="C8554" s="98"/>
      <c r="D8554" s="98"/>
    </row>
    <row r="8555" spans="1:4" x14ac:dyDescent="0.35">
      <c r="A8555" s="98"/>
      <c r="B8555" s="98"/>
      <c r="C8555" s="98"/>
      <c r="D8555" s="98"/>
    </row>
    <row r="8556" spans="1:4" x14ac:dyDescent="0.35">
      <c r="A8556" s="98"/>
      <c r="B8556" s="98"/>
      <c r="C8556" s="98"/>
      <c r="D8556" s="98"/>
    </row>
    <row r="8557" spans="1:4" x14ac:dyDescent="0.35">
      <c r="A8557" s="98"/>
      <c r="B8557" s="98"/>
      <c r="C8557" s="98"/>
      <c r="D8557" s="98"/>
    </row>
    <row r="8558" spans="1:4" x14ac:dyDescent="0.35">
      <c r="A8558" s="98"/>
      <c r="B8558" s="98"/>
      <c r="C8558" s="98"/>
      <c r="D8558" s="98"/>
    </row>
    <row r="8559" spans="1:4" x14ac:dyDescent="0.35">
      <c r="A8559" s="98"/>
      <c r="B8559" s="98"/>
      <c r="C8559" s="98"/>
      <c r="D8559" s="98"/>
    </row>
    <row r="8560" spans="1:4" x14ac:dyDescent="0.35">
      <c r="A8560" s="98"/>
      <c r="B8560" s="98"/>
      <c r="C8560" s="98"/>
      <c r="D8560" s="98"/>
    </row>
    <row r="8561" spans="1:4" x14ac:dyDescent="0.35">
      <c r="A8561" s="98"/>
      <c r="B8561" s="98"/>
      <c r="C8561" s="98"/>
      <c r="D8561" s="98"/>
    </row>
    <row r="8562" spans="1:4" x14ac:dyDescent="0.35">
      <c r="A8562" s="98"/>
      <c r="B8562" s="98"/>
      <c r="C8562" s="98"/>
      <c r="D8562" s="98"/>
    </row>
    <row r="8563" spans="1:4" x14ac:dyDescent="0.35">
      <c r="A8563" s="98"/>
      <c r="B8563" s="98"/>
      <c r="C8563" s="98"/>
      <c r="D8563" s="98"/>
    </row>
    <row r="8564" spans="1:4" x14ac:dyDescent="0.35">
      <c r="A8564" s="98"/>
      <c r="B8564" s="98"/>
      <c r="C8564" s="98"/>
      <c r="D8564" s="98"/>
    </row>
    <row r="8565" spans="1:4" x14ac:dyDescent="0.35">
      <c r="A8565" s="98"/>
      <c r="B8565" s="98"/>
      <c r="C8565" s="98"/>
      <c r="D8565" s="98"/>
    </row>
    <row r="8566" spans="1:4" x14ac:dyDescent="0.35">
      <c r="A8566" s="98"/>
      <c r="B8566" s="98"/>
      <c r="C8566" s="98"/>
      <c r="D8566" s="98"/>
    </row>
    <row r="8567" spans="1:4" x14ac:dyDescent="0.35">
      <c r="A8567" s="98"/>
      <c r="B8567" s="98"/>
      <c r="C8567" s="98"/>
      <c r="D8567" s="98"/>
    </row>
    <row r="8568" spans="1:4" x14ac:dyDescent="0.35">
      <c r="A8568" s="98"/>
      <c r="B8568" s="98"/>
      <c r="C8568" s="98"/>
      <c r="D8568" s="98"/>
    </row>
    <row r="8569" spans="1:4" x14ac:dyDescent="0.35">
      <c r="A8569" s="98"/>
      <c r="B8569" s="98"/>
      <c r="C8569" s="98"/>
      <c r="D8569" s="98"/>
    </row>
    <row r="8570" spans="1:4" x14ac:dyDescent="0.35">
      <c r="A8570" s="98"/>
      <c r="B8570" s="98"/>
      <c r="C8570" s="98"/>
      <c r="D8570" s="98"/>
    </row>
    <row r="8571" spans="1:4" x14ac:dyDescent="0.35">
      <c r="A8571" s="98"/>
      <c r="B8571" s="98"/>
      <c r="C8571" s="98"/>
      <c r="D8571" s="98"/>
    </row>
    <row r="8572" spans="1:4" x14ac:dyDescent="0.35">
      <c r="A8572" s="98"/>
      <c r="B8572" s="98"/>
      <c r="C8572" s="98"/>
      <c r="D8572" s="98"/>
    </row>
    <row r="8573" spans="1:4" x14ac:dyDescent="0.35">
      <c r="A8573" s="98"/>
      <c r="B8573" s="98"/>
      <c r="C8573" s="98"/>
      <c r="D8573" s="98"/>
    </row>
    <row r="8574" spans="1:4" x14ac:dyDescent="0.35">
      <c r="A8574" s="98"/>
      <c r="B8574" s="98"/>
      <c r="C8574" s="98"/>
      <c r="D8574" s="98"/>
    </row>
    <row r="8575" spans="1:4" x14ac:dyDescent="0.35">
      <c r="A8575" s="98"/>
      <c r="B8575" s="98"/>
      <c r="C8575" s="98"/>
      <c r="D8575" s="98"/>
    </row>
    <row r="8576" spans="1:4" x14ac:dyDescent="0.35">
      <c r="A8576" s="98"/>
      <c r="B8576" s="98"/>
      <c r="C8576" s="98"/>
      <c r="D8576" s="98"/>
    </row>
    <row r="8577" spans="1:4" x14ac:dyDescent="0.35">
      <c r="A8577" s="98"/>
      <c r="B8577" s="98"/>
      <c r="C8577" s="98"/>
      <c r="D8577" s="98"/>
    </row>
    <row r="8578" spans="1:4" x14ac:dyDescent="0.35">
      <c r="A8578" s="98"/>
      <c r="B8578" s="98"/>
      <c r="C8578" s="98"/>
      <c r="D8578" s="98"/>
    </row>
    <row r="8579" spans="1:4" x14ac:dyDescent="0.35">
      <c r="A8579" s="98"/>
      <c r="B8579" s="98"/>
      <c r="C8579" s="98"/>
      <c r="D8579" s="98"/>
    </row>
    <row r="8580" spans="1:4" x14ac:dyDescent="0.35">
      <c r="A8580" s="98"/>
      <c r="B8580" s="98"/>
      <c r="C8580" s="98"/>
      <c r="D8580" s="98"/>
    </row>
    <row r="8581" spans="1:4" x14ac:dyDescent="0.35">
      <c r="A8581" s="98"/>
      <c r="B8581" s="98"/>
      <c r="C8581" s="98"/>
      <c r="D8581" s="98"/>
    </row>
    <row r="8582" spans="1:4" x14ac:dyDescent="0.35">
      <c r="A8582" s="98"/>
      <c r="B8582" s="98"/>
      <c r="C8582" s="98"/>
      <c r="D8582" s="98"/>
    </row>
    <row r="8583" spans="1:4" x14ac:dyDescent="0.35">
      <c r="A8583" s="98"/>
      <c r="B8583" s="98"/>
      <c r="C8583" s="98"/>
      <c r="D8583" s="98"/>
    </row>
    <row r="8584" spans="1:4" x14ac:dyDescent="0.35">
      <c r="A8584" s="98"/>
      <c r="B8584" s="98"/>
      <c r="C8584" s="98"/>
      <c r="D8584" s="98"/>
    </row>
    <row r="8585" spans="1:4" x14ac:dyDescent="0.35">
      <c r="A8585" s="98"/>
      <c r="B8585" s="98"/>
      <c r="C8585" s="98"/>
      <c r="D8585" s="98"/>
    </row>
    <row r="8586" spans="1:4" x14ac:dyDescent="0.35">
      <c r="A8586" s="98"/>
      <c r="B8586" s="98"/>
      <c r="C8586" s="98"/>
      <c r="D8586" s="98"/>
    </row>
    <row r="8587" spans="1:4" x14ac:dyDescent="0.35">
      <c r="A8587" s="98"/>
      <c r="B8587" s="98"/>
      <c r="C8587" s="98"/>
      <c r="D8587" s="98"/>
    </row>
    <row r="8588" spans="1:4" x14ac:dyDescent="0.35">
      <c r="A8588" s="98"/>
      <c r="B8588" s="98"/>
      <c r="C8588" s="98"/>
      <c r="D8588" s="98"/>
    </row>
    <row r="8589" spans="1:4" x14ac:dyDescent="0.35">
      <c r="A8589" s="98"/>
      <c r="B8589" s="98"/>
      <c r="C8589" s="98"/>
      <c r="D8589" s="98"/>
    </row>
    <row r="8590" spans="1:4" x14ac:dyDescent="0.35">
      <c r="A8590" s="98"/>
      <c r="B8590" s="98"/>
      <c r="C8590" s="98"/>
      <c r="D8590" s="98"/>
    </row>
    <row r="8591" spans="1:4" x14ac:dyDescent="0.35">
      <c r="A8591" s="98"/>
      <c r="B8591" s="98"/>
      <c r="C8591" s="98"/>
      <c r="D8591" s="98"/>
    </row>
    <row r="8592" spans="1:4" x14ac:dyDescent="0.35">
      <c r="A8592" s="98"/>
      <c r="B8592" s="98"/>
      <c r="C8592" s="98"/>
      <c r="D8592" s="98"/>
    </row>
    <row r="8593" spans="1:4" x14ac:dyDescent="0.35">
      <c r="A8593" s="98"/>
      <c r="B8593" s="98"/>
      <c r="C8593" s="98"/>
      <c r="D8593" s="98"/>
    </row>
    <row r="8594" spans="1:4" x14ac:dyDescent="0.35">
      <c r="A8594" s="98"/>
      <c r="B8594" s="98"/>
      <c r="C8594" s="98"/>
      <c r="D8594" s="98"/>
    </row>
    <row r="8595" spans="1:4" x14ac:dyDescent="0.35">
      <c r="A8595" s="98"/>
      <c r="B8595" s="98"/>
      <c r="C8595" s="98"/>
      <c r="D8595" s="98"/>
    </row>
    <row r="8596" spans="1:4" x14ac:dyDescent="0.35">
      <c r="A8596" s="98"/>
      <c r="B8596" s="98"/>
      <c r="C8596" s="98"/>
      <c r="D8596" s="98"/>
    </row>
    <row r="8597" spans="1:4" x14ac:dyDescent="0.35">
      <c r="A8597" s="98"/>
      <c r="B8597" s="98"/>
      <c r="C8597" s="98"/>
      <c r="D8597" s="98"/>
    </row>
    <row r="8598" spans="1:4" x14ac:dyDescent="0.35">
      <c r="A8598" s="98"/>
      <c r="B8598" s="98"/>
      <c r="C8598" s="98"/>
      <c r="D8598" s="98"/>
    </row>
    <row r="8599" spans="1:4" x14ac:dyDescent="0.35">
      <c r="A8599" s="98"/>
      <c r="B8599" s="98"/>
      <c r="C8599" s="98"/>
      <c r="D8599" s="98"/>
    </row>
    <row r="8600" spans="1:4" x14ac:dyDescent="0.35">
      <c r="A8600" s="98"/>
      <c r="B8600" s="98"/>
      <c r="C8600" s="98"/>
      <c r="D8600" s="98"/>
    </row>
    <row r="8601" spans="1:4" x14ac:dyDescent="0.35">
      <c r="A8601" s="98"/>
      <c r="B8601" s="98"/>
      <c r="C8601" s="98"/>
      <c r="D8601" s="98"/>
    </row>
    <row r="8602" spans="1:4" x14ac:dyDescent="0.35">
      <c r="A8602" s="98"/>
      <c r="B8602" s="98"/>
      <c r="C8602" s="98"/>
      <c r="D8602" s="98"/>
    </row>
    <row r="8603" spans="1:4" x14ac:dyDescent="0.35">
      <c r="A8603" s="98"/>
      <c r="B8603" s="98"/>
      <c r="C8603" s="98"/>
      <c r="D8603" s="98"/>
    </row>
    <row r="8604" spans="1:4" x14ac:dyDescent="0.35">
      <c r="A8604" s="98"/>
      <c r="B8604" s="98"/>
      <c r="C8604" s="98"/>
      <c r="D8604" s="98"/>
    </row>
    <row r="8605" spans="1:4" x14ac:dyDescent="0.35">
      <c r="A8605" s="98"/>
      <c r="B8605" s="98"/>
      <c r="C8605" s="98"/>
      <c r="D8605" s="98"/>
    </row>
    <row r="8606" spans="1:4" x14ac:dyDescent="0.35">
      <c r="A8606" s="98"/>
      <c r="B8606" s="98"/>
      <c r="C8606" s="98"/>
      <c r="D8606" s="98"/>
    </row>
    <row r="8607" spans="1:4" x14ac:dyDescent="0.35">
      <c r="A8607" s="98"/>
      <c r="B8607" s="98"/>
      <c r="C8607" s="98"/>
      <c r="D8607" s="98"/>
    </row>
    <row r="8608" spans="1:4" x14ac:dyDescent="0.35">
      <c r="A8608" s="98"/>
      <c r="B8608" s="98"/>
      <c r="C8608" s="98"/>
      <c r="D8608" s="98"/>
    </row>
    <row r="8609" spans="1:4" x14ac:dyDescent="0.35">
      <c r="A8609" s="98"/>
      <c r="B8609" s="98"/>
      <c r="C8609" s="98"/>
      <c r="D8609" s="98"/>
    </row>
    <row r="8610" spans="1:4" x14ac:dyDescent="0.35">
      <c r="A8610" s="98"/>
      <c r="B8610" s="98"/>
      <c r="C8610" s="98"/>
      <c r="D8610" s="98"/>
    </row>
    <row r="8611" spans="1:4" x14ac:dyDescent="0.35">
      <c r="A8611" s="98"/>
      <c r="B8611" s="98"/>
      <c r="C8611" s="98"/>
      <c r="D8611" s="98"/>
    </row>
    <row r="8612" spans="1:4" x14ac:dyDescent="0.35">
      <c r="A8612" s="98"/>
      <c r="B8612" s="98"/>
      <c r="C8612" s="98"/>
      <c r="D8612" s="98"/>
    </row>
    <row r="8613" spans="1:4" x14ac:dyDescent="0.35">
      <c r="A8613" s="98"/>
      <c r="B8613" s="98"/>
      <c r="C8613" s="98"/>
      <c r="D8613" s="98"/>
    </row>
    <row r="8614" spans="1:4" x14ac:dyDescent="0.35">
      <c r="A8614" s="98"/>
      <c r="B8614" s="98"/>
      <c r="C8614" s="98"/>
      <c r="D8614" s="98"/>
    </row>
    <row r="8615" spans="1:4" x14ac:dyDescent="0.35">
      <c r="A8615" s="98"/>
      <c r="B8615" s="98"/>
      <c r="C8615" s="98"/>
      <c r="D8615" s="98"/>
    </row>
    <row r="8616" spans="1:4" x14ac:dyDescent="0.35">
      <c r="A8616" s="98"/>
      <c r="B8616" s="98"/>
      <c r="C8616" s="98"/>
      <c r="D8616" s="98"/>
    </row>
    <row r="8617" spans="1:4" x14ac:dyDescent="0.35">
      <c r="A8617" s="98"/>
      <c r="B8617" s="98"/>
      <c r="C8617" s="98"/>
      <c r="D8617" s="98"/>
    </row>
    <row r="8618" spans="1:4" x14ac:dyDescent="0.35">
      <c r="A8618" s="98"/>
      <c r="B8618" s="98"/>
      <c r="C8618" s="98"/>
      <c r="D8618" s="98"/>
    </row>
    <row r="8619" spans="1:4" x14ac:dyDescent="0.35">
      <c r="A8619" s="98"/>
      <c r="B8619" s="98"/>
      <c r="C8619" s="98"/>
      <c r="D8619" s="98"/>
    </row>
    <row r="8620" spans="1:4" x14ac:dyDescent="0.35">
      <c r="A8620" s="98"/>
      <c r="B8620" s="98"/>
      <c r="C8620" s="98"/>
      <c r="D8620" s="98"/>
    </row>
    <row r="8621" spans="1:4" x14ac:dyDescent="0.35">
      <c r="A8621" s="98"/>
      <c r="B8621" s="98"/>
      <c r="C8621" s="98"/>
      <c r="D8621" s="98"/>
    </row>
    <row r="8622" spans="1:4" x14ac:dyDescent="0.35">
      <c r="A8622" s="98"/>
      <c r="B8622" s="98"/>
      <c r="C8622" s="98"/>
      <c r="D8622" s="98"/>
    </row>
    <row r="8623" spans="1:4" x14ac:dyDescent="0.35">
      <c r="A8623" s="98"/>
      <c r="B8623" s="98"/>
      <c r="C8623" s="98"/>
      <c r="D8623" s="98"/>
    </row>
    <row r="8624" spans="1:4" x14ac:dyDescent="0.35">
      <c r="A8624" s="98"/>
      <c r="B8624" s="98"/>
      <c r="C8624" s="98"/>
      <c r="D8624" s="98"/>
    </row>
    <row r="8625" spans="1:4" x14ac:dyDescent="0.35">
      <c r="A8625" s="98"/>
      <c r="B8625" s="98"/>
      <c r="C8625" s="98"/>
      <c r="D8625" s="98"/>
    </row>
    <row r="8626" spans="1:4" x14ac:dyDescent="0.35">
      <c r="A8626" s="98"/>
      <c r="B8626" s="98"/>
      <c r="C8626" s="98"/>
      <c r="D8626" s="98"/>
    </row>
    <row r="8627" spans="1:4" x14ac:dyDescent="0.35">
      <c r="A8627" s="98"/>
      <c r="B8627" s="98"/>
      <c r="C8627" s="98"/>
      <c r="D8627" s="98"/>
    </row>
    <row r="8628" spans="1:4" x14ac:dyDescent="0.35">
      <c r="A8628" s="98"/>
      <c r="B8628" s="98"/>
      <c r="C8628" s="98"/>
      <c r="D8628" s="98"/>
    </row>
    <row r="8629" spans="1:4" x14ac:dyDescent="0.35">
      <c r="A8629" s="98"/>
      <c r="B8629" s="98"/>
      <c r="C8629" s="98"/>
      <c r="D8629" s="98"/>
    </row>
    <row r="8630" spans="1:4" x14ac:dyDescent="0.35">
      <c r="A8630" s="98"/>
      <c r="B8630" s="98"/>
      <c r="C8630" s="98"/>
      <c r="D8630" s="98"/>
    </row>
    <row r="8631" spans="1:4" x14ac:dyDescent="0.35">
      <c r="A8631" s="98"/>
      <c r="B8631" s="98"/>
      <c r="C8631" s="98"/>
      <c r="D8631" s="98"/>
    </row>
    <row r="8632" spans="1:4" x14ac:dyDescent="0.35">
      <c r="A8632" s="98"/>
      <c r="B8632" s="98"/>
      <c r="C8632" s="98"/>
      <c r="D8632" s="98"/>
    </row>
    <row r="8633" spans="1:4" x14ac:dyDescent="0.35">
      <c r="A8633" s="98"/>
      <c r="B8633" s="98"/>
      <c r="C8633" s="98"/>
      <c r="D8633" s="98"/>
    </row>
    <row r="8634" spans="1:4" x14ac:dyDescent="0.35">
      <c r="A8634" s="98"/>
      <c r="B8634" s="98"/>
      <c r="C8634" s="98"/>
      <c r="D8634" s="98"/>
    </row>
    <row r="8635" spans="1:4" x14ac:dyDescent="0.35">
      <c r="A8635" s="98"/>
      <c r="B8635" s="98"/>
      <c r="C8635" s="98"/>
      <c r="D8635" s="98"/>
    </row>
    <row r="8636" spans="1:4" x14ac:dyDescent="0.35">
      <c r="A8636" s="98"/>
      <c r="B8636" s="98"/>
      <c r="C8636" s="98"/>
      <c r="D8636" s="98"/>
    </row>
    <row r="8637" spans="1:4" x14ac:dyDescent="0.35">
      <c r="A8637" s="98"/>
      <c r="B8637" s="98"/>
      <c r="C8637" s="98"/>
      <c r="D8637" s="98"/>
    </row>
    <row r="8638" spans="1:4" x14ac:dyDescent="0.35">
      <c r="A8638" s="98"/>
      <c r="B8638" s="98"/>
      <c r="C8638" s="98"/>
      <c r="D8638" s="98"/>
    </row>
    <row r="8639" spans="1:4" x14ac:dyDescent="0.35">
      <c r="A8639" s="98"/>
      <c r="B8639" s="98"/>
      <c r="C8639" s="98"/>
      <c r="D8639" s="98"/>
    </row>
    <row r="8640" spans="1:4" x14ac:dyDescent="0.35">
      <c r="A8640" s="98"/>
      <c r="B8640" s="98"/>
      <c r="C8640" s="98"/>
      <c r="D8640" s="98"/>
    </row>
    <row r="8641" spans="1:4" x14ac:dyDescent="0.35">
      <c r="A8641" s="98"/>
      <c r="B8641" s="98"/>
      <c r="C8641" s="98"/>
      <c r="D8641" s="98"/>
    </row>
    <row r="8642" spans="1:4" x14ac:dyDescent="0.35">
      <c r="A8642" s="98"/>
      <c r="B8642" s="98"/>
      <c r="C8642" s="98"/>
      <c r="D8642" s="98"/>
    </row>
    <row r="8643" spans="1:4" x14ac:dyDescent="0.35">
      <c r="A8643" s="98"/>
      <c r="B8643" s="98"/>
      <c r="C8643" s="98"/>
      <c r="D8643" s="98"/>
    </row>
    <row r="8644" spans="1:4" x14ac:dyDescent="0.35">
      <c r="A8644" s="98"/>
      <c r="B8644" s="98"/>
      <c r="C8644" s="98"/>
      <c r="D8644" s="98"/>
    </row>
    <row r="8645" spans="1:4" x14ac:dyDescent="0.35">
      <c r="A8645" s="98"/>
      <c r="B8645" s="98"/>
      <c r="C8645" s="98"/>
      <c r="D8645" s="98"/>
    </row>
    <row r="8646" spans="1:4" x14ac:dyDescent="0.35">
      <c r="A8646" s="98"/>
      <c r="B8646" s="98"/>
      <c r="C8646" s="98"/>
      <c r="D8646" s="98"/>
    </row>
    <row r="8647" spans="1:4" x14ac:dyDescent="0.35">
      <c r="A8647" s="98"/>
      <c r="B8647" s="98"/>
      <c r="C8647" s="98"/>
      <c r="D8647" s="98"/>
    </row>
    <row r="8648" spans="1:4" x14ac:dyDescent="0.35">
      <c r="A8648" s="98"/>
      <c r="B8648" s="98"/>
      <c r="C8648" s="98"/>
      <c r="D8648" s="98"/>
    </row>
    <row r="8649" spans="1:4" x14ac:dyDescent="0.35">
      <c r="A8649" s="98"/>
      <c r="B8649" s="98"/>
      <c r="C8649" s="98"/>
      <c r="D8649" s="98"/>
    </row>
    <row r="8650" spans="1:4" x14ac:dyDescent="0.35">
      <c r="A8650" s="98"/>
      <c r="B8650" s="98"/>
      <c r="C8650" s="98"/>
      <c r="D8650" s="98"/>
    </row>
    <row r="8651" spans="1:4" x14ac:dyDescent="0.35">
      <c r="A8651" s="98"/>
      <c r="B8651" s="98"/>
      <c r="C8651" s="98"/>
      <c r="D8651" s="98"/>
    </row>
    <row r="8652" spans="1:4" x14ac:dyDescent="0.35">
      <c r="A8652" s="98"/>
      <c r="B8652" s="98"/>
      <c r="C8652" s="98"/>
      <c r="D8652" s="98"/>
    </row>
    <row r="8653" spans="1:4" x14ac:dyDescent="0.35">
      <c r="A8653" s="98"/>
      <c r="B8653" s="98"/>
      <c r="C8653" s="98"/>
      <c r="D8653" s="98"/>
    </row>
    <row r="8654" spans="1:4" x14ac:dyDescent="0.35">
      <c r="A8654" s="98"/>
      <c r="B8654" s="98"/>
      <c r="C8654" s="98"/>
      <c r="D8654" s="98"/>
    </row>
    <row r="8655" spans="1:4" x14ac:dyDescent="0.35">
      <c r="A8655" s="98"/>
      <c r="B8655" s="98"/>
      <c r="C8655" s="98"/>
      <c r="D8655" s="98"/>
    </row>
    <row r="8656" spans="1:4" x14ac:dyDescent="0.35">
      <c r="A8656" s="98"/>
      <c r="B8656" s="98"/>
      <c r="C8656" s="98"/>
      <c r="D8656" s="98"/>
    </row>
    <row r="8657" spans="1:4" x14ac:dyDescent="0.35">
      <c r="A8657" s="98"/>
      <c r="B8657" s="98"/>
      <c r="C8657" s="98"/>
      <c r="D8657" s="98"/>
    </row>
    <row r="8658" spans="1:4" x14ac:dyDescent="0.35">
      <c r="A8658" s="98"/>
      <c r="B8658" s="98"/>
      <c r="C8658" s="98"/>
      <c r="D8658" s="98"/>
    </row>
    <row r="8659" spans="1:4" x14ac:dyDescent="0.35">
      <c r="A8659" s="98"/>
      <c r="B8659" s="98"/>
      <c r="C8659" s="98"/>
      <c r="D8659" s="98"/>
    </row>
    <row r="8660" spans="1:4" x14ac:dyDescent="0.35">
      <c r="A8660" s="98"/>
      <c r="B8660" s="98"/>
      <c r="C8660" s="98"/>
      <c r="D8660" s="98"/>
    </row>
    <row r="8661" spans="1:4" x14ac:dyDescent="0.35">
      <c r="A8661" s="98"/>
      <c r="B8661" s="98"/>
      <c r="C8661" s="98"/>
      <c r="D8661" s="98"/>
    </row>
    <row r="8662" spans="1:4" x14ac:dyDescent="0.35">
      <c r="A8662" s="98"/>
      <c r="B8662" s="98"/>
      <c r="C8662" s="98"/>
      <c r="D8662" s="98"/>
    </row>
    <row r="8663" spans="1:4" x14ac:dyDescent="0.35">
      <c r="A8663" s="98"/>
      <c r="B8663" s="98"/>
      <c r="C8663" s="98"/>
      <c r="D8663" s="98"/>
    </row>
    <row r="8664" spans="1:4" x14ac:dyDescent="0.35">
      <c r="A8664" s="98"/>
      <c r="B8664" s="98"/>
      <c r="C8664" s="98"/>
      <c r="D8664" s="98"/>
    </row>
    <row r="8665" spans="1:4" x14ac:dyDescent="0.35">
      <c r="A8665" s="98"/>
      <c r="B8665" s="98"/>
      <c r="C8665" s="98"/>
      <c r="D8665" s="98"/>
    </row>
    <row r="8666" spans="1:4" x14ac:dyDescent="0.35">
      <c r="A8666" s="98"/>
      <c r="B8666" s="98"/>
      <c r="C8666" s="98"/>
      <c r="D8666" s="98"/>
    </row>
    <row r="8667" spans="1:4" x14ac:dyDescent="0.35">
      <c r="A8667" s="98"/>
      <c r="B8667" s="98"/>
      <c r="C8667" s="98"/>
      <c r="D8667" s="98"/>
    </row>
    <row r="8668" spans="1:4" x14ac:dyDescent="0.35">
      <c r="A8668" s="98"/>
      <c r="B8668" s="98"/>
      <c r="C8668" s="98"/>
      <c r="D8668" s="98"/>
    </row>
    <row r="8669" spans="1:4" x14ac:dyDescent="0.35">
      <c r="A8669" s="98"/>
      <c r="B8669" s="98"/>
      <c r="C8669" s="98"/>
      <c r="D8669" s="98"/>
    </row>
    <row r="8670" spans="1:4" x14ac:dyDescent="0.35">
      <c r="A8670" s="98"/>
      <c r="B8670" s="98"/>
      <c r="C8670" s="98"/>
      <c r="D8670" s="98"/>
    </row>
    <row r="8671" spans="1:4" x14ac:dyDescent="0.35">
      <c r="A8671" s="98"/>
      <c r="B8671" s="98"/>
      <c r="C8671" s="98"/>
      <c r="D8671" s="98"/>
    </row>
    <row r="8672" spans="1:4" x14ac:dyDescent="0.35">
      <c r="A8672" s="98"/>
      <c r="B8672" s="98"/>
      <c r="C8672" s="98"/>
      <c r="D8672" s="98"/>
    </row>
    <row r="8673" spans="1:4" x14ac:dyDescent="0.35">
      <c r="A8673" s="98"/>
      <c r="B8673" s="98"/>
      <c r="C8673" s="98"/>
      <c r="D8673" s="98"/>
    </row>
    <row r="8674" spans="1:4" x14ac:dyDescent="0.35">
      <c r="A8674" s="98"/>
      <c r="B8674" s="98"/>
      <c r="C8674" s="98"/>
      <c r="D8674" s="98"/>
    </row>
    <row r="8675" spans="1:4" x14ac:dyDescent="0.35">
      <c r="A8675" s="98"/>
      <c r="B8675" s="98"/>
      <c r="C8675" s="98"/>
      <c r="D8675" s="98"/>
    </row>
    <row r="8676" spans="1:4" x14ac:dyDescent="0.35">
      <c r="A8676" s="98"/>
      <c r="B8676" s="98"/>
      <c r="C8676" s="98"/>
      <c r="D8676" s="98"/>
    </row>
    <row r="8677" spans="1:4" x14ac:dyDescent="0.35">
      <c r="A8677" s="98"/>
      <c r="B8677" s="98"/>
      <c r="C8677" s="98"/>
      <c r="D8677" s="98"/>
    </row>
    <row r="8678" spans="1:4" x14ac:dyDescent="0.35">
      <c r="A8678" s="98"/>
      <c r="B8678" s="98"/>
      <c r="C8678" s="98"/>
      <c r="D8678" s="98"/>
    </row>
    <row r="8679" spans="1:4" x14ac:dyDescent="0.35">
      <c r="A8679" s="98"/>
      <c r="B8679" s="98"/>
      <c r="C8679" s="98"/>
      <c r="D8679" s="98"/>
    </row>
    <row r="8680" spans="1:4" x14ac:dyDescent="0.35">
      <c r="A8680" s="98"/>
      <c r="B8680" s="98"/>
      <c r="C8680" s="98"/>
      <c r="D8680" s="98"/>
    </row>
    <row r="8681" spans="1:4" x14ac:dyDescent="0.35">
      <c r="A8681" s="98"/>
      <c r="B8681" s="98"/>
      <c r="C8681" s="98"/>
      <c r="D8681" s="98"/>
    </row>
    <row r="8682" spans="1:4" x14ac:dyDescent="0.35">
      <c r="A8682" s="98"/>
      <c r="B8682" s="98"/>
      <c r="C8682" s="98"/>
      <c r="D8682" s="98"/>
    </row>
    <row r="8683" spans="1:4" x14ac:dyDescent="0.35">
      <c r="A8683" s="98"/>
      <c r="B8683" s="98"/>
      <c r="C8683" s="98"/>
      <c r="D8683" s="98"/>
    </row>
    <row r="8684" spans="1:4" x14ac:dyDescent="0.35">
      <c r="A8684" s="98"/>
      <c r="B8684" s="98"/>
      <c r="C8684" s="98"/>
      <c r="D8684" s="98"/>
    </row>
    <row r="8685" spans="1:4" x14ac:dyDescent="0.35">
      <c r="A8685" s="98"/>
      <c r="B8685" s="98"/>
      <c r="C8685" s="98"/>
      <c r="D8685" s="98"/>
    </row>
    <row r="8686" spans="1:4" x14ac:dyDescent="0.35">
      <c r="A8686" s="98"/>
      <c r="B8686" s="98"/>
      <c r="C8686" s="98"/>
      <c r="D8686" s="98"/>
    </row>
  </sheetData>
  <mergeCells count="3">
    <mergeCell ref="A1:D1"/>
    <mergeCell ref="A2:D2"/>
    <mergeCell ref="A16:D22"/>
  </mergeCells>
  <pageMargins left="0.7" right="0.7" top="0.75" bottom="0.75" header="0.3" footer="0.3"/>
  <pageSetup scale="46"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70FA-064F-4A31-A385-52F7750FFF12}">
  <dimension ref="A1:L37"/>
  <sheetViews>
    <sheetView topLeftCell="A13" zoomScale="68" zoomScaleNormal="68" zoomScaleSheetLayoutView="90" workbookViewId="0">
      <selection activeCell="C36" activeCellId="1" sqref="C25 C36"/>
    </sheetView>
  </sheetViews>
  <sheetFormatPr defaultColWidth="9.0703125" defaultRowHeight="14.5" x14ac:dyDescent="0.35"/>
  <cols>
    <col min="1" max="1" width="22.92578125" style="114" customWidth="1"/>
    <col min="2" max="2" width="22.0703125" style="114" customWidth="1"/>
    <col min="3" max="3" width="16.0703125" style="114" customWidth="1"/>
    <col min="4" max="4" width="22.0703125" style="114" bestFit="1" customWidth="1"/>
    <col min="5" max="5" width="1.92578125" style="114" customWidth="1"/>
    <col min="6" max="6" width="22.42578125" style="114" bestFit="1" customWidth="1"/>
    <col min="7" max="7" width="11.42578125" style="114" bestFit="1" customWidth="1"/>
    <col min="8" max="8" width="9.92578125" style="114" bestFit="1" customWidth="1"/>
    <col min="9" max="9" width="13.2109375" style="114" customWidth="1"/>
    <col min="10" max="10" width="9.0703125" style="114"/>
    <col min="11" max="12" width="9.0703125" style="114" customWidth="1"/>
    <col min="13" max="16384" width="9.0703125" style="114"/>
  </cols>
  <sheetData>
    <row r="1" spans="1:12" x14ac:dyDescent="0.35">
      <c r="A1" s="750" t="s">
        <v>167</v>
      </c>
      <c r="B1" s="750"/>
      <c r="C1" s="750"/>
      <c r="D1" s="750"/>
      <c r="E1" s="146"/>
      <c r="F1" s="146"/>
      <c r="G1" s="146"/>
      <c r="H1" s="146"/>
      <c r="I1" s="146"/>
    </row>
    <row r="2" spans="1:12" x14ac:dyDescent="0.35">
      <c r="A2" s="640" t="s">
        <v>168</v>
      </c>
      <c r="B2" s="640"/>
      <c r="C2" s="640"/>
      <c r="D2" s="640"/>
      <c r="E2" s="147"/>
      <c r="F2" s="147"/>
      <c r="G2" s="147"/>
      <c r="H2" s="147"/>
      <c r="I2" s="147"/>
    </row>
    <row r="3" spans="1:12" x14ac:dyDescent="0.35">
      <c r="D3" s="115"/>
    </row>
    <row r="4" spans="1:12" ht="33" customHeight="1" x14ac:dyDescent="0.35">
      <c r="A4" s="114" t="s">
        <v>2195</v>
      </c>
      <c r="C4" s="116" t="s">
        <v>265</v>
      </c>
      <c r="D4" s="117" t="s">
        <v>947</v>
      </c>
      <c r="F4" s="117"/>
    </row>
    <row r="5" spans="1:12" x14ac:dyDescent="0.35">
      <c r="A5" s="114" t="s">
        <v>172</v>
      </c>
    </row>
    <row r="6" spans="1:12" x14ac:dyDescent="0.35">
      <c r="A6" s="114" t="s">
        <v>2194</v>
      </c>
      <c r="C6" s="116" t="s">
        <v>174</v>
      </c>
      <c r="D6" s="118">
        <v>44396</v>
      </c>
      <c r="E6" s="116"/>
      <c r="F6" s="118"/>
    </row>
    <row r="7" spans="1:12" x14ac:dyDescent="0.35">
      <c r="A7" s="119" t="s">
        <v>2042</v>
      </c>
      <c r="C7" s="116" t="s">
        <v>174</v>
      </c>
      <c r="D7" s="118">
        <v>44397</v>
      </c>
      <c r="E7" s="116"/>
      <c r="F7" s="119"/>
    </row>
    <row r="8" spans="1:12" x14ac:dyDescent="0.35">
      <c r="A8" s="119" t="s">
        <v>267</v>
      </c>
      <c r="C8" s="116" t="s">
        <v>174</v>
      </c>
      <c r="D8" s="118">
        <v>44402</v>
      </c>
      <c r="E8" s="116"/>
    </row>
    <row r="9" spans="1:12" x14ac:dyDescent="0.35">
      <c r="A9" s="119" t="s">
        <v>268</v>
      </c>
      <c r="C9" s="116" t="s">
        <v>174</v>
      </c>
      <c r="D9" s="118">
        <v>44404</v>
      </c>
      <c r="E9" s="116"/>
    </row>
    <row r="10" spans="1:12" x14ac:dyDescent="0.35">
      <c r="C10" s="115"/>
    </row>
    <row r="11" spans="1:12" x14ac:dyDescent="0.35">
      <c r="A11" s="114" t="s">
        <v>948</v>
      </c>
    </row>
    <row r="13" spans="1:12" ht="43.5" x14ac:dyDescent="0.35">
      <c r="A13" s="149" t="s">
        <v>270</v>
      </c>
      <c r="B13" s="149" t="s">
        <v>271</v>
      </c>
      <c r="C13" s="148" t="s">
        <v>1989</v>
      </c>
      <c r="D13" s="149" t="s">
        <v>2036</v>
      </c>
    </row>
    <row r="14" spans="1:12" x14ac:dyDescent="0.35">
      <c r="A14" s="127" t="s">
        <v>274</v>
      </c>
      <c r="B14" s="127">
        <v>12</v>
      </c>
      <c r="C14" s="127">
        <v>12</v>
      </c>
      <c r="D14" s="128">
        <f>B14/C14</f>
        <v>1</v>
      </c>
      <c r="K14" s="129"/>
      <c r="L14" s="129"/>
    </row>
    <row r="16" spans="1:12" ht="14.5" customHeight="1" x14ac:dyDescent="0.35">
      <c r="A16" s="752" t="s">
        <v>2000</v>
      </c>
      <c r="B16" s="752"/>
      <c r="C16" s="752"/>
      <c r="D16" s="752"/>
      <c r="E16" s="145"/>
      <c r="F16" s="145"/>
      <c r="G16" s="145"/>
      <c r="H16" s="145"/>
      <c r="I16" s="145"/>
    </row>
    <row r="17" spans="1:9" x14ac:dyDescent="0.35">
      <c r="A17" s="752"/>
      <c r="B17" s="752"/>
      <c r="C17" s="752"/>
      <c r="D17" s="752"/>
      <c r="E17" s="145"/>
      <c r="F17" s="145"/>
      <c r="G17" s="145"/>
      <c r="H17" s="145"/>
      <c r="I17" s="145"/>
    </row>
    <row r="18" spans="1:9" x14ac:dyDescent="0.35">
      <c r="A18" s="752"/>
      <c r="B18" s="752"/>
      <c r="C18" s="752"/>
      <c r="D18" s="752"/>
      <c r="E18" s="145"/>
      <c r="F18" s="145"/>
      <c r="G18" s="145"/>
      <c r="H18" s="145"/>
      <c r="I18" s="145"/>
    </row>
    <row r="19" spans="1:9" x14ac:dyDescent="0.35">
      <c r="A19" s="752"/>
      <c r="B19" s="752"/>
      <c r="C19" s="752"/>
      <c r="D19" s="752"/>
      <c r="E19" s="145"/>
      <c r="F19" s="145"/>
      <c r="G19" s="145"/>
      <c r="H19" s="145"/>
      <c r="I19" s="145"/>
    </row>
    <row r="20" spans="1:9" x14ac:dyDescent="0.35">
      <c r="A20" s="752"/>
      <c r="B20" s="752"/>
      <c r="C20" s="752"/>
      <c r="D20" s="752"/>
      <c r="E20" s="145"/>
      <c r="F20" s="145"/>
      <c r="G20" s="145"/>
      <c r="H20" s="145"/>
      <c r="I20" s="145"/>
    </row>
    <row r="21" spans="1:9" x14ac:dyDescent="0.35">
      <c r="A21" s="752"/>
      <c r="B21" s="752"/>
      <c r="C21" s="752"/>
      <c r="D21" s="752"/>
      <c r="E21" s="145"/>
      <c r="F21" s="145"/>
      <c r="G21" s="145"/>
      <c r="H21" s="145"/>
      <c r="I21" s="145"/>
    </row>
    <row r="22" spans="1:9" x14ac:dyDescent="0.35">
      <c r="A22" s="752"/>
      <c r="B22" s="752"/>
      <c r="C22" s="752"/>
      <c r="D22" s="752"/>
    </row>
    <row r="23" spans="1:9" x14ac:dyDescent="0.35">
      <c r="A23" s="130" t="s">
        <v>276</v>
      </c>
      <c r="B23" s="131"/>
      <c r="C23" s="131"/>
      <c r="D23" s="131"/>
    </row>
    <row r="24" spans="1:9" x14ac:dyDescent="0.35">
      <c r="A24" s="150" t="s">
        <v>1990</v>
      </c>
      <c r="B24" s="151" t="s">
        <v>1991</v>
      </c>
      <c r="C24" s="151" t="s">
        <v>279</v>
      </c>
      <c r="D24" s="151" t="s">
        <v>280</v>
      </c>
    </row>
    <row r="25" spans="1:9" x14ac:dyDescent="0.35">
      <c r="A25" s="388" t="s">
        <v>1992</v>
      </c>
      <c r="B25" s="389" t="s">
        <v>1984</v>
      </c>
      <c r="C25" s="390">
        <v>6639878.5099999998</v>
      </c>
      <c r="D25" s="127">
        <v>1</v>
      </c>
    </row>
    <row r="26" spans="1:9" x14ac:dyDescent="0.35">
      <c r="A26" s="388" t="s">
        <v>1993</v>
      </c>
      <c r="B26" s="389" t="s">
        <v>1984</v>
      </c>
      <c r="C26" s="390">
        <v>2779902.57</v>
      </c>
      <c r="D26" s="127">
        <v>1</v>
      </c>
    </row>
    <row r="27" spans="1:9" x14ac:dyDescent="0.35">
      <c r="A27" s="388" t="s">
        <v>1994</v>
      </c>
      <c r="B27" s="389" t="s">
        <v>1984</v>
      </c>
      <c r="C27" s="390">
        <v>4578311.5199999996</v>
      </c>
      <c r="D27" s="127">
        <v>1</v>
      </c>
    </row>
    <row r="28" spans="1:9" x14ac:dyDescent="0.35">
      <c r="A28" s="388" t="s">
        <v>1988</v>
      </c>
      <c r="B28" s="389" t="s">
        <v>1984</v>
      </c>
      <c r="C28" s="390">
        <v>5223812.62</v>
      </c>
      <c r="D28" s="127">
        <v>1</v>
      </c>
    </row>
    <row r="29" spans="1:9" ht="13.5" customHeight="1" x14ac:dyDescent="0.35">
      <c r="A29" s="388" t="s">
        <v>1995</v>
      </c>
      <c r="B29" s="389" t="s">
        <v>1984</v>
      </c>
      <c r="C29" s="390">
        <v>7362598.1100000003</v>
      </c>
      <c r="D29" s="127">
        <v>1</v>
      </c>
    </row>
    <row r="30" spans="1:9" x14ac:dyDescent="0.35">
      <c r="A30" s="388" t="s">
        <v>1996</v>
      </c>
      <c r="B30" s="389" t="s">
        <v>1984</v>
      </c>
      <c r="C30" s="390">
        <v>5720453.5700000003</v>
      </c>
      <c r="D30" s="127">
        <v>1</v>
      </c>
    </row>
    <row r="31" spans="1:9" x14ac:dyDescent="0.35">
      <c r="A31" s="388" t="s">
        <v>1987</v>
      </c>
      <c r="B31" s="389" t="s">
        <v>1984</v>
      </c>
      <c r="C31" s="390">
        <v>5058920.82</v>
      </c>
      <c r="D31" s="127">
        <v>1</v>
      </c>
    </row>
    <row r="32" spans="1:9" x14ac:dyDescent="0.35">
      <c r="A32" s="388" t="s">
        <v>1997</v>
      </c>
      <c r="B32" s="389" t="s">
        <v>1984</v>
      </c>
      <c r="C32" s="390">
        <v>4353863.78</v>
      </c>
      <c r="D32" s="127">
        <v>1</v>
      </c>
    </row>
    <row r="33" spans="1:4" x14ac:dyDescent="0.35">
      <c r="A33" s="388" t="s">
        <v>1986</v>
      </c>
      <c r="B33" s="389" t="s">
        <v>1984</v>
      </c>
      <c r="C33" s="390">
        <v>5208953.88</v>
      </c>
      <c r="D33" s="127">
        <v>1</v>
      </c>
    </row>
    <row r="34" spans="1:4" x14ac:dyDescent="0.35">
      <c r="A34" s="388" t="s">
        <v>1998</v>
      </c>
      <c r="B34" s="389" t="s">
        <v>1984</v>
      </c>
      <c r="C34" s="390">
        <v>3014723.29</v>
      </c>
      <c r="D34" s="127">
        <v>1</v>
      </c>
    </row>
    <row r="35" spans="1:4" x14ac:dyDescent="0.35">
      <c r="A35" s="388" t="s">
        <v>1985</v>
      </c>
      <c r="B35" s="389" t="s">
        <v>1984</v>
      </c>
      <c r="C35" s="390">
        <v>6286693.2300000004</v>
      </c>
      <c r="D35" s="127">
        <v>1</v>
      </c>
    </row>
    <row r="36" spans="1:4" x14ac:dyDescent="0.35">
      <c r="A36" s="388" t="s">
        <v>1999</v>
      </c>
      <c r="B36" s="389" t="s">
        <v>1984</v>
      </c>
      <c r="C36" s="390">
        <v>7085262.3300000001</v>
      </c>
      <c r="D36" s="127">
        <v>1</v>
      </c>
    </row>
    <row r="37" spans="1:4" x14ac:dyDescent="0.35">
      <c r="C37" s="504">
        <f>SUM(C25:C36)</f>
        <v>63313374.230000004</v>
      </c>
      <c r="D37" s="114">
        <f>SUM(D25:D36)</f>
        <v>12</v>
      </c>
    </row>
  </sheetData>
  <mergeCells count="3">
    <mergeCell ref="A1:D1"/>
    <mergeCell ref="A2:D2"/>
    <mergeCell ref="A16:D22"/>
  </mergeCells>
  <phoneticPr fontId="30" type="noConversion"/>
  <pageMargins left="0.7" right="0.7" top="0.75" bottom="0.75" header="0.3" footer="0.3"/>
  <pageSetup scale="46"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P39"/>
  <sheetViews>
    <sheetView zoomScale="90" zoomScaleNormal="90" workbookViewId="0">
      <selection activeCell="E13" sqref="E13"/>
    </sheetView>
  </sheetViews>
  <sheetFormatPr defaultColWidth="8.92578125" defaultRowHeight="12" x14ac:dyDescent="0.3"/>
  <cols>
    <col min="1" max="1" width="2.28515625" style="375" customWidth="1"/>
    <col min="2" max="2" width="8" style="376" customWidth="1"/>
    <col min="3" max="3" width="23.28515625" style="375" customWidth="1"/>
    <col min="4" max="5" width="20.92578125" style="375" customWidth="1"/>
    <col min="6" max="6" width="20.7109375" style="375" customWidth="1"/>
    <col min="7" max="7" width="34.7109375" style="375" customWidth="1"/>
    <col min="8" max="8" width="61.92578125" style="375" customWidth="1"/>
    <col min="9" max="9" width="3.42578125" style="375" customWidth="1"/>
    <col min="10" max="10" width="9.2109375" style="375" customWidth="1"/>
    <col min="11" max="11" width="10.42578125" style="375" customWidth="1"/>
    <col min="12" max="16384" width="8.92578125" style="375"/>
  </cols>
  <sheetData>
    <row r="1" spans="1:16" s="367" customFormat="1" x14ac:dyDescent="0.3">
      <c r="A1" s="362"/>
      <c r="B1" s="363"/>
      <c r="C1" s="364"/>
      <c r="D1" s="365"/>
      <c r="E1" s="366"/>
      <c r="F1" s="364"/>
      <c r="H1" s="368"/>
    </row>
    <row r="2" spans="1:16" s="367" customFormat="1" x14ac:dyDescent="0.3">
      <c r="A2" s="362"/>
      <c r="B2" s="369" t="s">
        <v>1942</v>
      </c>
      <c r="C2" s="370"/>
      <c r="D2" s="364"/>
      <c r="E2" s="364"/>
      <c r="G2" s="364"/>
      <c r="H2" s="368"/>
    </row>
    <row r="3" spans="1:16" s="367" customFormat="1" ht="10.15" customHeight="1" x14ac:dyDescent="0.3">
      <c r="A3" s="362"/>
      <c r="B3" s="369"/>
      <c r="C3" s="370"/>
      <c r="D3" s="364"/>
      <c r="E3" s="364"/>
      <c r="H3" s="364"/>
    </row>
    <row r="4" spans="1:16" s="367" customFormat="1" ht="146.15" customHeight="1" x14ac:dyDescent="0.3">
      <c r="A4" s="362"/>
      <c r="B4" s="371" t="s">
        <v>1943</v>
      </c>
      <c r="C4" s="756" t="s">
        <v>2005</v>
      </c>
      <c r="D4" s="757"/>
      <c r="E4" s="757"/>
      <c r="F4" s="757"/>
      <c r="G4" s="757"/>
      <c r="H4" s="758"/>
      <c r="J4" s="372"/>
      <c r="K4" s="373"/>
      <c r="L4" s="373"/>
      <c r="M4" s="373"/>
      <c r="N4" s="373"/>
      <c r="O4" s="373"/>
      <c r="P4" s="367" t="s">
        <v>1944</v>
      </c>
    </row>
    <row r="5" spans="1:16" s="367" customFormat="1" x14ac:dyDescent="0.3">
      <c r="A5" s="362"/>
      <c r="B5" s="371"/>
      <c r="C5" s="374"/>
      <c r="D5" s="374"/>
      <c r="E5" s="374"/>
      <c r="F5" s="374"/>
      <c r="G5" s="374"/>
      <c r="H5" s="374"/>
      <c r="J5" s="372"/>
      <c r="K5" s="373"/>
      <c r="L5" s="373"/>
      <c r="M5" s="373"/>
      <c r="N5" s="373"/>
      <c r="O5" s="373"/>
    </row>
    <row r="6" spans="1:16" s="367" customFormat="1" ht="325" customHeight="1" x14ac:dyDescent="0.3">
      <c r="A6" s="362"/>
      <c r="B6" s="371" t="s">
        <v>1945</v>
      </c>
      <c r="C6" s="756" t="s">
        <v>2006</v>
      </c>
      <c r="D6" s="757"/>
      <c r="E6" s="757"/>
      <c r="F6" s="757"/>
      <c r="G6" s="757"/>
      <c r="H6" s="758"/>
      <c r="J6" s="372"/>
      <c r="K6" s="373"/>
      <c r="L6" s="373"/>
      <c r="M6" s="373"/>
      <c r="N6" s="373"/>
      <c r="O6" s="373"/>
    </row>
    <row r="7" spans="1:16" s="367" customFormat="1" x14ac:dyDescent="0.3">
      <c r="A7" s="362"/>
      <c r="B7" s="371"/>
      <c r="C7" s="374"/>
      <c r="D7" s="374"/>
      <c r="E7" s="374"/>
      <c r="F7" s="374"/>
      <c r="G7" s="374"/>
      <c r="H7" s="374"/>
      <c r="J7" s="372"/>
      <c r="K7" s="373"/>
      <c r="L7" s="373"/>
      <c r="M7" s="373"/>
      <c r="N7" s="373"/>
      <c r="O7" s="373"/>
    </row>
    <row r="8" spans="1:16" s="367" customFormat="1" ht="44.5" customHeight="1" x14ac:dyDescent="0.3">
      <c r="A8" s="362"/>
      <c r="B8" s="371" t="s">
        <v>1946</v>
      </c>
      <c r="C8" s="759" t="s">
        <v>2007</v>
      </c>
      <c r="D8" s="754"/>
      <c r="E8" s="754"/>
      <c r="F8" s="754"/>
      <c r="G8" s="754"/>
      <c r="H8" s="755"/>
      <c r="J8" s="372"/>
      <c r="K8" s="373"/>
      <c r="L8" s="373"/>
      <c r="M8" s="373"/>
      <c r="N8" s="373"/>
      <c r="O8" s="373"/>
    </row>
    <row r="9" spans="1:16" x14ac:dyDescent="0.3">
      <c r="B9" s="371"/>
      <c r="C9" s="376"/>
      <c r="D9" s="376"/>
      <c r="E9" s="376"/>
      <c r="F9" s="376"/>
      <c r="G9" s="376"/>
      <c r="H9" s="376"/>
    </row>
    <row r="10" spans="1:16" ht="84" customHeight="1" x14ac:dyDescent="0.3">
      <c r="B10" s="371" t="s">
        <v>1947</v>
      </c>
      <c r="C10" s="753" t="s">
        <v>2008</v>
      </c>
      <c r="D10" s="754"/>
      <c r="E10" s="754"/>
      <c r="F10" s="754"/>
      <c r="G10" s="754"/>
      <c r="H10" s="755"/>
    </row>
    <row r="11" spans="1:16" s="362" customFormat="1" x14ac:dyDescent="0.3">
      <c r="B11" s="377"/>
      <c r="C11" s="378"/>
      <c r="D11" s="378"/>
      <c r="E11" s="378"/>
      <c r="F11" s="378"/>
      <c r="G11" s="378"/>
      <c r="H11" s="378"/>
      <c r="I11" s="379"/>
      <c r="J11" s="379"/>
      <c r="K11" s="379"/>
    </row>
    <row r="12" spans="1:16" s="367" customFormat="1" ht="122.25" customHeight="1" x14ac:dyDescent="0.3">
      <c r="A12" s="362"/>
      <c r="B12" s="371" t="s">
        <v>1948</v>
      </c>
      <c r="C12" s="756" t="s">
        <v>2009</v>
      </c>
      <c r="D12" s="757"/>
      <c r="E12" s="757"/>
      <c r="F12" s="757"/>
      <c r="G12" s="757"/>
      <c r="H12" s="758"/>
      <c r="I12" s="372"/>
      <c r="J12" s="372"/>
      <c r="K12" s="380"/>
    </row>
    <row r="13" spans="1:16" x14ac:dyDescent="0.3">
      <c r="C13" s="376"/>
      <c r="D13" s="376"/>
      <c r="E13" s="376"/>
      <c r="F13" s="376"/>
      <c r="G13" s="376"/>
      <c r="H13" s="376"/>
    </row>
    <row r="14" spans="1:16" s="367" customFormat="1" ht="126" customHeight="1" x14ac:dyDescent="0.3">
      <c r="A14" s="362"/>
      <c r="B14" s="371" t="s">
        <v>1949</v>
      </c>
      <c r="C14" s="756" t="s">
        <v>2010</v>
      </c>
      <c r="D14" s="757"/>
      <c r="E14" s="757"/>
      <c r="F14" s="757"/>
      <c r="G14" s="757"/>
      <c r="H14" s="758"/>
    </row>
    <row r="15" spans="1:16" s="367" customFormat="1" x14ac:dyDescent="0.3">
      <c r="A15" s="362"/>
      <c r="B15" s="371"/>
      <c r="C15" s="381"/>
      <c r="D15" s="381"/>
      <c r="E15" s="381"/>
      <c r="F15" s="381"/>
      <c r="G15" s="381"/>
      <c r="H15" s="381"/>
    </row>
    <row r="16" spans="1:16" s="367" customFormat="1" ht="72.75" customHeight="1" x14ac:dyDescent="0.3">
      <c r="A16" s="362"/>
      <c r="B16" s="371" t="s">
        <v>1950</v>
      </c>
      <c r="C16" s="756" t="s">
        <v>2011</v>
      </c>
      <c r="D16" s="757"/>
      <c r="E16" s="757"/>
      <c r="F16" s="757"/>
      <c r="G16" s="757"/>
      <c r="H16" s="758"/>
    </row>
    <row r="17" spans="1:8" s="367" customFormat="1" ht="13.5" customHeight="1" x14ac:dyDescent="0.3">
      <c r="A17" s="362"/>
      <c r="B17" s="371"/>
      <c r="C17" s="381"/>
      <c r="D17" s="381"/>
      <c r="E17" s="381"/>
      <c r="F17" s="381"/>
      <c r="G17" s="381"/>
      <c r="H17" s="381"/>
    </row>
    <row r="18" spans="1:8" s="367" customFormat="1" ht="43" customHeight="1" x14ac:dyDescent="0.3">
      <c r="A18" s="362"/>
      <c r="B18" s="371" t="s">
        <v>1951</v>
      </c>
      <c r="C18" s="756" t="s">
        <v>2012</v>
      </c>
      <c r="D18" s="757"/>
      <c r="E18" s="757"/>
      <c r="F18" s="757"/>
      <c r="G18" s="757"/>
      <c r="H18" s="758"/>
    </row>
    <row r="19" spans="1:8" s="367" customFormat="1" x14ac:dyDescent="0.3">
      <c r="A19" s="362"/>
      <c r="B19" s="382"/>
      <c r="C19" s="383"/>
      <c r="D19" s="383"/>
      <c r="E19" s="383"/>
      <c r="F19" s="383"/>
      <c r="G19" s="383"/>
      <c r="H19" s="383"/>
    </row>
    <row r="20" spans="1:8" s="367" customFormat="1" ht="47.15" customHeight="1" x14ac:dyDescent="0.3">
      <c r="A20" s="362"/>
      <c r="B20" s="371" t="s">
        <v>1952</v>
      </c>
      <c r="C20" s="756" t="s">
        <v>2013</v>
      </c>
      <c r="D20" s="757"/>
      <c r="E20" s="757"/>
      <c r="F20" s="757"/>
      <c r="G20" s="757"/>
      <c r="H20" s="758"/>
    </row>
    <row r="21" spans="1:8" x14ac:dyDescent="0.3">
      <c r="C21" s="376"/>
      <c r="D21" s="376"/>
      <c r="E21" s="376"/>
      <c r="F21" s="376"/>
      <c r="G21" s="376"/>
      <c r="H21" s="376"/>
    </row>
    <row r="22" spans="1:8" s="367" customFormat="1" ht="39.75" customHeight="1" x14ac:dyDescent="0.3">
      <c r="A22" s="362"/>
      <c r="B22" s="371" t="s">
        <v>1953</v>
      </c>
      <c r="C22" s="756" t="s">
        <v>2014</v>
      </c>
      <c r="D22" s="757"/>
      <c r="E22" s="757"/>
      <c r="F22" s="757"/>
      <c r="G22" s="757"/>
      <c r="H22" s="758"/>
    </row>
    <row r="23" spans="1:8" x14ac:dyDescent="0.3">
      <c r="C23" s="376"/>
      <c r="D23" s="376"/>
      <c r="E23" s="376"/>
      <c r="F23" s="376"/>
      <c r="G23" s="376"/>
      <c r="H23" s="376"/>
    </row>
    <row r="24" spans="1:8" s="367" customFormat="1" ht="63" customHeight="1" x14ac:dyDescent="0.3">
      <c r="A24" s="362"/>
      <c r="B24" s="371" t="s">
        <v>1954</v>
      </c>
      <c r="C24" s="756" t="s">
        <v>2015</v>
      </c>
      <c r="D24" s="757"/>
      <c r="E24" s="757"/>
      <c r="F24" s="757"/>
      <c r="G24" s="757"/>
      <c r="H24" s="758"/>
    </row>
    <row r="25" spans="1:8" ht="12.75" customHeight="1" x14ac:dyDescent="0.3">
      <c r="C25" s="376"/>
      <c r="D25" s="376"/>
      <c r="E25" s="376"/>
      <c r="F25" s="376"/>
      <c r="G25" s="376"/>
      <c r="H25" s="376"/>
    </row>
    <row r="26" spans="1:8" ht="52.5" customHeight="1" x14ac:dyDescent="0.3">
      <c r="B26" s="371" t="s">
        <v>1955</v>
      </c>
      <c r="C26" s="753" t="s">
        <v>2016</v>
      </c>
      <c r="D26" s="754"/>
      <c r="E26" s="754"/>
      <c r="F26" s="754"/>
      <c r="G26" s="754"/>
      <c r="H26" s="755"/>
    </row>
    <row r="27" spans="1:8" ht="12.75" customHeight="1" x14ac:dyDescent="0.3">
      <c r="B27" s="371"/>
      <c r="C27" s="384"/>
      <c r="D27" s="385"/>
      <c r="E27" s="385"/>
      <c r="F27" s="385"/>
      <c r="G27" s="385"/>
      <c r="H27" s="385"/>
    </row>
    <row r="28" spans="1:8" ht="80.5" customHeight="1" x14ac:dyDescent="0.3">
      <c r="B28" s="371" t="s">
        <v>1956</v>
      </c>
      <c r="C28" s="753" t="s">
        <v>2017</v>
      </c>
      <c r="D28" s="754"/>
      <c r="E28" s="754"/>
      <c r="F28" s="754"/>
      <c r="G28" s="754"/>
      <c r="H28" s="755"/>
    </row>
    <row r="29" spans="1:8" ht="12.75" customHeight="1" x14ac:dyDescent="0.3">
      <c r="B29" s="371"/>
      <c r="C29" s="384"/>
      <c r="D29" s="385"/>
      <c r="E29" s="385"/>
      <c r="F29" s="385"/>
      <c r="G29" s="385"/>
      <c r="H29" s="385"/>
    </row>
    <row r="30" spans="1:8" ht="111" customHeight="1" x14ac:dyDescent="0.3">
      <c r="B30" s="371" t="s">
        <v>1957</v>
      </c>
      <c r="C30" s="753" t="s">
        <v>2018</v>
      </c>
      <c r="D30" s="754"/>
      <c r="E30" s="754"/>
      <c r="F30" s="754"/>
      <c r="G30" s="754"/>
      <c r="H30" s="755"/>
    </row>
    <row r="31" spans="1:8" ht="12.75" customHeight="1" x14ac:dyDescent="0.3">
      <c r="B31" s="371"/>
      <c r="C31" s="384"/>
      <c r="D31" s="385"/>
      <c r="E31" s="385"/>
      <c r="F31" s="385"/>
      <c r="G31" s="385"/>
      <c r="H31" s="385"/>
    </row>
    <row r="32" spans="1:8" ht="35.5" customHeight="1" x14ac:dyDescent="0.3">
      <c r="B32" s="371" t="s">
        <v>1958</v>
      </c>
      <c r="C32" s="753" t="s">
        <v>2019</v>
      </c>
      <c r="D32" s="754"/>
      <c r="E32" s="754"/>
      <c r="F32" s="754"/>
      <c r="G32" s="754"/>
      <c r="H32" s="755"/>
    </row>
    <row r="33" spans="2:8" ht="12.75" customHeight="1" x14ac:dyDescent="0.3">
      <c r="B33" s="371"/>
      <c r="C33" s="384"/>
      <c r="D33" s="385"/>
      <c r="E33" s="385"/>
      <c r="F33" s="385"/>
      <c r="G33" s="385"/>
      <c r="H33" s="385"/>
    </row>
    <row r="34" spans="2:8" ht="60.75" customHeight="1" x14ac:dyDescent="0.3">
      <c r="B34" s="371" t="s">
        <v>1959</v>
      </c>
      <c r="C34" s="753" t="s">
        <v>2020</v>
      </c>
      <c r="D34" s="754"/>
      <c r="E34" s="754"/>
      <c r="F34" s="754"/>
      <c r="G34" s="754"/>
      <c r="H34" s="755"/>
    </row>
    <row r="35" spans="2:8" ht="12.75" customHeight="1" x14ac:dyDescent="0.3">
      <c r="B35" s="371"/>
      <c r="C35" s="384"/>
      <c r="D35" s="385"/>
      <c r="E35" s="385"/>
      <c r="F35" s="385"/>
      <c r="G35" s="385"/>
      <c r="H35" s="385"/>
    </row>
    <row r="36" spans="2:8" ht="63" customHeight="1" x14ac:dyDescent="0.3">
      <c r="B36" s="371" t="s">
        <v>1960</v>
      </c>
      <c r="C36" s="753" t="s">
        <v>2021</v>
      </c>
      <c r="D36" s="754"/>
      <c r="E36" s="754"/>
      <c r="F36" s="754"/>
      <c r="G36" s="754"/>
      <c r="H36" s="755"/>
    </row>
    <row r="37" spans="2:8" ht="12.75" customHeight="1" x14ac:dyDescent="0.3">
      <c r="B37" s="371"/>
      <c r="C37" s="384"/>
      <c r="D37" s="385"/>
      <c r="E37" s="385"/>
      <c r="F37" s="385"/>
      <c r="G37" s="385"/>
      <c r="H37" s="385"/>
    </row>
    <row r="38" spans="2:8" ht="34.5" customHeight="1" x14ac:dyDescent="0.3">
      <c r="B38" s="371" t="s">
        <v>1961</v>
      </c>
      <c r="C38" s="753" t="s">
        <v>2022</v>
      </c>
      <c r="D38" s="754"/>
      <c r="E38" s="754"/>
      <c r="F38" s="754"/>
      <c r="G38" s="754"/>
      <c r="H38" s="755"/>
    </row>
    <row r="39" spans="2:8" ht="12.75" customHeight="1" x14ac:dyDescent="0.3">
      <c r="B39" s="371"/>
      <c r="C39" s="386"/>
      <c r="D39" s="387"/>
      <c r="E39" s="387"/>
      <c r="F39" s="387"/>
      <c r="G39" s="387"/>
      <c r="H39" s="387"/>
    </row>
  </sheetData>
  <mergeCells count="18">
    <mergeCell ref="C4:H4"/>
    <mergeCell ref="C12:H12"/>
    <mergeCell ref="C14:H14"/>
    <mergeCell ref="C28:H28"/>
    <mergeCell ref="C16:H16"/>
    <mergeCell ref="C24:H24"/>
    <mergeCell ref="C26:H26"/>
    <mergeCell ref="C22:H22"/>
    <mergeCell ref="C20:H20"/>
    <mergeCell ref="C18:H18"/>
    <mergeCell ref="C6:H6"/>
    <mergeCell ref="C8:H8"/>
    <mergeCell ref="C38:H38"/>
    <mergeCell ref="C10:H10"/>
    <mergeCell ref="C30:H30"/>
    <mergeCell ref="C32:H32"/>
    <mergeCell ref="C34:H34"/>
    <mergeCell ref="C36:H36"/>
  </mergeCells>
  <pageMargins left="0.75" right="0.75" top="1" bottom="1" header="0.5" footer="0.5"/>
  <pageSetup scale="61"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43"/>
  <sheetViews>
    <sheetView zoomScale="90" zoomScaleNormal="90" workbookViewId="0">
      <selection activeCell="K40" sqref="K40"/>
    </sheetView>
  </sheetViews>
  <sheetFormatPr defaultColWidth="9.2109375" defaultRowHeight="12" x14ac:dyDescent="0.3"/>
  <cols>
    <col min="1" max="1" width="1.92578125" style="302" customWidth="1"/>
    <col min="2" max="2" width="5.7109375" style="302" customWidth="1"/>
    <col min="3" max="3" width="41.2109375" style="302" customWidth="1"/>
    <col min="4" max="4" width="2.7109375" style="302" customWidth="1"/>
    <col min="5" max="6" width="26.2109375" style="302" customWidth="1"/>
    <col min="7" max="7" width="1.92578125" style="302" hidden="1" customWidth="1"/>
    <col min="8" max="8" width="13.5703125" style="302" hidden="1" customWidth="1"/>
    <col min="9" max="9" width="6.92578125" style="302" hidden="1" customWidth="1"/>
    <col min="10" max="10" width="8" style="302" customWidth="1"/>
    <col min="11" max="12" width="20.7109375" style="302" customWidth="1"/>
    <col min="13" max="13" width="12.2109375" style="302" customWidth="1"/>
    <col min="14" max="14" width="10.42578125" style="302" customWidth="1"/>
    <col min="15" max="15" width="9.2109375" style="302"/>
    <col min="16" max="19" width="13.2109375" style="302" customWidth="1"/>
    <col min="20" max="16384" width="9.2109375" style="302"/>
  </cols>
  <sheetData>
    <row r="1" spans="2:9" x14ac:dyDescent="0.3">
      <c r="B1" s="301" t="s">
        <v>15</v>
      </c>
    </row>
    <row r="2" spans="2:9" x14ac:dyDescent="0.3">
      <c r="B2" s="526" t="s">
        <v>16</v>
      </c>
      <c r="C2" s="527"/>
      <c r="D2" s="527"/>
      <c r="E2" s="303" t="str">
        <f>'Control 1'!$C$4</f>
        <v>RS-1</v>
      </c>
      <c r="F2" s="303" t="s">
        <v>17</v>
      </c>
      <c r="G2" s="303" t="str">
        <f>'Control 3'!$C$4</f>
        <v>Control 3</v>
      </c>
      <c r="H2" s="303" t="str">
        <f>'Control 4'!$C$4</f>
        <v>Control 4</v>
      </c>
      <c r="I2" s="303" t="str">
        <f>'Control 5'!$C$4</f>
        <v>Control 5</v>
      </c>
    </row>
    <row r="3" spans="2:9" ht="39.65" customHeight="1" x14ac:dyDescent="0.3">
      <c r="B3" s="304"/>
      <c r="C3" s="305" t="s">
        <v>18</v>
      </c>
      <c r="D3" s="306"/>
      <c r="E3" s="307" t="str">
        <f>'Control 1'!$C$147</f>
        <v>Significant Risk of Material Misstatement - Higher Risk Associated with the Control</v>
      </c>
      <c r="F3" s="307" t="str">
        <f>'Control 2'!$C$147</f>
        <v>Significant Risk of Material Misstatement - Higher Risk Associated with the Control</v>
      </c>
      <c r="G3" s="307" t="str">
        <f>'Control 3'!$C$147</f>
        <v>Lower Risk of Material Misstatement - Not Higher Risk Associated with the Control</v>
      </c>
      <c r="H3" s="307" t="str">
        <f>'Control 4'!$C$147</f>
        <v>Lower Risk of Material Misstatement - Not Higher Risk Associated with the Control</v>
      </c>
      <c r="I3" s="307" t="str">
        <f>'Control 5'!$C$147</f>
        <v>Lower Risk of Material Misstatement - Not Higher Risk Associated with the Control</v>
      </c>
    </row>
    <row r="4" spans="2:9" x14ac:dyDescent="0.3">
      <c r="B4" s="308"/>
      <c r="C4" s="309"/>
      <c r="D4" s="309"/>
      <c r="E4" s="310"/>
      <c r="F4" s="310"/>
      <c r="G4" s="310"/>
      <c r="H4" s="310"/>
      <c r="I4" s="310"/>
    </row>
    <row r="5" spans="2:9" ht="12.75" customHeight="1" x14ac:dyDescent="0.3">
      <c r="B5" s="533" t="s">
        <v>19</v>
      </c>
      <c r="C5" s="311" t="s">
        <v>20</v>
      </c>
      <c r="D5" s="312"/>
      <c r="E5" s="313"/>
      <c r="F5" s="313"/>
      <c r="G5" s="313"/>
      <c r="H5" s="313"/>
      <c r="I5" s="313"/>
    </row>
    <row r="6" spans="2:9" ht="12.75" customHeight="1" x14ac:dyDescent="0.3">
      <c r="B6" s="534"/>
      <c r="C6" s="314" t="s">
        <v>21</v>
      </c>
      <c r="D6" s="315"/>
      <c r="E6" s="316" t="str">
        <f>IF('Control 1'!$M$17="X",'Control 1'!$J$17," ")</f>
        <v>Manual</v>
      </c>
      <c r="F6" s="316" t="str">
        <f>IF('Control 2'!$I$17="X",'Control 2'!$G$17," ")</f>
        <v>Manual</v>
      </c>
      <c r="G6" s="317" t="str">
        <f>IF('Control 3'!$I$17="X",'Control 3'!$G$17," ")</f>
        <v>Manual</v>
      </c>
      <c r="H6" s="317" t="str">
        <f>IF('Control 4'!$I$17="X",'Control 4'!$G$17," ")</f>
        <v>Manual</v>
      </c>
      <c r="I6" s="318" t="str">
        <f>IF('Control 5'!$I$17="X",'Control 5'!$G$17," ")</f>
        <v xml:space="preserve"> </v>
      </c>
    </row>
    <row r="7" spans="2:9" ht="12.75" customHeight="1" x14ac:dyDescent="0.3">
      <c r="B7" s="534"/>
      <c r="C7" s="319"/>
      <c r="D7" s="320"/>
      <c r="E7" s="321" t="str">
        <f>IF('Control 1'!$O$17="X",'Control 1'!$N$17," ")</f>
        <v xml:space="preserve"> </v>
      </c>
      <c r="F7" s="321" t="str">
        <f>IF('Control 2'!$K$17="X",'Control 2'!$J$17," ")</f>
        <v xml:space="preserve"> </v>
      </c>
      <c r="G7" s="322" t="str">
        <f>IF('Control 3'!$K$17="X",'Control 3'!$J$17," ")</f>
        <v xml:space="preserve"> </v>
      </c>
      <c r="H7" s="322" t="str">
        <f>IF('Control 4'!$K$17="X",'Control 4'!$J$17," ")</f>
        <v xml:space="preserve"> </v>
      </c>
      <c r="I7" s="323" t="str">
        <f>IF('Control 5'!$K$17="X",'Control 5'!$J$17," ")</f>
        <v>Automated</v>
      </c>
    </row>
    <row r="8" spans="2:9" ht="12.75" customHeight="1" x14ac:dyDescent="0.3">
      <c r="B8" s="534"/>
      <c r="C8" s="314" t="s">
        <v>22</v>
      </c>
      <c r="D8" s="315"/>
      <c r="E8" s="324" t="str">
        <f>IF('Control 1'!$M$19="X",'Control 1'!$J$19," ")</f>
        <v>Preventive</v>
      </c>
      <c r="F8" s="324" t="str">
        <f>IF('Control 2'!$I$19="X",'Control 2'!$G$19," ")</f>
        <v>Preventive</v>
      </c>
      <c r="G8" s="325" t="str">
        <f>IF('Control 3'!$I$19="X",'Control 3'!$G$19," ")</f>
        <v xml:space="preserve"> </v>
      </c>
      <c r="H8" s="325" t="str">
        <f>IF('Control 4'!$I$19="X",'Control 4'!$G$19," ")</f>
        <v>Preventive</v>
      </c>
      <c r="I8" s="326" t="str">
        <f>IF('Control 5'!$I$19="X",'Control 5'!$G$19," ")</f>
        <v>Preventive</v>
      </c>
    </row>
    <row r="9" spans="2:9" ht="12.75" customHeight="1" x14ac:dyDescent="0.3">
      <c r="B9" s="534"/>
      <c r="C9" s="319"/>
      <c r="D9" s="320"/>
      <c r="E9" s="321" t="str">
        <f>IF('Control 1'!$O$19="X",'Control 1'!$N$19," ")</f>
        <v xml:space="preserve"> </v>
      </c>
      <c r="F9" s="321" t="str">
        <f>IF('Control 2'!$K$19="X",'Control 2'!$J$19," ")</f>
        <v xml:space="preserve"> </v>
      </c>
      <c r="G9" s="322" t="str">
        <f>IF('Control 3'!$K$19="X",'Control 3'!$J$19," ")</f>
        <v>Detective</v>
      </c>
      <c r="H9" s="322" t="str">
        <f>IF('Control 4'!$K$19="X",'Control 4'!$J$19," ")</f>
        <v xml:space="preserve"> </v>
      </c>
      <c r="I9" s="323" t="str">
        <f>IF('Control 5'!$K$19="X",'Control 5'!$J$19," ")</f>
        <v xml:space="preserve"> </v>
      </c>
    </row>
    <row r="10" spans="2:9" ht="12.75" customHeight="1" x14ac:dyDescent="0.3">
      <c r="B10" s="534"/>
      <c r="C10" s="314" t="s">
        <v>23</v>
      </c>
      <c r="D10" s="315"/>
      <c r="E10" s="316" t="str">
        <f>IF('Control 1'!$M$21="X",'Control 1'!$J$21," ")</f>
        <v>Verifications</v>
      </c>
      <c r="F10" s="316" t="str">
        <f>IF('Control 2'!$I$21="X",'Control 2'!$G$21," ")</f>
        <v>Verifications</v>
      </c>
      <c r="G10" s="317" t="str">
        <f>IF('Control 3'!$I$21="X",'Control 3'!$G$21," ")</f>
        <v xml:space="preserve"> </v>
      </c>
      <c r="H10" s="317" t="str">
        <f>IF('Control 4'!$I$21="X",'Control 4'!$G$21," ")</f>
        <v xml:space="preserve"> </v>
      </c>
      <c r="I10" s="318" t="str">
        <f>IF('Control 5'!$I$21="X",'Control 5'!$G$21," ")</f>
        <v>Verifications</v>
      </c>
    </row>
    <row r="11" spans="2:9" ht="12.75" customHeight="1" x14ac:dyDescent="0.3">
      <c r="B11" s="534"/>
      <c r="C11" s="327"/>
      <c r="D11" s="328"/>
      <c r="E11" s="324" t="str">
        <f>IF('Control 1'!$O$21="X",'Control 1'!$N$21," ")</f>
        <v>Controls over IUC</v>
      </c>
      <c r="F11" s="324" t="str">
        <f>IF('Control 2'!$K$21="X",'Control 2'!$J$21," ")</f>
        <v>Controls over IUC</v>
      </c>
      <c r="G11" s="325" t="str">
        <f>IF('Control 3'!$K$21="X",'Control 3'!$J$21," ")</f>
        <v xml:space="preserve"> </v>
      </c>
      <c r="H11" s="325" t="str">
        <f>IF('Control 4'!$K$21="X",'Control 4'!$J$21," ")</f>
        <v xml:space="preserve"> </v>
      </c>
      <c r="I11" s="326" t="str">
        <f>IF('Control 5'!$K$21="X",'Control 5'!$J$21," ")</f>
        <v xml:space="preserve"> </v>
      </c>
    </row>
    <row r="12" spans="2:9" ht="12.75" customHeight="1" x14ac:dyDescent="0.3">
      <c r="B12" s="534"/>
      <c r="C12" s="327"/>
      <c r="D12" s="328"/>
      <c r="E12" s="324" t="str">
        <f>IF('Control 1'!$M$22="X",'Control 1'!$J$22," ")</f>
        <v xml:space="preserve"> </v>
      </c>
      <c r="F12" s="324" t="str">
        <f>IF('Control 2'!$I$22="X",'Control 2'!$G$22," ")</f>
        <v xml:space="preserve"> </v>
      </c>
      <c r="G12" s="325" t="str">
        <f>IF('Control 3'!$I$22="X",'Control 3'!$G$22," ")</f>
        <v>Physical Controls and Counts</v>
      </c>
      <c r="H12" s="325" t="str">
        <f>IF('Control 4'!$I$22="X",'Control 4'!$G$22," ")</f>
        <v xml:space="preserve"> </v>
      </c>
      <c r="I12" s="326" t="str">
        <f>IF('Control 5'!$I$22="X",'Control 5'!$G$22," ")</f>
        <v xml:space="preserve"> </v>
      </c>
    </row>
    <row r="13" spans="2:9" ht="12.75" customHeight="1" x14ac:dyDescent="0.3">
      <c r="B13" s="534"/>
      <c r="C13" s="327"/>
      <c r="D13" s="328"/>
      <c r="E13" s="324" t="str">
        <f>IF('Control 1'!$O$22="X",'Control 1'!$N$22," ")</f>
        <v xml:space="preserve"> </v>
      </c>
      <c r="F13" s="324" t="str">
        <f>IF('Control 1'!$O$22="X",'Control 1'!$N$22," ")</f>
        <v xml:space="preserve"> </v>
      </c>
      <c r="G13" s="325" t="str">
        <f>IF('Control 3'!$K$22="X",'Control 3'!$J$22," ")</f>
        <v xml:space="preserve"> </v>
      </c>
      <c r="H13" s="325" t="str">
        <f>IF('Control 4'!$K$22="X",'Control 4'!$J$22," ")</f>
        <v>Reconciliations</v>
      </c>
      <c r="I13" s="326" t="str">
        <f>IF('Control 5'!$K$22="X",'Control 5'!$J$22," ")</f>
        <v xml:space="preserve"> </v>
      </c>
    </row>
    <row r="14" spans="2:9" ht="12.75" customHeight="1" x14ac:dyDescent="0.3">
      <c r="B14" s="534"/>
      <c r="C14" s="327"/>
      <c r="D14" s="328"/>
      <c r="E14" s="324" t="str">
        <f>IF('Control 1'!$M$23="X",'Control 1'!$J$23," ")</f>
        <v>Authorizations and Approvals</v>
      </c>
      <c r="F14" s="324" t="str">
        <f>IF('Control 2'!$I$23="X",'Control 2'!$G$23," ")</f>
        <v>Authorizations and Approvals</v>
      </c>
      <c r="G14" s="325" t="str">
        <f>IF('Control 3'!$I$23="X",'Control 3'!$G$23," ")</f>
        <v xml:space="preserve"> </v>
      </c>
      <c r="H14" s="325" t="str">
        <f>IF('Control 4'!$I$23="X",'Control 4'!$G$23," ")</f>
        <v xml:space="preserve"> </v>
      </c>
      <c r="I14" s="326" t="str">
        <f>IF('Control 5'!$I$23="X",'Control 5'!$G$23," ")</f>
        <v>Authorizations and Approvals</v>
      </c>
    </row>
    <row r="15" spans="2:9" ht="12.75" customHeight="1" x14ac:dyDescent="0.3">
      <c r="B15" s="534"/>
      <c r="C15" s="319"/>
      <c r="D15" s="320"/>
      <c r="E15" s="321" t="str">
        <f>IF('Control 1'!$O$23="X",'Control 1'!$N$23," ")</f>
        <v xml:space="preserve"> </v>
      </c>
      <c r="F15" s="321" t="str">
        <f>IF('Control 2'!$K$23="X",'Control 2'!$J$23," ")</f>
        <v xml:space="preserve"> </v>
      </c>
      <c r="G15" s="322" t="str">
        <f>IF('Control 3'!$K$23="X",'Control 3'!$J$23," ")</f>
        <v xml:space="preserve"> </v>
      </c>
      <c r="H15" s="322" t="str">
        <f>IF('Control 4'!$K$23="X",'Control 4'!$J$23," ")</f>
        <v xml:space="preserve"> </v>
      </c>
      <c r="I15" s="323" t="str">
        <f>IF('Control 5'!$K$23="X",'Control 5'!$J$23," ")</f>
        <v>Controls with a Review Element</v>
      </c>
    </row>
    <row r="16" spans="2:9" ht="12.75" customHeight="1" x14ac:dyDescent="0.3">
      <c r="B16" s="534"/>
      <c r="C16" s="528" t="s">
        <v>24</v>
      </c>
      <c r="D16" s="529"/>
      <c r="E16" s="329" t="str">
        <f>'Control 1'!$C$112</f>
        <v>Effective</v>
      </c>
      <c r="F16" s="329" t="str">
        <f>'Control 2'!$C$112</f>
        <v>Effective</v>
      </c>
      <c r="G16" s="329" t="str">
        <f>'Control 3'!$C$112</f>
        <v>Effective</v>
      </c>
      <c r="H16" s="329" t="str">
        <f>'Control 4'!$C$112</f>
        <v>Effective</v>
      </c>
      <c r="I16" s="329" t="str">
        <f>'Control 5'!$C$112</f>
        <v>Effective</v>
      </c>
    </row>
    <row r="17" spans="2:9" ht="12.75" customHeight="1" x14ac:dyDescent="0.3">
      <c r="B17" s="534"/>
      <c r="C17" s="309"/>
      <c r="D17" s="309"/>
      <c r="E17" s="310"/>
      <c r="F17" s="310"/>
      <c r="G17" s="310"/>
      <c r="H17" s="310"/>
      <c r="I17" s="310"/>
    </row>
    <row r="18" spans="2:9" ht="12.75" customHeight="1" x14ac:dyDescent="0.3">
      <c r="B18" s="534"/>
      <c r="C18" s="311" t="s">
        <v>25</v>
      </c>
      <c r="D18" s="312"/>
      <c r="E18" s="312"/>
      <c r="F18" s="312"/>
      <c r="G18" s="312"/>
      <c r="H18" s="312"/>
      <c r="I18" s="312"/>
    </row>
    <row r="19" spans="2:9" x14ac:dyDescent="0.3">
      <c r="B19" s="534"/>
      <c r="C19" s="330" t="s">
        <v>26</v>
      </c>
      <c r="D19" s="306"/>
      <c r="E19" s="331" t="str">
        <f>IF('Control 1'!$E$132="X",'Control 1'!$C$132," ")</f>
        <v>Inquiry</v>
      </c>
      <c r="F19" s="331" t="str">
        <f>IF('Control 2'!$E$132="X",'Control 2'!$C$132," ")</f>
        <v>Inquiry</v>
      </c>
      <c r="G19" s="331" t="str">
        <f>IF('Control 3'!$E$132="X",'Control 3'!$C$132," ")</f>
        <v>Inquiry</v>
      </c>
      <c r="H19" s="331" t="str">
        <f>IF('Control 4'!$E$132="X",'Control 4'!$C$132," ")</f>
        <v>Inquiry</v>
      </c>
      <c r="I19" s="331" t="str">
        <f>IF('Control 5'!$E$132="X",'Control 5'!$C$132," ")</f>
        <v>Inquiry</v>
      </c>
    </row>
    <row r="20" spans="2:9" x14ac:dyDescent="0.3">
      <c r="B20" s="534"/>
      <c r="C20" s="332"/>
      <c r="D20" s="333"/>
      <c r="E20" s="334" t="str">
        <f>IF('Control 1'!$J$132="X",'Control 1'!$F$132," ")</f>
        <v xml:space="preserve"> </v>
      </c>
      <c r="F20" s="334" t="str">
        <f>IF('Control 1'!$J$132="X",'Control 1'!$F$132," ")</f>
        <v xml:space="preserve"> </v>
      </c>
      <c r="G20" s="334" t="str">
        <f>IF('Control 3'!$G$132="X",'Control 3'!$F$132," ")</f>
        <v xml:space="preserve"> </v>
      </c>
      <c r="H20" s="334" t="str">
        <f>IF('Control 4'!$G$132="X",'Control 4'!$F$132," ")</f>
        <v xml:space="preserve"> </v>
      </c>
      <c r="I20" s="334" t="str">
        <f>IF('Control 5'!$G$132="X",'Control 5'!$F$132," ")</f>
        <v xml:space="preserve"> </v>
      </c>
    </row>
    <row r="21" spans="2:9" x14ac:dyDescent="0.3">
      <c r="B21" s="534"/>
      <c r="C21" s="332"/>
      <c r="D21" s="333"/>
      <c r="E21" s="334" t="str">
        <f>IF('Control 1'!$M$132="X",'Control 1'!$L$132," ")</f>
        <v>Inspection</v>
      </c>
      <c r="F21" s="334" t="str">
        <f>IF('Control 2'!$I$132="X",'Control 2'!$H$132," ")</f>
        <v>Inspection</v>
      </c>
      <c r="G21" s="334" t="str">
        <f>IF('Control 3'!$I$132="X",'Control 3'!$H$132," ")</f>
        <v>Inspection</v>
      </c>
      <c r="H21" s="334" t="str">
        <f>IF('Control 4'!$I$132="X",'Control 4'!$H$132," ")</f>
        <v>Inspection</v>
      </c>
      <c r="I21" s="334" t="str">
        <f>IF('Control 5'!$I$132="X",'Control 5'!$H$132," ")</f>
        <v>Inspection</v>
      </c>
    </row>
    <row r="22" spans="2:9" x14ac:dyDescent="0.3">
      <c r="B22" s="534"/>
      <c r="C22" s="335"/>
      <c r="D22" s="309"/>
      <c r="E22" s="336" t="str">
        <f>IF('Control 1'!$O$132="X",'Control 1'!$N$132," ")</f>
        <v xml:space="preserve"> </v>
      </c>
      <c r="F22" s="336" t="str">
        <f>IF('Control 1'!$O$132="X",'Control 1'!$N$132," ")</f>
        <v xml:space="preserve"> </v>
      </c>
      <c r="G22" s="336" t="str">
        <f>IF('Control 3'!$K$132="X",'Control 3'!$J$132," ")</f>
        <v>Reperformance</v>
      </c>
      <c r="H22" s="336" t="str">
        <f>IF('Control 4'!$K$132="X",'Control 4'!$J$132," ")</f>
        <v>Reperformance</v>
      </c>
      <c r="I22" s="336" t="str">
        <f>IF('Control 5'!$K$132="X",'Control 5'!$J$132," ")</f>
        <v>Reperformance</v>
      </c>
    </row>
    <row r="23" spans="2:9" s="339" customFormat="1" ht="18.649999999999999" customHeight="1" x14ac:dyDescent="0.25">
      <c r="B23" s="534"/>
      <c r="C23" s="330" t="s">
        <v>27</v>
      </c>
      <c r="D23" s="337"/>
      <c r="E23" s="338" t="str">
        <f>'Control 1'!$C$139</f>
        <v>Apportion</v>
      </c>
      <c r="F23" s="338" t="str">
        <f>'Control 2'!$C$139</f>
        <v>Apportion</v>
      </c>
      <c r="G23" s="338" t="str">
        <f>'Control 3'!$C$139</f>
        <v>Interim/Rollforward</v>
      </c>
      <c r="H23" s="338" t="str">
        <f>'Control 4'!$C$139</f>
        <v>Interim/Rollforward</v>
      </c>
      <c r="I23" s="338" t="str">
        <f>'Control 5'!$C$139</f>
        <v>Interim/Rollforward</v>
      </c>
    </row>
    <row r="24" spans="2:9" s="339" customFormat="1" x14ac:dyDescent="0.25">
      <c r="B24" s="534"/>
      <c r="C24" s="330" t="s">
        <v>28</v>
      </c>
      <c r="D24" s="337"/>
      <c r="E24" s="338">
        <f>'Control 1'!$C$150</f>
        <v>360</v>
      </c>
      <c r="F24" s="338">
        <f>'Control 2'!$C$150</f>
        <v>1</v>
      </c>
      <c r="G24" s="338">
        <f>'Control 3'!$C$150</f>
        <v>2</v>
      </c>
      <c r="H24" s="338">
        <f>'Control 4'!$C$150</f>
        <v>2</v>
      </c>
      <c r="I24" s="338">
        <f>'Control 5'!$C$150</f>
        <v>2</v>
      </c>
    </row>
    <row r="25" spans="2:9" s="339" customFormat="1" x14ac:dyDescent="0.25">
      <c r="B25" s="534"/>
      <c r="C25" s="332"/>
      <c r="D25" s="340"/>
      <c r="E25" s="341"/>
      <c r="F25" s="341"/>
      <c r="G25" s="341"/>
      <c r="H25" s="341"/>
      <c r="I25" s="341"/>
    </row>
    <row r="26" spans="2:9" x14ac:dyDescent="0.3">
      <c r="B26" s="534"/>
      <c r="C26" s="342" t="s">
        <v>29</v>
      </c>
      <c r="D26" s="309"/>
      <c r="E26" s="343">
        <f>'Control 1'!$C$149</f>
        <v>3293</v>
      </c>
      <c r="F26" s="343">
        <f>'Control 2'!$C$149</f>
        <v>12</v>
      </c>
      <c r="G26" s="343">
        <f>'Control 3'!$C$149</f>
        <v>4</v>
      </c>
      <c r="H26" s="343">
        <f>'Control 4'!$C$149</f>
        <v>4</v>
      </c>
      <c r="I26" s="343">
        <f>'Control 5'!$C$149</f>
        <v>4</v>
      </c>
    </row>
    <row r="27" spans="2:9" x14ac:dyDescent="0.3">
      <c r="B27" s="534"/>
      <c r="C27" s="333" t="s">
        <v>30</v>
      </c>
      <c r="D27" s="333"/>
      <c r="E27" s="334" t="str">
        <f>'Control 1'!$C$161</f>
        <v>No</v>
      </c>
      <c r="F27" s="334" t="str">
        <f>'Control 2'!$C$161</f>
        <v>No</v>
      </c>
      <c r="G27" s="334" t="str">
        <f>'Control 3'!$C$161</f>
        <v>No</v>
      </c>
      <c r="H27" s="334" t="str">
        <f>'Control 4'!$C$161</f>
        <v>No</v>
      </c>
      <c r="I27" s="334" t="str">
        <f>'Control 5'!$C$161</f>
        <v>No</v>
      </c>
    </row>
    <row r="28" spans="2:9" s="346" customFormat="1" ht="24" x14ac:dyDescent="0.3">
      <c r="B28" s="534"/>
      <c r="C28" s="344" t="s">
        <v>31</v>
      </c>
      <c r="D28" s="344"/>
      <c r="E28" s="345" t="str">
        <f>'Control 1'!$C$163</f>
        <v>N/A</v>
      </c>
      <c r="F28" s="345" t="str">
        <f>'Control 2'!$C$163</f>
        <v>N/A</v>
      </c>
      <c r="G28" s="345" t="str">
        <f>'Control 3'!$C$163</f>
        <v>N/A</v>
      </c>
      <c r="H28" s="345" t="str">
        <f>'Control 4'!$C$163</f>
        <v>N/A</v>
      </c>
      <c r="I28" s="345" t="str">
        <f>'Control 5'!$C$163</f>
        <v>N/A</v>
      </c>
    </row>
    <row r="29" spans="2:9" hidden="1" x14ac:dyDescent="0.3">
      <c r="B29" s="534"/>
      <c r="C29" s="311" t="s">
        <v>32</v>
      </c>
      <c r="D29" s="312"/>
      <c r="E29" s="312"/>
      <c r="F29" s="312"/>
      <c r="G29" s="312"/>
      <c r="H29" s="312"/>
      <c r="I29" s="312"/>
    </row>
    <row r="30" spans="2:9" hidden="1" x14ac:dyDescent="0.3">
      <c r="B30" s="534"/>
      <c r="C30" s="314" t="s">
        <v>33</v>
      </c>
      <c r="D30" s="347"/>
      <c r="E30" s="348" t="str">
        <f>IF(E23="Apportion","   ",'Control 1'!$C$167)</f>
        <v xml:space="preserve">   </v>
      </c>
      <c r="F30" s="348" t="str">
        <f>IF(F23="Apportion","   ",'Control 1'!$C$167)</f>
        <v xml:space="preserve">   </v>
      </c>
      <c r="G30" s="348">
        <f>IF(G23="Apportion","   ",'Control 3'!$C$167)</f>
        <v>0</v>
      </c>
      <c r="H30" s="348">
        <f>IF(H23="Apportion","   ",'Control 4'!$C$167)</f>
        <v>0</v>
      </c>
      <c r="I30" s="348">
        <f>IF(I23="Apportion","   ",'Control 5'!$C$167)</f>
        <v>0</v>
      </c>
    </row>
    <row r="31" spans="2:9" hidden="1" x14ac:dyDescent="0.3">
      <c r="B31" s="534"/>
      <c r="C31" s="330" t="s">
        <v>34</v>
      </c>
      <c r="D31" s="306"/>
      <c r="E31" s="331" t="str">
        <f>IF(E23="Apportion","  ",IF('Control 1'!$E$169="X",'Control 1'!$C$169," "))</f>
        <v xml:space="preserve">  </v>
      </c>
      <c r="F31" s="331" t="str">
        <f>IF(F23="Apportion","  ",IF('Control 1'!$E$169="X",'Control 1'!$C$169," "))</f>
        <v xml:space="preserve">  </v>
      </c>
      <c r="G31" s="331" t="str">
        <f>IF(G23="Apportion","  ",IF('Control 3'!$E$169="X",'Control 3'!$C$169," "))</f>
        <v>Inquiry</v>
      </c>
      <c r="H31" s="331" t="str">
        <f>IF(H23="Apportion","  ",IF('Control 4'!$E$169="X",'Control 4'!$C$169," "))</f>
        <v>Inquiry</v>
      </c>
      <c r="I31" s="331" t="str">
        <f>IF(I23="Apportion","  ",IF('Control 5'!$E$169="X",'Control 5'!$C$169," "))</f>
        <v>Inquiry</v>
      </c>
    </row>
    <row r="32" spans="2:9" hidden="1" x14ac:dyDescent="0.3">
      <c r="B32" s="534"/>
      <c r="C32" s="332"/>
      <c r="D32" s="333"/>
      <c r="E32" s="334" t="str">
        <f>IF(E23="Apportion","  ",IF('Control 1'!$J$169="X",'Control 1'!$F$169," "))</f>
        <v xml:space="preserve">  </v>
      </c>
      <c r="F32" s="334" t="str">
        <f>IF(F23="Apportion","  ",IF('Control 1'!$J$169="X",'Control 1'!$F$169," "))</f>
        <v xml:space="preserve">  </v>
      </c>
      <c r="G32" s="334" t="str">
        <f>IF(G23="Apportion","  ",IF('Control 3'!$G$169="X",'Control 3'!$F$169," "))</f>
        <v xml:space="preserve"> </v>
      </c>
      <c r="H32" s="334" t="str">
        <f>IF(H23="Apportion","  ",IF('Control 4'!$G$169="X",'Control 4'!$F$169," "))</f>
        <v xml:space="preserve"> </v>
      </c>
      <c r="I32" s="334" t="str">
        <f>IF(I23="Apportion","  ",IF('Control 5'!$G$169="X",'Control 5'!$F$169," "))</f>
        <v xml:space="preserve"> </v>
      </c>
    </row>
    <row r="33" spans="2:9" hidden="1" x14ac:dyDescent="0.3">
      <c r="B33" s="534"/>
      <c r="C33" s="332"/>
      <c r="D33" s="333"/>
      <c r="E33" s="334" t="str">
        <f>IF(E23="Apportion","  ",IF('Control 1'!$M$169="X",'Control 1'!$L$169," "))</f>
        <v xml:space="preserve">  </v>
      </c>
      <c r="F33" s="334" t="str">
        <f>IF(F23="Apportion","  ",IF('Control 1'!$M$169="X",'Control 1'!$L$169," "))</f>
        <v xml:space="preserve">  </v>
      </c>
      <c r="G33" s="334" t="str">
        <f>IF(G23="Apportion","  ",IF('Control 3'!$I$169="X",'Control 3'!$H$169," "))</f>
        <v>Inspection</v>
      </c>
      <c r="H33" s="334" t="str">
        <f>IF(H23="Apportion","  ",IF('Control 4'!$I$169="X",'Control 4'!$H$169," "))</f>
        <v>Inspection</v>
      </c>
      <c r="I33" s="334" t="str">
        <f>IF(I23="Apportion","  ",IF('Control 5'!$I$169="X",'Control 5'!$H$169," "))</f>
        <v>Inspection</v>
      </c>
    </row>
    <row r="34" spans="2:9" hidden="1" x14ac:dyDescent="0.3">
      <c r="B34" s="534"/>
      <c r="C34" s="332"/>
      <c r="D34" s="333"/>
      <c r="E34" s="334" t="str">
        <f>IF(E23="Apportion","  ",IF('Control 1'!$O$169="X",'Control 1'!$N$169," "))</f>
        <v xml:space="preserve">  </v>
      </c>
      <c r="F34" s="334" t="str">
        <f>IF(F23="Apportion","  ",IF('Control 1'!$O$169="X",'Control 1'!$N$169," "))</f>
        <v xml:space="preserve">  </v>
      </c>
      <c r="G34" s="334" t="str">
        <f>IF(G23="Apportion","  ",IF('Control 3'!$K$169="X",'Control 3'!$J$169," "))</f>
        <v>Reperformance</v>
      </c>
      <c r="H34" s="334" t="str">
        <f>IF(H23="Apportion","  ",IF('Control 4'!$K$169="X",'Control 4'!$J$169," "))</f>
        <v>Reperformance</v>
      </c>
      <c r="I34" s="334" t="str">
        <f>IF(I23="Apportion","  ",IF('Control 5'!$K$169="X",'Control 5'!$J$169," "))</f>
        <v>Reperformance</v>
      </c>
    </row>
    <row r="35" spans="2:9" ht="27.75" hidden="1" customHeight="1" x14ac:dyDescent="0.3">
      <c r="B35" s="534"/>
      <c r="C35" s="349" t="s">
        <v>27</v>
      </c>
      <c r="D35" s="350"/>
      <c r="E35" s="351" t="str">
        <f>IF(E23="Apportion","  ",'Control 1'!$C$176)</f>
        <v xml:space="preserve">  </v>
      </c>
      <c r="F35" s="351" t="str">
        <f>IF(F23="Apportion","  ",'Control 1'!$C$176)</f>
        <v xml:space="preserve">  </v>
      </c>
      <c r="G35" s="351">
        <f>IF(G23="Apportion","  ",'Control 3'!$C$176)</f>
        <v>0</v>
      </c>
      <c r="H35" s="351">
        <f>IF(H23="Apportion","  ",'Control 4'!$C$176)</f>
        <v>0</v>
      </c>
      <c r="I35" s="351">
        <f>IF(I23="Apportion","  ",'Control 5'!$C$176)</f>
        <v>0</v>
      </c>
    </row>
    <row r="36" spans="2:9" ht="27" hidden="1" customHeight="1" x14ac:dyDescent="0.3">
      <c r="B36" s="534"/>
      <c r="C36" s="340" t="s">
        <v>28</v>
      </c>
      <c r="D36" s="333"/>
      <c r="E36" s="352" t="str">
        <f>IF(E23="Apportion","  ",'Control 1'!$C$186)</f>
        <v xml:space="preserve">  </v>
      </c>
      <c r="F36" s="352" t="str">
        <f>IF(F23="Apportion","  ",'Control 1'!$C$186)</f>
        <v xml:space="preserve">  </v>
      </c>
      <c r="G36" s="352">
        <f>IF(G23="Apportion","  ",'Control 3'!$C$186)</f>
        <v>1</v>
      </c>
      <c r="H36" s="352">
        <f>IF(H23="Apportion","  ",'Control 4'!$C$186)</f>
        <v>1</v>
      </c>
      <c r="I36" s="352">
        <f>IF(I23="Apportion","  ",'Control 5'!$C$186)</f>
        <v>1</v>
      </c>
    </row>
    <row r="37" spans="2:9" hidden="1" x14ac:dyDescent="0.3">
      <c r="B37" s="534"/>
      <c r="C37" s="353" t="s">
        <v>30</v>
      </c>
      <c r="D37" s="306"/>
      <c r="E37" s="331" t="str">
        <f>IF(E23="Apportion","  ",'Control 1'!$C$197)</f>
        <v xml:space="preserve">  </v>
      </c>
      <c r="F37" s="331" t="str">
        <f>IF(F23="Apportion","  ",'Control 1'!$C$197)</f>
        <v xml:space="preserve">  </v>
      </c>
      <c r="G37" s="331" t="str">
        <f>IF(G23="Apportion","  ",'Control 3'!$C$197)</f>
        <v>No</v>
      </c>
      <c r="H37" s="331" t="str">
        <f>IF(H23="Apportion","  ",'Control 4'!$C$197)</f>
        <v>No</v>
      </c>
      <c r="I37" s="331" t="str">
        <f>IF(I23="Apportion","  ",'Control 5'!$C$197)</f>
        <v>No</v>
      </c>
    </row>
    <row r="38" spans="2:9" s="356" customFormat="1" ht="24" hidden="1" x14ac:dyDescent="0.25">
      <c r="B38" s="535"/>
      <c r="C38" s="354" t="s">
        <v>31</v>
      </c>
      <c r="D38" s="354"/>
      <c r="E38" s="355" t="str">
        <f>IF('Control 1'!$C$199=0," ",'Control 1'!$C$199)</f>
        <v>N/A</v>
      </c>
      <c r="F38" s="355" t="str">
        <f>IF('Control 1'!$C$199=0," ",'Control 1'!$C$199)</f>
        <v>N/A</v>
      </c>
      <c r="G38" s="355" t="str">
        <f>IF('Control 3'!$C$199=0," ",'Control 3'!$C$199)</f>
        <v>N/A</v>
      </c>
      <c r="H38" s="355" t="str">
        <f>IF('Control 4'!$C$199=0," ",'Control 4'!$C$199)</f>
        <v>N/A</v>
      </c>
      <c r="I38" s="355" t="str">
        <f>IF('Control 5'!$C$199=0," ",'Control 5'!$C$199)</f>
        <v>N/A</v>
      </c>
    </row>
    <row r="39" spans="2:9" ht="12.75" hidden="1" customHeight="1" x14ac:dyDescent="0.3">
      <c r="B39" s="530" t="s">
        <v>35</v>
      </c>
      <c r="C39" s="357"/>
      <c r="D39" s="358"/>
      <c r="E39" s="331"/>
      <c r="F39" s="331"/>
      <c r="G39" s="331"/>
      <c r="H39" s="331"/>
      <c r="I39" s="331"/>
    </row>
    <row r="40" spans="2:9" ht="15.65" customHeight="1" x14ac:dyDescent="0.3">
      <c r="B40" s="531"/>
      <c r="C40" s="359"/>
      <c r="D40" s="360"/>
      <c r="E40" s="334"/>
      <c r="F40" s="334"/>
      <c r="G40" s="334"/>
      <c r="H40" s="334"/>
      <c r="I40" s="334"/>
    </row>
    <row r="41" spans="2:9" ht="15" customHeight="1" x14ac:dyDescent="0.3">
      <c r="B41" s="531"/>
      <c r="C41" s="333" t="s">
        <v>35</v>
      </c>
      <c r="D41" s="333"/>
      <c r="E41" s="334" t="e">
        <f>'Control 1'!#REF!</f>
        <v>#REF!</v>
      </c>
      <c r="F41" s="334" t="str">
        <f>'Control 2'!$C$260</f>
        <v>Effective</v>
      </c>
      <c r="G41" s="334" t="str">
        <f>'Control 3'!$C$246</f>
        <v>Effective</v>
      </c>
      <c r="H41" s="334" t="str">
        <f>'Control 4'!$C$246</f>
        <v>Effective</v>
      </c>
      <c r="I41" s="334" t="str">
        <f>'Control 5'!$C$246</f>
        <v>Effective</v>
      </c>
    </row>
    <row r="42" spans="2:9" ht="15.75" customHeight="1" x14ac:dyDescent="0.3">
      <c r="B42" s="532"/>
      <c r="C42" s="309"/>
      <c r="D42" s="309"/>
      <c r="E42" s="310"/>
      <c r="F42" s="310"/>
      <c r="G42" s="310"/>
      <c r="H42" s="310"/>
      <c r="I42" s="310"/>
    </row>
    <row r="43" spans="2:9" x14ac:dyDescent="0.3">
      <c r="B43" s="361"/>
    </row>
  </sheetData>
  <mergeCells count="4">
    <mergeCell ref="B2:D2"/>
    <mergeCell ref="C16:D16"/>
    <mergeCell ref="B39:B42"/>
    <mergeCell ref="B5:B38"/>
  </mergeCells>
  <conditionalFormatting sqref="E30:E42 F30:F41">
    <cfRule type="containsBlanks" dxfId="34" priority="24">
      <formula>LEN(TRIM(E30))=0</formula>
    </cfRule>
  </conditionalFormatting>
  <conditionalFormatting sqref="F42">
    <cfRule type="containsBlanks" dxfId="33" priority="4">
      <formula>LEN(TRIM(F42))=0</formula>
    </cfRule>
  </conditionalFormatting>
  <conditionalFormatting sqref="G30:G42">
    <cfRule type="containsBlanks" dxfId="32" priority="3">
      <formula>LEN(TRIM(G30))=0</formula>
    </cfRule>
  </conditionalFormatting>
  <conditionalFormatting sqref="H30:H42">
    <cfRule type="containsBlanks" dxfId="31" priority="2">
      <formula>LEN(TRIM(H30))=0</formula>
    </cfRule>
  </conditionalFormatting>
  <conditionalFormatting sqref="I30:I42">
    <cfRule type="containsBlanks" dxfId="30" priority="1">
      <formula>LEN(TRIM(I30))=0</formula>
    </cfRule>
  </conditionalFormatting>
  <pageMargins left="0.7" right="0.7" top="0.75" bottom="0.75" header="0.3" footer="0.3"/>
  <pageSetup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E349"/>
  <sheetViews>
    <sheetView tabSelected="1" zoomScale="70" zoomScaleNormal="70" workbookViewId="0">
      <selection activeCell="C6" sqref="C6:S8"/>
    </sheetView>
  </sheetViews>
  <sheetFormatPr defaultColWidth="9.2109375" defaultRowHeight="12" outlineLevelRow="1" x14ac:dyDescent="0.3"/>
  <cols>
    <col min="1" max="1" width="7.92578125" style="443" customWidth="1"/>
    <col min="2" max="2" width="23" style="434" customWidth="1"/>
    <col min="3" max="3" width="12.78515625" style="444" customWidth="1"/>
    <col min="4" max="4" width="13.0703125" style="444" customWidth="1"/>
    <col min="5" max="5" width="29.92578125" style="444" customWidth="1"/>
    <col min="6" max="7" width="22.7109375" style="444" customWidth="1"/>
    <col min="8" max="8" width="23.42578125" style="444" customWidth="1"/>
    <col min="9" max="9" width="18.2109375" style="444" customWidth="1"/>
    <col min="10" max="10" width="27.5703125" style="444" customWidth="1"/>
    <col min="11" max="11" width="22.5" style="444" customWidth="1"/>
    <col min="12" max="13" width="19.640625" style="444" customWidth="1"/>
    <col min="14" max="14" width="14.5703125" style="444" customWidth="1"/>
    <col min="15" max="15" width="4" style="444" customWidth="1"/>
    <col min="16" max="16" width="16.7109375" style="444" customWidth="1"/>
    <col min="17" max="17" width="21.92578125" style="444" customWidth="1"/>
    <col min="18" max="18" width="15" style="444" customWidth="1"/>
    <col min="19" max="19" width="15.2109375" style="444" customWidth="1"/>
    <col min="20" max="20" width="3.42578125" style="391" customWidth="1"/>
    <col min="21" max="21" width="16.7109375" style="391" hidden="1" customWidth="1"/>
    <col min="22" max="22" width="3.2109375" style="391" customWidth="1"/>
    <col min="23" max="16384" width="9.2109375" style="391"/>
  </cols>
  <sheetData>
    <row r="1" spans="1:29" ht="12.5" thickBot="1" x14ac:dyDescent="0.35">
      <c r="A1" s="171"/>
      <c r="B1" s="172"/>
      <c r="C1" s="173"/>
      <c r="D1" s="173"/>
      <c r="E1" s="173"/>
      <c r="F1" s="173"/>
      <c r="G1" s="173"/>
      <c r="H1" s="173"/>
      <c r="I1" s="173"/>
      <c r="J1" s="173"/>
      <c r="K1" s="173"/>
      <c r="L1" s="173"/>
      <c r="M1" s="173"/>
      <c r="N1" s="173"/>
      <c r="O1" s="173"/>
      <c r="P1" s="173"/>
      <c r="Q1" s="173"/>
      <c r="R1" s="173"/>
      <c r="S1" s="173"/>
      <c r="T1" s="174"/>
      <c r="U1" s="174"/>
      <c r="V1" s="174"/>
      <c r="W1" s="174"/>
      <c r="X1" s="174"/>
      <c r="Y1" s="174"/>
      <c r="Z1" s="174"/>
      <c r="AA1" s="174"/>
      <c r="AB1" s="174"/>
      <c r="AC1" s="174"/>
    </row>
    <row r="2" spans="1:29" s="392" customFormat="1" ht="12.5" thickBot="1" x14ac:dyDescent="0.35">
      <c r="A2" s="171"/>
      <c r="B2" s="176" t="s">
        <v>36</v>
      </c>
      <c r="C2" s="178"/>
      <c r="D2" s="178"/>
      <c r="E2" s="178"/>
      <c r="F2" s="178"/>
      <c r="G2" s="178"/>
      <c r="H2" s="178"/>
      <c r="I2" s="178"/>
      <c r="J2" s="178"/>
      <c r="K2" s="178"/>
      <c r="L2" s="178"/>
      <c r="M2" s="178"/>
      <c r="N2" s="178"/>
      <c r="O2" s="178"/>
      <c r="P2" s="178"/>
      <c r="Q2" s="178"/>
      <c r="R2" s="178"/>
      <c r="S2" s="178"/>
      <c r="T2" s="179"/>
      <c r="U2" s="180"/>
      <c r="V2" s="180"/>
      <c r="W2" s="180"/>
      <c r="X2" s="180"/>
      <c r="Y2" s="180"/>
      <c r="Z2" s="180"/>
      <c r="AA2" s="180"/>
      <c r="AB2" s="180"/>
      <c r="AC2" s="180"/>
    </row>
    <row r="3" spans="1:29" s="392" customFormat="1" ht="6" customHeight="1" x14ac:dyDescent="0.25">
      <c r="A3" s="171"/>
      <c r="B3" s="182"/>
      <c r="C3" s="393"/>
      <c r="D3" s="393"/>
      <c r="E3" s="393"/>
      <c r="F3" s="393"/>
      <c r="G3" s="507"/>
      <c r="H3" s="507"/>
      <c r="I3" s="507"/>
      <c r="J3" s="393"/>
      <c r="K3" s="393"/>
      <c r="L3" s="393"/>
      <c r="M3" s="393"/>
      <c r="N3" s="393"/>
      <c r="O3" s="393"/>
      <c r="P3" s="393"/>
      <c r="Q3" s="393"/>
      <c r="R3" s="393"/>
      <c r="S3" s="393"/>
      <c r="T3" s="184"/>
      <c r="U3" s="180"/>
      <c r="V3" s="180"/>
      <c r="W3" s="180"/>
      <c r="X3" s="180"/>
      <c r="Y3" s="180"/>
      <c r="Z3" s="180"/>
      <c r="AA3" s="180"/>
      <c r="AB3" s="180"/>
      <c r="AC3" s="180"/>
    </row>
    <row r="4" spans="1:29" s="392" customFormat="1" x14ac:dyDescent="0.25">
      <c r="A4" s="171"/>
      <c r="B4" s="185" t="s">
        <v>16</v>
      </c>
      <c r="C4" s="545" t="s">
        <v>37</v>
      </c>
      <c r="D4" s="546"/>
      <c r="E4" s="546"/>
      <c r="F4" s="546"/>
      <c r="G4" s="546"/>
      <c r="H4" s="546"/>
      <c r="I4" s="546"/>
      <c r="J4" s="546"/>
      <c r="K4" s="546"/>
      <c r="L4" s="546"/>
      <c r="M4" s="546"/>
      <c r="N4" s="546"/>
      <c r="O4" s="546"/>
      <c r="P4" s="546"/>
      <c r="Q4" s="546"/>
      <c r="R4" s="546"/>
      <c r="S4" s="546"/>
      <c r="T4" s="184"/>
      <c r="U4" s="180"/>
      <c r="V4" s="180"/>
      <c r="W4" s="180"/>
      <c r="X4" s="180"/>
      <c r="Y4" s="180"/>
      <c r="Z4" s="180"/>
      <c r="AA4" s="180"/>
      <c r="AB4" s="180"/>
      <c r="AC4" s="180"/>
    </row>
    <row r="5" spans="1:29" s="392" customFormat="1" ht="6" customHeight="1" x14ac:dyDescent="0.25">
      <c r="A5" s="171"/>
      <c r="B5" s="186"/>
      <c r="C5" s="393"/>
      <c r="D5" s="393"/>
      <c r="E5" s="393"/>
      <c r="F5" s="393"/>
      <c r="G5" s="507"/>
      <c r="H5" s="507"/>
      <c r="I5" s="507"/>
      <c r="J5" s="393"/>
      <c r="K5" s="393"/>
      <c r="L5" s="393"/>
      <c r="M5" s="393"/>
      <c r="N5" s="393"/>
      <c r="O5" s="393"/>
      <c r="P5" s="393"/>
      <c r="Q5" s="393"/>
      <c r="R5" s="393"/>
      <c r="S5" s="393"/>
      <c r="T5" s="184"/>
      <c r="U5" s="180"/>
      <c r="V5" s="180"/>
      <c r="W5" s="180"/>
      <c r="X5" s="180"/>
      <c r="Y5" s="180"/>
      <c r="Z5" s="180"/>
      <c r="AA5" s="180"/>
      <c r="AB5" s="180"/>
      <c r="AC5" s="180"/>
    </row>
    <row r="6" spans="1:29" s="392" customFormat="1" ht="11.5" customHeight="1" x14ac:dyDescent="0.25">
      <c r="A6" s="171"/>
      <c r="B6" s="187" t="s">
        <v>38</v>
      </c>
      <c r="C6" s="587" t="s">
        <v>2198</v>
      </c>
      <c r="D6" s="602"/>
      <c r="E6" s="602"/>
      <c r="F6" s="602"/>
      <c r="G6" s="602"/>
      <c r="H6" s="602"/>
      <c r="I6" s="602"/>
      <c r="J6" s="602"/>
      <c r="K6" s="602"/>
      <c r="L6" s="602"/>
      <c r="M6" s="602"/>
      <c r="N6" s="602"/>
      <c r="O6" s="602"/>
      <c r="P6" s="602"/>
      <c r="Q6" s="602"/>
      <c r="R6" s="602"/>
      <c r="S6" s="602"/>
      <c r="T6" s="184"/>
      <c r="U6" s="180"/>
      <c r="V6" s="180"/>
      <c r="W6" s="180"/>
      <c r="X6" s="180"/>
      <c r="Y6" s="180"/>
      <c r="Z6" s="180"/>
      <c r="AA6" s="180"/>
      <c r="AB6" s="180"/>
      <c r="AC6" s="180"/>
    </row>
    <row r="7" spans="1:29" s="392" customFormat="1" x14ac:dyDescent="0.25">
      <c r="A7" s="171"/>
      <c r="B7" s="188" t="s">
        <v>39</v>
      </c>
      <c r="C7" s="587"/>
      <c r="D7" s="602"/>
      <c r="E7" s="602"/>
      <c r="F7" s="602"/>
      <c r="G7" s="602"/>
      <c r="H7" s="602"/>
      <c r="I7" s="602"/>
      <c r="J7" s="602"/>
      <c r="K7" s="602"/>
      <c r="L7" s="602"/>
      <c r="M7" s="602"/>
      <c r="N7" s="602"/>
      <c r="O7" s="602"/>
      <c r="P7" s="602"/>
      <c r="Q7" s="602"/>
      <c r="R7" s="602"/>
      <c r="S7" s="602"/>
      <c r="T7" s="184"/>
      <c r="U7" s="180"/>
      <c r="V7" s="180"/>
      <c r="W7" s="180"/>
      <c r="X7" s="180"/>
      <c r="Y7" s="180"/>
      <c r="Z7" s="180"/>
      <c r="AA7" s="180"/>
      <c r="AB7" s="180"/>
      <c r="AC7" s="180"/>
    </row>
    <row r="8" spans="1:29" s="392" customFormat="1" ht="27.65" customHeight="1" x14ac:dyDescent="0.25">
      <c r="A8" s="171"/>
      <c r="B8" s="189"/>
      <c r="C8" s="587"/>
      <c r="D8" s="602"/>
      <c r="E8" s="602"/>
      <c r="F8" s="602"/>
      <c r="G8" s="602"/>
      <c r="H8" s="602"/>
      <c r="I8" s="602"/>
      <c r="J8" s="602"/>
      <c r="K8" s="602"/>
      <c r="L8" s="602"/>
      <c r="M8" s="602"/>
      <c r="N8" s="602"/>
      <c r="O8" s="602"/>
      <c r="P8" s="602"/>
      <c r="Q8" s="602"/>
      <c r="R8" s="602"/>
      <c r="S8" s="602"/>
      <c r="T8" s="184"/>
      <c r="U8" s="180"/>
      <c r="V8" s="180"/>
      <c r="W8" s="180"/>
      <c r="X8" s="180"/>
      <c r="Y8" s="180"/>
      <c r="Z8" s="180"/>
      <c r="AA8" s="180"/>
      <c r="AB8" s="180"/>
      <c r="AC8" s="180"/>
    </row>
    <row r="9" spans="1:29" s="392" customFormat="1" ht="6" customHeight="1" thickBot="1" x14ac:dyDescent="0.3">
      <c r="A9" s="171"/>
      <c r="B9" s="182"/>
      <c r="C9" s="393"/>
      <c r="D9" s="393"/>
      <c r="E9" s="393"/>
      <c r="F9" s="393"/>
      <c r="G9" s="507"/>
      <c r="H9" s="507"/>
      <c r="I9" s="507"/>
      <c r="J9" s="393"/>
      <c r="K9" s="393"/>
      <c r="L9" s="393"/>
      <c r="M9" s="393"/>
      <c r="N9" s="393"/>
      <c r="O9" s="393"/>
      <c r="P9" s="393"/>
      <c r="Q9" s="393"/>
      <c r="R9" s="393"/>
      <c r="S9" s="393"/>
      <c r="T9" s="184"/>
      <c r="U9" s="180"/>
      <c r="V9" s="180"/>
      <c r="W9" s="180"/>
      <c r="X9" s="180"/>
      <c r="Y9" s="180"/>
      <c r="Z9" s="180"/>
      <c r="AA9" s="180"/>
      <c r="AB9" s="180"/>
      <c r="AC9" s="180"/>
    </row>
    <row r="10" spans="1:29" s="392" customFormat="1" x14ac:dyDescent="0.25">
      <c r="A10" s="556" t="str">
        <f>Notes!B4</f>
        <v>Note 1</v>
      </c>
      <c r="B10" s="559" t="s">
        <v>40</v>
      </c>
      <c r="C10" s="587" t="s">
        <v>2027</v>
      </c>
      <c r="D10" s="588"/>
      <c r="E10" s="588"/>
      <c r="F10" s="588"/>
      <c r="G10" s="588"/>
      <c r="H10" s="588"/>
      <c r="I10" s="588"/>
      <c r="J10" s="588"/>
      <c r="K10" s="588"/>
      <c r="L10" s="588"/>
      <c r="M10" s="588"/>
      <c r="N10" s="588"/>
      <c r="O10" s="588"/>
      <c r="P10" s="588"/>
      <c r="Q10" s="588"/>
      <c r="R10" s="588"/>
      <c r="S10" s="588"/>
      <c r="T10" s="184"/>
      <c r="U10" s="180"/>
      <c r="V10" s="180"/>
      <c r="W10" s="180"/>
      <c r="X10" s="180"/>
      <c r="Y10" s="180"/>
      <c r="Z10" s="180"/>
      <c r="AA10" s="180"/>
      <c r="AB10" s="180"/>
      <c r="AC10" s="180"/>
    </row>
    <row r="11" spans="1:29" s="392" customFormat="1" x14ac:dyDescent="0.25">
      <c r="A11" s="557"/>
      <c r="B11" s="539"/>
      <c r="C11" s="587"/>
      <c r="D11" s="588"/>
      <c r="E11" s="588"/>
      <c r="F11" s="588"/>
      <c r="G11" s="588"/>
      <c r="H11" s="588"/>
      <c r="I11" s="588"/>
      <c r="J11" s="588"/>
      <c r="K11" s="588"/>
      <c r="L11" s="588"/>
      <c r="M11" s="588"/>
      <c r="N11" s="588"/>
      <c r="O11" s="588"/>
      <c r="P11" s="588"/>
      <c r="Q11" s="588"/>
      <c r="R11" s="588"/>
      <c r="S11" s="588"/>
      <c r="T11" s="184"/>
      <c r="U11" s="180"/>
      <c r="V11" s="180"/>
      <c r="W11" s="180"/>
      <c r="X11" s="180"/>
      <c r="Y11" s="180"/>
      <c r="Z11" s="180"/>
      <c r="AA11" s="180"/>
      <c r="AB11" s="180"/>
      <c r="AC11" s="180"/>
    </row>
    <row r="12" spans="1:29" s="392" customFormat="1" x14ac:dyDescent="0.25">
      <c r="A12" s="557"/>
      <c r="B12" s="539"/>
      <c r="C12" s="587"/>
      <c r="D12" s="588"/>
      <c r="E12" s="588"/>
      <c r="F12" s="588"/>
      <c r="G12" s="588"/>
      <c r="H12" s="588"/>
      <c r="I12" s="588"/>
      <c r="J12" s="588"/>
      <c r="K12" s="588"/>
      <c r="L12" s="588"/>
      <c r="M12" s="588"/>
      <c r="N12" s="588"/>
      <c r="O12" s="588"/>
      <c r="P12" s="588"/>
      <c r="Q12" s="588"/>
      <c r="R12" s="588"/>
      <c r="S12" s="588"/>
      <c r="T12" s="184"/>
      <c r="U12" s="180"/>
      <c r="V12" s="180"/>
      <c r="W12" s="180"/>
      <c r="X12" s="180"/>
      <c r="Y12" s="180"/>
      <c r="Z12" s="180"/>
      <c r="AA12" s="180"/>
      <c r="AB12" s="180"/>
      <c r="AC12" s="180"/>
    </row>
    <row r="13" spans="1:29" s="392" customFormat="1" x14ac:dyDescent="0.25">
      <c r="A13" s="557"/>
      <c r="B13" s="539"/>
      <c r="C13" s="587"/>
      <c r="D13" s="588"/>
      <c r="E13" s="588"/>
      <c r="F13" s="588"/>
      <c r="G13" s="588"/>
      <c r="H13" s="588"/>
      <c r="I13" s="588"/>
      <c r="J13" s="588"/>
      <c r="K13" s="588"/>
      <c r="L13" s="588"/>
      <c r="M13" s="588"/>
      <c r="N13" s="588"/>
      <c r="O13" s="588"/>
      <c r="P13" s="588"/>
      <c r="Q13" s="588"/>
      <c r="R13" s="588"/>
      <c r="S13" s="588"/>
      <c r="T13" s="184"/>
      <c r="U13" s="180"/>
      <c r="V13" s="180"/>
      <c r="W13" s="180"/>
      <c r="X13" s="180"/>
      <c r="Y13" s="180"/>
      <c r="Z13" s="180"/>
      <c r="AA13" s="180"/>
      <c r="AB13" s="180"/>
      <c r="AC13" s="180"/>
    </row>
    <row r="14" spans="1:29" s="392" customFormat="1" x14ac:dyDescent="0.25">
      <c r="A14" s="557"/>
      <c r="B14" s="539"/>
      <c r="C14" s="587"/>
      <c r="D14" s="588"/>
      <c r="E14" s="588"/>
      <c r="F14" s="588"/>
      <c r="G14" s="588"/>
      <c r="H14" s="588"/>
      <c r="I14" s="588"/>
      <c r="J14" s="588"/>
      <c r="K14" s="588"/>
      <c r="L14" s="588"/>
      <c r="M14" s="588"/>
      <c r="N14" s="588"/>
      <c r="O14" s="588"/>
      <c r="P14" s="588"/>
      <c r="Q14" s="588"/>
      <c r="R14" s="588"/>
      <c r="S14" s="588"/>
      <c r="T14" s="184"/>
      <c r="U14" s="180"/>
      <c r="V14" s="180"/>
      <c r="W14" s="180"/>
      <c r="X14" s="180"/>
      <c r="Y14" s="180"/>
      <c r="Z14" s="180"/>
      <c r="AA14" s="180"/>
      <c r="AB14" s="180"/>
      <c r="AC14" s="180"/>
    </row>
    <row r="15" spans="1:29" s="392" customFormat="1" ht="12.5" thickBot="1" x14ac:dyDescent="0.3">
      <c r="A15" s="558"/>
      <c r="B15" s="540"/>
      <c r="C15" s="587"/>
      <c r="D15" s="588"/>
      <c r="E15" s="588"/>
      <c r="F15" s="588"/>
      <c r="G15" s="588"/>
      <c r="H15" s="588"/>
      <c r="I15" s="588"/>
      <c r="J15" s="588"/>
      <c r="K15" s="588"/>
      <c r="L15" s="588"/>
      <c r="M15" s="588"/>
      <c r="N15" s="588"/>
      <c r="O15" s="588"/>
      <c r="P15" s="588"/>
      <c r="Q15" s="588"/>
      <c r="R15" s="588"/>
      <c r="S15" s="588"/>
      <c r="T15" s="184"/>
      <c r="U15" s="180"/>
      <c r="V15" s="180"/>
      <c r="W15" s="180"/>
      <c r="X15" s="180"/>
      <c r="Y15" s="180"/>
      <c r="Z15" s="180"/>
      <c r="AA15" s="180"/>
      <c r="AB15" s="180"/>
      <c r="AC15" s="180"/>
    </row>
    <row r="16" spans="1:29" s="392" customFormat="1" ht="6" customHeight="1" x14ac:dyDescent="0.25">
      <c r="A16" s="556" t="str">
        <f>Notes!B6</f>
        <v>Note 2</v>
      </c>
      <c r="B16" s="340"/>
      <c r="C16" s="393"/>
      <c r="D16" s="393"/>
      <c r="E16" s="393"/>
      <c r="F16" s="393"/>
      <c r="G16" s="507"/>
      <c r="H16" s="507"/>
      <c r="I16" s="507"/>
      <c r="J16" s="393"/>
      <c r="K16" s="393"/>
      <c r="L16" s="393"/>
      <c r="M16" s="394"/>
      <c r="N16" s="393"/>
      <c r="O16" s="393"/>
      <c r="P16" s="393"/>
      <c r="Q16" s="393"/>
      <c r="R16" s="393"/>
      <c r="S16" s="393"/>
      <c r="T16" s="184"/>
      <c r="U16" s="180"/>
      <c r="V16" s="180"/>
      <c r="W16" s="180"/>
      <c r="X16" s="180"/>
      <c r="Y16" s="180"/>
      <c r="Z16" s="180"/>
      <c r="AA16" s="180"/>
      <c r="AB16" s="180"/>
      <c r="AC16" s="180"/>
    </row>
    <row r="17" spans="1:29" s="392" customFormat="1" x14ac:dyDescent="0.25">
      <c r="A17" s="557"/>
      <c r="B17" s="192" t="s">
        <v>41</v>
      </c>
      <c r="C17" s="193" t="s">
        <v>21</v>
      </c>
      <c r="D17" s="194"/>
      <c r="E17" s="194"/>
      <c r="F17" s="194"/>
      <c r="G17" s="507"/>
      <c r="H17" s="404"/>
      <c r="I17" s="481"/>
      <c r="J17" s="603" t="s">
        <v>42</v>
      </c>
      <c r="K17" s="604"/>
      <c r="L17" s="605"/>
      <c r="M17" s="195" t="s">
        <v>43</v>
      </c>
      <c r="N17" s="196" t="s">
        <v>44</v>
      </c>
      <c r="O17" s="195"/>
      <c r="P17" s="393"/>
      <c r="Q17" s="393"/>
      <c r="R17" s="393"/>
      <c r="S17" s="393"/>
      <c r="T17" s="184"/>
      <c r="U17" s="180"/>
      <c r="V17" s="180"/>
      <c r="W17" s="180"/>
      <c r="X17" s="180"/>
      <c r="Y17" s="180"/>
      <c r="Z17" s="180"/>
      <c r="AA17" s="180"/>
      <c r="AB17" s="180"/>
      <c r="AC17" s="180"/>
    </row>
    <row r="18" spans="1:29" s="392" customFormat="1" ht="5.5" customHeight="1" x14ac:dyDescent="0.25">
      <c r="A18" s="557"/>
      <c r="B18" s="197"/>
      <c r="C18" s="393"/>
      <c r="D18" s="393"/>
      <c r="E18" s="393"/>
      <c r="F18" s="393"/>
      <c r="G18" s="507"/>
      <c r="H18" s="194"/>
      <c r="I18" s="481"/>
      <c r="J18" s="395"/>
      <c r="K18" s="395"/>
      <c r="L18" s="395"/>
      <c r="M18" s="394"/>
      <c r="N18" s="395"/>
      <c r="O18" s="394"/>
      <c r="P18" s="393"/>
      <c r="Q18" s="393"/>
      <c r="R18" s="393"/>
      <c r="S18" s="393"/>
      <c r="T18" s="184"/>
      <c r="U18" s="180"/>
      <c r="V18" s="180"/>
      <c r="W18" s="180"/>
      <c r="X18" s="180"/>
      <c r="Y18" s="180"/>
      <c r="Z18" s="180"/>
      <c r="AA18" s="180"/>
      <c r="AB18" s="180"/>
      <c r="AC18" s="180"/>
    </row>
    <row r="19" spans="1:29" s="392" customFormat="1" x14ac:dyDescent="0.25">
      <c r="A19" s="557"/>
      <c r="B19" s="197"/>
      <c r="C19" s="193" t="s">
        <v>22</v>
      </c>
      <c r="D19" s="194"/>
      <c r="E19" s="194"/>
      <c r="F19" s="194"/>
      <c r="G19" s="194"/>
      <c r="H19" s="194"/>
      <c r="I19" s="194"/>
      <c r="J19" s="603" t="s">
        <v>45</v>
      </c>
      <c r="K19" s="604"/>
      <c r="L19" s="605"/>
      <c r="M19" s="195" t="s">
        <v>43</v>
      </c>
      <c r="N19" s="196" t="s">
        <v>46</v>
      </c>
      <c r="O19" s="195"/>
      <c r="P19" s="393"/>
      <c r="Q19" s="393"/>
      <c r="R19" s="393"/>
      <c r="S19" s="393"/>
      <c r="T19" s="184"/>
      <c r="U19" s="180"/>
      <c r="V19" s="180"/>
      <c r="W19" s="180"/>
      <c r="X19" s="180"/>
      <c r="Y19" s="180"/>
      <c r="Z19" s="180"/>
      <c r="AA19" s="180"/>
      <c r="AB19" s="180"/>
      <c r="AC19" s="180"/>
    </row>
    <row r="20" spans="1:29" s="392" customFormat="1" ht="5.5" customHeight="1" x14ac:dyDescent="0.25">
      <c r="A20" s="557"/>
      <c r="B20" s="197"/>
      <c r="C20" s="393"/>
      <c r="D20" s="393"/>
      <c r="E20" s="393"/>
      <c r="F20" s="393"/>
      <c r="G20" s="507"/>
      <c r="H20" s="404"/>
      <c r="I20" s="481"/>
      <c r="J20" s="395"/>
      <c r="K20" s="395"/>
      <c r="L20" s="395"/>
      <c r="M20" s="394"/>
      <c r="N20" s="395"/>
      <c r="O20" s="394"/>
      <c r="P20" s="393"/>
      <c r="Q20" s="393"/>
      <c r="R20" s="393"/>
      <c r="S20" s="393"/>
      <c r="T20" s="184"/>
      <c r="U20" s="180"/>
      <c r="V20" s="180"/>
      <c r="W20" s="180"/>
      <c r="X20" s="180"/>
      <c r="Y20" s="180"/>
      <c r="Z20" s="180"/>
      <c r="AA20" s="180"/>
      <c r="AB20" s="180"/>
      <c r="AC20" s="180"/>
    </row>
    <row r="21" spans="1:29" s="392" customFormat="1" x14ac:dyDescent="0.25">
      <c r="A21" s="557"/>
      <c r="B21" s="197"/>
      <c r="C21" s="199" t="s">
        <v>23</v>
      </c>
      <c r="D21" s="200"/>
      <c r="E21" s="200"/>
      <c r="F21" s="200"/>
      <c r="G21" s="511"/>
      <c r="H21" s="200"/>
      <c r="I21" s="483"/>
      <c r="J21" s="603" t="s">
        <v>47</v>
      </c>
      <c r="K21" s="604"/>
      <c r="L21" s="605"/>
      <c r="M21" s="195" t="s">
        <v>43</v>
      </c>
      <c r="N21" s="196" t="s">
        <v>48</v>
      </c>
      <c r="O21" s="195" t="s">
        <v>43</v>
      </c>
      <c r="P21" s="393"/>
      <c r="Q21" s="393"/>
      <c r="R21" s="393"/>
      <c r="S21" s="393"/>
      <c r="T21" s="184"/>
      <c r="U21" s="180"/>
      <c r="V21" s="180"/>
      <c r="W21" s="180"/>
      <c r="X21" s="180"/>
      <c r="Y21" s="180"/>
      <c r="Z21" s="180"/>
      <c r="AA21" s="180"/>
      <c r="AB21" s="180"/>
      <c r="AC21" s="180"/>
    </row>
    <row r="22" spans="1:29" s="392" customFormat="1" x14ac:dyDescent="0.25">
      <c r="A22" s="557"/>
      <c r="B22" s="197"/>
      <c r="C22" s="393"/>
      <c r="D22" s="393"/>
      <c r="E22" s="393"/>
      <c r="F22" s="393"/>
      <c r="G22" s="507"/>
      <c r="H22" s="404"/>
      <c r="I22" s="481"/>
      <c r="J22" s="603" t="s">
        <v>49</v>
      </c>
      <c r="K22" s="604"/>
      <c r="L22" s="605"/>
      <c r="M22" s="195"/>
      <c r="N22" s="196" t="s">
        <v>50</v>
      </c>
      <c r="O22" s="195"/>
      <c r="P22" s="393"/>
      <c r="Q22" s="393"/>
      <c r="R22" s="393"/>
      <c r="S22" s="393"/>
      <c r="T22" s="184"/>
      <c r="U22" s="180"/>
      <c r="V22" s="180"/>
      <c r="W22" s="180"/>
      <c r="X22" s="180"/>
      <c r="Y22" s="180"/>
      <c r="Z22" s="180"/>
      <c r="AA22" s="180"/>
      <c r="AB22" s="180"/>
      <c r="AC22" s="180"/>
    </row>
    <row r="23" spans="1:29" s="392" customFormat="1" ht="24.5" thickBot="1" x14ac:dyDescent="0.3">
      <c r="A23" s="558"/>
      <c r="B23" s="201"/>
      <c r="C23" s="202"/>
      <c r="D23" s="202"/>
      <c r="E23" s="202"/>
      <c r="F23" s="202"/>
      <c r="G23" s="202"/>
      <c r="H23" s="202"/>
      <c r="I23" s="202"/>
      <c r="J23" s="603" t="s">
        <v>51</v>
      </c>
      <c r="K23" s="604"/>
      <c r="L23" s="605"/>
      <c r="M23" s="195" t="s">
        <v>43</v>
      </c>
      <c r="N23" s="196" t="s">
        <v>52</v>
      </c>
      <c r="O23" s="195"/>
      <c r="P23" s="393"/>
      <c r="Q23" s="393"/>
      <c r="R23" s="393"/>
      <c r="S23" s="393"/>
      <c r="T23" s="184"/>
      <c r="U23" s="180"/>
      <c r="V23" s="180"/>
      <c r="W23" s="180"/>
      <c r="X23" s="180"/>
      <c r="Y23" s="180"/>
      <c r="Z23" s="180"/>
      <c r="AA23" s="180"/>
      <c r="AB23" s="180"/>
      <c r="AC23" s="180"/>
    </row>
    <row r="24" spans="1:29" s="392" customFormat="1" ht="6" customHeight="1" x14ac:dyDescent="0.25">
      <c r="A24" s="203"/>
      <c r="B24" s="182"/>
      <c r="C24" s="393"/>
      <c r="D24" s="393"/>
      <c r="E24" s="393"/>
      <c r="F24" s="393"/>
      <c r="G24" s="507"/>
      <c r="H24" s="507"/>
      <c r="I24" s="507"/>
      <c r="J24" s="393"/>
      <c r="K24" s="393"/>
      <c r="L24" s="393"/>
      <c r="M24" s="393"/>
      <c r="N24" s="393"/>
      <c r="O24" s="393"/>
      <c r="P24" s="393"/>
      <c r="Q24" s="393"/>
      <c r="R24" s="393"/>
      <c r="S24" s="393"/>
      <c r="T24" s="184"/>
      <c r="U24" s="180"/>
      <c r="V24" s="180"/>
      <c r="W24" s="180"/>
      <c r="X24" s="180"/>
      <c r="Y24" s="180"/>
      <c r="Z24" s="180"/>
      <c r="AA24" s="180"/>
      <c r="AB24" s="180"/>
      <c r="AC24" s="180"/>
    </row>
    <row r="25" spans="1:29" s="392" customFormat="1" x14ac:dyDescent="0.25">
      <c r="A25" s="204" t="str">
        <f>+Notes!B8</f>
        <v>Note 3</v>
      </c>
      <c r="B25" s="599" t="s">
        <v>53</v>
      </c>
      <c r="C25" s="587" t="s">
        <v>54</v>
      </c>
      <c r="D25" s="588"/>
      <c r="E25" s="588"/>
      <c r="F25" s="588"/>
      <c r="G25" s="588"/>
      <c r="H25" s="588"/>
      <c r="I25" s="588"/>
      <c r="J25" s="588"/>
      <c r="K25" s="588"/>
      <c r="L25" s="588"/>
      <c r="M25" s="588"/>
      <c r="N25" s="588"/>
      <c r="O25" s="588"/>
      <c r="P25" s="588"/>
      <c r="Q25" s="588"/>
      <c r="R25" s="588"/>
      <c r="S25" s="588"/>
      <c r="T25" s="184"/>
      <c r="U25" s="573"/>
      <c r="V25" s="180"/>
      <c r="W25" s="180"/>
      <c r="X25" s="180"/>
      <c r="Y25" s="180"/>
      <c r="Z25" s="180"/>
      <c r="AA25" s="180"/>
      <c r="AB25" s="180"/>
      <c r="AC25" s="180"/>
    </row>
    <row r="26" spans="1:29" s="392" customFormat="1" x14ac:dyDescent="0.25">
      <c r="A26" s="205"/>
      <c r="B26" s="600"/>
      <c r="C26" s="587"/>
      <c r="D26" s="588"/>
      <c r="E26" s="588"/>
      <c r="F26" s="588"/>
      <c r="G26" s="588"/>
      <c r="H26" s="588"/>
      <c r="I26" s="588"/>
      <c r="J26" s="588"/>
      <c r="K26" s="588"/>
      <c r="L26" s="588"/>
      <c r="M26" s="588"/>
      <c r="N26" s="588"/>
      <c r="O26" s="588"/>
      <c r="P26" s="588"/>
      <c r="Q26" s="588"/>
      <c r="R26" s="588"/>
      <c r="S26" s="588"/>
      <c r="T26" s="184"/>
      <c r="U26" s="573"/>
      <c r="V26" s="180"/>
      <c r="W26" s="180"/>
      <c r="X26" s="180"/>
      <c r="Y26" s="180"/>
      <c r="Z26" s="180"/>
      <c r="AA26" s="180"/>
      <c r="AB26" s="180"/>
      <c r="AC26" s="180"/>
    </row>
    <row r="27" spans="1:29" s="392" customFormat="1" x14ac:dyDescent="0.25">
      <c r="A27" s="205"/>
      <c r="B27" s="600"/>
      <c r="C27" s="587"/>
      <c r="D27" s="588"/>
      <c r="E27" s="588"/>
      <c r="F27" s="588"/>
      <c r="G27" s="588"/>
      <c r="H27" s="588"/>
      <c r="I27" s="588"/>
      <c r="J27" s="588"/>
      <c r="K27" s="588"/>
      <c r="L27" s="588"/>
      <c r="M27" s="588"/>
      <c r="N27" s="588"/>
      <c r="O27" s="588"/>
      <c r="P27" s="588"/>
      <c r="Q27" s="588"/>
      <c r="R27" s="588"/>
      <c r="S27" s="588"/>
      <c r="T27" s="184"/>
      <c r="U27" s="573"/>
      <c r="V27" s="180"/>
      <c r="W27" s="180"/>
      <c r="X27" s="180"/>
      <c r="Y27" s="180"/>
      <c r="Z27" s="180"/>
      <c r="AA27" s="180"/>
      <c r="AB27" s="180"/>
      <c r="AC27" s="180"/>
    </row>
    <row r="28" spans="1:29" s="392" customFormat="1" x14ac:dyDescent="0.25">
      <c r="A28" s="205"/>
      <c r="B28" s="601"/>
      <c r="C28" s="598" t="s">
        <v>55</v>
      </c>
      <c r="D28" s="598"/>
      <c r="E28" s="598"/>
      <c r="F28" s="561"/>
      <c r="G28" s="513"/>
      <c r="H28" s="206"/>
      <c r="I28" s="485"/>
      <c r="J28" s="206"/>
      <c r="K28" s="206"/>
      <c r="L28" s="407" t="s">
        <v>56</v>
      </c>
      <c r="M28" s="396"/>
      <c r="N28" s="396"/>
      <c r="O28" s="396"/>
      <c r="P28" s="396"/>
      <c r="Q28" s="396"/>
      <c r="R28" s="396"/>
      <c r="S28" s="396"/>
      <c r="T28" s="184"/>
      <c r="U28" s="573"/>
      <c r="V28" s="180"/>
      <c r="W28" s="180"/>
      <c r="X28" s="180"/>
      <c r="Y28" s="180"/>
      <c r="Z28" s="180"/>
      <c r="AA28" s="180"/>
      <c r="AB28" s="180"/>
      <c r="AC28" s="180"/>
    </row>
    <row r="29" spans="1:29" s="392" customFormat="1" ht="6" customHeight="1" thickBot="1" x14ac:dyDescent="0.3">
      <c r="A29" s="210"/>
      <c r="B29" s="182"/>
      <c r="C29" s="393"/>
      <c r="D29" s="393"/>
      <c r="E29" s="393"/>
      <c r="F29" s="393"/>
      <c r="G29" s="507"/>
      <c r="H29" s="404"/>
      <c r="I29" s="481"/>
      <c r="J29" s="393"/>
      <c r="K29" s="393"/>
      <c r="L29" s="393"/>
      <c r="M29" s="393"/>
      <c r="N29" s="393"/>
      <c r="O29" s="393"/>
      <c r="P29" s="393"/>
      <c r="Q29" s="393"/>
      <c r="R29" s="393"/>
      <c r="S29" s="393"/>
      <c r="T29" s="184"/>
      <c r="U29" s="573"/>
      <c r="V29" s="180"/>
      <c r="W29" s="180"/>
      <c r="X29" s="180"/>
      <c r="Y29" s="180"/>
      <c r="Z29" s="180"/>
      <c r="AA29" s="180"/>
      <c r="AB29" s="180"/>
      <c r="AC29" s="180"/>
    </row>
    <row r="30" spans="1:29" s="392" customFormat="1" x14ac:dyDescent="0.25">
      <c r="A30" s="171"/>
      <c r="B30" s="559" t="s">
        <v>57</v>
      </c>
      <c r="C30" s="545" t="s">
        <v>58</v>
      </c>
      <c r="D30" s="546"/>
      <c r="E30" s="546"/>
      <c r="F30" s="546"/>
      <c r="G30" s="546"/>
      <c r="H30" s="546"/>
      <c r="I30" s="546"/>
      <c r="J30" s="546"/>
      <c r="K30" s="546"/>
      <c r="L30" s="546"/>
      <c r="M30" s="546"/>
      <c r="N30" s="546"/>
      <c r="O30" s="546"/>
      <c r="P30" s="546"/>
      <c r="Q30" s="546"/>
      <c r="R30" s="546"/>
      <c r="S30" s="546"/>
      <c r="T30" s="184"/>
      <c r="U30" s="573"/>
      <c r="V30" s="180"/>
      <c r="W30" s="180"/>
      <c r="X30" s="180"/>
      <c r="Y30" s="180"/>
      <c r="Z30" s="180"/>
      <c r="AA30" s="180"/>
      <c r="AB30" s="180"/>
      <c r="AC30" s="180"/>
    </row>
    <row r="31" spans="1:29" s="392" customFormat="1" x14ac:dyDescent="0.25">
      <c r="A31" s="171"/>
      <c r="B31" s="539"/>
      <c r="C31" s="545"/>
      <c r="D31" s="546"/>
      <c r="E31" s="546"/>
      <c r="F31" s="546"/>
      <c r="G31" s="546"/>
      <c r="H31" s="546"/>
      <c r="I31" s="546"/>
      <c r="J31" s="546"/>
      <c r="K31" s="546"/>
      <c r="L31" s="546"/>
      <c r="M31" s="546"/>
      <c r="N31" s="546"/>
      <c r="O31" s="546"/>
      <c r="P31" s="546"/>
      <c r="Q31" s="546"/>
      <c r="R31" s="546"/>
      <c r="S31" s="546"/>
      <c r="T31" s="184"/>
      <c r="U31" s="573"/>
      <c r="V31" s="180"/>
      <c r="W31" s="180"/>
      <c r="X31" s="180"/>
      <c r="Y31" s="180"/>
      <c r="Z31" s="180"/>
      <c r="AA31" s="180"/>
      <c r="AB31" s="180"/>
      <c r="AC31" s="180"/>
    </row>
    <row r="32" spans="1:29" s="392" customFormat="1" x14ac:dyDescent="0.25">
      <c r="A32" s="171"/>
      <c r="B32" s="540"/>
      <c r="C32" s="545"/>
      <c r="D32" s="546"/>
      <c r="E32" s="546"/>
      <c r="F32" s="546"/>
      <c r="G32" s="546"/>
      <c r="H32" s="546"/>
      <c r="I32" s="546"/>
      <c r="J32" s="546"/>
      <c r="K32" s="546"/>
      <c r="L32" s="546"/>
      <c r="M32" s="546"/>
      <c r="N32" s="546"/>
      <c r="O32" s="546"/>
      <c r="P32" s="546"/>
      <c r="Q32" s="546"/>
      <c r="R32" s="546"/>
      <c r="S32" s="546"/>
      <c r="T32" s="184"/>
      <c r="U32" s="573"/>
      <c r="V32" s="180"/>
      <c r="W32" s="180"/>
      <c r="X32" s="180"/>
      <c r="Y32" s="180"/>
      <c r="Z32" s="180"/>
      <c r="AA32" s="180"/>
      <c r="AB32" s="180"/>
      <c r="AC32" s="180"/>
    </row>
    <row r="33" spans="1:29" s="392" customFormat="1" ht="6" customHeight="1" thickBot="1" x14ac:dyDescent="0.3">
      <c r="A33" s="211"/>
      <c r="B33" s="212"/>
      <c r="C33" s="213"/>
      <c r="D33" s="213"/>
      <c r="E33" s="213"/>
      <c r="F33" s="213"/>
      <c r="G33" s="213"/>
      <c r="H33" s="213"/>
      <c r="I33" s="213"/>
      <c r="J33" s="213"/>
      <c r="K33" s="213"/>
      <c r="L33" s="213"/>
      <c r="M33" s="213"/>
      <c r="N33" s="213"/>
      <c r="O33" s="213"/>
      <c r="P33" s="213"/>
      <c r="Q33" s="213"/>
      <c r="R33" s="213"/>
      <c r="S33" s="213"/>
      <c r="T33" s="214"/>
      <c r="U33" s="180"/>
      <c r="V33" s="180"/>
      <c r="W33" s="180"/>
      <c r="X33" s="180"/>
      <c r="Y33" s="180"/>
      <c r="Z33" s="180"/>
      <c r="AA33" s="180"/>
      <c r="AB33" s="180"/>
      <c r="AC33" s="180"/>
    </row>
    <row r="34" spans="1:29" ht="12.5" thickBot="1" x14ac:dyDescent="0.35">
      <c r="A34" s="171"/>
      <c r="B34" s="172"/>
      <c r="C34" s="173"/>
      <c r="D34" s="173"/>
      <c r="E34" s="173"/>
      <c r="F34" s="173"/>
      <c r="G34" s="173"/>
      <c r="H34" s="173"/>
      <c r="I34" s="173"/>
      <c r="J34" s="173"/>
      <c r="K34" s="173"/>
      <c r="L34" s="173"/>
      <c r="M34" s="173"/>
      <c r="N34" s="173"/>
      <c r="O34" s="173"/>
      <c r="P34" s="173"/>
      <c r="Q34" s="173"/>
      <c r="R34" s="173"/>
      <c r="S34" s="173"/>
      <c r="T34" s="174"/>
      <c r="U34" s="174"/>
      <c r="V34" s="174"/>
      <c r="W34" s="174"/>
      <c r="X34" s="174"/>
      <c r="Y34" s="174"/>
      <c r="Z34" s="174"/>
      <c r="AA34" s="174"/>
      <c r="AB34" s="174"/>
      <c r="AC34" s="174"/>
    </row>
    <row r="35" spans="1:29" s="392" customFormat="1" ht="12.5" thickBot="1" x14ac:dyDescent="0.35">
      <c r="A35" s="215"/>
      <c r="B35" s="176" t="s">
        <v>20</v>
      </c>
      <c r="C35" s="178"/>
      <c r="D35" s="178"/>
      <c r="E35" s="178"/>
      <c r="F35" s="178"/>
      <c r="G35" s="178"/>
      <c r="H35" s="178"/>
      <c r="I35" s="178"/>
      <c r="J35" s="178"/>
      <c r="K35" s="178"/>
      <c r="L35" s="178"/>
      <c r="M35" s="178"/>
      <c r="N35" s="178"/>
      <c r="O35" s="178"/>
      <c r="P35" s="178"/>
      <c r="Q35" s="178"/>
      <c r="R35" s="178"/>
      <c r="S35" s="178"/>
      <c r="T35" s="179"/>
      <c r="U35" s="180"/>
      <c r="V35" s="180"/>
      <c r="W35" s="180"/>
      <c r="X35" s="180"/>
      <c r="Y35" s="180"/>
      <c r="Z35" s="180"/>
      <c r="AA35" s="180"/>
      <c r="AB35" s="180"/>
      <c r="AC35" s="180"/>
    </row>
    <row r="36" spans="1:29" s="392" customFormat="1" ht="14.25" customHeight="1" outlineLevel="1" thickBot="1" x14ac:dyDescent="0.3">
      <c r="A36" s="205"/>
      <c r="B36" s="186"/>
      <c r="C36" s="393"/>
      <c r="D36" s="393"/>
      <c r="E36" s="393"/>
      <c r="F36" s="393"/>
      <c r="G36" s="507"/>
      <c r="H36" s="404"/>
      <c r="I36" s="481"/>
      <c r="J36" s="393"/>
      <c r="K36" s="393"/>
      <c r="L36" s="393"/>
      <c r="M36" s="393"/>
      <c r="N36" s="393"/>
      <c r="O36" s="393"/>
      <c r="P36" s="393"/>
      <c r="Q36" s="393"/>
      <c r="R36" s="393"/>
      <c r="S36" s="393"/>
      <c r="T36" s="184"/>
      <c r="U36" s="180"/>
      <c r="V36" s="180"/>
      <c r="W36" s="180"/>
      <c r="X36" s="180"/>
      <c r="Y36" s="180"/>
      <c r="Z36" s="180"/>
      <c r="AA36" s="180"/>
      <c r="AB36" s="180"/>
      <c r="AC36" s="180"/>
    </row>
    <row r="37" spans="1:29" s="392" customFormat="1" ht="15" customHeight="1" outlineLevel="1" x14ac:dyDescent="0.25">
      <c r="A37" s="611" t="str">
        <f>Notes!B10</f>
        <v>Note 4</v>
      </c>
      <c r="B37" s="559" t="s">
        <v>59</v>
      </c>
      <c r="C37" s="587" t="s">
        <v>60</v>
      </c>
      <c r="D37" s="588"/>
      <c r="E37" s="588"/>
      <c r="F37" s="588"/>
      <c r="G37" s="588"/>
      <c r="H37" s="588"/>
      <c r="I37" s="588"/>
      <c r="J37" s="588"/>
      <c r="K37" s="588"/>
      <c r="L37" s="588"/>
      <c r="M37" s="588"/>
      <c r="N37" s="588"/>
      <c r="O37" s="588"/>
      <c r="P37" s="588"/>
      <c r="Q37" s="588"/>
      <c r="R37" s="588"/>
      <c r="S37" s="588"/>
      <c r="T37" s="184"/>
      <c r="U37" s="180"/>
      <c r="V37" s="180"/>
      <c r="W37" s="180"/>
      <c r="X37" s="180"/>
      <c r="Y37" s="180"/>
      <c r="Z37" s="180"/>
      <c r="AA37" s="180"/>
      <c r="AB37" s="180"/>
      <c r="AC37" s="180"/>
    </row>
    <row r="38" spans="1:29" s="392" customFormat="1" outlineLevel="1" x14ac:dyDescent="0.25">
      <c r="A38" s="612"/>
      <c r="B38" s="539"/>
      <c r="C38" s="587"/>
      <c r="D38" s="588"/>
      <c r="E38" s="588"/>
      <c r="F38" s="588"/>
      <c r="G38" s="588"/>
      <c r="H38" s="588"/>
      <c r="I38" s="588"/>
      <c r="J38" s="588"/>
      <c r="K38" s="588"/>
      <c r="L38" s="588"/>
      <c r="M38" s="588"/>
      <c r="N38" s="588"/>
      <c r="O38" s="588"/>
      <c r="P38" s="588"/>
      <c r="Q38" s="588"/>
      <c r="R38" s="588"/>
      <c r="S38" s="588"/>
      <c r="T38" s="184"/>
      <c r="U38" s="180"/>
      <c r="V38" s="180"/>
      <c r="W38" s="180"/>
      <c r="X38" s="180"/>
      <c r="Y38" s="180"/>
      <c r="Z38" s="180"/>
      <c r="AA38" s="180"/>
      <c r="AB38" s="180"/>
      <c r="AC38" s="180"/>
    </row>
    <row r="39" spans="1:29" s="392" customFormat="1" outlineLevel="1" x14ac:dyDescent="0.25">
      <c r="A39" s="612"/>
      <c r="B39" s="539"/>
      <c r="C39" s="587"/>
      <c r="D39" s="588"/>
      <c r="E39" s="588"/>
      <c r="F39" s="588"/>
      <c r="G39" s="588"/>
      <c r="H39" s="588"/>
      <c r="I39" s="588"/>
      <c r="J39" s="588"/>
      <c r="K39" s="588"/>
      <c r="L39" s="588"/>
      <c r="M39" s="588"/>
      <c r="N39" s="588"/>
      <c r="O39" s="588"/>
      <c r="P39" s="588"/>
      <c r="Q39" s="588"/>
      <c r="R39" s="588"/>
      <c r="S39" s="588"/>
      <c r="T39" s="184"/>
      <c r="U39" s="180"/>
      <c r="V39" s="180"/>
      <c r="W39" s="180"/>
      <c r="X39" s="180"/>
      <c r="Y39" s="180"/>
      <c r="Z39" s="180"/>
      <c r="AA39" s="180"/>
      <c r="AB39" s="180"/>
      <c r="AC39" s="180"/>
    </row>
    <row r="40" spans="1:29" s="392" customFormat="1" outlineLevel="1" x14ac:dyDescent="0.25">
      <c r="A40" s="612"/>
      <c r="B40" s="539"/>
      <c r="C40" s="587"/>
      <c r="D40" s="588"/>
      <c r="E40" s="588"/>
      <c r="F40" s="588"/>
      <c r="G40" s="588"/>
      <c r="H40" s="588"/>
      <c r="I40" s="588"/>
      <c r="J40" s="588"/>
      <c r="K40" s="588"/>
      <c r="L40" s="588"/>
      <c r="M40" s="588"/>
      <c r="N40" s="588"/>
      <c r="O40" s="588"/>
      <c r="P40" s="588"/>
      <c r="Q40" s="588"/>
      <c r="R40" s="588"/>
      <c r="S40" s="588"/>
      <c r="T40" s="184"/>
      <c r="U40" s="180"/>
      <c r="V40" s="180"/>
      <c r="W40" s="180"/>
      <c r="X40" s="180"/>
      <c r="Y40" s="180"/>
      <c r="Z40" s="180"/>
      <c r="AA40" s="180"/>
      <c r="AB40" s="180"/>
      <c r="AC40" s="180"/>
    </row>
    <row r="41" spans="1:29" s="392" customFormat="1" outlineLevel="1" x14ac:dyDescent="0.25">
      <c r="A41" s="612"/>
      <c r="B41" s="539"/>
      <c r="C41" s="587"/>
      <c r="D41" s="588"/>
      <c r="E41" s="588"/>
      <c r="F41" s="588"/>
      <c r="G41" s="588"/>
      <c r="H41" s="588"/>
      <c r="I41" s="588"/>
      <c r="J41" s="588"/>
      <c r="K41" s="588"/>
      <c r="L41" s="588"/>
      <c r="M41" s="588"/>
      <c r="N41" s="588"/>
      <c r="O41" s="588"/>
      <c r="P41" s="588"/>
      <c r="Q41" s="588"/>
      <c r="R41" s="588"/>
      <c r="S41" s="588"/>
      <c r="T41" s="184"/>
      <c r="U41" s="180"/>
      <c r="V41" s="180"/>
      <c r="W41" s="180"/>
      <c r="X41" s="180"/>
      <c r="Y41" s="180"/>
      <c r="Z41" s="180"/>
      <c r="AA41" s="180"/>
      <c r="AB41" s="180"/>
      <c r="AC41" s="180"/>
    </row>
    <row r="42" spans="1:29" s="392" customFormat="1" outlineLevel="1" x14ac:dyDescent="0.25">
      <c r="A42" s="612"/>
      <c r="B42" s="540"/>
      <c r="C42" s="587"/>
      <c r="D42" s="588"/>
      <c r="E42" s="588"/>
      <c r="F42" s="588"/>
      <c r="G42" s="588"/>
      <c r="H42" s="588"/>
      <c r="I42" s="588"/>
      <c r="J42" s="588"/>
      <c r="K42" s="588"/>
      <c r="L42" s="588"/>
      <c r="M42" s="588"/>
      <c r="N42" s="588"/>
      <c r="O42" s="588"/>
      <c r="P42" s="588"/>
      <c r="Q42" s="588"/>
      <c r="R42" s="588"/>
      <c r="S42" s="588"/>
      <c r="T42" s="184"/>
      <c r="U42" s="180"/>
      <c r="V42" s="180"/>
      <c r="W42" s="180"/>
      <c r="X42" s="180"/>
      <c r="Y42" s="180"/>
      <c r="Z42" s="180"/>
      <c r="AA42" s="180"/>
      <c r="AB42" s="180"/>
      <c r="AC42" s="180"/>
    </row>
    <row r="43" spans="1:29" s="392" customFormat="1" ht="6.75" customHeight="1" outlineLevel="1" x14ac:dyDescent="0.25">
      <c r="A43" s="612"/>
      <c r="B43" s="182"/>
      <c r="C43" s="393"/>
      <c r="D43" s="393"/>
      <c r="E43" s="393"/>
      <c r="F43" s="393"/>
      <c r="G43" s="507"/>
      <c r="H43" s="404"/>
      <c r="I43" s="481"/>
      <c r="J43" s="393"/>
      <c r="K43" s="393"/>
      <c r="L43" s="393"/>
      <c r="M43" s="393"/>
      <c r="N43" s="393"/>
      <c r="O43" s="393"/>
      <c r="P43" s="393"/>
      <c r="Q43" s="393"/>
      <c r="R43" s="393"/>
      <c r="S43" s="393"/>
      <c r="T43" s="184"/>
      <c r="U43" s="180"/>
      <c r="V43" s="180"/>
      <c r="W43" s="180"/>
      <c r="X43" s="180"/>
      <c r="Y43" s="180"/>
      <c r="Z43" s="180"/>
      <c r="AA43" s="180"/>
      <c r="AB43" s="180"/>
      <c r="AC43" s="180"/>
    </row>
    <row r="44" spans="1:29" s="398" customFormat="1" outlineLevel="1" x14ac:dyDescent="0.25">
      <c r="A44" s="612"/>
      <c r="B44" s="216" t="s">
        <v>61</v>
      </c>
      <c r="C44" s="397" t="s">
        <v>62</v>
      </c>
      <c r="D44" s="397"/>
      <c r="E44" s="397"/>
      <c r="F44" s="397"/>
      <c r="G44" s="397"/>
      <c r="H44" s="397"/>
      <c r="I44" s="397"/>
      <c r="J44" s="397"/>
      <c r="K44" s="397"/>
      <c r="L44" s="397"/>
      <c r="M44" s="397"/>
      <c r="N44" s="397"/>
      <c r="O44" s="397"/>
      <c r="P44" s="397"/>
      <c r="Q44" s="397"/>
      <c r="R44" s="397"/>
      <c r="S44" s="397"/>
      <c r="T44" s="218"/>
      <c r="U44" s="219"/>
      <c r="V44" s="219"/>
      <c r="W44" s="219"/>
      <c r="X44" s="219"/>
      <c r="Y44" s="219"/>
      <c r="Z44" s="219"/>
      <c r="AA44" s="219"/>
      <c r="AB44" s="219"/>
      <c r="AC44" s="219"/>
    </row>
    <row r="45" spans="1:29" s="392" customFormat="1" ht="15" customHeight="1" outlineLevel="1" x14ac:dyDescent="0.25">
      <c r="A45" s="612"/>
      <c r="B45" s="562" t="s">
        <v>63</v>
      </c>
      <c r="C45" s="587" t="s">
        <v>2023</v>
      </c>
      <c r="D45" s="588"/>
      <c r="E45" s="588"/>
      <c r="F45" s="588"/>
      <c r="G45" s="588"/>
      <c r="H45" s="588"/>
      <c r="I45" s="588"/>
      <c r="J45" s="588"/>
      <c r="K45" s="588"/>
      <c r="L45" s="588"/>
      <c r="M45" s="588"/>
      <c r="N45" s="588"/>
      <c r="O45" s="588"/>
      <c r="P45" s="588"/>
      <c r="Q45" s="588"/>
      <c r="R45" s="588"/>
      <c r="S45" s="588"/>
      <c r="T45" s="184"/>
      <c r="U45" s="180"/>
      <c r="V45" s="180"/>
      <c r="W45" s="180"/>
      <c r="X45" s="180"/>
      <c r="Y45" s="180"/>
      <c r="Z45" s="180"/>
      <c r="AA45" s="180"/>
      <c r="AB45" s="180"/>
      <c r="AC45" s="180"/>
    </row>
    <row r="46" spans="1:29" s="392" customFormat="1" outlineLevel="1" x14ac:dyDescent="0.25">
      <c r="A46" s="612"/>
      <c r="B46" s="563"/>
      <c r="C46" s="587"/>
      <c r="D46" s="588"/>
      <c r="E46" s="588"/>
      <c r="F46" s="588"/>
      <c r="G46" s="588"/>
      <c r="H46" s="588"/>
      <c r="I46" s="588"/>
      <c r="J46" s="588"/>
      <c r="K46" s="588"/>
      <c r="L46" s="588"/>
      <c r="M46" s="588"/>
      <c r="N46" s="588"/>
      <c r="O46" s="588"/>
      <c r="P46" s="588"/>
      <c r="Q46" s="588"/>
      <c r="R46" s="588"/>
      <c r="S46" s="588"/>
      <c r="T46" s="184"/>
      <c r="U46" s="180"/>
      <c r="V46" s="180"/>
      <c r="W46" s="180"/>
      <c r="X46" s="180"/>
      <c r="Y46" s="180"/>
      <c r="Z46" s="180"/>
      <c r="AA46" s="180"/>
      <c r="AB46" s="180"/>
      <c r="AC46" s="180"/>
    </row>
    <row r="47" spans="1:29" s="392" customFormat="1" outlineLevel="1" x14ac:dyDescent="0.25">
      <c r="A47" s="612"/>
      <c r="B47" s="563"/>
      <c r="C47" s="587"/>
      <c r="D47" s="588"/>
      <c r="E47" s="588"/>
      <c r="F47" s="588"/>
      <c r="G47" s="588"/>
      <c r="H47" s="588"/>
      <c r="I47" s="588"/>
      <c r="J47" s="588"/>
      <c r="K47" s="588"/>
      <c r="L47" s="588"/>
      <c r="M47" s="588"/>
      <c r="N47" s="588"/>
      <c r="O47" s="588"/>
      <c r="P47" s="588"/>
      <c r="Q47" s="588"/>
      <c r="R47" s="588"/>
      <c r="S47" s="588"/>
      <c r="T47" s="184"/>
      <c r="U47" s="180"/>
      <c r="V47" s="180"/>
      <c r="W47" s="180"/>
      <c r="X47" s="180"/>
      <c r="Y47" s="180"/>
      <c r="Z47" s="180"/>
      <c r="AA47" s="180"/>
      <c r="AB47" s="180"/>
      <c r="AC47" s="180"/>
    </row>
    <row r="48" spans="1:29" s="392" customFormat="1" outlineLevel="1" x14ac:dyDescent="0.25">
      <c r="A48" s="612"/>
      <c r="B48" s="563"/>
      <c r="C48" s="587"/>
      <c r="D48" s="588"/>
      <c r="E48" s="588"/>
      <c r="F48" s="588"/>
      <c r="G48" s="588"/>
      <c r="H48" s="588"/>
      <c r="I48" s="588"/>
      <c r="J48" s="588"/>
      <c r="K48" s="588"/>
      <c r="L48" s="588"/>
      <c r="M48" s="588"/>
      <c r="N48" s="588"/>
      <c r="O48" s="588"/>
      <c r="P48" s="588"/>
      <c r="Q48" s="588"/>
      <c r="R48" s="588"/>
      <c r="S48" s="588"/>
      <c r="T48" s="184"/>
      <c r="U48" s="180"/>
      <c r="V48" s="180"/>
      <c r="W48" s="180"/>
      <c r="X48" s="180"/>
      <c r="Y48" s="180"/>
      <c r="Z48" s="180"/>
      <c r="AA48" s="180"/>
      <c r="AB48" s="180"/>
      <c r="AC48" s="180"/>
    </row>
    <row r="49" spans="1:31" s="392" customFormat="1" outlineLevel="1" x14ac:dyDescent="0.25">
      <c r="A49" s="612"/>
      <c r="B49" s="563"/>
      <c r="C49" s="587"/>
      <c r="D49" s="588"/>
      <c r="E49" s="588"/>
      <c r="F49" s="588"/>
      <c r="G49" s="588"/>
      <c r="H49" s="588"/>
      <c r="I49" s="588"/>
      <c r="J49" s="588"/>
      <c r="K49" s="588"/>
      <c r="L49" s="588"/>
      <c r="M49" s="588"/>
      <c r="N49" s="588"/>
      <c r="O49" s="588"/>
      <c r="P49" s="588"/>
      <c r="Q49" s="588"/>
      <c r="R49" s="588"/>
      <c r="S49" s="588"/>
      <c r="T49" s="184"/>
      <c r="U49" s="180"/>
      <c r="V49" s="180"/>
      <c r="W49" s="180"/>
      <c r="X49" s="180"/>
      <c r="Y49" s="180"/>
      <c r="Z49" s="180"/>
      <c r="AA49" s="180"/>
      <c r="AB49" s="180"/>
      <c r="AC49" s="180"/>
    </row>
    <row r="50" spans="1:31" s="392" customFormat="1" outlineLevel="1" x14ac:dyDescent="0.25">
      <c r="A50" s="612"/>
      <c r="B50" s="221"/>
      <c r="C50" s="587"/>
      <c r="D50" s="588"/>
      <c r="E50" s="588"/>
      <c r="F50" s="588"/>
      <c r="G50" s="588"/>
      <c r="H50" s="588"/>
      <c r="I50" s="588"/>
      <c r="J50" s="588"/>
      <c r="K50" s="588"/>
      <c r="L50" s="588"/>
      <c r="M50" s="588"/>
      <c r="N50" s="588"/>
      <c r="O50" s="588"/>
      <c r="P50" s="588"/>
      <c r="Q50" s="588"/>
      <c r="R50" s="588"/>
      <c r="S50" s="588"/>
      <c r="T50" s="184"/>
      <c r="U50" s="180"/>
      <c r="V50" s="180"/>
      <c r="W50" s="180"/>
      <c r="X50" s="180"/>
      <c r="Y50" s="180"/>
      <c r="Z50" s="180"/>
      <c r="AA50" s="180"/>
      <c r="AB50" s="180"/>
      <c r="AC50" s="180"/>
    </row>
    <row r="51" spans="1:31" s="392" customFormat="1" outlineLevel="1" x14ac:dyDescent="0.25">
      <c r="A51" s="612"/>
      <c r="B51" s="222" t="str">
        <f>Notes!B12</f>
        <v>Note 5</v>
      </c>
      <c r="C51" s="587"/>
      <c r="D51" s="588"/>
      <c r="E51" s="588"/>
      <c r="F51" s="588"/>
      <c r="G51" s="588"/>
      <c r="H51" s="588"/>
      <c r="I51" s="588"/>
      <c r="J51" s="588"/>
      <c r="K51" s="588"/>
      <c r="L51" s="588"/>
      <c r="M51" s="588"/>
      <c r="N51" s="588"/>
      <c r="O51" s="588"/>
      <c r="P51" s="588"/>
      <c r="Q51" s="588"/>
      <c r="R51" s="588"/>
      <c r="S51" s="588"/>
      <c r="T51" s="184"/>
      <c r="U51" s="180"/>
      <c r="V51" s="180"/>
      <c r="W51" s="180"/>
      <c r="X51" s="180"/>
      <c r="Y51" s="180"/>
      <c r="Z51" s="180"/>
      <c r="AA51" s="180"/>
      <c r="AB51" s="180"/>
      <c r="AC51" s="180"/>
    </row>
    <row r="52" spans="1:31" s="392" customFormat="1" outlineLevel="1" x14ac:dyDescent="0.25">
      <c r="A52" s="612"/>
      <c r="B52" s="223"/>
      <c r="C52" s="587"/>
      <c r="D52" s="588"/>
      <c r="E52" s="588"/>
      <c r="F52" s="588"/>
      <c r="G52" s="588"/>
      <c r="H52" s="588"/>
      <c r="I52" s="588"/>
      <c r="J52" s="588"/>
      <c r="K52" s="588"/>
      <c r="L52" s="588"/>
      <c r="M52" s="588"/>
      <c r="N52" s="588"/>
      <c r="O52" s="588"/>
      <c r="P52" s="588"/>
      <c r="Q52" s="588"/>
      <c r="R52" s="588"/>
      <c r="S52" s="588"/>
      <c r="T52" s="184"/>
      <c r="U52" s="180"/>
      <c r="V52" s="399"/>
      <c r="W52" s="399"/>
      <c r="X52" s="399"/>
      <c r="Y52" s="399"/>
      <c r="Z52" s="399"/>
      <c r="AA52" s="399"/>
      <c r="AB52" s="399"/>
      <c r="AC52" s="399"/>
      <c r="AD52" s="400"/>
      <c r="AE52" s="400"/>
    </row>
    <row r="53" spans="1:31" s="392" customFormat="1" ht="6" customHeight="1" outlineLevel="1" x14ac:dyDescent="0.25">
      <c r="A53" s="612"/>
      <c r="B53" s="182"/>
      <c r="C53" s="393"/>
      <c r="D53" s="393"/>
      <c r="E53" s="393"/>
      <c r="F53" s="393"/>
      <c r="G53" s="507"/>
      <c r="H53" s="404"/>
      <c r="I53" s="481"/>
      <c r="J53" s="393"/>
      <c r="K53" s="393"/>
      <c r="L53" s="393"/>
      <c r="M53" s="393"/>
      <c r="N53" s="393"/>
      <c r="O53" s="393"/>
      <c r="P53" s="393"/>
      <c r="Q53" s="393"/>
      <c r="R53" s="393"/>
      <c r="S53" s="393"/>
      <c r="T53" s="184"/>
      <c r="U53" s="180"/>
      <c r="V53" s="180"/>
      <c r="W53" s="180"/>
      <c r="X53" s="180"/>
      <c r="Y53" s="180"/>
      <c r="Z53" s="180"/>
      <c r="AA53" s="180"/>
      <c r="AB53" s="180"/>
      <c r="AC53" s="180"/>
    </row>
    <row r="54" spans="1:31" s="392" customFormat="1" outlineLevel="1" x14ac:dyDescent="0.25">
      <c r="A54" s="612"/>
      <c r="B54" s="226" t="s">
        <v>64</v>
      </c>
      <c r="C54" s="401" t="s">
        <v>65</v>
      </c>
      <c r="D54" s="401"/>
      <c r="E54" s="401"/>
      <c r="F54" s="401"/>
      <c r="G54" s="401"/>
      <c r="H54" s="401"/>
      <c r="I54" s="401"/>
      <c r="J54" s="401"/>
      <c r="K54" s="401"/>
      <c r="L54" s="401"/>
      <c r="M54" s="401"/>
      <c r="N54" s="401"/>
      <c r="O54" s="401"/>
      <c r="P54" s="401"/>
      <c r="Q54" s="401"/>
      <c r="R54" s="401"/>
      <c r="S54" s="401"/>
      <c r="T54" s="184"/>
      <c r="U54" s="180"/>
      <c r="V54" s="180"/>
      <c r="W54" s="180"/>
      <c r="X54" s="180"/>
      <c r="Y54" s="180"/>
      <c r="Z54" s="180"/>
      <c r="AA54" s="180"/>
      <c r="AB54" s="180"/>
      <c r="AC54" s="180"/>
    </row>
    <row r="55" spans="1:31" s="392" customFormat="1" ht="12" customHeight="1" outlineLevel="1" x14ac:dyDescent="0.25">
      <c r="A55" s="612"/>
      <c r="B55" s="185" t="s">
        <v>66</v>
      </c>
      <c r="C55" s="537" t="s">
        <v>2211</v>
      </c>
      <c r="D55" s="538"/>
      <c r="E55" s="538"/>
      <c r="F55" s="538"/>
      <c r="G55" s="538"/>
      <c r="H55" s="538"/>
      <c r="I55" s="538"/>
      <c r="J55" s="538"/>
      <c r="K55" s="538"/>
      <c r="L55" s="538"/>
      <c r="M55" s="538"/>
      <c r="N55" s="538"/>
      <c r="O55" s="538"/>
      <c r="P55" s="538"/>
      <c r="Q55" s="538"/>
      <c r="R55" s="538"/>
      <c r="S55" s="538"/>
      <c r="T55" s="184"/>
      <c r="U55" s="180"/>
      <c r="V55" s="180"/>
      <c r="W55" s="180"/>
      <c r="X55" s="180"/>
      <c r="Y55" s="180"/>
      <c r="Z55" s="180"/>
      <c r="AA55" s="180"/>
      <c r="AB55" s="180"/>
      <c r="AC55" s="180"/>
    </row>
    <row r="56" spans="1:31" s="392" customFormat="1" ht="6" customHeight="1" outlineLevel="1" x14ac:dyDescent="0.25">
      <c r="A56" s="612"/>
      <c r="B56" s="182"/>
      <c r="C56" s="393"/>
      <c r="D56" s="393"/>
      <c r="E56" s="393"/>
      <c r="F56" s="393"/>
      <c r="G56" s="507"/>
      <c r="H56" s="404"/>
      <c r="I56" s="481"/>
      <c r="J56" s="393"/>
      <c r="K56" s="393"/>
      <c r="L56" s="393"/>
      <c r="M56" s="393"/>
      <c r="N56" s="393"/>
      <c r="O56" s="393"/>
      <c r="P56" s="393"/>
      <c r="Q56" s="393"/>
      <c r="R56" s="393"/>
      <c r="S56" s="393"/>
      <c r="T56" s="184"/>
      <c r="U56" s="180"/>
      <c r="V56" s="180"/>
      <c r="W56" s="180"/>
      <c r="X56" s="180"/>
      <c r="Y56" s="180"/>
      <c r="Z56" s="180"/>
      <c r="AA56" s="180"/>
      <c r="AB56" s="180"/>
      <c r="AC56" s="180"/>
    </row>
    <row r="57" spans="1:31" s="392" customFormat="1" ht="15" customHeight="1" outlineLevel="1" x14ac:dyDescent="0.25">
      <c r="A57" s="612"/>
      <c r="B57" s="562" t="s">
        <v>67</v>
      </c>
      <c r="C57" s="537" t="s">
        <v>2039</v>
      </c>
      <c r="D57" s="538"/>
      <c r="E57" s="538"/>
      <c r="F57" s="538"/>
      <c r="G57" s="538"/>
      <c r="H57" s="538"/>
      <c r="I57" s="538"/>
      <c r="J57" s="538"/>
      <c r="K57" s="538"/>
      <c r="L57" s="538"/>
      <c r="M57" s="538"/>
      <c r="N57" s="538"/>
      <c r="O57" s="538"/>
      <c r="P57" s="538"/>
      <c r="Q57" s="538"/>
      <c r="R57" s="538"/>
      <c r="S57" s="538"/>
      <c r="T57" s="184"/>
      <c r="U57" s="180"/>
      <c r="V57" s="180"/>
      <c r="W57" s="180"/>
      <c r="X57" s="180"/>
      <c r="Y57" s="180"/>
      <c r="Z57" s="180"/>
      <c r="AA57" s="180"/>
      <c r="AB57" s="180"/>
      <c r="AC57" s="180"/>
    </row>
    <row r="58" spans="1:31" s="392" customFormat="1" outlineLevel="1" x14ac:dyDescent="0.25">
      <c r="A58" s="612"/>
      <c r="B58" s="563"/>
      <c r="C58" s="537"/>
      <c r="D58" s="538"/>
      <c r="E58" s="538"/>
      <c r="F58" s="538"/>
      <c r="G58" s="538"/>
      <c r="H58" s="538"/>
      <c r="I58" s="538"/>
      <c r="J58" s="538"/>
      <c r="K58" s="538"/>
      <c r="L58" s="538"/>
      <c r="M58" s="538"/>
      <c r="N58" s="538"/>
      <c r="O58" s="538"/>
      <c r="P58" s="538"/>
      <c r="Q58" s="538"/>
      <c r="R58" s="538"/>
      <c r="S58" s="538"/>
      <c r="T58" s="184"/>
      <c r="U58" s="180"/>
      <c r="V58" s="180"/>
      <c r="W58" s="180"/>
      <c r="X58" s="180"/>
      <c r="Y58" s="180"/>
      <c r="Z58" s="180"/>
      <c r="AA58" s="180"/>
      <c r="AB58" s="180"/>
      <c r="AC58" s="180"/>
    </row>
    <row r="59" spans="1:31" s="392" customFormat="1" outlineLevel="1" x14ac:dyDescent="0.25">
      <c r="A59" s="612"/>
      <c r="B59" s="563"/>
      <c r="C59" s="537"/>
      <c r="D59" s="538"/>
      <c r="E59" s="538"/>
      <c r="F59" s="538"/>
      <c r="G59" s="538"/>
      <c r="H59" s="538"/>
      <c r="I59" s="538"/>
      <c r="J59" s="538"/>
      <c r="K59" s="538"/>
      <c r="L59" s="538"/>
      <c r="M59" s="538"/>
      <c r="N59" s="538"/>
      <c r="O59" s="538"/>
      <c r="P59" s="538"/>
      <c r="Q59" s="538"/>
      <c r="R59" s="538"/>
      <c r="S59" s="538"/>
      <c r="T59" s="184"/>
      <c r="U59" s="180"/>
      <c r="V59" s="180"/>
      <c r="W59" s="180"/>
      <c r="X59" s="180"/>
      <c r="Y59" s="180"/>
      <c r="Z59" s="180"/>
      <c r="AA59" s="180"/>
      <c r="AB59" s="180"/>
      <c r="AC59" s="180"/>
    </row>
    <row r="60" spans="1:31" s="392" customFormat="1" outlineLevel="1" x14ac:dyDescent="0.25">
      <c r="A60" s="612"/>
      <c r="B60" s="563"/>
      <c r="C60" s="537"/>
      <c r="D60" s="538"/>
      <c r="E60" s="538"/>
      <c r="F60" s="538"/>
      <c r="G60" s="538"/>
      <c r="H60" s="538"/>
      <c r="I60" s="538"/>
      <c r="J60" s="538"/>
      <c r="K60" s="538"/>
      <c r="L60" s="538"/>
      <c r="M60" s="538"/>
      <c r="N60" s="538"/>
      <c r="O60" s="538"/>
      <c r="P60" s="538"/>
      <c r="Q60" s="538"/>
      <c r="R60" s="538"/>
      <c r="S60" s="538"/>
      <c r="T60" s="184"/>
      <c r="U60" s="180"/>
      <c r="V60" s="180"/>
      <c r="W60" s="180"/>
      <c r="X60" s="180"/>
      <c r="Y60" s="180"/>
      <c r="Z60" s="180"/>
      <c r="AA60" s="180"/>
      <c r="AB60" s="180"/>
      <c r="AC60" s="180"/>
    </row>
    <row r="61" spans="1:31" s="392" customFormat="1" outlineLevel="1" x14ac:dyDescent="0.25">
      <c r="A61" s="612"/>
      <c r="B61" s="563"/>
      <c r="C61" s="537"/>
      <c r="D61" s="538"/>
      <c r="E61" s="538"/>
      <c r="F61" s="538"/>
      <c r="G61" s="538"/>
      <c r="H61" s="538"/>
      <c r="I61" s="538"/>
      <c r="J61" s="538"/>
      <c r="K61" s="538"/>
      <c r="L61" s="538"/>
      <c r="M61" s="538"/>
      <c r="N61" s="538"/>
      <c r="O61" s="538"/>
      <c r="P61" s="538"/>
      <c r="Q61" s="538"/>
      <c r="R61" s="538"/>
      <c r="S61" s="538"/>
      <c r="T61" s="184"/>
      <c r="U61" s="180"/>
      <c r="V61" s="180"/>
      <c r="W61" s="180"/>
      <c r="X61" s="180"/>
      <c r="Y61" s="180"/>
      <c r="Z61" s="180"/>
      <c r="AA61" s="180"/>
      <c r="AB61" s="180"/>
      <c r="AC61" s="180"/>
    </row>
    <row r="62" spans="1:31" s="392" customFormat="1" outlineLevel="1" x14ac:dyDescent="0.25">
      <c r="A62" s="612"/>
      <c r="B62" s="563"/>
      <c r="C62" s="537"/>
      <c r="D62" s="538"/>
      <c r="E62" s="538"/>
      <c r="F62" s="538"/>
      <c r="G62" s="538"/>
      <c r="H62" s="538"/>
      <c r="I62" s="538"/>
      <c r="J62" s="538"/>
      <c r="K62" s="538"/>
      <c r="L62" s="538"/>
      <c r="M62" s="538"/>
      <c r="N62" s="538"/>
      <c r="O62" s="538"/>
      <c r="P62" s="538"/>
      <c r="Q62" s="538"/>
      <c r="R62" s="538"/>
      <c r="S62" s="538"/>
      <c r="T62" s="184"/>
      <c r="U62" s="180"/>
      <c r="V62" s="180"/>
      <c r="W62" s="180"/>
      <c r="X62" s="180"/>
      <c r="Y62" s="180"/>
      <c r="Z62" s="180"/>
      <c r="AA62" s="180"/>
      <c r="AB62" s="180"/>
      <c r="AC62" s="180"/>
    </row>
    <row r="63" spans="1:31" s="392" customFormat="1" outlineLevel="1" x14ac:dyDescent="0.25">
      <c r="A63" s="612"/>
      <c r="B63" s="563"/>
      <c r="C63" s="537"/>
      <c r="D63" s="538"/>
      <c r="E63" s="538"/>
      <c r="F63" s="538"/>
      <c r="G63" s="538"/>
      <c r="H63" s="538"/>
      <c r="I63" s="538"/>
      <c r="J63" s="538"/>
      <c r="K63" s="538"/>
      <c r="L63" s="538"/>
      <c r="M63" s="538"/>
      <c r="N63" s="538"/>
      <c r="O63" s="538"/>
      <c r="P63" s="538"/>
      <c r="Q63" s="538"/>
      <c r="R63" s="538"/>
      <c r="S63" s="538"/>
      <c r="T63" s="184"/>
      <c r="U63" s="180"/>
      <c r="V63" s="180"/>
      <c r="W63" s="180"/>
      <c r="X63" s="180"/>
      <c r="Y63" s="180"/>
      <c r="Z63" s="180"/>
      <c r="AA63" s="180"/>
      <c r="AB63" s="180"/>
      <c r="AC63" s="180"/>
    </row>
    <row r="64" spans="1:31" s="392" customFormat="1" outlineLevel="1" x14ac:dyDescent="0.25">
      <c r="A64" s="612"/>
      <c r="B64" s="574"/>
      <c r="C64" s="537"/>
      <c r="D64" s="538"/>
      <c r="E64" s="538"/>
      <c r="F64" s="538"/>
      <c r="G64" s="538"/>
      <c r="H64" s="538"/>
      <c r="I64" s="538"/>
      <c r="J64" s="538"/>
      <c r="K64" s="538"/>
      <c r="L64" s="538"/>
      <c r="M64" s="538"/>
      <c r="N64" s="538"/>
      <c r="O64" s="538"/>
      <c r="P64" s="538"/>
      <c r="Q64" s="538"/>
      <c r="R64" s="538"/>
      <c r="S64" s="538"/>
      <c r="T64" s="184"/>
      <c r="U64" s="180"/>
      <c r="V64" s="180"/>
      <c r="W64" s="180"/>
      <c r="X64" s="180"/>
      <c r="Y64" s="180"/>
      <c r="Z64" s="180"/>
      <c r="AA64" s="180"/>
      <c r="AB64" s="180"/>
      <c r="AC64" s="180"/>
    </row>
    <row r="65" spans="1:29" s="392" customFormat="1" ht="6" customHeight="1" outlineLevel="1" x14ac:dyDescent="0.25">
      <c r="A65" s="612"/>
      <c r="B65" s="182"/>
      <c r="C65" s="393"/>
      <c r="D65" s="393"/>
      <c r="E65" s="393"/>
      <c r="F65" s="393"/>
      <c r="G65" s="507"/>
      <c r="H65" s="404"/>
      <c r="I65" s="481"/>
      <c r="J65" s="393"/>
      <c r="K65" s="393"/>
      <c r="L65" s="393"/>
      <c r="M65" s="393"/>
      <c r="N65" s="393"/>
      <c r="O65" s="393"/>
      <c r="P65" s="393"/>
      <c r="Q65" s="393"/>
      <c r="R65" s="393"/>
      <c r="S65" s="393"/>
      <c r="T65" s="184"/>
      <c r="U65" s="180"/>
      <c r="V65" s="180"/>
      <c r="W65" s="180"/>
      <c r="X65" s="180"/>
      <c r="Y65" s="180"/>
      <c r="Z65" s="180"/>
      <c r="AA65" s="180"/>
      <c r="AB65" s="180"/>
      <c r="AC65" s="180"/>
    </row>
    <row r="66" spans="1:29" s="392" customFormat="1" outlineLevel="1" x14ac:dyDescent="0.25">
      <c r="A66" s="612"/>
      <c r="B66" s="226" t="s">
        <v>68</v>
      </c>
      <c r="C66" s="401" t="s">
        <v>69</v>
      </c>
      <c r="D66" s="401"/>
      <c r="E66" s="401"/>
      <c r="F66" s="401"/>
      <c r="G66" s="401"/>
      <c r="H66" s="401"/>
      <c r="I66" s="401"/>
      <c r="J66" s="401"/>
      <c r="K66" s="401"/>
      <c r="L66" s="401"/>
      <c r="M66" s="401"/>
      <c r="N66" s="401"/>
      <c r="O66" s="401"/>
      <c r="P66" s="401"/>
      <c r="Q66" s="401"/>
      <c r="R66" s="401"/>
      <c r="S66" s="401"/>
      <c r="T66" s="184"/>
      <c r="U66" s="180"/>
      <c r="V66" s="180"/>
      <c r="W66" s="180"/>
      <c r="X66" s="180"/>
      <c r="Y66" s="180"/>
      <c r="Z66" s="180"/>
      <c r="AA66" s="180"/>
      <c r="AB66" s="180"/>
      <c r="AC66" s="180"/>
    </row>
    <row r="67" spans="1:29" s="392" customFormat="1" ht="15" customHeight="1" outlineLevel="1" x14ac:dyDescent="0.25">
      <c r="A67" s="612"/>
      <c r="B67" s="559" t="s">
        <v>70</v>
      </c>
      <c r="C67" s="537" t="s">
        <v>2197</v>
      </c>
      <c r="D67" s="538"/>
      <c r="E67" s="538"/>
      <c r="F67" s="538"/>
      <c r="G67" s="538"/>
      <c r="H67" s="538"/>
      <c r="I67" s="538"/>
      <c r="J67" s="538"/>
      <c r="K67" s="538"/>
      <c r="L67" s="538"/>
      <c r="M67" s="538"/>
      <c r="N67" s="538"/>
      <c r="O67" s="538"/>
      <c r="P67" s="538"/>
      <c r="Q67" s="538"/>
      <c r="R67" s="538"/>
      <c r="S67" s="538"/>
      <c r="T67" s="184"/>
      <c r="U67" s="180"/>
      <c r="V67" s="180"/>
      <c r="W67" s="180"/>
      <c r="X67" s="180"/>
      <c r="Y67" s="180"/>
      <c r="Z67" s="180"/>
      <c r="AA67" s="180"/>
      <c r="AB67" s="180"/>
      <c r="AC67" s="180"/>
    </row>
    <row r="68" spans="1:29" s="392" customFormat="1" outlineLevel="1" x14ac:dyDescent="0.25">
      <c r="A68" s="612"/>
      <c r="B68" s="539"/>
      <c r="C68" s="537"/>
      <c r="D68" s="538"/>
      <c r="E68" s="538"/>
      <c r="F68" s="538"/>
      <c r="G68" s="538"/>
      <c r="H68" s="538"/>
      <c r="I68" s="538"/>
      <c r="J68" s="538"/>
      <c r="K68" s="538"/>
      <c r="L68" s="538"/>
      <c r="M68" s="538"/>
      <c r="N68" s="538"/>
      <c r="O68" s="538"/>
      <c r="P68" s="538"/>
      <c r="Q68" s="538"/>
      <c r="R68" s="538"/>
      <c r="S68" s="538"/>
      <c r="T68" s="184"/>
      <c r="U68" s="180"/>
      <c r="V68" s="180"/>
      <c r="W68" s="180"/>
      <c r="X68" s="180"/>
      <c r="Y68" s="180"/>
      <c r="Z68" s="180"/>
      <c r="AA68" s="180"/>
      <c r="AB68" s="180"/>
      <c r="AC68" s="180"/>
    </row>
    <row r="69" spans="1:29" s="392" customFormat="1" outlineLevel="1" x14ac:dyDescent="0.25">
      <c r="A69" s="612"/>
      <c r="B69" s="539"/>
      <c r="C69" s="537"/>
      <c r="D69" s="538"/>
      <c r="E69" s="538"/>
      <c r="F69" s="538"/>
      <c r="G69" s="538"/>
      <c r="H69" s="538"/>
      <c r="I69" s="538"/>
      <c r="J69" s="538"/>
      <c r="K69" s="538"/>
      <c r="L69" s="538"/>
      <c r="M69" s="538"/>
      <c r="N69" s="538"/>
      <c r="O69" s="538"/>
      <c r="P69" s="538"/>
      <c r="Q69" s="538"/>
      <c r="R69" s="538"/>
      <c r="S69" s="538"/>
      <c r="T69" s="184"/>
      <c r="U69" s="180"/>
      <c r="V69" s="180"/>
      <c r="W69" s="180"/>
      <c r="X69" s="180"/>
      <c r="Y69" s="180"/>
      <c r="Z69" s="180"/>
      <c r="AA69" s="180"/>
      <c r="AB69" s="180"/>
      <c r="AC69" s="180"/>
    </row>
    <row r="70" spans="1:29" s="392" customFormat="1" outlineLevel="1" x14ac:dyDescent="0.25">
      <c r="A70" s="612"/>
      <c r="B70" s="540"/>
      <c r="C70" s="537"/>
      <c r="D70" s="538"/>
      <c r="E70" s="538"/>
      <c r="F70" s="538"/>
      <c r="G70" s="538"/>
      <c r="H70" s="538"/>
      <c r="I70" s="538"/>
      <c r="J70" s="538"/>
      <c r="K70" s="538"/>
      <c r="L70" s="538"/>
      <c r="M70" s="538"/>
      <c r="N70" s="538"/>
      <c r="O70" s="538"/>
      <c r="P70" s="538"/>
      <c r="Q70" s="538"/>
      <c r="R70" s="538"/>
      <c r="S70" s="538"/>
      <c r="T70" s="184"/>
      <c r="U70" s="180"/>
      <c r="V70" s="180"/>
      <c r="W70" s="180"/>
      <c r="X70" s="180"/>
      <c r="Y70" s="180"/>
      <c r="Z70" s="180"/>
      <c r="AA70" s="180"/>
      <c r="AB70" s="180"/>
      <c r="AC70" s="180"/>
    </row>
    <row r="71" spans="1:29" s="392" customFormat="1" ht="6" customHeight="1" outlineLevel="1" x14ac:dyDescent="0.25">
      <c r="A71" s="612"/>
      <c r="B71" s="182"/>
      <c r="C71" s="393"/>
      <c r="D71" s="393"/>
      <c r="E71" s="393"/>
      <c r="F71" s="393"/>
      <c r="G71" s="507"/>
      <c r="H71" s="404"/>
      <c r="I71" s="481"/>
      <c r="J71" s="393"/>
      <c r="K71" s="393"/>
      <c r="L71" s="393"/>
      <c r="M71" s="393"/>
      <c r="N71" s="393"/>
      <c r="O71" s="393"/>
      <c r="P71" s="393"/>
      <c r="Q71" s="393"/>
      <c r="R71" s="393"/>
      <c r="S71" s="393"/>
      <c r="T71" s="184"/>
      <c r="U71" s="180"/>
      <c r="V71" s="180"/>
      <c r="W71" s="180"/>
      <c r="X71" s="180"/>
      <c r="Y71" s="180"/>
      <c r="Z71" s="180"/>
      <c r="AA71" s="180"/>
      <c r="AB71" s="180"/>
      <c r="AC71" s="180"/>
    </row>
    <row r="72" spans="1:29" s="392" customFormat="1" outlineLevel="1" x14ac:dyDescent="0.25">
      <c r="A72" s="612"/>
      <c r="B72" s="226" t="s">
        <v>71</v>
      </c>
      <c r="C72" s="401" t="s">
        <v>72</v>
      </c>
      <c r="D72" s="401"/>
      <c r="E72" s="401"/>
      <c r="F72" s="401"/>
      <c r="G72" s="401"/>
      <c r="H72" s="401"/>
      <c r="I72" s="401"/>
      <c r="J72" s="401"/>
      <c r="K72" s="401"/>
      <c r="L72" s="401"/>
      <c r="M72" s="401"/>
      <c r="N72" s="401"/>
      <c r="O72" s="401"/>
      <c r="P72" s="401"/>
      <c r="Q72" s="401"/>
      <c r="R72" s="401"/>
      <c r="S72" s="401"/>
      <c r="T72" s="184"/>
      <c r="U72" s="180"/>
      <c r="V72" s="180"/>
      <c r="W72" s="180"/>
      <c r="X72" s="180"/>
      <c r="Y72" s="180"/>
      <c r="Z72" s="180"/>
      <c r="AA72" s="180"/>
      <c r="AB72" s="180"/>
      <c r="AC72" s="180"/>
    </row>
    <row r="73" spans="1:29" s="392" customFormat="1" ht="15" customHeight="1" outlineLevel="1" x14ac:dyDescent="0.25">
      <c r="A73" s="612"/>
      <c r="B73" s="559" t="s">
        <v>73</v>
      </c>
      <c r="C73" s="537" t="s">
        <v>2043</v>
      </c>
      <c r="D73" s="538"/>
      <c r="E73" s="538"/>
      <c r="F73" s="538"/>
      <c r="G73" s="538"/>
      <c r="H73" s="538"/>
      <c r="I73" s="538"/>
      <c r="J73" s="538"/>
      <c r="K73" s="538"/>
      <c r="L73" s="538"/>
      <c r="M73" s="538"/>
      <c r="N73" s="538"/>
      <c r="O73" s="538"/>
      <c r="P73" s="538"/>
      <c r="Q73" s="538"/>
      <c r="R73" s="538"/>
      <c r="S73" s="538"/>
      <c r="T73" s="184"/>
      <c r="U73" s="180"/>
      <c r="V73" s="180"/>
      <c r="W73" s="180"/>
      <c r="X73" s="180"/>
      <c r="Y73" s="180"/>
      <c r="Z73" s="180"/>
      <c r="AA73" s="180"/>
      <c r="AB73" s="180"/>
      <c r="AC73" s="180"/>
    </row>
    <row r="74" spans="1:29" s="392" customFormat="1" outlineLevel="1" x14ac:dyDescent="0.25">
      <c r="A74" s="612"/>
      <c r="B74" s="539"/>
      <c r="C74" s="537"/>
      <c r="D74" s="538"/>
      <c r="E74" s="538"/>
      <c r="F74" s="538"/>
      <c r="G74" s="538"/>
      <c r="H74" s="538"/>
      <c r="I74" s="538"/>
      <c r="J74" s="538"/>
      <c r="K74" s="538"/>
      <c r="L74" s="538"/>
      <c r="M74" s="538"/>
      <c r="N74" s="538"/>
      <c r="O74" s="538"/>
      <c r="P74" s="538"/>
      <c r="Q74" s="538"/>
      <c r="R74" s="538"/>
      <c r="S74" s="538"/>
      <c r="T74" s="184"/>
      <c r="U74" s="180"/>
      <c r="V74" s="180"/>
      <c r="W74" s="180"/>
      <c r="X74" s="180"/>
      <c r="Y74" s="180"/>
      <c r="Z74" s="180"/>
      <c r="AA74" s="180"/>
      <c r="AB74" s="180"/>
      <c r="AC74" s="180"/>
    </row>
    <row r="75" spans="1:29" s="392" customFormat="1" outlineLevel="1" x14ac:dyDescent="0.25">
      <c r="A75" s="612"/>
      <c r="B75" s="539"/>
      <c r="C75" s="537"/>
      <c r="D75" s="538"/>
      <c r="E75" s="538"/>
      <c r="F75" s="538"/>
      <c r="G75" s="538"/>
      <c r="H75" s="538"/>
      <c r="I75" s="538"/>
      <c r="J75" s="538"/>
      <c r="K75" s="538"/>
      <c r="L75" s="538"/>
      <c r="M75" s="538"/>
      <c r="N75" s="538"/>
      <c r="O75" s="538"/>
      <c r="P75" s="538"/>
      <c r="Q75" s="538"/>
      <c r="R75" s="538"/>
      <c r="S75" s="538"/>
      <c r="T75" s="184"/>
      <c r="U75" s="180"/>
      <c r="V75" s="180"/>
      <c r="W75" s="180"/>
      <c r="X75" s="180"/>
      <c r="Y75" s="180"/>
      <c r="Z75" s="180"/>
      <c r="AA75" s="180"/>
      <c r="AB75" s="180"/>
      <c r="AC75" s="180"/>
    </row>
    <row r="76" spans="1:29" s="392" customFormat="1" outlineLevel="1" x14ac:dyDescent="0.25">
      <c r="A76" s="612"/>
      <c r="B76" s="540"/>
      <c r="C76" s="537"/>
      <c r="D76" s="538"/>
      <c r="E76" s="538"/>
      <c r="F76" s="538"/>
      <c r="G76" s="538"/>
      <c r="H76" s="538"/>
      <c r="I76" s="538"/>
      <c r="J76" s="538"/>
      <c r="K76" s="538"/>
      <c r="L76" s="538"/>
      <c r="M76" s="538"/>
      <c r="N76" s="538"/>
      <c r="O76" s="538"/>
      <c r="P76" s="538"/>
      <c r="Q76" s="538"/>
      <c r="R76" s="538"/>
      <c r="S76" s="538"/>
      <c r="T76" s="184"/>
      <c r="U76" s="180"/>
      <c r="V76" s="180"/>
      <c r="W76" s="180"/>
      <c r="X76" s="180"/>
      <c r="Y76" s="180"/>
      <c r="Z76" s="180"/>
      <c r="AA76" s="180"/>
      <c r="AB76" s="180"/>
      <c r="AC76" s="180"/>
    </row>
    <row r="77" spans="1:29" s="392" customFormat="1" ht="6" customHeight="1" outlineLevel="1" x14ac:dyDescent="0.25">
      <c r="A77" s="612"/>
      <c r="B77" s="182"/>
      <c r="C77" s="393"/>
      <c r="D77" s="393"/>
      <c r="E77" s="393"/>
      <c r="F77" s="393"/>
      <c r="G77" s="507"/>
      <c r="H77" s="404"/>
      <c r="I77" s="481"/>
      <c r="J77" s="393"/>
      <c r="K77" s="393"/>
      <c r="L77" s="393"/>
      <c r="M77" s="393"/>
      <c r="N77" s="393"/>
      <c r="O77" s="393"/>
      <c r="P77" s="393"/>
      <c r="Q77" s="393"/>
      <c r="R77" s="393"/>
      <c r="S77" s="393"/>
      <c r="T77" s="184"/>
      <c r="U77" s="180"/>
      <c r="V77" s="180"/>
      <c r="W77" s="180"/>
      <c r="X77" s="180"/>
      <c r="Y77" s="180"/>
      <c r="Z77" s="180"/>
      <c r="AA77" s="180"/>
      <c r="AB77" s="180"/>
      <c r="AC77" s="180"/>
    </row>
    <row r="78" spans="1:29" s="392" customFormat="1" outlineLevel="1" x14ac:dyDescent="0.25">
      <c r="A78" s="612"/>
      <c r="B78" s="226" t="s">
        <v>74</v>
      </c>
      <c r="C78" s="401" t="s">
        <v>75</v>
      </c>
      <c r="D78" s="401"/>
      <c r="E78" s="401"/>
      <c r="F78" s="401"/>
      <c r="G78" s="401"/>
      <c r="H78" s="401"/>
      <c r="I78" s="401"/>
      <c r="J78" s="401"/>
      <c r="K78" s="401"/>
      <c r="L78" s="401"/>
      <c r="M78" s="401"/>
      <c r="N78" s="401"/>
      <c r="O78" s="401"/>
      <c r="P78" s="401"/>
      <c r="Q78" s="401"/>
      <c r="R78" s="401"/>
      <c r="S78" s="401"/>
      <c r="T78" s="184"/>
      <c r="U78" s="180"/>
      <c r="V78" s="180"/>
      <c r="W78" s="180"/>
      <c r="X78" s="180"/>
      <c r="Y78" s="180"/>
      <c r="Z78" s="180"/>
      <c r="AA78" s="180"/>
      <c r="AB78" s="180"/>
      <c r="AC78" s="180"/>
    </row>
    <row r="79" spans="1:29" s="392" customFormat="1" ht="15" customHeight="1" outlineLevel="1" x14ac:dyDescent="0.25">
      <c r="A79" s="612"/>
      <c r="B79" s="559" t="s">
        <v>76</v>
      </c>
      <c r="C79" s="545" t="s">
        <v>77</v>
      </c>
      <c r="D79" s="546"/>
      <c r="E79" s="546"/>
      <c r="F79" s="546"/>
      <c r="G79" s="546"/>
      <c r="H79" s="546"/>
      <c r="I79" s="546"/>
      <c r="J79" s="546"/>
      <c r="K79" s="546"/>
      <c r="L79" s="546"/>
      <c r="M79" s="546"/>
      <c r="N79" s="546"/>
      <c r="O79" s="546"/>
      <c r="P79" s="546"/>
      <c r="Q79" s="546"/>
      <c r="R79" s="546"/>
      <c r="S79" s="546"/>
      <c r="T79" s="184"/>
      <c r="U79" s="180"/>
      <c r="V79" s="180"/>
      <c r="W79" s="180"/>
      <c r="X79" s="180"/>
      <c r="Y79" s="180"/>
      <c r="Z79" s="180"/>
      <c r="AA79" s="180"/>
      <c r="AB79" s="180"/>
      <c r="AC79" s="180"/>
    </row>
    <row r="80" spans="1:29" s="392" customFormat="1" outlineLevel="1" x14ac:dyDescent="0.25">
      <c r="A80" s="612"/>
      <c r="B80" s="539"/>
      <c r="C80" s="545"/>
      <c r="D80" s="546"/>
      <c r="E80" s="546"/>
      <c r="F80" s="546"/>
      <c r="G80" s="546"/>
      <c r="H80" s="546"/>
      <c r="I80" s="546"/>
      <c r="J80" s="546"/>
      <c r="K80" s="546"/>
      <c r="L80" s="546"/>
      <c r="M80" s="546"/>
      <c r="N80" s="546"/>
      <c r="O80" s="546"/>
      <c r="P80" s="546"/>
      <c r="Q80" s="546"/>
      <c r="R80" s="546"/>
      <c r="S80" s="546"/>
      <c r="T80" s="184"/>
      <c r="U80" s="180"/>
      <c r="V80" s="180"/>
      <c r="W80" s="180"/>
      <c r="X80" s="180"/>
      <c r="Y80" s="180"/>
      <c r="Z80" s="180"/>
      <c r="AA80" s="180"/>
      <c r="AB80" s="180"/>
      <c r="AC80" s="180"/>
    </row>
    <row r="81" spans="1:29" s="392" customFormat="1" outlineLevel="1" x14ac:dyDescent="0.25">
      <c r="A81" s="612"/>
      <c r="B81" s="539"/>
      <c r="C81" s="545"/>
      <c r="D81" s="546"/>
      <c r="E81" s="546"/>
      <c r="F81" s="546"/>
      <c r="G81" s="546"/>
      <c r="H81" s="546"/>
      <c r="I81" s="546"/>
      <c r="J81" s="546"/>
      <c r="K81" s="546"/>
      <c r="L81" s="546"/>
      <c r="M81" s="546"/>
      <c r="N81" s="546"/>
      <c r="O81" s="546"/>
      <c r="P81" s="546"/>
      <c r="Q81" s="546"/>
      <c r="R81" s="546"/>
      <c r="S81" s="546"/>
      <c r="T81" s="184"/>
      <c r="U81" s="180"/>
      <c r="V81" s="180"/>
      <c r="W81" s="180"/>
      <c r="X81" s="180"/>
      <c r="Y81" s="180"/>
      <c r="Z81" s="180"/>
      <c r="AA81" s="180"/>
      <c r="AB81" s="180"/>
      <c r="AC81" s="180"/>
    </row>
    <row r="82" spans="1:29" s="392" customFormat="1" outlineLevel="1" x14ac:dyDescent="0.25">
      <c r="A82" s="612"/>
      <c r="B82" s="228"/>
      <c r="C82" s="545"/>
      <c r="D82" s="546"/>
      <c r="E82" s="546"/>
      <c r="F82" s="546"/>
      <c r="G82" s="546"/>
      <c r="H82" s="546"/>
      <c r="I82" s="546"/>
      <c r="J82" s="546"/>
      <c r="K82" s="546"/>
      <c r="L82" s="546"/>
      <c r="M82" s="546"/>
      <c r="N82" s="546"/>
      <c r="O82" s="546"/>
      <c r="P82" s="546"/>
      <c r="Q82" s="546"/>
      <c r="R82" s="546"/>
      <c r="S82" s="546"/>
      <c r="T82" s="184"/>
      <c r="U82" s="180"/>
      <c r="V82" s="180"/>
      <c r="W82" s="180"/>
      <c r="X82" s="180"/>
      <c r="Y82" s="180"/>
      <c r="Z82" s="180"/>
      <c r="AA82" s="180"/>
      <c r="AB82" s="180"/>
      <c r="AC82" s="180"/>
    </row>
    <row r="83" spans="1:29" s="392" customFormat="1" outlineLevel="1" x14ac:dyDescent="0.25">
      <c r="A83" s="612"/>
      <c r="B83" s="229" t="str">
        <f>Notes!B14</f>
        <v>Note 6</v>
      </c>
      <c r="C83" s="545"/>
      <c r="D83" s="546"/>
      <c r="E83" s="546"/>
      <c r="F83" s="546"/>
      <c r="G83" s="546"/>
      <c r="H83" s="546"/>
      <c r="I83" s="546"/>
      <c r="J83" s="546"/>
      <c r="K83" s="546"/>
      <c r="L83" s="546"/>
      <c r="M83" s="546"/>
      <c r="N83" s="546"/>
      <c r="O83" s="546"/>
      <c r="P83" s="546"/>
      <c r="Q83" s="546"/>
      <c r="R83" s="546"/>
      <c r="S83" s="546"/>
      <c r="T83" s="184"/>
      <c r="U83" s="180"/>
      <c r="V83" s="180"/>
      <c r="W83" s="180"/>
      <c r="X83" s="180"/>
      <c r="Y83" s="180"/>
      <c r="Z83" s="180"/>
      <c r="AA83" s="180"/>
      <c r="AB83" s="180"/>
      <c r="AC83" s="180"/>
    </row>
    <row r="84" spans="1:29" s="392" customFormat="1" ht="10.5" customHeight="1" outlineLevel="1" x14ac:dyDescent="0.25">
      <c r="A84" s="612"/>
      <c r="B84" s="230"/>
      <c r="C84" s="393"/>
      <c r="D84" s="393"/>
      <c r="E84" s="393"/>
      <c r="F84" s="393"/>
      <c r="G84" s="507"/>
      <c r="H84" s="404"/>
      <c r="I84" s="481"/>
      <c r="J84" s="393"/>
      <c r="K84" s="393"/>
      <c r="L84" s="393"/>
      <c r="M84" s="393"/>
      <c r="N84" s="393"/>
      <c r="O84" s="393"/>
      <c r="P84" s="393"/>
      <c r="Q84" s="393"/>
      <c r="R84" s="393"/>
      <c r="S84" s="393"/>
      <c r="T84" s="184"/>
      <c r="U84" s="180"/>
      <c r="V84" s="180"/>
      <c r="W84" s="180"/>
      <c r="X84" s="180"/>
      <c r="Y84" s="180"/>
      <c r="Z84" s="180"/>
      <c r="AA84" s="180"/>
      <c r="AB84" s="180"/>
      <c r="AC84" s="180"/>
    </row>
    <row r="85" spans="1:29" s="398" customFormat="1" ht="19.5" customHeight="1" outlineLevel="1" x14ac:dyDescent="0.25">
      <c r="A85" s="612"/>
      <c r="B85" s="216"/>
      <c r="C85" s="397" t="s">
        <v>78</v>
      </c>
      <c r="D85" s="397"/>
      <c r="E85" s="397"/>
      <c r="F85" s="397"/>
      <c r="G85" s="397"/>
      <c r="H85" s="397"/>
      <c r="I85" s="397"/>
      <c r="J85" s="397"/>
      <c r="K85" s="397"/>
      <c r="L85" s="397"/>
      <c r="M85" s="397"/>
      <c r="N85" s="397"/>
      <c r="O85" s="397"/>
      <c r="P85" s="397"/>
      <c r="Q85" s="397"/>
      <c r="R85" s="397"/>
      <c r="S85" s="397"/>
      <c r="T85" s="218"/>
      <c r="U85" s="219"/>
      <c r="V85" s="219"/>
      <c r="W85" s="219"/>
      <c r="X85" s="219"/>
      <c r="Y85" s="219"/>
      <c r="Z85" s="219"/>
      <c r="AA85" s="219"/>
      <c r="AB85" s="219"/>
      <c r="AC85" s="219"/>
    </row>
    <row r="86" spans="1:29" s="392" customFormat="1" ht="15" customHeight="1" outlineLevel="1" x14ac:dyDescent="0.25">
      <c r="A86" s="612"/>
      <c r="B86" s="182" t="s">
        <v>79</v>
      </c>
      <c r="C86" s="550" t="s">
        <v>80</v>
      </c>
      <c r="D86" s="552"/>
      <c r="E86" s="394"/>
      <c r="F86" s="394"/>
      <c r="G86" s="514"/>
      <c r="H86" s="404"/>
      <c r="I86" s="481"/>
      <c r="J86" s="394"/>
      <c r="K86" s="394"/>
      <c r="L86" s="394"/>
      <c r="M86" s="394"/>
      <c r="N86" s="394"/>
      <c r="O86" s="394"/>
      <c r="P86" s="394"/>
      <c r="Q86" s="394"/>
      <c r="R86" s="394"/>
      <c r="S86" s="403"/>
      <c r="T86" s="184"/>
      <c r="U86" s="180"/>
      <c r="V86" s="180"/>
      <c r="W86" s="180"/>
      <c r="X86" s="180"/>
      <c r="Y86" s="180"/>
      <c r="Z86" s="180"/>
      <c r="AA86" s="180"/>
      <c r="AB86" s="180"/>
      <c r="AC86" s="180"/>
    </row>
    <row r="87" spans="1:29" s="392" customFormat="1" ht="6" customHeight="1" outlineLevel="1" x14ac:dyDescent="0.25">
      <c r="A87" s="612"/>
      <c r="B87" s="182"/>
      <c r="C87" s="393"/>
      <c r="D87" s="393"/>
      <c r="E87" s="393"/>
      <c r="F87" s="393"/>
      <c r="G87" s="507"/>
      <c r="H87" s="404"/>
      <c r="I87" s="481"/>
      <c r="J87" s="393"/>
      <c r="K87" s="393"/>
      <c r="L87" s="393"/>
      <c r="M87" s="393"/>
      <c r="N87" s="393"/>
      <c r="O87" s="393"/>
      <c r="P87" s="393"/>
      <c r="Q87" s="393"/>
      <c r="R87" s="393"/>
      <c r="S87" s="393"/>
      <c r="T87" s="184"/>
      <c r="U87" s="180"/>
      <c r="V87" s="180"/>
      <c r="W87" s="180"/>
      <c r="X87" s="180"/>
      <c r="Y87" s="180"/>
      <c r="Z87" s="180"/>
      <c r="AA87" s="180"/>
      <c r="AB87" s="180"/>
      <c r="AC87" s="180"/>
    </row>
    <row r="88" spans="1:29" s="392" customFormat="1" ht="51" customHeight="1" outlineLevel="1" thickBot="1" x14ac:dyDescent="0.3">
      <c r="A88" s="613"/>
      <c r="B88" s="232" t="s">
        <v>81</v>
      </c>
      <c r="C88" s="545"/>
      <c r="D88" s="546"/>
      <c r="E88" s="546"/>
      <c r="F88" s="546"/>
      <c r="G88" s="546"/>
      <c r="H88" s="546"/>
      <c r="I88" s="546"/>
      <c r="J88" s="546"/>
      <c r="K88" s="546"/>
      <c r="L88" s="546"/>
      <c r="M88" s="546"/>
      <c r="N88" s="546"/>
      <c r="O88" s="546"/>
      <c r="P88" s="546"/>
      <c r="Q88" s="546"/>
      <c r="R88" s="546"/>
      <c r="S88" s="546"/>
      <c r="T88" s="184"/>
      <c r="U88" s="180"/>
      <c r="V88" s="180"/>
      <c r="W88" s="180"/>
      <c r="X88" s="180"/>
      <c r="Y88" s="180"/>
      <c r="Z88" s="180"/>
      <c r="AA88" s="180"/>
      <c r="AB88" s="180"/>
      <c r="AC88" s="180"/>
    </row>
    <row r="89" spans="1:29" s="392" customFormat="1" ht="6" customHeight="1" outlineLevel="1" x14ac:dyDescent="0.25">
      <c r="A89" s="556" t="str">
        <f>Notes!B16</f>
        <v>Note 7</v>
      </c>
      <c r="B89" s="354"/>
      <c r="C89" s="393"/>
      <c r="D89" s="393"/>
      <c r="E89" s="393"/>
      <c r="F89" s="393"/>
      <c r="G89" s="507"/>
      <c r="H89" s="404"/>
      <c r="I89" s="481"/>
      <c r="J89" s="393"/>
      <c r="K89" s="393"/>
      <c r="L89" s="393"/>
      <c r="M89" s="393"/>
      <c r="N89" s="393"/>
      <c r="O89" s="393"/>
      <c r="P89" s="393"/>
      <c r="Q89" s="393"/>
      <c r="R89" s="393"/>
      <c r="S89" s="393"/>
      <c r="T89" s="184"/>
      <c r="U89" s="180"/>
      <c r="V89" s="180"/>
      <c r="W89" s="180"/>
      <c r="X89" s="180"/>
      <c r="Y89" s="180"/>
      <c r="Z89" s="180"/>
      <c r="AA89" s="180"/>
      <c r="AB89" s="180"/>
      <c r="AC89" s="180"/>
    </row>
    <row r="90" spans="1:29" s="392" customFormat="1" ht="16" customHeight="1" outlineLevel="1" x14ac:dyDescent="0.25">
      <c r="A90" s="557"/>
      <c r="B90" s="575" t="s">
        <v>82</v>
      </c>
      <c r="C90" s="576"/>
      <c r="D90" s="576"/>
      <c r="E90" s="576"/>
      <c r="F90" s="576"/>
      <c r="G90" s="576"/>
      <c r="H90" s="576"/>
      <c r="I90" s="576"/>
      <c r="J90" s="577"/>
      <c r="K90" s="405"/>
      <c r="L90" s="550" t="s">
        <v>80</v>
      </c>
      <c r="M90" s="552"/>
      <c r="N90" s="394"/>
      <c r="O90" s="394"/>
      <c r="P90" s="394"/>
      <c r="Q90" s="394"/>
      <c r="R90" s="394"/>
      <c r="S90" s="403"/>
      <c r="T90" s="184"/>
      <c r="U90" s="180"/>
      <c r="V90" s="180"/>
      <c r="W90" s="180"/>
      <c r="X90" s="180"/>
      <c r="Y90" s="180"/>
      <c r="Z90" s="180"/>
      <c r="AA90" s="180"/>
      <c r="AB90" s="180"/>
      <c r="AC90" s="180"/>
    </row>
    <row r="91" spans="1:29" s="392" customFormat="1" ht="6" customHeight="1" outlineLevel="1" x14ac:dyDescent="0.25">
      <c r="A91" s="557"/>
      <c r="B91" s="340"/>
      <c r="C91" s="393"/>
      <c r="D91" s="393"/>
      <c r="E91" s="393"/>
      <c r="F91" s="393"/>
      <c r="G91" s="507"/>
      <c r="H91" s="404"/>
      <c r="I91" s="481"/>
      <c r="J91" s="393"/>
      <c r="K91" s="393"/>
      <c r="L91" s="393"/>
      <c r="M91" s="393"/>
      <c r="N91" s="393"/>
      <c r="O91" s="393"/>
      <c r="P91" s="393"/>
      <c r="Q91" s="393"/>
      <c r="R91" s="393"/>
      <c r="S91" s="393"/>
      <c r="T91" s="184"/>
      <c r="U91" s="180"/>
      <c r="V91" s="180"/>
      <c r="W91" s="180"/>
      <c r="X91" s="180"/>
      <c r="Y91" s="180"/>
      <c r="Z91" s="180"/>
      <c r="AA91" s="180"/>
      <c r="AB91" s="180"/>
      <c r="AC91" s="180"/>
    </row>
    <row r="92" spans="1:29" s="392" customFormat="1" ht="71.5" customHeight="1" outlineLevel="1" x14ac:dyDescent="0.25">
      <c r="A92" s="557"/>
      <c r="B92" s="559" t="s">
        <v>83</v>
      </c>
      <c r="C92" s="585" t="s">
        <v>84</v>
      </c>
      <c r="D92" s="586"/>
      <c r="E92" s="587" t="s">
        <v>85</v>
      </c>
      <c r="F92" s="588"/>
      <c r="G92" s="512"/>
      <c r="H92" s="458"/>
      <c r="I92" s="458"/>
      <c r="J92" s="403"/>
      <c r="K92" s="403"/>
      <c r="L92" s="585" t="s">
        <v>86</v>
      </c>
      <c r="M92" s="586"/>
      <c r="N92" s="545" t="s">
        <v>2199</v>
      </c>
      <c r="O92" s="546"/>
      <c r="P92" s="546"/>
      <c r="Q92" s="546"/>
      <c r="R92" s="546"/>
      <c r="S92" s="546"/>
      <c r="T92" s="184"/>
      <c r="U92" s="180"/>
      <c r="V92" s="180"/>
      <c r="W92" s="180"/>
      <c r="X92" s="180"/>
      <c r="Y92" s="180"/>
      <c r="Z92" s="180"/>
      <c r="AA92" s="180"/>
      <c r="AB92" s="180"/>
      <c r="AC92" s="180"/>
    </row>
    <row r="93" spans="1:29" s="392" customFormat="1" ht="8.25" customHeight="1" outlineLevel="1" x14ac:dyDescent="0.25">
      <c r="A93" s="557"/>
      <c r="B93" s="539"/>
      <c r="C93" s="393"/>
      <c r="D93" s="393"/>
      <c r="E93" s="393"/>
      <c r="F93" s="393"/>
      <c r="G93" s="507"/>
      <c r="H93" s="404"/>
      <c r="I93" s="481"/>
      <c r="J93" s="393"/>
      <c r="K93" s="393"/>
      <c r="L93" s="393"/>
      <c r="M93" s="393"/>
      <c r="N93" s="393"/>
      <c r="O93" s="393"/>
      <c r="P93" s="393"/>
      <c r="Q93" s="393"/>
      <c r="R93" s="393"/>
      <c r="S93" s="393"/>
      <c r="T93" s="184"/>
      <c r="U93" s="180"/>
      <c r="V93" s="180"/>
      <c r="W93" s="180"/>
      <c r="X93" s="180"/>
      <c r="Y93" s="180"/>
      <c r="Z93" s="180"/>
      <c r="AA93" s="180"/>
      <c r="AB93" s="180"/>
      <c r="AC93" s="180"/>
    </row>
    <row r="94" spans="1:29" s="392" customFormat="1" ht="30" customHeight="1" outlineLevel="1" x14ac:dyDescent="0.25">
      <c r="A94" s="557"/>
      <c r="B94" s="571" t="str">
        <f>Notes!B18</f>
        <v>Note 8</v>
      </c>
      <c r="C94" s="589" t="s">
        <v>87</v>
      </c>
      <c r="D94" s="590"/>
      <c r="E94" s="590"/>
      <c r="F94" s="590"/>
      <c r="G94" s="590"/>
      <c r="H94" s="590"/>
      <c r="I94" s="590"/>
      <c r="J94" s="590"/>
      <c r="K94" s="590"/>
      <c r="L94" s="591"/>
      <c r="M94" s="403" t="s">
        <v>88</v>
      </c>
      <c r="N94" s="393"/>
      <c r="O94" s="393"/>
      <c r="P94" s="393"/>
      <c r="Q94" s="393"/>
      <c r="R94" s="393"/>
      <c r="S94" s="393"/>
      <c r="T94" s="184"/>
      <c r="U94" s="180"/>
      <c r="V94" s="180"/>
      <c r="W94" s="180"/>
      <c r="X94" s="180"/>
      <c r="Y94" s="180"/>
      <c r="Z94" s="180"/>
      <c r="AA94" s="180"/>
      <c r="AB94" s="180"/>
      <c r="AC94" s="180"/>
    </row>
    <row r="95" spans="1:29" s="392" customFormat="1" ht="30" customHeight="1" outlineLevel="1" x14ac:dyDescent="0.25">
      <c r="A95" s="557"/>
      <c r="B95" s="571"/>
      <c r="C95" s="393"/>
      <c r="D95" s="393"/>
      <c r="E95" s="393"/>
      <c r="F95" s="393"/>
      <c r="G95" s="507"/>
      <c r="H95" s="404"/>
      <c r="I95" s="481"/>
      <c r="J95" s="393"/>
      <c r="K95" s="393"/>
      <c r="L95" s="393"/>
      <c r="M95" s="393"/>
      <c r="N95" s="393"/>
      <c r="O95" s="393"/>
      <c r="P95" s="393"/>
      <c r="Q95" s="393"/>
      <c r="R95" s="585" t="s">
        <v>89</v>
      </c>
      <c r="S95" s="586"/>
      <c r="T95" s="184"/>
      <c r="U95" s="180"/>
      <c r="V95" s="180"/>
      <c r="W95" s="180"/>
      <c r="X95" s="180"/>
      <c r="Y95" s="180"/>
      <c r="Z95" s="180"/>
      <c r="AA95" s="180"/>
      <c r="AB95" s="180"/>
      <c r="AC95" s="180"/>
    </row>
    <row r="96" spans="1:29" s="392" customFormat="1" ht="45" customHeight="1" outlineLevel="1" x14ac:dyDescent="0.25">
      <c r="A96" s="557"/>
      <c r="B96" s="571"/>
      <c r="C96" s="592" t="s">
        <v>90</v>
      </c>
      <c r="D96" s="593"/>
      <c r="E96" s="560" t="s">
        <v>91</v>
      </c>
      <c r="F96" s="561"/>
      <c r="G96" s="506"/>
      <c r="H96" s="406"/>
      <c r="I96" s="480"/>
      <c r="J96" s="626"/>
      <c r="K96" s="627"/>
      <c r="L96" s="627"/>
      <c r="M96" s="627"/>
      <c r="N96" s="627"/>
      <c r="O96" s="627"/>
      <c r="P96" s="627"/>
      <c r="Q96" s="628"/>
      <c r="R96" s="564"/>
      <c r="S96" s="565"/>
      <c r="T96" s="184"/>
      <c r="U96" s="180"/>
      <c r="V96" s="180"/>
      <c r="W96" s="180"/>
      <c r="X96" s="180"/>
      <c r="Y96" s="180"/>
      <c r="Z96" s="180"/>
      <c r="AA96" s="180"/>
      <c r="AB96" s="180"/>
      <c r="AC96" s="180"/>
    </row>
    <row r="97" spans="1:29" s="392" customFormat="1" ht="30" customHeight="1" outlineLevel="1" x14ac:dyDescent="0.25">
      <c r="A97" s="557"/>
      <c r="B97" s="571"/>
      <c r="C97" s="594"/>
      <c r="D97" s="595"/>
      <c r="E97" s="560" t="s">
        <v>92</v>
      </c>
      <c r="F97" s="561"/>
      <c r="G97" s="506"/>
      <c r="H97" s="406"/>
      <c r="I97" s="480"/>
      <c r="J97" s="550" t="s">
        <v>93</v>
      </c>
      <c r="K97" s="551"/>
      <c r="L97" s="552"/>
      <c r="M97" s="553"/>
      <c r="N97" s="554"/>
      <c r="O97" s="554"/>
      <c r="P97" s="554"/>
      <c r="Q97" s="554"/>
      <c r="R97" s="554"/>
      <c r="S97" s="555"/>
      <c r="T97" s="184"/>
      <c r="U97" s="180"/>
      <c r="V97" s="180"/>
      <c r="W97" s="180"/>
      <c r="X97" s="180"/>
      <c r="Y97" s="180"/>
      <c r="Z97" s="180"/>
      <c r="AA97" s="180"/>
      <c r="AB97" s="180"/>
      <c r="AC97" s="180"/>
    </row>
    <row r="98" spans="1:29" s="392" customFormat="1" ht="45" customHeight="1" outlineLevel="1" x14ac:dyDescent="0.25">
      <c r="A98" s="557"/>
      <c r="B98" s="571"/>
      <c r="C98" s="594"/>
      <c r="D98" s="595"/>
      <c r="E98" s="560" t="s">
        <v>94</v>
      </c>
      <c r="F98" s="561"/>
      <c r="G98" s="506"/>
      <c r="H98" s="406"/>
      <c r="I98" s="480"/>
      <c r="J98" s="626"/>
      <c r="K98" s="627"/>
      <c r="L98" s="627"/>
      <c r="M98" s="627"/>
      <c r="N98" s="627"/>
      <c r="O98" s="627"/>
      <c r="P98" s="627"/>
      <c r="Q98" s="628"/>
      <c r="R98" s="564"/>
      <c r="S98" s="565"/>
      <c r="T98" s="184"/>
      <c r="U98" s="180"/>
      <c r="V98" s="180"/>
      <c r="W98" s="180"/>
      <c r="X98" s="180"/>
      <c r="Y98" s="180"/>
      <c r="Z98" s="180"/>
      <c r="AA98" s="180"/>
      <c r="AB98" s="180"/>
      <c r="AC98" s="180"/>
    </row>
    <row r="99" spans="1:29" s="392" customFormat="1" ht="30" customHeight="1" outlineLevel="1" x14ac:dyDescent="0.25">
      <c r="A99" s="557"/>
      <c r="B99" s="571"/>
      <c r="C99" s="596"/>
      <c r="D99" s="597"/>
      <c r="E99" s="560" t="s">
        <v>92</v>
      </c>
      <c r="F99" s="561"/>
      <c r="G99" s="506"/>
      <c r="H99" s="406"/>
      <c r="I99" s="480"/>
      <c r="J99" s="550" t="s">
        <v>93</v>
      </c>
      <c r="K99" s="551"/>
      <c r="L99" s="552"/>
      <c r="M99" s="553"/>
      <c r="N99" s="554"/>
      <c r="O99" s="554"/>
      <c r="P99" s="554"/>
      <c r="Q99" s="554"/>
      <c r="R99" s="554"/>
      <c r="S99" s="555"/>
      <c r="T99" s="184"/>
      <c r="U99" s="180"/>
      <c r="V99" s="180"/>
      <c r="W99" s="180"/>
      <c r="X99" s="180"/>
      <c r="Y99" s="180"/>
      <c r="Z99" s="180"/>
      <c r="AA99" s="180"/>
      <c r="AB99" s="180"/>
      <c r="AC99" s="180"/>
    </row>
    <row r="100" spans="1:29" s="392" customFormat="1" ht="8.25" customHeight="1" outlineLevel="1" x14ac:dyDescent="0.25">
      <c r="A100" s="557"/>
      <c r="B100" s="571"/>
      <c r="C100" s="393"/>
      <c r="D100" s="393"/>
      <c r="E100" s="393"/>
      <c r="F100" s="393"/>
      <c r="G100" s="507"/>
      <c r="H100" s="404"/>
      <c r="I100" s="481"/>
      <c r="J100" s="393"/>
      <c r="K100" s="393"/>
      <c r="L100" s="393"/>
      <c r="M100" s="393"/>
      <c r="N100" s="393"/>
      <c r="O100" s="393"/>
      <c r="P100" s="393"/>
      <c r="Q100" s="393"/>
      <c r="R100" s="554"/>
      <c r="S100" s="554"/>
      <c r="T100" s="184"/>
      <c r="U100" s="180"/>
      <c r="V100" s="180"/>
      <c r="W100" s="180"/>
      <c r="X100" s="180"/>
      <c r="Y100" s="180"/>
      <c r="Z100" s="180"/>
      <c r="AA100" s="180"/>
      <c r="AB100" s="180"/>
      <c r="AC100" s="180"/>
    </row>
    <row r="101" spans="1:29" s="392" customFormat="1" ht="60" customHeight="1" outlineLevel="1" x14ac:dyDescent="0.25">
      <c r="A101" s="557"/>
      <c r="B101" s="571"/>
      <c r="C101" s="585" t="s">
        <v>95</v>
      </c>
      <c r="D101" s="586"/>
      <c r="E101" s="614"/>
      <c r="F101" s="615"/>
      <c r="G101" s="615"/>
      <c r="H101" s="615"/>
      <c r="I101" s="615"/>
      <c r="J101" s="615"/>
      <c r="K101" s="615"/>
      <c r="L101" s="615"/>
      <c r="M101" s="615"/>
      <c r="N101" s="615"/>
      <c r="O101" s="615"/>
      <c r="P101" s="615"/>
      <c r="Q101" s="615"/>
      <c r="R101" s="615"/>
      <c r="S101" s="616"/>
      <c r="T101" s="184"/>
      <c r="U101" s="180"/>
      <c r="V101" s="180"/>
      <c r="W101" s="180"/>
      <c r="X101" s="180"/>
      <c r="Y101" s="180"/>
      <c r="Z101" s="180"/>
      <c r="AA101" s="180"/>
      <c r="AB101" s="180"/>
      <c r="AC101" s="180"/>
    </row>
    <row r="102" spans="1:29" s="392" customFormat="1" ht="8.25" customHeight="1" outlineLevel="1" x14ac:dyDescent="0.25">
      <c r="A102" s="557"/>
      <c r="B102" s="571"/>
      <c r="C102" s="617"/>
      <c r="D102" s="618"/>
      <c r="E102" s="618"/>
      <c r="F102" s="618"/>
      <c r="G102" s="618"/>
      <c r="H102" s="618"/>
      <c r="I102" s="618"/>
      <c r="J102" s="618"/>
      <c r="K102" s="618"/>
      <c r="L102" s="618"/>
      <c r="M102" s="618"/>
      <c r="N102" s="618"/>
      <c r="O102" s="618"/>
      <c r="P102" s="618"/>
      <c r="Q102" s="618"/>
      <c r="R102" s="618"/>
      <c r="S102" s="618"/>
      <c r="T102" s="184"/>
      <c r="U102" s="180"/>
      <c r="V102" s="180"/>
      <c r="W102" s="180"/>
      <c r="X102" s="180"/>
      <c r="Y102" s="180"/>
      <c r="Z102" s="180"/>
      <c r="AA102" s="180"/>
      <c r="AB102" s="180"/>
      <c r="AC102" s="180"/>
    </row>
    <row r="103" spans="1:29" s="392" customFormat="1" ht="30" customHeight="1" outlineLevel="1" x14ac:dyDescent="0.25">
      <c r="A103" s="557"/>
      <c r="B103" s="571"/>
      <c r="C103" s="393"/>
      <c r="D103" s="393"/>
      <c r="E103" s="393"/>
      <c r="F103" s="393"/>
      <c r="G103" s="507"/>
      <c r="H103" s="404"/>
      <c r="I103" s="481"/>
      <c r="J103" s="393"/>
      <c r="K103" s="393"/>
      <c r="L103" s="393"/>
      <c r="M103" s="393"/>
      <c r="N103" s="393"/>
      <c r="O103" s="393"/>
      <c r="P103" s="393"/>
      <c r="Q103" s="393"/>
      <c r="R103" s="585" t="s">
        <v>89</v>
      </c>
      <c r="S103" s="586"/>
      <c r="T103" s="184"/>
      <c r="U103" s="180"/>
      <c r="V103" s="180"/>
      <c r="W103" s="180"/>
      <c r="X103" s="180"/>
      <c r="Y103" s="180"/>
      <c r="Z103" s="180"/>
      <c r="AA103" s="180"/>
      <c r="AB103" s="180"/>
      <c r="AC103" s="180"/>
    </row>
    <row r="104" spans="1:29" s="392" customFormat="1" ht="45" customHeight="1" outlineLevel="1" x14ac:dyDescent="0.25">
      <c r="A104" s="557"/>
      <c r="B104" s="571"/>
      <c r="C104" s="592" t="s">
        <v>96</v>
      </c>
      <c r="D104" s="593"/>
      <c r="E104" s="560" t="s">
        <v>97</v>
      </c>
      <c r="F104" s="561"/>
      <c r="G104" s="506"/>
      <c r="H104" s="459"/>
      <c r="I104" s="488"/>
      <c r="J104" s="564"/>
      <c r="K104" s="631"/>
      <c r="L104" s="631"/>
      <c r="M104" s="631"/>
      <c r="N104" s="631"/>
      <c r="O104" s="631"/>
      <c r="P104" s="631"/>
      <c r="Q104" s="565"/>
      <c r="R104" s="564"/>
      <c r="S104" s="565"/>
      <c r="T104" s="184"/>
      <c r="U104" s="180"/>
      <c r="V104" s="180"/>
      <c r="W104" s="180"/>
      <c r="X104" s="180"/>
      <c r="Y104" s="180"/>
      <c r="Z104" s="180"/>
      <c r="AA104" s="180"/>
      <c r="AB104" s="180"/>
      <c r="AC104" s="180"/>
    </row>
    <row r="105" spans="1:29" s="392" customFormat="1" ht="30" customHeight="1" outlineLevel="1" x14ac:dyDescent="0.25">
      <c r="A105" s="557"/>
      <c r="B105" s="571"/>
      <c r="C105" s="596"/>
      <c r="D105" s="597"/>
      <c r="E105" s="560" t="s">
        <v>92</v>
      </c>
      <c r="F105" s="561"/>
      <c r="G105" s="506"/>
      <c r="H105" s="460"/>
      <c r="I105" s="489"/>
      <c r="J105" s="550" t="s">
        <v>93</v>
      </c>
      <c r="K105" s="551"/>
      <c r="L105" s="552"/>
      <c r="M105" s="632"/>
      <c r="N105" s="633"/>
      <c r="O105" s="633"/>
      <c r="P105" s="633"/>
      <c r="Q105" s="633"/>
      <c r="R105" s="633"/>
      <c r="S105" s="633"/>
      <c r="T105" s="184"/>
      <c r="U105" s="180"/>
      <c r="V105" s="180"/>
      <c r="W105" s="180"/>
      <c r="X105" s="180"/>
      <c r="Y105" s="180"/>
      <c r="Z105" s="180"/>
      <c r="AA105" s="180"/>
      <c r="AB105" s="180"/>
      <c r="AC105" s="180"/>
    </row>
    <row r="106" spans="1:29" s="392" customFormat="1" ht="6" customHeight="1" outlineLevel="1" x14ac:dyDescent="0.25">
      <c r="A106" s="557"/>
      <c r="B106" s="197"/>
      <c r="C106" s="569"/>
      <c r="D106" s="570"/>
      <c r="E106" s="570"/>
      <c r="F106" s="570"/>
      <c r="G106" s="570"/>
      <c r="H106" s="570"/>
      <c r="I106" s="570"/>
      <c r="J106" s="570"/>
      <c r="K106" s="570"/>
      <c r="L106" s="570"/>
      <c r="M106" s="570"/>
      <c r="N106" s="570"/>
      <c r="O106" s="570"/>
      <c r="P106" s="570"/>
      <c r="Q106" s="570"/>
      <c r="R106" s="570"/>
      <c r="S106" s="570"/>
      <c r="T106" s="184"/>
      <c r="U106" s="180"/>
      <c r="V106" s="180"/>
      <c r="W106" s="180"/>
      <c r="X106" s="180"/>
      <c r="Y106" s="180"/>
      <c r="Z106" s="180"/>
      <c r="AA106" s="180"/>
      <c r="AB106" s="180"/>
      <c r="AC106" s="180"/>
    </row>
    <row r="107" spans="1:29" s="392" customFormat="1" ht="25.5" customHeight="1" outlineLevel="1" x14ac:dyDescent="0.25">
      <c r="A107" s="557"/>
      <c r="B107" s="571" t="str">
        <f>Notes!B20</f>
        <v>Note 9</v>
      </c>
      <c r="C107" s="589" t="s">
        <v>98</v>
      </c>
      <c r="D107" s="590"/>
      <c r="E107" s="590"/>
      <c r="F107" s="590"/>
      <c r="G107" s="590"/>
      <c r="H107" s="590"/>
      <c r="I107" s="590"/>
      <c r="J107" s="590"/>
      <c r="K107" s="590"/>
      <c r="L107" s="591"/>
      <c r="M107" s="569"/>
      <c r="N107" s="570"/>
      <c r="O107" s="570"/>
      <c r="P107" s="570"/>
      <c r="Q107" s="570"/>
      <c r="R107" s="570"/>
      <c r="S107" s="570"/>
      <c r="T107" s="184"/>
      <c r="U107" s="180"/>
      <c r="V107" s="180"/>
      <c r="W107" s="180"/>
      <c r="X107" s="180"/>
      <c r="Y107" s="180"/>
      <c r="Z107" s="180"/>
      <c r="AA107" s="180"/>
      <c r="AB107" s="180"/>
      <c r="AC107" s="180"/>
    </row>
    <row r="108" spans="1:29" s="392" customFormat="1" ht="6" customHeight="1" outlineLevel="1" x14ac:dyDescent="0.25">
      <c r="A108" s="557"/>
      <c r="B108" s="571"/>
      <c r="C108" s="629"/>
      <c r="D108" s="576"/>
      <c r="E108" s="576"/>
      <c r="F108" s="576"/>
      <c r="G108" s="576"/>
      <c r="H108" s="576"/>
      <c r="I108" s="576"/>
      <c r="J108" s="576"/>
      <c r="K108" s="576"/>
      <c r="L108" s="576"/>
      <c r="M108" s="576"/>
      <c r="N108" s="576"/>
      <c r="O108" s="576"/>
      <c r="P108" s="576"/>
      <c r="Q108" s="576"/>
      <c r="R108" s="576"/>
      <c r="S108" s="576"/>
      <c r="T108" s="184"/>
      <c r="U108" s="180"/>
      <c r="V108" s="180"/>
      <c r="W108" s="180"/>
      <c r="X108" s="180"/>
      <c r="Y108" s="180"/>
      <c r="Z108" s="180"/>
      <c r="AA108" s="180"/>
      <c r="AB108" s="180"/>
      <c r="AC108" s="180"/>
    </row>
    <row r="109" spans="1:29" s="392" customFormat="1" ht="45" customHeight="1" outlineLevel="1" thickBot="1" x14ac:dyDescent="0.3">
      <c r="A109" s="558"/>
      <c r="B109" s="572"/>
      <c r="C109" s="545" t="s">
        <v>99</v>
      </c>
      <c r="D109" s="546"/>
      <c r="E109" s="546"/>
      <c r="F109" s="546"/>
      <c r="G109" s="546"/>
      <c r="H109" s="546"/>
      <c r="I109" s="546"/>
      <c r="J109" s="546"/>
      <c r="K109" s="546"/>
      <c r="L109" s="546"/>
      <c r="M109" s="546"/>
      <c r="N109" s="546"/>
      <c r="O109" s="546"/>
      <c r="P109" s="546"/>
      <c r="Q109" s="546"/>
      <c r="R109" s="546"/>
      <c r="S109" s="546"/>
      <c r="T109" s="184"/>
      <c r="U109" s="180"/>
      <c r="V109" s="180"/>
      <c r="W109" s="180"/>
      <c r="X109" s="180"/>
      <c r="Y109" s="180"/>
      <c r="Z109" s="180"/>
      <c r="AA109" s="180"/>
      <c r="AB109" s="180"/>
      <c r="AC109" s="180"/>
    </row>
    <row r="110" spans="1:29" s="392" customFormat="1" ht="6" customHeight="1" outlineLevel="1" x14ac:dyDescent="0.25">
      <c r="A110" s="234"/>
      <c r="B110" s="230"/>
      <c r="C110" s="393"/>
      <c r="D110" s="393"/>
      <c r="E110" s="393"/>
      <c r="F110" s="393"/>
      <c r="G110" s="507"/>
      <c r="H110" s="404"/>
      <c r="I110" s="481"/>
      <c r="J110" s="393"/>
      <c r="K110" s="393"/>
      <c r="L110" s="393"/>
      <c r="M110" s="393"/>
      <c r="N110" s="393"/>
      <c r="O110" s="393"/>
      <c r="P110" s="393"/>
      <c r="Q110" s="393"/>
      <c r="R110" s="393"/>
      <c r="S110" s="393"/>
      <c r="T110" s="184"/>
      <c r="U110" s="180"/>
      <c r="V110" s="180"/>
      <c r="W110" s="180"/>
      <c r="X110" s="180"/>
      <c r="Y110" s="180"/>
      <c r="Z110" s="180"/>
      <c r="AA110" s="180"/>
      <c r="AB110" s="180"/>
      <c r="AC110" s="180"/>
    </row>
    <row r="111" spans="1:29" s="398" customFormat="1" outlineLevel="1" x14ac:dyDescent="0.25">
      <c r="A111" s="234"/>
      <c r="B111" s="216" t="s">
        <v>35</v>
      </c>
      <c r="C111" s="397"/>
      <c r="D111" s="397"/>
      <c r="E111" s="397"/>
      <c r="F111" s="397"/>
      <c r="G111" s="397"/>
      <c r="H111" s="397"/>
      <c r="I111" s="397"/>
      <c r="J111" s="397"/>
      <c r="K111" s="397"/>
      <c r="L111" s="397"/>
      <c r="M111" s="397"/>
      <c r="N111" s="397"/>
      <c r="O111" s="397"/>
      <c r="P111" s="397"/>
      <c r="Q111" s="397"/>
      <c r="R111" s="397"/>
      <c r="S111" s="397"/>
      <c r="T111" s="218"/>
      <c r="U111" s="219"/>
      <c r="V111" s="219"/>
      <c r="W111" s="219"/>
      <c r="X111" s="219"/>
      <c r="Y111" s="219"/>
      <c r="Z111" s="219"/>
      <c r="AA111" s="219"/>
      <c r="AB111" s="219"/>
      <c r="AC111" s="219"/>
    </row>
    <row r="112" spans="1:29" s="392" customFormat="1" outlineLevel="1" x14ac:dyDescent="0.25">
      <c r="A112" s="234"/>
      <c r="B112" s="185" t="s">
        <v>100</v>
      </c>
      <c r="C112" s="541" t="s">
        <v>101</v>
      </c>
      <c r="D112" s="542"/>
      <c r="E112" s="393"/>
      <c r="F112" s="393"/>
      <c r="G112" s="507"/>
      <c r="H112" s="404"/>
      <c r="I112" s="481"/>
      <c r="J112" s="393"/>
      <c r="K112" s="393"/>
      <c r="L112" s="393"/>
      <c r="M112" s="393"/>
      <c r="N112" s="393"/>
      <c r="O112" s="393"/>
      <c r="P112" s="393"/>
      <c r="Q112" s="393"/>
      <c r="R112" s="393"/>
      <c r="S112" s="393"/>
      <c r="T112" s="184"/>
      <c r="U112" s="180"/>
      <c r="V112" s="180"/>
      <c r="W112" s="180"/>
      <c r="X112" s="180"/>
      <c r="Y112" s="180"/>
      <c r="Z112" s="180"/>
      <c r="AA112" s="180"/>
      <c r="AB112" s="180"/>
      <c r="AC112" s="180"/>
    </row>
    <row r="113" spans="1:29" s="392" customFormat="1" ht="36" outlineLevel="1" x14ac:dyDescent="0.25">
      <c r="A113" s="234"/>
      <c r="B113" s="235" t="s">
        <v>102</v>
      </c>
      <c r="C113" s="545"/>
      <c r="D113" s="546"/>
      <c r="E113" s="546"/>
      <c r="F113" s="546"/>
      <c r="G113" s="546"/>
      <c r="H113" s="546"/>
      <c r="I113" s="546"/>
      <c r="J113" s="546"/>
      <c r="K113" s="546"/>
      <c r="L113" s="546"/>
      <c r="M113" s="546"/>
      <c r="N113" s="546"/>
      <c r="O113" s="546"/>
      <c r="P113" s="546"/>
      <c r="Q113" s="546"/>
      <c r="R113" s="546"/>
      <c r="S113" s="546"/>
      <c r="T113" s="184"/>
      <c r="U113" s="180"/>
      <c r="V113" s="180"/>
      <c r="W113" s="180"/>
      <c r="X113" s="180"/>
      <c r="Y113" s="180"/>
      <c r="Z113" s="180"/>
      <c r="AA113" s="180"/>
      <c r="AB113" s="180"/>
      <c r="AC113" s="180"/>
    </row>
    <row r="114" spans="1:29" s="392" customFormat="1" ht="5.25" customHeight="1" outlineLevel="1" thickBot="1" x14ac:dyDescent="0.3">
      <c r="A114" s="236"/>
      <c r="B114" s="212"/>
      <c r="C114" s="237"/>
      <c r="D114" s="237"/>
      <c r="E114" s="237"/>
      <c r="F114" s="237"/>
      <c r="G114" s="237"/>
      <c r="H114" s="237"/>
      <c r="I114" s="237"/>
      <c r="J114" s="237"/>
      <c r="K114" s="237"/>
      <c r="L114" s="237"/>
      <c r="M114" s="237"/>
      <c r="N114" s="237"/>
      <c r="O114" s="237"/>
      <c r="P114" s="237"/>
      <c r="Q114" s="237"/>
      <c r="R114" s="237"/>
      <c r="S114" s="237"/>
      <c r="T114" s="238"/>
      <c r="U114" s="180"/>
      <c r="V114" s="180"/>
      <c r="W114" s="180"/>
      <c r="X114" s="180"/>
      <c r="Y114" s="180"/>
      <c r="Z114" s="180"/>
      <c r="AA114" s="180"/>
      <c r="AB114" s="180"/>
      <c r="AC114" s="180"/>
    </row>
    <row r="115" spans="1:29" s="392" customFormat="1" ht="12.5" thickBot="1" x14ac:dyDescent="0.3">
      <c r="A115" s="171"/>
      <c r="B115" s="239"/>
      <c r="C115" s="240"/>
      <c r="D115" s="240"/>
      <c r="E115" s="240"/>
      <c r="F115" s="240"/>
      <c r="G115" s="240"/>
      <c r="H115" s="240"/>
      <c r="I115" s="240"/>
      <c r="J115" s="240"/>
      <c r="K115" s="240"/>
      <c r="L115" s="240"/>
      <c r="M115" s="240"/>
      <c r="N115" s="240"/>
      <c r="O115" s="240"/>
      <c r="P115" s="240"/>
      <c r="Q115" s="240"/>
      <c r="R115" s="240"/>
      <c r="S115" s="240"/>
      <c r="T115" s="180"/>
      <c r="U115" s="180"/>
      <c r="V115" s="180"/>
      <c r="W115" s="180"/>
      <c r="X115" s="180"/>
      <c r="Y115" s="180"/>
      <c r="Z115" s="180"/>
      <c r="AA115" s="180"/>
      <c r="AB115" s="180"/>
      <c r="AC115" s="180"/>
    </row>
    <row r="116" spans="1:29" ht="12.5" thickBot="1" x14ac:dyDescent="0.35">
      <c r="A116" s="566" t="str">
        <f>Notes!B22</f>
        <v>Note 10</v>
      </c>
      <c r="B116" s="176" t="s">
        <v>103</v>
      </c>
      <c r="C116" s="178"/>
      <c r="D116" s="178"/>
      <c r="E116" s="178"/>
      <c r="F116" s="178"/>
      <c r="G116" s="178"/>
      <c r="H116" s="178"/>
      <c r="I116" s="178"/>
      <c r="J116" s="178"/>
      <c r="K116" s="178"/>
      <c r="L116" s="178"/>
      <c r="M116" s="178"/>
      <c r="N116" s="178"/>
      <c r="O116" s="178"/>
      <c r="P116" s="178"/>
      <c r="Q116" s="178"/>
      <c r="R116" s="178"/>
      <c r="S116" s="178"/>
      <c r="T116" s="179"/>
      <c r="U116" s="174"/>
      <c r="V116" s="174"/>
      <c r="W116" s="174"/>
      <c r="X116" s="174"/>
      <c r="Y116" s="174"/>
      <c r="Z116" s="174"/>
      <c r="AA116" s="174"/>
      <c r="AB116" s="174"/>
      <c r="AC116" s="174"/>
    </row>
    <row r="117" spans="1:29" s="392" customFormat="1" ht="6" customHeight="1" outlineLevel="1" x14ac:dyDescent="0.25">
      <c r="A117" s="567"/>
      <c r="B117" s="230"/>
      <c r="C117" s="393"/>
      <c r="D117" s="393"/>
      <c r="E117" s="393"/>
      <c r="F117" s="393"/>
      <c r="G117" s="507"/>
      <c r="H117" s="404"/>
      <c r="I117" s="481"/>
      <c r="J117" s="393"/>
      <c r="K117" s="393"/>
      <c r="L117" s="393"/>
      <c r="M117" s="393"/>
      <c r="N117" s="393"/>
      <c r="O117" s="393"/>
      <c r="P117" s="393"/>
      <c r="Q117" s="393"/>
      <c r="R117" s="393"/>
      <c r="S117" s="393"/>
      <c r="T117" s="184"/>
      <c r="U117" s="180"/>
      <c r="V117" s="180"/>
      <c r="W117" s="180"/>
      <c r="X117" s="180"/>
      <c r="Y117" s="180"/>
      <c r="Z117" s="180"/>
      <c r="AA117" s="180"/>
      <c r="AB117" s="180"/>
      <c r="AC117" s="180"/>
    </row>
    <row r="118" spans="1:29" s="392" customFormat="1" outlineLevel="1" x14ac:dyDescent="0.25">
      <c r="A118" s="567"/>
      <c r="B118" s="409" t="s">
        <v>104</v>
      </c>
      <c r="C118" s="393"/>
      <c r="D118" s="393"/>
      <c r="E118" s="393"/>
      <c r="F118" s="393"/>
      <c r="G118" s="507"/>
      <c r="H118" s="404"/>
      <c r="I118" s="481"/>
      <c r="J118" s="393"/>
      <c r="K118" s="393"/>
      <c r="L118" s="410" t="s">
        <v>105</v>
      </c>
      <c r="M118" s="393"/>
      <c r="N118" s="393"/>
      <c r="O118" s="393"/>
      <c r="P118" s="393"/>
      <c r="Q118" s="393"/>
      <c r="R118" s="411"/>
      <c r="S118" s="411"/>
      <c r="T118" s="244"/>
      <c r="U118" s="180"/>
      <c r="V118" s="180"/>
      <c r="W118" s="180"/>
      <c r="X118" s="180"/>
      <c r="Y118" s="180"/>
      <c r="Z118" s="180"/>
      <c r="AA118" s="180"/>
      <c r="AB118" s="180"/>
      <c r="AC118" s="180"/>
    </row>
    <row r="119" spans="1:29" s="392" customFormat="1" ht="6" customHeight="1" outlineLevel="1" x14ac:dyDescent="0.25">
      <c r="A119" s="567"/>
      <c r="B119" s="230"/>
      <c r="C119" s="393"/>
      <c r="D119" s="393"/>
      <c r="E119" s="393"/>
      <c r="F119" s="393"/>
      <c r="G119" s="507"/>
      <c r="H119" s="404"/>
      <c r="I119" s="481"/>
      <c r="J119" s="393"/>
      <c r="K119" s="393"/>
      <c r="L119" s="393"/>
      <c r="M119" s="393"/>
      <c r="N119" s="393"/>
      <c r="O119" s="393"/>
      <c r="P119" s="393"/>
      <c r="Q119" s="393"/>
      <c r="R119" s="393"/>
      <c r="S119" s="393"/>
      <c r="T119" s="184"/>
      <c r="U119" s="180"/>
      <c r="V119" s="180"/>
      <c r="W119" s="180"/>
      <c r="X119" s="180"/>
      <c r="Y119" s="180"/>
      <c r="Z119" s="180"/>
      <c r="AA119" s="180"/>
      <c r="AB119" s="180"/>
      <c r="AC119" s="180"/>
    </row>
    <row r="120" spans="1:29" s="392" customFormat="1" ht="15" customHeight="1" outlineLevel="1" x14ac:dyDescent="0.25">
      <c r="A120" s="567"/>
      <c r="B120" s="559" t="s">
        <v>106</v>
      </c>
      <c r="C120" s="578" t="s">
        <v>2044</v>
      </c>
      <c r="D120" s="579"/>
      <c r="E120" s="579"/>
      <c r="F120" s="579"/>
      <c r="G120" s="579"/>
      <c r="H120" s="579"/>
      <c r="I120" s="579"/>
      <c r="J120" s="579"/>
      <c r="K120" s="579"/>
      <c r="L120" s="579"/>
      <c r="M120" s="579"/>
      <c r="N120" s="579"/>
      <c r="O120" s="579"/>
      <c r="P120" s="579"/>
      <c r="Q120" s="579"/>
      <c r="R120" s="579"/>
      <c r="S120" s="580"/>
      <c r="T120" s="184"/>
      <c r="U120" s="180"/>
      <c r="V120" s="180"/>
      <c r="W120" s="180"/>
      <c r="X120" s="180"/>
      <c r="Y120" s="180"/>
      <c r="Z120" s="180"/>
      <c r="AA120" s="180"/>
      <c r="AB120" s="180"/>
      <c r="AC120" s="180"/>
    </row>
    <row r="121" spans="1:29" s="392" customFormat="1" outlineLevel="1" x14ac:dyDescent="0.25">
      <c r="A121" s="567"/>
      <c r="B121" s="539"/>
      <c r="C121" s="545"/>
      <c r="D121" s="546"/>
      <c r="E121" s="546"/>
      <c r="F121" s="546"/>
      <c r="G121" s="546"/>
      <c r="H121" s="546"/>
      <c r="I121" s="546"/>
      <c r="J121" s="546"/>
      <c r="K121" s="546"/>
      <c r="L121" s="546"/>
      <c r="M121" s="546"/>
      <c r="N121" s="546"/>
      <c r="O121" s="546"/>
      <c r="P121" s="546"/>
      <c r="Q121" s="546"/>
      <c r="R121" s="546"/>
      <c r="S121" s="581"/>
      <c r="T121" s="184"/>
      <c r="U121" s="180"/>
      <c r="V121" s="180"/>
      <c r="W121" s="180"/>
      <c r="X121" s="180"/>
      <c r="Y121" s="180"/>
      <c r="Z121" s="180"/>
      <c r="AA121" s="180"/>
      <c r="AB121" s="180"/>
      <c r="AC121" s="180"/>
    </row>
    <row r="122" spans="1:29" s="392" customFormat="1" outlineLevel="1" x14ac:dyDescent="0.25">
      <c r="A122" s="567"/>
      <c r="B122" s="539"/>
      <c r="C122" s="545"/>
      <c r="D122" s="546"/>
      <c r="E122" s="546"/>
      <c r="F122" s="546"/>
      <c r="G122" s="546"/>
      <c r="H122" s="546"/>
      <c r="I122" s="546"/>
      <c r="J122" s="546"/>
      <c r="K122" s="546"/>
      <c r="L122" s="546"/>
      <c r="M122" s="546"/>
      <c r="N122" s="546"/>
      <c r="O122" s="546"/>
      <c r="P122" s="546"/>
      <c r="Q122" s="546"/>
      <c r="R122" s="546"/>
      <c r="S122" s="581"/>
      <c r="T122" s="184"/>
      <c r="U122" s="180"/>
      <c r="V122" s="180"/>
      <c r="W122" s="180"/>
      <c r="X122" s="180"/>
      <c r="Y122" s="180"/>
      <c r="Z122" s="180"/>
      <c r="AA122" s="180"/>
      <c r="AB122" s="180"/>
      <c r="AC122" s="180"/>
    </row>
    <row r="123" spans="1:29" s="392" customFormat="1" outlineLevel="1" x14ac:dyDescent="0.25">
      <c r="A123" s="567"/>
      <c r="B123" s="539"/>
      <c r="C123" s="545"/>
      <c r="D123" s="546"/>
      <c r="E123" s="546"/>
      <c r="F123" s="546"/>
      <c r="G123" s="546"/>
      <c r="H123" s="546"/>
      <c r="I123" s="546"/>
      <c r="J123" s="546"/>
      <c r="K123" s="546"/>
      <c r="L123" s="546"/>
      <c r="M123" s="546"/>
      <c r="N123" s="546"/>
      <c r="O123" s="546"/>
      <c r="P123" s="546"/>
      <c r="Q123" s="546"/>
      <c r="R123" s="546"/>
      <c r="S123" s="581"/>
      <c r="T123" s="184"/>
      <c r="U123" s="180"/>
      <c r="V123" s="180"/>
      <c r="W123" s="180"/>
      <c r="X123" s="180"/>
      <c r="Y123" s="180"/>
      <c r="Z123" s="180"/>
      <c r="AA123" s="180"/>
      <c r="AB123" s="180"/>
      <c r="AC123" s="180"/>
    </row>
    <row r="124" spans="1:29" s="392" customFormat="1" outlineLevel="1" x14ac:dyDescent="0.25">
      <c r="A124" s="567"/>
      <c r="B124" s="539"/>
      <c r="C124" s="545"/>
      <c r="D124" s="546"/>
      <c r="E124" s="546"/>
      <c r="F124" s="546"/>
      <c r="G124" s="546"/>
      <c r="H124" s="546"/>
      <c r="I124" s="546"/>
      <c r="J124" s="546"/>
      <c r="K124" s="546"/>
      <c r="L124" s="546"/>
      <c r="M124" s="546"/>
      <c r="N124" s="546"/>
      <c r="O124" s="546"/>
      <c r="P124" s="546"/>
      <c r="Q124" s="546"/>
      <c r="R124" s="546"/>
      <c r="S124" s="581"/>
      <c r="T124" s="184"/>
      <c r="U124" s="180"/>
      <c r="V124" s="180"/>
      <c r="W124" s="180"/>
      <c r="X124" s="180"/>
      <c r="Y124" s="180"/>
      <c r="Z124" s="180"/>
      <c r="AA124" s="180"/>
      <c r="AB124" s="180"/>
      <c r="AC124" s="180"/>
    </row>
    <row r="125" spans="1:29" s="392" customFormat="1" ht="75" customHeight="1" outlineLevel="1" x14ac:dyDescent="0.25">
      <c r="A125" s="567"/>
      <c r="B125" s="540"/>
      <c r="C125" s="582"/>
      <c r="D125" s="583"/>
      <c r="E125" s="583"/>
      <c r="F125" s="583"/>
      <c r="G125" s="583"/>
      <c r="H125" s="583"/>
      <c r="I125" s="583"/>
      <c r="J125" s="583"/>
      <c r="K125" s="583"/>
      <c r="L125" s="583"/>
      <c r="M125" s="583"/>
      <c r="N125" s="583"/>
      <c r="O125" s="583"/>
      <c r="P125" s="583"/>
      <c r="Q125" s="583"/>
      <c r="R125" s="583"/>
      <c r="S125" s="584"/>
      <c r="T125" s="184"/>
      <c r="U125" s="180"/>
      <c r="V125" s="180"/>
      <c r="W125" s="180"/>
      <c r="X125" s="180"/>
      <c r="Y125" s="180"/>
      <c r="Z125" s="180"/>
      <c r="AA125" s="180"/>
      <c r="AB125" s="180"/>
      <c r="AC125" s="180"/>
    </row>
    <row r="126" spans="1:29" s="392" customFormat="1" ht="6" customHeight="1" outlineLevel="1" thickBot="1" x14ac:dyDescent="0.3">
      <c r="A126" s="568"/>
      <c r="B126" s="245"/>
      <c r="C126" s="213"/>
      <c r="D126" s="213"/>
      <c r="E126" s="213"/>
      <c r="F126" s="213"/>
      <c r="G126" s="213"/>
      <c r="H126" s="213"/>
      <c r="I126" s="213"/>
      <c r="J126" s="213"/>
      <c r="K126" s="213"/>
      <c r="L126" s="213"/>
      <c r="M126" s="213"/>
      <c r="N126" s="213"/>
      <c r="O126" s="213"/>
      <c r="P126" s="213"/>
      <c r="Q126" s="213"/>
      <c r="R126" s="213"/>
      <c r="S126" s="213"/>
      <c r="T126" s="214"/>
      <c r="U126" s="180"/>
      <c r="V126" s="180"/>
      <c r="W126" s="180"/>
      <c r="X126" s="180"/>
      <c r="Y126" s="180"/>
      <c r="Z126" s="180"/>
      <c r="AA126" s="180"/>
      <c r="AB126" s="180"/>
      <c r="AC126" s="180"/>
    </row>
    <row r="127" spans="1:29" s="417" customFormat="1" ht="12.5" thickBot="1" x14ac:dyDescent="0.3">
      <c r="A127" s="412"/>
      <c r="B127" s="413"/>
      <c r="C127" s="414"/>
      <c r="D127" s="414"/>
      <c r="E127" s="414"/>
      <c r="F127" s="414"/>
      <c r="G127" s="414"/>
      <c r="H127" s="414"/>
      <c r="I127" s="414"/>
      <c r="J127" s="414"/>
      <c r="K127" s="414"/>
      <c r="L127" s="414"/>
      <c r="M127" s="414"/>
      <c r="N127" s="414"/>
      <c r="O127" s="414"/>
      <c r="P127" s="414"/>
      <c r="Q127" s="414"/>
      <c r="R127" s="414"/>
      <c r="S127" s="414"/>
      <c r="T127" s="415"/>
      <c r="U127" s="416"/>
      <c r="V127" s="416"/>
      <c r="W127" s="416"/>
      <c r="X127" s="416"/>
      <c r="Y127" s="416"/>
      <c r="Z127" s="416"/>
      <c r="AA127" s="416"/>
      <c r="AB127" s="416"/>
      <c r="AC127" s="416"/>
    </row>
    <row r="128" spans="1:29" ht="12.5" thickBot="1" x14ac:dyDescent="0.35">
      <c r="A128" s="171"/>
      <c r="B128" s="176" t="s">
        <v>107</v>
      </c>
      <c r="C128" s="178"/>
      <c r="D128" s="178"/>
      <c r="E128" s="178"/>
      <c r="F128" s="178"/>
      <c r="G128" s="178"/>
      <c r="H128" s="178"/>
      <c r="I128" s="178"/>
      <c r="J128" s="178"/>
      <c r="K128" s="178"/>
      <c r="L128" s="178"/>
      <c r="M128" s="178"/>
      <c r="N128" s="178"/>
      <c r="O128" s="178"/>
      <c r="P128" s="178"/>
      <c r="Q128" s="178"/>
      <c r="R128" s="178"/>
      <c r="S128" s="178"/>
      <c r="T128" s="179"/>
      <c r="U128" s="174"/>
      <c r="V128" s="174"/>
      <c r="W128" s="174"/>
      <c r="X128" s="174"/>
      <c r="Y128" s="174"/>
      <c r="Z128" s="174"/>
      <c r="AA128" s="174"/>
      <c r="AB128" s="174"/>
      <c r="AC128" s="174"/>
    </row>
    <row r="129" spans="1:29" s="392" customFormat="1" ht="6" customHeight="1" outlineLevel="1" thickBot="1" x14ac:dyDescent="0.3">
      <c r="A129" s="249"/>
      <c r="B129" s="230"/>
      <c r="C129" s="393"/>
      <c r="D129" s="393"/>
      <c r="E129" s="393"/>
      <c r="F129" s="393"/>
      <c r="G129" s="507"/>
      <c r="H129" s="507"/>
      <c r="I129" s="507"/>
      <c r="J129" s="393"/>
      <c r="K129" s="393"/>
      <c r="L129" s="393"/>
      <c r="M129" s="393"/>
      <c r="N129" s="393"/>
      <c r="O129" s="393"/>
      <c r="P129" s="393"/>
      <c r="Q129" s="393"/>
      <c r="R129" s="393"/>
      <c r="S129" s="393"/>
      <c r="T129" s="184"/>
      <c r="U129" s="180"/>
      <c r="V129" s="180"/>
      <c r="W129" s="180"/>
      <c r="X129" s="180"/>
      <c r="Y129" s="180"/>
      <c r="Z129" s="180"/>
      <c r="AA129" s="180"/>
      <c r="AB129" s="180"/>
      <c r="AC129" s="180"/>
    </row>
    <row r="130" spans="1:29" s="392" customFormat="1" ht="12.75" customHeight="1" outlineLevel="1" thickBot="1" x14ac:dyDescent="0.3">
      <c r="A130" s="249"/>
      <c r="B130" s="547" t="s">
        <v>2004</v>
      </c>
      <c r="C130" s="548"/>
      <c r="D130" s="548"/>
      <c r="E130" s="548"/>
      <c r="F130" s="548"/>
      <c r="G130" s="548"/>
      <c r="H130" s="548"/>
      <c r="I130" s="548"/>
      <c r="J130" s="548"/>
      <c r="K130" s="548"/>
      <c r="L130" s="548"/>
      <c r="M130" s="548"/>
      <c r="N130" s="548"/>
      <c r="O130" s="548"/>
      <c r="P130" s="548"/>
      <c r="Q130" s="548"/>
      <c r="R130" s="548"/>
      <c r="S130" s="549"/>
      <c r="T130" s="184"/>
      <c r="U130" s="180" t="s">
        <v>109</v>
      </c>
      <c r="V130" s="180"/>
      <c r="W130" s="180"/>
      <c r="X130" s="180"/>
      <c r="Y130" s="180"/>
      <c r="Z130" s="180"/>
      <c r="AA130" s="180"/>
      <c r="AB130" s="180"/>
      <c r="AC130" s="180"/>
    </row>
    <row r="131" spans="1:29" s="392" customFormat="1" ht="6" customHeight="1" outlineLevel="1" thickBot="1" x14ac:dyDescent="0.3">
      <c r="A131" s="249"/>
      <c r="B131" s="230"/>
      <c r="C131" s="393"/>
      <c r="D131" s="393"/>
      <c r="E131" s="393"/>
      <c r="F131" s="393"/>
      <c r="G131" s="507"/>
      <c r="H131" s="507"/>
      <c r="I131" s="507"/>
      <c r="J131" s="393"/>
      <c r="K131" s="393"/>
      <c r="L131" s="393"/>
      <c r="M131" s="393"/>
      <c r="N131" s="393"/>
      <c r="O131" s="393"/>
      <c r="P131" s="393"/>
      <c r="Q131" s="393"/>
      <c r="R131" s="393"/>
      <c r="S131" s="393"/>
      <c r="T131" s="184"/>
      <c r="U131" s="180" t="s">
        <v>110</v>
      </c>
      <c r="V131" s="180"/>
      <c r="W131" s="180"/>
      <c r="X131" s="180"/>
      <c r="Y131" s="180"/>
      <c r="Z131" s="180"/>
      <c r="AA131" s="180"/>
      <c r="AB131" s="180"/>
      <c r="AC131" s="180"/>
    </row>
    <row r="132" spans="1:29" s="392" customFormat="1" ht="15" customHeight="1" outlineLevel="1" x14ac:dyDescent="0.25">
      <c r="A132" s="566" t="str">
        <f>Notes!B24</f>
        <v>Note 11</v>
      </c>
      <c r="B132" s="250" t="s">
        <v>34</v>
      </c>
      <c r="C132" s="251" t="s">
        <v>111</v>
      </c>
      <c r="D132" s="252"/>
      <c r="E132" s="195" t="s">
        <v>43</v>
      </c>
      <c r="F132" s="253" t="s">
        <v>112</v>
      </c>
      <c r="G132" s="253"/>
      <c r="H132" s="461"/>
      <c r="I132" s="461"/>
      <c r="J132" s="195" t="s">
        <v>113</v>
      </c>
      <c r="K132" s="195"/>
      <c r="L132" s="253" t="s">
        <v>114</v>
      </c>
      <c r="M132" s="195" t="s">
        <v>43</v>
      </c>
      <c r="N132" s="253" t="s">
        <v>115</v>
      </c>
      <c r="O132" s="195"/>
      <c r="P132" s="403"/>
      <c r="Q132" s="403"/>
      <c r="R132" s="403"/>
      <c r="S132" s="403"/>
      <c r="T132" s="184"/>
      <c r="U132" s="180" t="s">
        <v>43</v>
      </c>
      <c r="V132" s="180"/>
      <c r="W132" s="180"/>
      <c r="X132" s="180"/>
      <c r="Y132" s="180"/>
      <c r="Z132" s="180"/>
      <c r="AA132" s="180"/>
      <c r="AB132" s="180"/>
      <c r="AC132" s="180"/>
    </row>
    <row r="133" spans="1:29" s="392" customFormat="1" outlineLevel="1" x14ac:dyDescent="0.25">
      <c r="A133" s="567"/>
      <c r="B133" s="228"/>
      <c r="C133" s="254"/>
      <c r="D133" s="396"/>
      <c r="E133" s="396"/>
      <c r="F133" s="396"/>
      <c r="G133" s="509"/>
      <c r="H133" s="408"/>
      <c r="I133" s="484"/>
      <c r="J133" s="396"/>
      <c r="K133" s="396"/>
      <c r="L133" s="396"/>
      <c r="M133" s="396"/>
      <c r="N133" s="396"/>
      <c r="O133" s="396"/>
      <c r="P133" s="396"/>
      <c r="Q133" s="396"/>
      <c r="R133" s="396"/>
      <c r="S133" s="396"/>
      <c r="T133" s="184"/>
      <c r="U133" s="180" t="s">
        <v>113</v>
      </c>
      <c r="V133" s="180" t="s">
        <v>113</v>
      </c>
      <c r="W133" s="180"/>
      <c r="X133" s="180"/>
      <c r="Y133" s="180"/>
      <c r="Z133" s="180"/>
      <c r="AA133" s="180"/>
      <c r="AB133" s="180"/>
      <c r="AC133" s="180"/>
    </row>
    <row r="134" spans="1:29" s="392" customFormat="1" outlineLevel="1" x14ac:dyDescent="0.25">
      <c r="A134" s="567"/>
      <c r="B134" s="228"/>
      <c r="C134" s="254"/>
      <c r="D134" s="396"/>
      <c r="E134" s="396"/>
      <c r="F134" s="396"/>
      <c r="G134" s="509"/>
      <c r="H134" s="408"/>
      <c r="I134" s="484"/>
      <c r="J134" s="396"/>
      <c r="K134" s="396"/>
      <c r="L134" s="396"/>
      <c r="M134" s="396"/>
      <c r="N134" s="396"/>
      <c r="O134" s="396"/>
      <c r="P134" s="396"/>
      <c r="Q134" s="396"/>
      <c r="R134" s="396"/>
      <c r="S134" s="396"/>
      <c r="T134" s="184"/>
      <c r="U134" s="180"/>
      <c r="V134" s="180"/>
      <c r="W134" s="180"/>
      <c r="X134" s="180"/>
      <c r="Y134" s="180"/>
      <c r="Z134" s="180"/>
      <c r="AA134" s="180"/>
      <c r="AB134" s="180"/>
      <c r="AC134" s="180"/>
    </row>
    <row r="135" spans="1:29" s="392" customFormat="1" outlineLevel="1" x14ac:dyDescent="0.25">
      <c r="A135" s="567"/>
      <c r="B135" s="228"/>
      <c r="C135" s="254"/>
      <c r="D135" s="396"/>
      <c r="E135" s="396"/>
      <c r="F135" s="396"/>
      <c r="G135" s="509"/>
      <c r="H135" s="408"/>
      <c r="I135" s="484"/>
      <c r="J135" s="396"/>
      <c r="K135" s="396"/>
      <c r="L135" s="396"/>
      <c r="M135" s="396"/>
      <c r="N135" s="396"/>
      <c r="O135" s="396"/>
      <c r="P135" s="396"/>
      <c r="Q135" s="396"/>
      <c r="R135" s="396"/>
      <c r="S135" s="396"/>
      <c r="T135" s="184"/>
      <c r="U135" s="180"/>
      <c r="V135" s="180"/>
      <c r="W135" s="180"/>
      <c r="X135" s="180"/>
      <c r="Y135" s="180"/>
      <c r="Z135" s="180"/>
      <c r="AA135" s="180"/>
      <c r="AB135" s="180"/>
      <c r="AC135" s="180"/>
    </row>
    <row r="136" spans="1:29" s="392" customFormat="1" outlineLevel="1" x14ac:dyDescent="0.25">
      <c r="A136" s="567"/>
      <c r="B136" s="228"/>
      <c r="C136" s="254"/>
      <c r="D136" s="396"/>
      <c r="E136" s="396"/>
      <c r="F136" s="396"/>
      <c r="G136" s="509"/>
      <c r="H136" s="408"/>
      <c r="I136" s="484"/>
      <c r="J136" s="396"/>
      <c r="K136" s="396"/>
      <c r="L136" s="396"/>
      <c r="M136" s="396"/>
      <c r="N136" s="396"/>
      <c r="O136" s="396"/>
      <c r="P136" s="396"/>
      <c r="Q136" s="396"/>
      <c r="R136" s="396"/>
      <c r="S136" s="396"/>
      <c r="T136" s="184"/>
      <c r="U136" s="180"/>
      <c r="V136" s="180"/>
      <c r="W136" s="180"/>
      <c r="X136" s="180"/>
      <c r="Y136" s="180"/>
      <c r="Z136" s="180"/>
      <c r="AA136" s="180"/>
      <c r="AB136" s="180"/>
      <c r="AC136" s="180"/>
    </row>
    <row r="137" spans="1:29" s="392" customFormat="1" ht="12.5" outlineLevel="1" thickBot="1" x14ac:dyDescent="0.3">
      <c r="A137" s="568"/>
      <c r="B137" s="255"/>
      <c r="C137" s="254"/>
      <c r="D137" s="396"/>
      <c r="E137" s="396"/>
      <c r="F137" s="396"/>
      <c r="G137" s="509"/>
      <c r="H137" s="408"/>
      <c r="I137" s="484"/>
      <c r="J137" s="396"/>
      <c r="K137" s="396"/>
      <c r="L137" s="396"/>
      <c r="M137" s="396"/>
      <c r="N137" s="396"/>
      <c r="O137" s="396"/>
      <c r="P137" s="396"/>
      <c r="Q137" s="396"/>
      <c r="R137" s="396"/>
      <c r="S137" s="396"/>
      <c r="T137" s="184"/>
      <c r="U137" s="180"/>
      <c r="V137" s="180"/>
      <c r="W137" s="180"/>
      <c r="X137" s="180"/>
      <c r="Y137" s="180"/>
      <c r="Z137" s="180"/>
      <c r="AA137" s="180"/>
      <c r="AB137" s="180"/>
      <c r="AC137" s="180"/>
    </row>
    <row r="138" spans="1:29" s="392" customFormat="1" ht="6" customHeight="1" outlineLevel="1" x14ac:dyDescent="0.25">
      <c r="A138" s="566" t="str">
        <f>Notes!B26</f>
        <v>Note 12</v>
      </c>
      <c r="B138" s="230"/>
      <c r="C138" s="393"/>
      <c r="D138" s="393"/>
      <c r="E138" s="393"/>
      <c r="F138" s="393"/>
      <c r="G138" s="507"/>
      <c r="H138" s="507"/>
      <c r="I138" s="507"/>
      <c r="J138" s="393"/>
      <c r="K138" s="393"/>
      <c r="L138" s="393"/>
      <c r="M138" s="393"/>
      <c r="N138" s="393"/>
      <c r="O138" s="393"/>
      <c r="P138" s="393"/>
      <c r="Q138" s="393"/>
      <c r="R138" s="393"/>
      <c r="S138" s="393"/>
      <c r="T138" s="184"/>
      <c r="U138" s="180"/>
      <c r="V138" s="180"/>
      <c r="W138" s="180"/>
      <c r="X138" s="180"/>
      <c r="Y138" s="180"/>
      <c r="Z138" s="180"/>
      <c r="AA138" s="180"/>
      <c r="AB138" s="180"/>
      <c r="AC138" s="180"/>
    </row>
    <row r="139" spans="1:29" s="392" customFormat="1" ht="15" customHeight="1" outlineLevel="1" x14ac:dyDescent="0.25">
      <c r="A139" s="567"/>
      <c r="B139" s="250" t="s">
        <v>27</v>
      </c>
      <c r="C139" s="550" t="s">
        <v>116</v>
      </c>
      <c r="D139" s="551"/>
      <c r="E139" s="551"/>
      <c r="F139" s="552"/>
      <c r="G139" s="509"/>
      <c r="H139" s="418"/>
      <c r="I139" s="418"/>
      <c r="J139" s="403"/>
      <c r="K139" s="403"/>
      <c r="L139" s="403"/>
      <c r="M139" s="403"/>
      <c r="N139" s="403"/>
      <c r="O139" s="403"/>
      <c r="P139" s="403"/>
      <c r="Q139" s="403"/>
      <c r="R139" s="403"/>
      <c r="S139" s="403"/>
      <c r="T139" s="184"/>
      <c r="U139" s="180" t="s">
        <v>116</v>
      </c>
      <c r="V139" s="180"/>
      <c r="W139" s="180"/>
      <c r="X139" s="180"/>
      <c r="Y139" s="180"/>
      <c r="Z139" s="180"/>
      <c r="AA139" s="180"/>
      <c r="AB139" s="180"/>
      <c r="AC139" s="180"/>
    </row>
    <row r="140" spans="1:29" s="392" customFormat="1" ht="15" customHeight="1" outlineLevel="1" x14ac:dyDescent="0.25">
      <c r="A140" s="567"/>
      <c r="B140" s="228"/>
      <c r="C140" s="256"/>
      <c r="D140" s="418"/>
      <c r="E140" s="418"/>
      <c r="F140" s="418"/>
      <c r="G140" s="418"/>
      <c r="H140" s="418"/>
      <c r="I140" s="418"/>
      <c r="J140" s="418"/>
      <c r="K140" s="418"/>
      <c r="L140" s="418"/>
      <c r="M140" s="418"/>
      <c r="N140" s="418"/>
      <c r="O140" s="418"/>
      <c r="P140" s="418"/>
      <c r="Q140" s="418"/>
      <c r="R140" s="418"/>
      <c r="S140" s="418"/>
      <c r="T140" s="184"/>
      <c r="U140" s="180" t="s">
        <v>117</v>
      </c>
      <c r="V140" s="180"/>
      <c r="W140" s="180"/>
      <c r="X140" s="180"/>
      <c r="Y140" s="180"/>
      <c r="Z140" s="180"/>
      <c r="AA140" s="180"/>
      <c r="AB140" s="180"/>
      <c r="AC140" s="180"/>
    </row>
    <row r="141" spans="1:29" s="392" customFormat="1" outlineLevel="1" x14ac:dyDescent="0.25">
      <c r="A141" s="567"/>
      <c r="B141" s="228"/>
      <c r="C141" s="256"/>
      <c r="D141" s="418"/>
      <c r="E141" s="418"/>
      <c r="F141" s="418"/>
      <c r="G141" s="418"/>
      <c r="H141" s="418"/>
      <c r="I141" s="418"/>
      <c r="J141" s="418"/>
      <c r="K141" s="418"/>
      <c r="L141" s="418"/>
      <c r="M141" s="418"/>
      <c r="N141" s="418"/>
      <c r="O141" s="418"/>
      <c r="P141" s="418"/>
      <c r="Q141" s="418"/>
      <c r="R141" s="418"/>
      <c r="S141" s="418"/>
      <c r="T141" s="184"/>
      <c r="U141" s="180"/>
      <c r="V141" s="180"/>
      <c r="W141" s="180"/>
      <c r="X141" s="180"/>
      <c r="Y141" s="180"/>
      <c r="Z141" s="180"/>
      <c r="AA141" s="180"/>
      <c r="AB141" s="180"/>
      <c r="AC141" s="180"/>
    </row>
    <row r="142" spans="1:29" s="392" customFormat="1" outlineLevel="1" x14ac:dyDescent="0.25">
      <c r="A142" s="567"/>
      <c r="B142" s="228"/>
      <c r="C142" s="256"/>
      <c r="D142" s="418"/>
      <c r="E142" s="418"/>
      <c r="F142" s="418"/>
      <c r="G142" s="418"/>
      <c r="H142" s="418"/>
      <c r="I142" s="418"/>
      <c r="J142" s="418"/>
      <c r="K142" s="418"/>
      <c r="L142" s="418"/>
      <c r="M142" s="418"/>
      <c r="N142" s="418"/>
      <c r="O142" s="418"/>
      <c r="P142" s="418"/>
      <c r="Q142" s="418"/>
      <c r="R142" s="418"/>
      <c r="S142" s="418"/>
      <c r="T142" s="184"/>
      <c r="U142" s="180"/>
      <c r="V142" s="180"/>
      <c r="W142" s="180"/>
      <c r="X142" s="180"/>
      <c r="Y142" s="180"/>
      <c r="Z142" s="180"/>
      <c r="AA142" s="180"/>
      <c r="AB142" s="180"/>
      <c r="AC142" s="180"/>
    </row>
    <row r="143" spans="1:29" s="392" customFormat="1" outlineLevel="1" x14ac:dyDescent="0.25">
      <c r="A143" s="567"/>
      <c r="B143" s="228"/>
      <c r="C143" s="256"/>
      <c r="D143" s="418"/>
      <c r="E143" s="418"/>
      <c r="F143" s="418"/>
      <c r="G143" s="418"/>
      <c r="H143" s="418"/>
      <c r="I143" s="418"/>
      <c r="J143" s="418"/>
      <c r="K143" s="418"/>
      <c r="L143" s="418"/>
      <c r="M143" s="418"/>
      <c r="N143" s="418"/>
      <c r="O143" s="418"/>
      <c r="P143" s="418"/>
      <c r="Q143" s="418"/>
      <c r="R143" s="418"/>
      <c r="S143" s="418"/>
      <c r="T143" s="184"/>
      <c r="U143" s="180"/>
      <c r="V143" s="180"/>
      <c r="W143" s="180"/>
      <c r="X143" s="180"/>
      <c r="Y143" s="180"/>
      <c r="Z143" s="180"/>
      <c r="AA143" s="180"/>
      <c r="AB143" s="180"/>
      <c r="AC143" s="180"/>
    </row>
    <row r="144" spans="1:29" s="392" customFormat="1" outlineLevel="1" x14ac:dyDescent="0.25">
      <c r="A144" s="567"/>
      <c r="B144" s="228"/>
      <c r="C144" s="256"/>
      <c r="D144" s="418"/>
      <c r="E144" s="418"/>
      <c r="F144" s="418"/>
      <c r="G144" s="418"/>
      <c r="H144" s="462"/>
      <c r="I144" s="462"/>
      <c r="J144" s="418"/>
      <c r="K144" s="418"/>
      <c r="L144" s="418"/>
      <c r="M144" s="418"/>
      <c r="N144" s="418"/>
      <c r="O144" s="418"/>
      <c r="P144" s="418"/>
      <c r="Q144" s="418"/>
      <c r="R144" s="418"/>
      <c r="S144" s="418"/>
      <c r="T144" s="184"/>
      <c r="U144" s="180"/>
      <c r="V144" s="180"/>
      <c r="W144" s="180"/>
      <c r="X144" s="180"/>
      <c r="Y144" s="180"/>
      <c r="Z144" s="180"/>
      <c r="AA144" s="180"/>
      <c r="AB144" s="180"/>
      <c r="AC144" s="180"/>
    </row>
    <row r="145" spans="1:29" s="392" customFormat="1" outlineLevel="1" x14ac:dyDescent="0.25">
      <c r="A145" s="567"/>
      <c r="B145" s="255"/>
      <c r="C145" s="256"/>
      <c r="D145" s="418"/>
      <c r="E145" s="418"/>
      <c r="F145" s="418"/>
      <c r="G145" s="418"/>
      <c r="H145" s="418"/>
      <c r="I145" s="418"/>
      <c r="J145" s="418"/>
      <c r="K145" s="418"/>
      <c r="L145" s="418"/>
      <c r="M145" s="418"/>
      <c r="N145" s="418"/>
      <c r="O145" s="418"/>
      <c r="P145" s="418"/>
      <c r="Q145" s="418"/>
      <c r="R145" s="418"/>
      <c r="S145" s="418"/>
      <c r="T145" s="184"/>
      <c r="U145" s="180"/>
      <c r="V145" s="180"/>
      <c r="W145" s="180"/>
      <c r="X145" s="180"/>
      <c r="Y145" s="180"/>
      <c r="Z145" s="180"/>
      <c r="AA145" s="180"/>
      <c r="AB145" s="180"/>
      <c r="AC145" s="180"/>
    </row>
    <row r="146" spans="1:29" s="392" customFormat="1" ht="6" customHeight="1" outlineLevel="1" thickBot="1" x14ac:dyDescent="0.3">
      <c r="A146" s="568"/>
      <c r="B146" s="182"/>
      <c r="C146" s="393"/>
      <c r="D146" s="393"/>
      <c r="E146" s="393"/>
      <c r="F146" s="393"/>
      <c r="G146" s="507"/>
      <c r="H146" s="404"/>
      <c r="I146" s="481"/>
      <c r="J146" s="393"/>
      <c r="K146" s="393"/>
      <c r="L146" s="393"/>
      <c r="M146" s="393"/>
      <c r="N146" s="393"/>
      <c r="O146" s="393"/>
      <c r="P146" s="393"/>
      <c r="Q146" s="393"/>
      <c r="R146" s="393"/>
      <c r="S146" s="393"/>
      <c r="T146" s="184"/>
      <c r="U146" s="180"/>
      <c r="V146" s="180"/>
      <c r="W146" s="180"/>
      <c r="X146" s="180"/>
      <c r="Y146" s="180"/>
      <c r="Z146" s="180"/>
      <c r="AA146" s="180"/>
      <c r="AB146" s="180"/>
      <c r="AC146" s="180"/>
    </row>
    <row r="147" spans="1:29" s="392" customFormat="1" ht="15" customHeight="1" outlineLevel="1" x14ac:dyDescent="0.25">
      <c r="A147" s="566" t="str">
        <f>Notes!B28</f>
        <v>Note 13</v>
      </c>
      <c r="B147" s="250" t="s">
        <v>118</v>
      </c>
      <c r="C147" s="537" t="s">
        <v>119</v>
      </c>
      <c r="D147" s="538"/>
      <c r="E147" s="538"/>
      <c r="F147" s="538"/>
      <c r="G147" s="538"/>
      <c r="H147" s="538"/>
      <c r="I147" s="538"/>
      <c r="J147" s="538"/>
      <c r="K147" s="538"/>
      <c r="L147" s="538"/>
      <c r="M147" s="403"/>
      <c r="N147" s="403"/>
      <c r="O147" s="403"/>
      <c r="P147" s="403"/>
      <c r="Q147" s="403"/>
      <c r="R147" s="403"/>
      <c r="S147" s="403"/>
      <c r="T147" s="184"/>
      <c r="U147" s="180"/>
      <c r="V147" s="180"/>
      <c r="W147" s="180"/>
      <c r="X147" s="180"/>
      <c r="Y147" s="180"/>
      <c r="Z147" s="180"/>
      <c r="AA147" s="180"/>
      <c r="AB147" s="180"/>
      <c r="AC147" s="180"/>
    </row>
    <row r="148" spans="1:29" s="392" customFormat="1" ht="4.5" customHeight="1" outlineLevel="1" x14ac:dyDescent="0.25">
      <c r="A148" s="567"/>
      <c r="B148" s="228"/>
      <c r="C148" s="393"/>
      <c r="D148" s="393"/>
      <c r="E148" s="393"/>
      <c r="F148" s="393"/>
      <c r="G148" s="507"/>
      <c r="H148" s="404"/>
      <c r="I148" s="481"/>
      <c r="J148" s="393"/>
      <c r="K148" s="393"/>
      <c r="L148" s="393"/>
      <c r="M148" s="393"/>
      <c r="N148" s="393"/>
      <c r="O148" s="393"/>
      <c r="P148" s="393"/>
      <c r="Q148" s="393"/>
      <c r="R148" s="393"/>
      <c r="S148" s="393"/>
      <c r="T148" s="184"/>
      <c r="U148" s="180"/>
      <c r="V148" s="180"/>
      <c r="W148" s="180"/>
      <c r="X148" s="180"/>
      <c r="Y148" s="180"/>
      <c r="Z148" s="180"/>
      <c r="AA148" s="180"/>
      <c r="AB148" s="180"/>
      <c r="AC148" s="180"/>
    </row>
    <row r="149" spans="1:29" s="392" customFormat="1" ht="15" customHeight="1" outlineLevel="1" x14ac:dyDescent="0.25">
      <c r="A149" s="567"/>
      <c r="B149" s="228"/>
      <c r="C149" s="636">
        <v>3293</v>
      </c>
      <c r="D149" s="637"/>
      <c r="E149" s="401" t="s">
        <v>120</v>
      </c>
      <c r="F149" s="403"/>
      <c r="G149" s="403"/>
      <c r="H149" s="403"/>
      <c r="I149" s="403"/>
      <c r="J149" s="403"/>
      <c r="K149" s="403"/>
      <c r="L149" s="403"/>
      <c r="M149" s="403"/>
      <c r="N149" s="403"/>
      <c r="O149" s="403"/>
      <c r="P149" s="403"/>
      <c r="Q149" s="403"/>
      <c r="R149" s="403"/>
      <c r="S149" s="403"/>
      <c r="T149" s="184"/>
      <c r="U149" s="180"/>
      <c r="V149" s="180"/>
      <c r="W149" s="180"/>
      <c r="X149" s="180"/>
      <c r="Y149" s="180"/>
      <c r="Z149" s="180"/>
      <c r="AA149" s="180"/>
      <c r="AB149" s="180"/>
      <c r="AC149" s="180"/>
    </row>
    <row r="150" spans="1:29" s="392" customFormat="1" outlineLevel="1" x14ac:dyDescent="0.25">
      <c r="A150" s="567"/>
      <c r="B150" s="228"/>
      <c r="C150" s="550">
        <v>360</v>
      </c>
      <c r="D150" s="552"/>
      <c r="E150" s="419" t="s">
        <v>121</v>
      </c>
      <c r="F150" s="401"/>
      <c r="G150" s="401"/>
      <c r="H150" s="401"/>
      <c r="I150" s="401"/>
      <c r="J150" s="401"/>
      <c r="K150" s="401"/>
      <c r="L150" s="401"/>
      <c r="M150" s="401"/>
      <c r="N150" s="401"/>
      <c r="O150" s="401"/>
      <c r="P150" s="401"/>
      <c r="Q150" s="401"/>
      <c r="R150" s="401"/>
      <c r="S150" s="401"/>
      <c r="T150" s="184"/>
      <c r="U150" s="180" t="s">
        <v>122</v>
      </c>
      <c r="V150" s="180"/>
      <c r="W150" s="180"/>
      <c r="X150" s="180"/>
      <c r="Y150" s="180"/>
      <c r="Z150" s="180"/>
      <c r="AA150" s="180"/>
      <c r="AB150" s="180"/>
      <c r="AC150" s="180"/>
    </row>
    <row r="151" spans="1:29" s="392" customFormat="1" ht="13.5" customHeight="1" outlineLevel="1" x14ac:dyDescent="0.25">
      <c r="A151" s="567"/>
      <c r="B151" s="228"/>
      <c r="C151" s="537" t="s">
        <v>2196</v>
      </c>
      <c r="D151" s="538"/>
      <c r="E151" s="538"/>
      <c r="F151" s="538"/>
      <c r="G151" s="538"/>
      <c r="H151" s="538"/>
      <c r="I151" s="538"/>
      <c r="J151" s="538"/>
      <c r="K151" s="538"/>
      <c r="L151" s="538"/>
      <c r="M151" s="538"/>
      <c r="N151" s="538"/>
      <c r="O151" s="538"/>
      <c r="P151" s="538"/>
      <c r="Q151" s="538"/>
      <c r="R151" s="538"/>
      <c r="S151" s="538"/>
      <c r="T151" s="184"/>
      <c r="U151" s="180" t="s">
        <v>123</v>
      </c>
      <c r="V151" s="180"/>
      <c r="W151" s="180"/>
      <c r="X151" s="180"/>
      <c r="Y151" s="180"/>
      <c r="Z151" s="180"/>
      <c r="AA151" s="180"/>
      <c r="AB151" s="180"/>
      <c r="AC151" s="180"/>
    </row>
    <row r="152" spans="1:29" s="392" customFormat="1" outlineLevel="1" x14ac:dyDescent="0.25">
      <c r="A152" s="567"/>
      <c r="B152" s="228"/>
      <c r="C152" s="537"/>
      <c r="D152" s="538"/>
      <c r="E152" s="538"/>
      <c r="F152" s="538"/>
      <c r="G152" s="538"/>
      <c r="H152" s="538"/>
      <c r="I152" s="538"/>
      <c r="J152" s="538"/>
      <c r="K152" s="538"/>
      <c r="L152" s="538"/>
      <c r="M152" s="538"/>
      <c r="N152" s="538"/>
      <c r="O152" s="538"/>
      <c r="P152" s="538"/>
      <c r="Q152" s="538"/>
      <c r="R152" s="538"/>
      <c r="S152" s="538"/>
      <c r="T152" s="184"/>
      <c r="U152" s="180" t="s">
        <v>124</v>
      </c>
      <c r="V152" s="180"/>
      <c r="W152" s="180"/>
      <c r="X152" s="180"/>
      <c r="Y152" s="180"/>
      <c r="Z152" s="180"/>
      <c r="AA152" s="180"/>
      <c r="AB152" s="180"/>
      <c r="AC152" s="180"/>
    </row>
    <row r="153" spans="1:29" s="392" customFormat="1" outlineLevel="1" x14ac:dyDescent="0.25">
      <c r="A153" s="567"/>
      <c r="B153" s="228"/>
      <c r="C153" s="537"/>
      <c r="D153" s="538"/>
      <c r="E153" s="538"/>
      <c r="F153" s="538"/>
      <c r="G153" s="538"/>
      <c r="H153" s="538"/>
      <c r="I153" s="538"/>
      <c r="J153" s="538"/>
      <c r="K153" s="538"/>
      <c r="L153" s="538"/>
      <c r="M153" s="538"/>
      <c r="N153" s="538"/>
      <c r="O153" s="538"/>
      <c r="P153" s="538"/>
      <c r="Q153" s="538"/>
      <c r="R153" s="538"/>
      <c r="S153" s="538"/>
      <c r="T153" s="184"/>
      <c r="U153" s="180" t="s">
        <v>125</v>
      </c>
      <c r="V153" s="180"/>
      <c r="W153" s="180"/>
      <c r="X153" s="180"/>
      <c r="Y153" s="180"/>
      <c r="Z153" s="180"/>
      <c r="AA153" s="180"/>
      <c r="AB153" s="180"/>
      <c r="AC153" s="180"/>
    </row>
    <row r="154" spans="1:29" s="392" customFormat="1" outlineLevel="1" x14ac:dyDescent="0.25">
      <c r="A154" s="567"/>
      <c r="B154" s="228"/>
      <c r="C154" s="537"/>
      <c r="D154" s="538"/>
      <c r="E154" s="538"/>
      <c r="F154" s="538"/>
      <c r="G154" s="538"/>
      <c r="H154" s="538"/>
      <c r="I154" s="538"/>
      <c r="J154" s="538"/>
      <c r="K154" s="538"/>
      <c r="L154" s="538"/>
      <c r="M154" s="538"/>
      <c r="N154" s="538"/>
      <c r="O154" s="538"/>
      <c r="P154" s="538"/>
      <c r="Q154" s="538"/>
      <c r="R154" s="538"/>
      <c r="S154" s="538"/>
      <c r="T154" s="184"/>
      <c r="U154" s="180" t="s">
        <v>126</v>
      </c>
      <c r="V154" s="180"/>
      <c r="W154" s="180"/>
      <c r="X154" s="180"/>
      <c r="Y154" s="180"/>
      <c r="Z154" s="180"/>
      <c r="AA154" s="180"/>
      <c r="AB154" s="180"/>
      <c r="AC154" s="180"/>
    </row>
    <row r="155" spans="1:29" s="392" customFormat="1" outlineLevel="1" x14ac:dyDescent="0.25">
      <c r="A155" s="567"/>
      <c r="B155" s="255"/>
      <c r="C155" s="537"/>
      <c r="D155" s="538"/>
      <c r="E155" s="538"/>
      <c r="F155" s="538"/>
      <c r="G155" s="538"/>
      <c r="H155" s="538"/>
      <c r="I155" s="538"/>
      <c r="J155" s="538"/>
      <c r="K155" s="538"/>
      <c r="L155" s="538"/>
      <c r="M155" s="538"/>
      <c r="N155" s="538"/>
      <c r="O155" s="538"/>
      <c r="P155" s="538"/>
      <c r="Q155" s="538"/>
      <c r="R155" s="538"/>
      <c r="S155" s="538"/>
      <c r="T155" s="184"/>
      <c r="U155" s="180" t="s">
        <v>119</v>
      </c>
      <c r="V155" s="180"/>
      <c r="W155" s="180"/>
      <c r="X155" s="180"/>
      <c r="Y155" s="180"/>
      <c r="Z155" s="180"/>
      <c r="AA155" s="180"/>
      <c r="AB155" s="180"/>
      <c r="AC155" s="180"/>
    </row>
    <row r="156" spans="1:29" s="392" customFormat="1" ht="6" customHeight="1" outlineLevel="1" thickBot="1" x14ac:dyDescent="0.3">
      <c r="A156" s="568"/>
      <c r="B156" s="230"/>
      <c r="C156" s="393"/>
      <c r="D156" s="393"/>
      <c r="E156" s="393"/>
      <c r="F156" s="393"/>
      <c r="G156" s="507"/>
      <c r="H156" s="404"/>
      <c r="I156" s="481"/>
      <c r="J156" s="393"/>
      <c r="K156" s="393"/>
      <c r="L156" s="393"/>
      <c r="M156" s="393"/>
      <c r="N156" s="393"/>
      <c r="O156" s="393"/>
      <c r="P156" s="393"/>
      <c r="Q156" s="393"/>
      <c r="R156" s="393"/>
      <c r="S156" s="393"/>
      <c r="T156" s="184"/>
      <c r="U156" s="180"/>
      <c r="V156" s="180"/>
      <c r="W156" s="180"/>
      <c r="X156" s="180"/>
      <c r="Y156" s="180"/>
      <c r="Z156" s="180"/>
      <c r="AA156" s="180"/>
      <c r="AB156" s="180"/>
      <c r="AC156" s="180"/>
    </row>
    <row r="157" spans="1:29" s="392" customFormat="1" ht="68.25" customHeight="1" outlineLevel="1" x14ac:dyDescent="0.25">
      <c r="A157" s="556" t="str">
        <f>Notes!B30</f>
        <v>Note 14</v>
      </c>
      <c r="B157" s="261" t="s">
        <v>127</v>
      </c>
      <c r="C157" s="541" t="s">
        <v>80</v>
      </c>
      <c r="D157" s="542"/>
      <c r="E157" s="393"/>
      <c r="F157" s="393"/>
      <c r="G157" s="507"/>
      <c r="H157" s="404"/>
      <c r="I157" s="481"/>
      <c r="J157" s="393"/>
      <c r="K157" s="393"/>
      <c r="L157" s="393"/>
      <c r="M157" s="393"/>
      <c r="N157" s="393"/>
      <c r="O157" s="393"/>
      <c r="P157" s="393"/>
      <c r="Q157" s="393"/>
      <c r="R157" s="393"/>
      <c r="S157" s="393"/>
      <c r="T157" s="184"/>
      <c r="U157" s="180"/>
      <c r="V157" s="180"/>
      <c r="W157" s="180"/>
      <c r="X157" s="180"/>
      <c r="Y157" s="180"/>
      <c r="Z157" s="180"/>
      <c r="AA157" s="180"/>
      <c r="AB157" s="180"/>
      <c r="AC157" s="180"/>
    </row>
    <row r="158" spans="1:29" s="392" customFormat="1" ht="6" customHeight="1" outlineLevel="1" x14ac:dyDescent="0.25">
      <c r="A158" s="557"/>
      <c r="B158" s="354"/>
      <c r="C158" s="393"/>
      <c r="D158" s="393"/>
      <c r="E158" s="393"/>
      <c r="F158" s="393"/>
      <c r="G158" s="507"/>
      <c r="H158" s="404"/>
      <c r="I158" s="481"/>
      <c r="J158" s="393"/>
      <c r="K158" s="393"/>
      <c r="L158" s="393"/>
      <c r="M158" s="393"/>
      <c r="N158" s="393"/>
      <c r="O158" s="393"/>
      <c r="P158" s="393"/>
      <c r="Q158" s="393"/>
      <c r="R158" s="393"/>
      <c r="S158" s="393"/>
      <c r="T158" s="184"/>
      <c r="U158" s="180"/>
      <c r="V158" s="180"/>
      <c r="W158" s="180"/>
      <c r="X158" s="180"/>
      <c r="Y158" s="180"/>
      <c r="Z158" s="180"/>
      <c r="AA158" s="180"/>
      <c r="AB158" s="180"/>
      <c r="AC158" s="180"/>
    </row>
    <row r="159" spans="1:29" s="392" customFormat="1" ht="72" outlineLevel="1" x14ac:dyDescent="0.25">
      <c r="A159" s="557"/>
      <c r="B159" s="261" t="s">
        <v>128</v>
      </c>
      <c r="C159" s="545"/>
      <c r="D159" s="546"/>
      <c r="E159" s="546"/>
      <c r="F159" s="546"/>
      <c r="G159" s="546"/>
      <c r="H159" s="546"/>
      <c r="I159" s="546"/>
      <c r="J159" s="546"/>
      <c r="K159" s="546"/>
      <c r="L159" s="546"/>
      <c r="M159" s="546"/>
      <c r="N159" s="546"/>
      <c r="O159" s="546"/>
      <c r="P159" s="546"/>
      <c r="Q159" s="546"/>
      <c r="R159" s="546"/>
      <c r="S159" s="546"/>
      <c r="T159" s="184"/>
      <c r="U159" s="180"/>
      <c r="V159" s="180"/>
      <c r="W159" s="180"/>
      <c r="X159" s="180"/>
      <c r="Y159" s="180"/>
      <c r="Z159" s="180"/>
      <c r="AA159" s="180"/>
      <c r="AB159" s="180"/>
      <c r="AC159" s="180"/>
    </row>
    <row r="160" spans="1:29" s="392" customFormat="1" ht="6" customHeight="1" outlineLevel="1" thickBot="1" x14ac:dyDescent="0.3">
      <c r="A160" s="558"/>
      <c r="B160" s="354"/>
      <c r="C160" s="393"/>
      <c r="D160" s="393"/>
      <c r="E160" s="393"/>
      <c r="F160" s="393"/>
      <c r="G160" s="507"/>
      <c r="H160" s="404"/>
      <c r="I160" s="481"/>
      <c r="J160" s="393"/>
      <c r="K160" s="393"/>
      <c r="L160" s="393"/>
      <c r="M160" s="393"/>
      <c r="N160" s="393"/>
      <c r="O160" s="393"/>
      <c r="P160" s="393"/>
      <c r="Q160" s="393"/>
      <c r="R160" s="393"/>
      <c r="S160" s="393"/>
      <c r="T160" s="184"/>
      <c r="U160" s="180"/>
      <c r="V160" s="180"/>
      <c r="W160" s="180"/>
      <c r="X160" s="180"/>
      <c r="Y160" s="180"/>
      <c r="Z160" s="180"/>
      <c r="AA160" s="180"/>
      <c r="AB160" s="180"/>
      <c r="AC160" s="180"/>
    </row>
    <row r="161" spans="1:29" s="392" customFormat="1" ht="15" customHeight="1" outlineLevel="1" x14ac:dyDescent="0.25">
      <c r="A161" s="556" t="str">
        <f>Notes!B32</f>
        <v>Note 15</v>
      </c>
      <c r="B161" s="185" t="s">
        <v>129</v>
      </c>
      <c r="C161" s="541" t="s">
        <v>80</v>
      </c>
      <c r="D161" s="542"/>
      <c r="E161" s="403"/>
      <c r="F161" s="403"/>
      <c r="G161" s="403"/>
      <c r="H161" s="403"/>
      <c r="I161" s="403"/>
      <c r="J161" s="403"/>
      <c r="K161" s="403"/>
      <c r="L161" s="403"/>
      <c r="M161" s="403"/>
      <c r="N161" s="403"/>
      <c r="O161" s="403"/>
      <c r="P161" s="403"/>
      <c r="Q161" s="403"/>
      <c r="R161" s="403"/>
      <c r="S161" s="403"/>
      <c r="T161" s="184"/>
      <c r="U161" s="180"/>
      <c r="V161" s="180"/>
      <c r="W161" s="180"/>
      <c r="X161" s="180"/>
      <c r="Y161" s="180"/>
      <c r="Z161" s="180"/>
      <c r="AA161" s="180"/>
      <c r="AB161" s="180"/>
      <c r="AC161" s="180"/>
    </row>
    <row r="162" spans="1:29" s="392" customFormat="1" ht="6" customHeight="1" outlineLevel="1" x14ac:dyDescent="0.25">
      <c r="A162" s="557"/>
      <c r="B162" s="230"/>
      <c r="C162" s="393"/>
      <c r="D162" s="393"/>
      <c r="E162" s="393"/>
      <c r="F162" s="393"/>
      <c r="G162" s="507"/>
      <c r="H162" s="404"/>
      <c r="I162" s="481"/>
      <c r="J162" s="393"/>
      <c r="K162" s="393"/>
      <c r="L162" s="393"/>
      <c r="M162" s="393"/>
      <c r="N162" s="393"/>
      <c r="O162" s="393"/>
      <c r="P162" s="393"/>
      <c r="Q162" s="393"/>
      <c r="R162" s="393"/>
      <c r="S162" s="393"/>
      <c r="T162" s="184"/>
      <c r="U162" s="180" t="s">
        <v>130</v>
      </c>
      <c r="V162" s="180"/>
      <c r="W162" s="180"/>
      <c r="X162" s="180"/>
      <c r="Y162" s="180"/>
      <c r="Z162" s="180"/>
      <c r="AA162" s="180"/>
      <c r="AB162" s="180"/>
      <c r="AC162" s="180"/>
    </row>
    <row r="163" spans="1:29" s="392" customFormat="1" ht="24.75" customHeight="1" outlineLevel="1" x14ac:dyDescent="0.25">
      <c r="A163" s="557"/>
      <c r="B163" s="232" t="s">
        <v>31</v>
      </c>
      <c r="C163" s="541" t="s">
        <v>130</v>
      </c>
      <c r="D163" s="542"/>
      <c r="E163" s="542"/>
      <c r="F163" s="542"/>
      <c r="G163" s="509"/>
      <c r="H163" s="420"/>
      <c r="I163" s="420"/>
      <c r="J163" s="403"/>
      <c r="K163" s="403"/>
      <c r="L163" s="403"/>
      <c r="M163" s="393"/>
      <c r="N163" s="403"/>
      <c r="O163" s="403"/>
      <c r="P163" s="403"/>
      <c r="Q163" s="403"/>
      <c r="R163" s="403"/>
      <c r="S163" s="403"/>
      <c r="T163" s="184"/>
      <c r="U163" s="180" t="s">
        <v>131</v>
      </c>
      <c r="V163" s="180"/>
      <c r="W163" s="180"/>
      <c r="X163" s="180"/>
      <c r="Y163" s="180"/>
      <c r="Z163" s="180"/>
      <c r="AA163" s="180"/>
      <c r="AB163" s="180"/>
      <c r="AC163" s="180"/>
    </row>
    <row r="164" spans="1:29" s="392" customFormat="1" ht="30.75" customHeight="1" outlineLevel="1" thickBot="1" x14ac:dyDescent="0.3">
      <c r="A164" s="558"/>
      <c r="B164" s="230"/>
      <c r="C164" s="393"/>
      <c r="D164" s="393"/>
      <c r="E164" s="393"/>
      <c r="F164" s="393"/>
      <c r="G164" s="507"/>
      <c r="H164" s="404"/>
      <c r="I164" s="481"/>
      <c r="J164" s="393"/>
      <c r="K164" s="393"/>
      <c r="L164" s="393"/>
      <c r="M164" s="393"/>
      <c r="N164" s="393"/>
      <c r="O164" s="393"/>
      <c r="P164" s="393"/>
      <c r="Q164" s="393"/>
      <c r="R164" s="393"/>
      <c r="S164" s="393"/>
      <c r="T164" s="184"/>
      <c r="U164" s="180" t="s">
        <v>132</v>
      </c>
      <c r="V164" s="180"/>
      <c r="W164" s="180"/>
      <c r="X164" s="180"/>
      <c r="Y164" s="180"/>
      <c r="Z164" s="180"/>
      <c r="AA164" s="180"/>
      <c r="AB164" s="180"/>
      <c r="AC164" s="180"/>
    </row>
    <row r="165" spans="1:29" s="392" customFormat="1" ht="12.5" hidden="1" outlineLevel="1" thickBot="1" x14ac:dyDescent="0.3">
      <c r="A165" s="566" t="str">
        <f>Notes!B34</f>
        <v>Note 16</v>
      </c>
      <c r="B165" s="547" t="s">
        <v>32</v>
      </c>
      <c r="C165" s="548"/>
      <c r="D165" s="548"/>
      <c r="E165" s="548"/>
      <c r="F165" s="548"/>
      <c r="G165" s="548"/>
      <c r="H165" s="548"/>
      <c r="I165" s="548"/>
      <c r="J165" s="548"/>
      <c r="K165" s="548"/>
      <c r="L165" s="548"/>
      <c r="M165" s="548"/>
      <c r="N165" s="548"/>
      <c r="O165" s="548"/>
      <c r="P165" s="548"/>
      <c r="Q165" s="548"/>
      <c r="R165" s="548"/>
      <c r="S165" s="549"/>
      <c r="T165" s="184"/>
      <c r="U165" s="180"/>
      <c r="V165" s="180"/>
      <c r="W165" s="180"/>
      <c r="X165" s="180"/>
      <c r="Y165" s="180"/>
      <c r="Z165" s="180"/>
      <c r="AA165" s="180"/>
      <c r="AB165" s="180"/>
      <c r="AC165" s="180"/>
    </row>
    <row r="166" spans="1:29" s="392" customFormat="1" ht="6" hidden="1" customHeight="1" outlineLevel="1" x14ac:dyDescent="0.25">
      <c r="A166" s="567"/>
      <c r="B166" s="230"/>
      <c r="C166" s="393"/>
      <c r="D166" s="393"/>
      <c r="E166" s="393"/>
      <c r="F166" s="393"/>
      <c r="G166" s="507"/>
      <c r="H166" s="402"/>
      <c r="I166" s="479"/>
      <c r="J166" s="393"/>
      <c r="K166" s="393"/>
      <c r="L166" s="393"/>
      <c r="M166" s="393"/>
      <c r="N166" s="393"/>
      <c r="O166" s="393"/>
      <c r="P166" s="393"/>
      <c r="Q166" s="393"/>
      <c r="R166" s="393"/>
      <c r="S166" s="393"/>
      <c r="T166" s="184"/>
      <c r="U166" s="180" t="s">
        <v>134</v>
      </c>
      <c r="V166" s="180"/>
      <c r="W166" s="180"/>
      <c r="X166" s="180"/>
      <c r="Y166" s="180"/>
      <c r="Z166" s="180"/>
      <c r="AA166" s="180"/>
      <c r="AB166" s="180"/>
      <c r="AC166" s="180"/>
    </row>
    <row r="167" spans="1:29" s="392" customFormat="1" ht="15" hidden="1" customHeight="1" outlineLevel="1" x14ac:dyDescent="0.25">
      <c r="A167" s="567"/>
      <c r="B167" s="185" t="s">
        <v>33</v>
      </c>
      <c r="C167" s="541"/>
      <c r="D167" s="542"/>
      <c r="E167" s="542"/>
      <c r="F167" s="542"/>
      <c r="G167" s="542"/>
      <c r="H167" s="542"/>
      <c r="I167" s="542"/>
      <c r="J167" s="542"/>
      <c r="K167" s="396"/>
      <c r="L167" s="403"/>
      <c r="M167" s="393"/>
      <c r="N167" s="403"/>
      <c r="O167" s="403"/>
      <c r="P167" s="403"/>
      <c r="Q167" s="403"/>
      <c r="R167" s="403"/>
      <c r="S167" s="403"/>
      <c r="T167" s="184"/>
      <c r="U167" s="180"/>
      <c r="V167" s="180"/>
      <c r="W167" s="180"/>
      <c r="X167" s="180"/>
      <c r="Y167" s="180"/>
      <c r="Z167" s="180"/>
      <c r="AA167" s="180"/>
      <c r="AB167" s="180"/>
      <c r="AC167" s="180"/>
    </row>
    <row r="168" spans="1:29" s="392" customFormat="1" ht="6" hidden="1" customHeight="1" outlineLevel="1" x14ac:dyDescent="0.25">
      <c r="A168" s="567"/>
      <c r="B168" s="230"/>
      <c r="C168" s="393"/>
      <c r="D168" s="393"/>
      <c r="E168" s="393"/>
      <c r="F168" s="393"/>
      <c r="G168" s="507"/>
      <c r="H168" s="402"/>
      <c r="I168" s="479"/>
      <c r="J168" s="393"/>
      <c r="K168" s="393"/>
      <c r="L168" s="393"/>
      <c r="M168" s="393"/>
      <c r="N168" s="393"/>
      <c r="O168" s="393"/>
      <c r="P168" s="393"/>
      <c r="Q168" s="393"/>
      <c r="R168" s="393"/>
      <c r="S168" s="393"/>
      <c r="T168" s="184"/>
      <c r="U168" s="180"/>
      <c r="V168" s="180"/>
      <c r="W168" s="180"/>
      <c r="X168" s="180"/>
      <c r="Y168" s="180"/>
      <c r="Z168" s="180"/>
      <c r="AA168" s="180"/>
      <c r="AB168" s="180"/>
      <c r="AC168" s="180"/>
    </row>
    <row r="169" spans="1:29" s="392" customFormat="1" ht="15" hidden="1" customHeight="1" outlineLevel="1" x14ac:dyDescent="0.25">
      <c r="A169" s="567"/>
      <c r="B169" s="559" t="s">
        <v>34</v>
      </c>
      <c r="C169" s="634" t="s">
        <v>111</v>
      </c>
      <c r="D169" s="635"/>
      <c r="E169" s="195" t="s">
        <v>43</v>
      </c>
      <c r="F169" s="253" t="s">
        <v>112</v>
      </c>
      <c r="G169" s="253"/>
      <c r="H169" s="461"/>
      <c r="I169" s="461"/>
      <c r="J169" s="195" t="s">
        <v>113</v>
      </c>
      <c r="K169" s="195"/>
      <c r="L169" s="253" t="s">
        <v>114</v>
      </c>
      <c r="M169" s="195" t="s">
        <v>43</v>
      </c>
      <c r="N169" s="253" t="s">
        <v>115</v>
      </c>
      <c r="O169" s="195"/>
      <c r="P169" s="403"/>
      <c r="Q169" s="403"/>
      <c r="R169" s="403"/>
      <c r="S169" s="403"/>
      <c r="T169" s="184"/>
      <c r="U169" s="180" t="s">
        <v>43</v>
      </c>
      <c r="V169" s="180"/>
      <c r="W169" s="180"/>
      <c r="X169" s="180"/>
      <c r="Y169" s="180"/>
      <c r="Z169" s="180"/>
      <c r="AA169" s="180"/>
      <c r="AB169" s="180"/>
      <c r="AC169" s="180"/>
    </row>
    <row r="170" spans="1:29" s="392" customFormat="1" hidden="1" outlineLevel="1" x14ac:dyDescent="0.25">
      <c r="A170" s="567"/>
      <c r="B170" s="539"/>
      <c r="C170" s="545"/>
      <c r="D170" s="546"/>
      <c r="E170" s="546"/>
      <c r="F170" s="546"/>
      <c r="G170" s="546"/>
      <c r="H170" s="546"/>
      <c r="I170" s="546"/>
      <c r="J170" s="546"/>
      <c r="K170" s="546"/>
      <c r="L170" s="546"/>
      <c r="M170" s="546"/>
      <c r="N170" s="546"/>
      <c r="O170" s="546"/>
      <c r="P170" s="546"/>
      <c r="Q170" s="546"/>
      <c r="R170" s="546"/>
      <c r="S170" s="546"/>
      <c r="T170" s="184"/>
      <c r="U170" s="180" t="s">
        <v>113</v>
      </c>
      <c r="V170" s="180"/>
      <c r="W170" s="180"/>
      <c r="X170" s="180"/>
      <c r="Y170" s="180"/>
      <c r="Z170" s="180"/>
      <c r="AA170" s="180"/>
      <c r="AB170" s="180"/>
      <c r="AC170" s="180"/>
    </row>
    <row r="171" spans="1:29" s="392" customFormat="1" hidden="1" outlineLevel="1" x14ac:dyDescent="0.25">
      <c r="A171" s="567"/>
      <c r="B171" s="539"/>
      <c r="C171" s="545"/>
      <c r="D171" s="546"/>
      <c r="E171" s="546"/>
      <c r="F171" s="546"/>
      <c r="G171" s="546"/>
      <c r="H171" s="546"/>
      <c r="I171" s="546"/>
      <c r="J171" s="546"/>
      <c r="K171" s="546"/>
      <c r="L171" s="546"/>
      <c r="M171" s="546"/>
      <c r="N171" s="546"/>
      <c r="O171" s="546"/>
      <c r="P171" s="546"/>
      <c r="Q171" s="546"/>
      <c r="R171" s="546"/>
      <c r="S171" s="546"/>
      <c r="T171" s="184"/>
      <c r="U171" s="180"/>
      <c r="V171" s="180"/>
      <c r="W171" s="180"/>
      <c r="X171" s="180"/>
      <c r="Y171" s="180"/>
      <c r="Z171" s="180"/>
      <c r="AA171" s="180"/>
      <c r="AB171" s="180"/>
      <c r="AC171" s="180"/>
    </row>
    <row r="172" spans="1:29" s="392" customFormat="1" hidden="1" outlineLevel="1" x14ac:dyDescent="0.25">
      <c r="A172" s="567"/>
      <c r="B172" s="539"/>
      <c r="C172" s="545"/>
      <c r="D172" s="546"/>
      <c r="E172" s="546"/>
      <c r="F172" s="546"/>
      <c r="G172" s="546"/>
      <c r="H172" s="546"/>
      <c r="I172" s="546"/>
      <c r="J172" s="546"/>
      <c r="K172" s="546"/>
      <c r="L172" s="546"/>
      <c r="M172" s="546"/>
      <c r="N172" s="546"/>
      <c r="O172" s="546"/>
      <c r="P172" s="546"/>
      <c r="Q172" s="546"/>
      <c r="R172" s="546"/>
      <c r="S172" s="546"/>
      <c r="T172" s="184"/>
      <c r="U172" s="180"/>
      <c r="V172" s="180"/>
      <c r="W172" s="180"/>
      <c r="X172" s="180"/>
      <c r="Y172" s="180"/>
      <c r="Z172" s="180"/>
      <c r="AA172" s="180"/>
      <c r="AB172" s="180"/>
      <c r="AC172" s="180"/>
    </row>
    <row r="173" spans="1:29" s="392" customFormat="1" hidden="1" outlineLevel="1" x14ac:dyDescent="0.25">
      <c r="A173" s="567"/>
      <c r="B173" s="539"/>
      <c r="C173" s="545"/>
      <c r="D173" s="546"/>
      <c r="E173" s="546"/>
      <c r="F173" s="546"/>
      <c r="G173" s="546"/>
      <c r="H173" s="546"/>
      <c r="I173" s="546"/>
      <c r="J173" s="546"/>
      <c r="K173" s="546"/>
      <c r="L173" s="546"/>
      <c r="M173" s="546"/>
      <c r="N173" s="546"/>
      <c r="O173" s="546"/>
      <c r="P173" s="546"/>
      <c r="Q173" s="546"/>
      <c r="R173" s="546"/>
      <c r="S173" s="546"/>
      <c r="T173" s="184"/>
      <c r="U173" s="180"/>
      <c r="V173" s="180"/>
      <c r="W173" s="180"/>
      <c r="X173" s="180"/>
      <c r="Y173" s="180"/>
      <c r="Z173" s="180"/>
      <c r="AA173" s="180"/>
      <c r="AB173" s="180"/>
      <c r="AC173" s="180"/>
    </row>
    <row r="174" spans="1:29" s="392" customFormat="1" hidden="1" outlineLevel="1" x14ac:dyDescent="0.25">
      <c r="A174" s="567"/>
      <c r="B174" s="540"/>
      <c r="C174" s="545"/>
      <c r="D174" s="546"/>
      <c r="E174" s="546"/>
      <c r="F174" s="546"/>
      <c r="G174" s="546"/>
      <c r="H174" s="546"/>
      <c r="I174" s="546"/>
      <c r="J174" s="546"/>
      <c r="K174" s="546"/>
      <c r="L174" s="546"/>
      <c r="M174" s="546"/>
      <c r="N174" s="546"/>
      <c r="O174" s="546"/>
      <c r="P174" s="546"/>
      <c r="Q174" s="546"/>
      <c r="R174" s="546"/>
      <c r="S174" s="546"/>
      <c r="T174" s="184"/>
      <c r="U174" s="180"/>
      <c r="V174" s="180"/>
      <c r="W174" s="180"/>
      <c r="X174" s="180"/>
      <c r="Y174" s="180"/>
      <c r="Z174" s="180"/>
      <c r="AA174" s="180"/>
      <c r="AB174" s="180"/>
      <c r="AC174" s="180"/>
    </row>
    <row r="175" spans="1:29" s="392" customFormat="1" ht="6" hidden="1" customHeight="1" outlineLevel="1" x14ac:dyDescent="0.25">
      <c r="A175" s="567"/>
      <c r="B175" s="262"/>
      <c r="C175" s="393"/>
      <c r="D175" s="393"/>
      <c r="E175" s="393"/>
      <c r="F175" s="393"/>
      <c r="G175" s="507"/>
      <c r="H175" s="402"/>
      <c r="I175" s="479"/>
      <c r="J175" s="393"/>
      <c r="K175" s="393"/>
      <c r="L175" s="393"/>
      <c r="M175" s="393"/>
      <c r="N175" s="393"/>
      <c r="O175" s="393"/>
      <c r="P175" s="393"/>
      <c r="Q175" s="393"/>
      <c r="R175" s="393"/>
      <c r="S175" s="393"/>
      <c r="T175" s="184"/>
      <c r="U175" s="180"/>
      <c r="V175" s="180"/>
      <c r="W175" s="180"/>
      <c r="X175" s="180"/>
      <c r="Y175" s="180"/>
      <c r="Z175" s="180"/>
      <c r="AA175" s="180"/>
      <c r="AB175" s="180"/>
      <c r="AC175" s="180"/>
    </row>
    <row r="176" spans="1:29" s="392" customFormat="1" ht="15" hidden="1" customHeight="1" outlineLevel="1" x14ac:dyDescent="0.25">
      <c r="A176" s="567"/>
      <c r="B176" s="559" t="s">
        <v>27</v>
      </c>
      <c r="C176" s="545"/>
      <c r="D176" s="546"/>
      <c r="E176" s="546"/>
      <c r="F176" s="546"/>
      <c r="G176" s="546"/>
      <c r="H176" s="546"/>
      <c r="I176" s="546"/>
      <c r="J176" s="546"/>
      <c r="K176" s="546"/>
      <c r="L176" s="546"/>
      <c r="M176" s="546"/>
      <c r="N176" s="546"/>
      <c r="O176" s="546"/>
      <c r="P176" s="546"/>
      <c r="Q176" s="546"/>
      <c r="R176" s="546"/>
      <c r="S176" s="546"/>
      <c r="T176" s="184"/>
      <c r="U176" s="180"/>
      <c r="V176" s="180"/>
      <c r="W176" s="180"/>
      <c r="X176" s="180"/>
      <c r="Y176" s="180"/>
      <c r="Z176" s="180"/>
      <c r="AA176" s="180"/>
      <c r="AB176" s="180"/>
      <c r="AC176" s="180"/>
    </row>
    <row r="177" spans="1:29" s="392" customFormat="1" ht="15" hidden="1" customHeight="1" outlineLevel="1" x14ac:dyDescent="0.25">
      <c r="A177" s="567"/>
      <c r="B177" s="539"/>
      <c r="C177" s="545"/>
      <c r="D177" s="546"/>
      <c r="E177" s="546"/>
      <c r="F177" s="546"/>
      <c r="G177" s="546"/>
      <c r="H177" s="546"/>
      <c r="I177" s="546"/>
      <c r="J177" s="546"/>
      <c r="K177" s="546"/>
      <c r="L177" s="546"/>
      <c r="M177" s="546"/>
      <c r="N177" s="546"/>
      <c r="O177" s="546"/>
      <c r="P177" s="546"/>
      <c r="Q177" s="546"/>
      <c r="R177" s="546"/>
      <c r="S177" s="546"/>
      <c r="T177" s="184"/>
      <c r="U177" s="180"/>
      <c r="V177" s="180"/>
      <c r="W177" s="180"/>
      <c r="X177" s="180"/>
      <c r="Y177" s="180"/>
      <c r="Z177" s="180"/>
      <c r="AA177" s="180"/>
      <c r="AB177" s="180"/>
      <c r="AC177" s="180"/>
    </row>
    <row r="178" spans="1:29" s="392" customFormat="1" hidden="1" outlineLevel="1" x14ac:dyDescent="0.25">
      <c r="A178" s="567"/>
      <c r="B178" s="539"/>
      <c r="C178" s="545"/>
      <c r="D178" s="546"/>
      <c r="E178" s="546"/>
      <c r="F178" s="546"/>
      <c r="G178" s="546"/>
      <c r="H178" s="546"/>
      <c r="I178" s="546"/>
      <c r="J178" s="546"/>
      <c r="K178" s="546"/>
      <c r="L178" s="546"/>
      <c r="M178" s="546"/>
      <c r="N178" s="546"/>
      <c r="O178" s="546"/>
      <c r="P178" s="546"/>
      <c r="Q178" s="546"/>
      <c r="R178" s="546"/>
      <c r="S178" s="546"/>
      <c r="T178" s="184"/>
      <c r="U178" s="180"/>
      <c r="V178" s="180"/>
      <c r="W178" s="180"/>
      <c r="X178" s="180"/>
      <c r="Y178" s="180"/>
      <c r="Z178" s="180"/>
      <c r="AA178" s="180"/>
      <c r="AB178" s="180"/>
      <c r="AC178" s="180"/>
    </row>
    <row r="179" spans="1:29" s="392" customFormat="1" hidden="1" outlineLevel="1" x14ac:dyDescent="0.25">
      <c r="A179" s="567"/>
      <c r="B179" s="539"/>
      <c r="C179" s="545"/>
      <c r="D179" s="546"/>
      <c r="E179" s="546"/>
      <c r="F179" s="546"/>
      <c r="G179" s="546"/>
      <c r="H179" s="546"/>
      <c r="I179" s="546"/>
      <c r="J179" s="546"/>
      <c r="K179" s="546"/>
      <c r="L179" s="546"/>
      <c r="M179" s="546"/>
      <c r="N179" s="546"/>
      <c r="O179" s="546"/>
      <c r="P179" s="546"/>
      <c r="Q179" s="546"/>
      <c r="R179" s="546"/>
      <c r="S179" s="546"/>
      <c r="T179" s="184"/>
      <c r="U179" s="180"/>
      <c r="V179" s="180"/>
      <c r="W179" s="180"/>
      <c r="X179" s="180"/>
      <c r="Y179" s="180"/>
      <c r="Z179" s="180"/>
      <c r="AA179" s="180"/>
      <c r="AB179" s="180"/>
      <c r="AC179" s="180"/>
    </row>
    <row r="180" spans="1:29" s="392" customFormat="1" hidden="1" outlineLevel="1" x14ac:dyDescent="0.25">
      <c r="A180" s="567"/>
      <c r="B180" s="539"/>
      <c r="C180" s="545"/>
      <c r="D180" s="546"/>
      <c r="E180" s="546"/>
      <c r="F180" s="546"/>
      <c r="G180" s="546"/>
      <c r="H180" s="546"/>
      <c r="I180" s="546"/>
      <c r="J180" s="546"/>
      <c r="K180" s="546"/>
      <c r="L180" s="546"/>
      <c r="M180" s="546"/>
      <c r="N180" s="546"/>
      <c r="O180" s="546"/>
      <c r="P180" s="546"/>
      <c r="Q180" s="546"/>
      <c r="R180" s="546"/>
      <c r="S180" s="546"/>
      <c r="T180" s="184"/>
      <c r="U180" s="180"/>
      <c r="V180" s="180"/>
      <c r="W180" s="180"/>
      <c r="X180" s="180"/>
      <c r="Y180" s="180"/>
      <c r="Z180" s="180"/>
      <c r="AA180" s="180"/>
      <c r="AB180" s="180"/>
      <c r="AC180" s="180"/>
    </row>
    <row r="181" spans="1:29" s="392" customFormat="1" hidden="1" outlineLevel="1" x14ac:dyDescent="0.25">
      <c r="A181" s="567"/>
      <c r="B181" s="539"/>
      <c r="C181" s="545"/>
      <c r="D181" s="546"/>
      <c r="E181" s="546"/>
      <c r="F181" s="546"/>
      <c r="G181" s="546"/>
      <c r="H181" s="546"/>
      <c r="I181" s="546"/>
      <c r="J181" s="546"/>
      <c r="K181" s="546"/>
      <c r="L181" s="546"/>
      <c r="M181" s="546"/>
      <c r="N181" s="546"/>
      <c r="O181" s="546"/>
      <c r="P181" s="546"/>
      <c r="Q181" s="546"/>
      <c r="R181" s="546"/>
      <c r="S181" s="546"/>
      <c r="T181" s="184"/>
      <c r="U181" s="180"/>
      <c r="V181" s="180"/>
      <c r="W181" s="180"/>
      <c r="X181" s="180"/>
      <c r="Y181" s="180"/>
      <c r="Z181" s="180"/>
      <c r="AA181" s="180"/>
      <c r="AB181" s="180"/>
      <c r="AC181" s="180"/>
    </row>
    <row r="182" spans="1:29" s="392" customFormat="1" hidden="1" outlineLevel="1" x14ac:dyDescent="0.25">
      <c r="A182" s="567"/>
      <c r="B182" s="540"/>
      <c r="C182" s="545"/>
      <c r="D182" s="546"/>
      <c r="E182" s="546"/>
      <c r="F182" s="546"/>
      <c r="G182" s="546"/>
      <c r="H182" s="546"/>
      <c r="I182" s="546"/>
      <c r="J182" s="546"/>
      <c r="K182" s="546"/>
      <c r="L182" s="546"/>
      <c r="M182" s="546"/>
      <c r="N182" s="546"/>
      <c r="O182" s="546"/>
      <c r="P182" s="546"/>
      <c r="Q182" s="546"/>
      <c r="R182" s="546"/>
      <c r="S182" s="546"/>
      <c r="T182" s="184"/>
      <c r="U182" s="180"/>
      <c r="V182" s="180"/>
      <c r="W182" s="180"/>
      <c r="X182" s="180"/>
      <c r="Y182" s="180"/>
      <c r="Z182" s="180"/>
      <c r="AA182" s="180"/>
      <c r="AB182" s="180"/>
      <c r="AC182" s="180"/>
    </row>
    <row r="183" spans="1:29" s="392" customFormat="1" ht="6" hidden="1" customHeight="1" outlineLevel="1" x14ac:dyDescent="0.25">
      <c r="A183" s="567"/>
      <c r="B183" s="182"/>
      <c r="C183" s="393"/>
      <c r="D183" s="393"/>
      <c r="E183" s="393"/>
      <c r="F183" s="393"/>
      <c r="G183" s="507"/>
      <c r="H183" s="402"/>
      <c r="I183" s="479"/>
      <c r="J183" s="393"/>
      <c r="K183" s="393"/>
      <c r="L183" s="393"/>
      <c r="M183" s="393"/>
      <c r="N183" s="393"/>
      <c r="O183" s="393"/>
      <c r="P183" s="393"/>
      <c r="Q183" s="393"/>
      <c r="R183" s="393"/>
      <c r="S183" s="393"/>
      <c r="T183" s="184"/>
      <c r="U183" s="180"/>
      <c r="V183" s="180"/>
      <c r="W183" s="180"/>
      <c r="X183" s="180"/>
      <c r="Y183" s="180"/>
      <c r="Z183" s="180"/>
      <c r="AA183" s="180"/>
      <c r="AB183" s="180"/>
      <c r="AC183" s="180"/>
    </row>
    <row r="184" spans="1:29" s="392" customFormat="1" ht="15" hidden="1" customHeight="1" outlineLevel="1" x14ac:dyDescent="0.25">
      <c r="A184" s="567"/>
      <c r="B184" s="250" t="s">
        <v>118</v>
      </c>
      <c r="C184" s="543" t="s">
        <v>130</v>
      </c>
      <c r="D184" s="619"/>
      <c r="E184" s="619"/>
      <c r="F184" s="544"/>
      <c r="G184" s="508"/>
      <c r="H184" s="543"/>
      <c r="I184" s="619"/>
      <c r="J184" s="619"/>
      <c r="K184" s="619"/>
      <c r="L184" s="544"/>
      <c r="M184" s="403"/>
      <c r="N184" s="403"/>
      <c r="O184" s="403"/>
      <c r="P184" s="403"/>
      <c r="Q184" s="403"/>
      <c r="R184" s="403"/>
      <c r="S184" s="403"/>
      <c r="T184" s="184"/>
      <c r="U184" s="180"/>
      <c r="V184" s="180"/>
      <c r="W184" s="180"/>
      <c r="X184" s="180"/>
      <c r="Y184" s="180"/>
      <c r="Z184" s="180"/>
      <c r="AA184" s="180"/>
      <c r="AB184" s="180"/>
      <c r="AC184" s="180"/>
    </row>
    <row r="185" spans="1:29" s="392" customFormat="1" ht="4.5" hidden="1" customHeight="1" outlineLevel="1" x14ac:dyDescent="0.25">
      <c r="A185" s="567"/>
      <c r="B185" s="228"/>
      <c r="C185" s="403"/>
      <c r="D185" s="403"/>
      <c r="E185" s="403"/>
      <c r="F185" s="403"/>
      <c r="G185" s="403"/>
      <c r="H185" s="462"/>
      <c r="I185" s="462"/>
      <c r="J185" s="403"/>
      <c r="K185" s="403"/>
      <c r="L185" s="403"/>
      <c r="M185" s="403"/>
      <c r="N185" s="403"/>
      <c r="O185" s="403"/>
      <c r="P185" s="403"/>
      <c r="Q185" s="403"/>
      <c r="R185" s="403"/>
      <c r="S185" s="403"/>
      <c r="T185" s="184"/>
      <c r="U185" s="180"/>
      <c r="V185" s="180"/>
      <c r="W185" s="180"/>
      <c r="X185" s="180"/>
      <c r="Y185" s="180"/>
      <c r="Z185" s="180"/>
      <c r="AA185" s="180"/>
      <c r="AB185" s="180"/>
      <c r="AC185" s="180"/>
    </row>
    <row r="186" spans="1:29" s="392" customFormat="1" ht="15" hidden="1" customHeight="1" outlineLevel="1" x14ac:dyDescent="0.25">
      <c r="A186" s="567"/>
      <c r="B186" s="539"/>
      <c r="C186" s="543">
        <v>1</v>
      </c>
      <c r="D186" s="544"/>
      <c r="E186" s="419" t="s">
        <v>135</v>
      </c>
      <c r="F186" s="403"/>
      <c r="G186" s="403"/>
      <c r="H186" s="403"/>
      <c r="I186" s="403"/>
      <c r="J186" s="403"/>
      <c r="K186" s="403"/>
      <c r="L186" s="403"/>
      <c r="M186" s="403"/>
      <c r="N186" s="403"/>
      <c r="O186" s="403"/>
      <c r="P186" s="403"/>
      <c r="Q186" s="403"/>
      <c r="R186" s="403"/>
      <c r="S186" s="403"/>
      <c r="T186" s="184"/>
      <c r="U186" s="180" t="s">
        <v>122</v>
      </c>
      <c r="V186" s="180"/>
      <c r="W186" s="180"/>
      <c r="X186" s="180"/>
      <c r="Y186" s="180"/>
      <c r="Z186" s="180"/>
      <c r="AA186" s="180"/>
      <c r="AB186" s="180"/>
      <c r="AC186" s="180"/>
    </row>
    <row r="187" spans="1:29" s="392" customFormat="1" ht="13.5" hidden="1" customHeight="1" outlineLevel="1" x14ac:dyDescent="0.25">
      <c r="A187" s="567"/>
      <c r="B187" s="539"/>
      <c r="C187" s="537"/>
      <c r="D187" s="538"/>
      <c r="E187" s="538"/>
      <c r="F187" s="538"/>
      <c r="G187" s="538"/>
      <c r="H187" s="538"/>
      <c r="I187" s="538"/>
      <c r="J187" s="538"/>
      <c r="K187" s="538"/>
      <c r="L187" s="538"/>
      <c r="M187" s="538"/>
      <c r="N187" s="538"/>
      <c r="O187" s="538"/>
      <c r="P187" s="538"/>
      <c r="Q187" s="538"/>
      <c r="R187" s="538"/>
      <c r="S187" s="538"/>
      <c r="T187" s="184"/>
      <c r="U187" s="180" t="s">
        <v>123</v>
      </c>
      <c r="V187" s="180"/>
      <c r="W187" s="180"/>
      <c r="X187" s="180"/>
      <c r="Y187" s="180"/>
      <c r="Z187" s="180"/>
      <c r="AA187" s="180"/>
      <c r="AB187" s="180"/>
      <c r="AC187" s="180"/>
    </row>
    <row r="188" spans="1:29" s="392" customFormat="1" hidden="1" outlineLevel="1" x14ac:dyDescent="0.25">
      <c r="A188" s="567"/>
      <c r="B188" s="539"/>
      <c r="C188" s="537"/>
      <c r="D188" s="538"/>
      <c r="E188" s="538"/>
      <c r="F188" s="538"/>
      <c r="G188" s="538"/>
      <c r="H188" s="538"/>
      <c r="I188" s="538"/>
      <c r="J188" s="538"/>
      <c r="K188" s="538"/>
      <c r="L188" s="538"/>
      <c r="M188" s="538"/>
      <c r="N188" s="538"/>
      <c r="O188" s="538"/>
      <c r="P188" s="538"/>
      <c r="Q188" s="538"/>
      <c r="R188" s="538"/>
      <c r="S188" s="538"/>
      <c r="T188" s="184"/>
      <c r="U188" s="180" t="s">
        <v>124</v>
      </c>
      <c r="V188" s="180"/>
      <c r="W188" s="180"/>
      <c r="X188" s="180"/>
      <c r="Y188" s="180"/>
      <c r="Z188" s="180"/>
      <c r="AA188" s="180"/>
      <c r="AB188" s="180"/>
      <c r="AC188" s="180"/>
    </row>
    <row r="189" spans="1:29" s="392" customFormat="1" hidden="1" outlineLevel="1" x14ac:dyDescent="0.25">
      <c r="A189" s="567"/>
      <c r="B189" s="539"/>
      <c r="C189" s="537"/>
      <c r="D189" s="538"/>
      <c r="E189" s="538"/>
      <c r="F189" s="538"/>
      <c r="G189" s="538"/>
      <c r="H189" s="538"/>
      <c r="I189" s="538"/>
      <c r="J189" s="538"/>
      <c r="K189" s="538"/>
      <c r="L189" s="538"/>
      <c r="M189" s="538"/>
      <c r="N189" s="538"/>
      <c r="O189" s="538"/>
      <c r="P189" s="538"/>
      <c r="Q189" s="538"/>
      <c r="R189" s="538"/>
      <c r="S189" s="538"/>
      <c r="T189" s="184"/>
      <c r="U189" s="180" t="s">
        <v>125</v>
      </c>
      <c r="V189" s="180"/>
      <c r="W189" s="180"/>
      <c r="X189" s="180"/>
      <c r="Y189" s="180"/>
      <c r="Z189" s="180"/>
      <c r="AA189" s="180"/>
      <c r="AB189" s="180"/>
      <c r="AC189" s="180"/>
    </row>
    <row r="190" spans="1:29" s="392" customFormat="1" hidden="1" outlineLevel="1" x14ac:dyDescent="0.25">
      <c r="A190" s="567"/>
      <c r="B190" s="539"/>
      <c r="C190" s="537"/>
      <c r="D190" s="538"/>
      <c r="E190" s="538"/>
      <c r="F190" s="538"/>
      <c r="G190" s="538"/>
      <c r="H190" s="538"/>
      <c r="I190" s="538"/>
      <c r="J190" s="538"/>
      <c r="K190" s="538"/>
      <c r="L190" s="538"/>
      <c r="M190" s="538"/>
      <c r="N190" s="538"/>
      <c r="O190" s="538"/>
      <c r="P190" s="538"/>
      <c r="Q190" s="538"/>
      <c r="R190" s="538"/>
      <c r="S190" s="538"/>
      <c r="T190" s="184"/>
      <c r="U190" s="180" t="s">
        <v>126</v>
      </c>
      <c r="V190" s="180"/>
      <c r="W190" s="180"/>
      <c r="X190" s="180"/>
      <c r="Y190" s="180"/>
      <c r="Z190" s="180"/>
      <c r="AA190" s="180"/>
      <c r="AB190" s="180"/>
      <c r="AC190" s="180"/>
    </row>
    <row r="191" spans="1:29" s="392" customFormat="1" hidden="1" outlineLevel="1" x14ac:dyDescent="0.25">
      <c r="A191" s="567"/>
      <c r="B191" s="540"/>
      <c r="C191" s="537"/>
      <c r="D191" s="538"/>
      <c r="E191" s="538"/>
      <c r="F191" s="538"/>
      <c r="G191" s="538"/>
      <c r="H191" s="538"/>
      <c r="I191" s="538"/>
      <c r="J191" s="538"/>
      <c r="K191" s="538"/>
      <c r="L191" s="538"/>
      <c r="M191" s="538"/>
      <c r="N191" s="538"/>
      <c r="O191" s="538"/>
      <c r="P191" s="538"/>
      <c r="Q191" s="538"/>
      <c r="R191" s="538"/>
      <c r="S191" s="538"/>
      <c r="T191" s="184"/>
      <c r="U191" s="180" t="s">
        <v>119</v>
      </c>
      <c r="V191" s="180"/>
      <c r="W191" s="180"/>
      <c r="X191" s="180"/>
      <c r="Y191" s="180"/>
      <c r="Z191" s="180"/>
      <c r="AA191" s="180"/>
      <c r="AB191" s="180"/>
      <c r="AC191" s="180"/>
    </row>
    <row r="192" spans="1:29" s="392" customFormat="1" ht="6" hidden="1" customHeight="1" outlineLevel="1" x14ac:dyDescent="0.25">
      <c r="A192" s="567"/>
      <c r="B192" s="230"/>
      <c r="C192" s="393"/>
      <c r="D192" s="393"/>
      <c r="E192" s="393"/>
      <c r="F192" s="393"/>
      <c r="G192" s="507"/>
      <c r="H192" s="404"/>
      <c r="I192" s="481"/>
      <c r="J192" s="393"/>
      <c r="K192" s="393"/>
      <c r="L192" s="393"/>
      <c r="M192" s="393"/>
      <c r="N192" s="393"/>
      <c r="O192" s="393"/>
      <c r="P192" s="393"/>
      <c r="Q192" s="393"/>
      <c r="R192" s="393"/>
      <c r="S192" s="393"/>
      <c r="T192" s="184"/>
      <c r="U192" s="180" t="s">
        <v>130</v>
      </c>
      <c r="V192" s="180"/>
      <c r="W192" s="180"/>
      <c r="X192" s="180"/>
      <c r="Y192" s="180"/>
      <c r="Z192" s="180"/>
      <c r="AA192" s="180"/>
      <c r="AB192" s="180"/>
      <c r="AC192" s="180"/>
    </row>
    <row r="193" spans="1:29" s="392" customFormat="1" ht="48" hidden="1" outlineLevel="1" x14ac:dyDescent="0.25">
      <c r="A193" s="567"/>
      <c r="B193" s="232" t="s">
        <v>136</v>
      </c>
      <c r="C193" s="541" t="s">
        <v>80</v>
      </c>
      <c r="D193" s="542"/>
      <c r="E193" s="393"/>
      <c r="F193" s="393"/>
      <c r="G193" s="507"/>
      <c r="H193" s="404"/>
      <c r="I193" s="481"/>
      <c r="J193" s="393"/>
      <c r="K193" s="393"/>
      <c r="L193" s="393"/>
      <c r="M193" s="393"/>
      <c r="N193" s="393"/>
      <c r="O193" s="393"/>
      <c r="P193" s="393"/>
      <c r="Q193" s="393"/>
      <c r="R193" s="393"/>
      <c r="S193" s="393"/>
      <c r="T193" s="184"/>
      <c r="U193" s="180"/>
      <c r="V193" s="180"/>
      <c r="W193" s="180"/>
      <c r="X193" s="180"/>
      <c r="Y193" s="180"/>
      <c r="Z193" s="180"/>
      <c r="AA193" s="180"/>
      <c r="AB193" s="180"/>
      <c r="AC193" s="180"/>
    </row>
    <row r="194" spans="1:29" s="392" customFormat="1" ht="6" hidden="1" customHeight="1" outlineLevel="1" x14ac:dyDescent="0.25">
      <c r="A194" s="567"/>
      <c r="B194" s="230"/>
      <c r="C194" s="393"/>
      <c r="D194" s="393"/>
      <c r="E194" s="393"/>
      <c r="F194" s="393"/>
      <c r="G194" s="507"/>
      <c r="H194" s="404"/>
      <c r="I194" s="481"/>
      <c r="J194" s="393"/>
      <c r="K194" s="393"/>
      <c r="L194" s="393"/>
      <c r="M194" s="393"/>
      <c r="N194" s="393"/>
      <c r="O194" s="393"/>
      <c r="P194" s="393"/>
      <c r="Q194" s="393"/>
      <c r="R194" s="393"/>
      <c r="S194" s="393"/>
      <c r="T194" s="184"/>
      <c r="U194" s="180"/>
      <c r="V194" s="180"/>
      <c r="W194" s="180"/>
      <c r="X194" s="180"/>
      <c r="Y194" s="180"/>
      <c r="Z194" s="180"/>
      <c r="AA194" s="180"/>
      <c r="AB194" s="180"/>
      <c r="AC194" s="180"/>
    </row>
    <row r="195" spans="1:29" s="392" customFormat="1" ht="72" hidden="1" outlineLevel="1" x14ac:dyDescent="0.25">
      <c r="A195" s="567"/>
      <c r="B195" s="235" t="s">
        <v>128</v>
      </c>
      <c r="C195" s="545"/>
      <c r="D195" s="546"/>
      <c r="E195" s="546"/>
      <c r="F195" s="546"/>
      <c r="G195" s="546"/>
      <c r="H195" s="546"/>
      <c r="I195" s="546"/>
      <c r="J195" s="546"/>
      <c r="K195" s="546"/>
      <c r="L195" s="546"/>
      <c r="M195" s="546"/>
      <c r="N195" s="546"/>
      <c r="O195" s="546"/>
      <c r="P195" s="546"/>
      <c r="Q195" s="546"/>
      <c r="R195" s="546"/>
      <c r="S195" s="546"/>
      <c r="T195" s="184"/>
      <c r="U195" s="180"/>
      <c r="V195" s="180"/>
      <c r="W195" s="180"/>
      <c r="X195" s="180"/>
      <c r="Y195" s="180"/>
      <c r="Z195" s="180"/>
      <c r="AA195" s="180"/>
      <c r="AB195" s="180"/>
      <c r="AC195" s="180"/>
    </row>
    <row r="196" spans="1:29" s="392" customFormat="1" ht="6" hidden="1" customHeight="1" outlineLevel="1" x14ac:dyDescent="0.25">
      <c r="A196" s="567"/>
      <c r="B196" s="230"/>
      <c r="C196" s="393"/>
      <c r="D196" s="393"/>
      <c r="E196" s="393"/>
      <c r="F196" s="393"/>
      <c r="G196" s="507"/>
      <c r="H196" s="402"/>
      <c r="I196" s="479"/>
      <c r="J196" s="393"/>
      <c r="K196" s="393"/>
      <c r="L196" s="393"/>
      <c r="M196" s="393"/>
      <c r="N196" s="393"/>
      <c r="O196" s="393"/>
      <c r="P196" s="393"/>
      <c r="Q196" s="393"/>
      <c r="R196" s="393"/>
      <c r="S196" s="393"/>
      <c r="T196" s="184"/>
      <c r="U196" s="180"/>
      <c r="V196" s="180"/>
      <c r="W196" s="180"/>
      <c r="X196" s="180"/>
      <c r="Y196" s="180"/>
      <c r="Z196" s="180"/>
      <c r="AA196" s="180"/>
      <c r="AB196" s="180"/>
      <c r="AC196" s="180"/>
    </row>
    <row r="197" spans="1:29" s="392" customFormat="1" ht="15" hidden="1" customHeight="1" outlineLevel="1" x14ac:dyDescent="0.25">
      <c r="A197" s="567"/>
      <c r="B197" s="185" t="s">
        <v>129</v>
      </c>
      <c r="C197" s="541" t="s">
        <v>80</v>
      </c>
      <c r="D197" s="542"/>
      <c r="E197" s="403"/>
      <c r="F197" s="403"/>
      <c r="G197" s="403"/>
      <c r="H197" s="462"/>
      <c r="I197" s="462"/>
      <c r="J197" s="403"/>
      <c r="K197" s="403"/>
      <c r="L197" s="403"/>
      <c r="M197" s="403"/>
      <c r="N197" s="403"/>
      <c r="O197" s="403"/>
      <c r="P197" s="403"/>
      <c r="Q197" s="403"/>
      <c r="R197" s="403"/>
      <c r="S197" s="403"/>
      <c r="T197" s="184"/>
      <c r="U197" s="180"/>
      <c r="V197" s="180"/>
      <c r="W197" s="180"/>
      <c r="X197" s="180"/>
      <c r="Y197" s="180"/>
      <c r="Z197" s="180"/>
      <c r="AA197" s="180"/>
      <c r="AB197" s="180"/>
      <c r="AC197" s="180"/>
    </row>
    <row r="198" spans="1:29" s="392" customFormat="1" ht="6" hidden="1" customHeight="1" outlineLevel="1" x14ac:dyDescent="0.25">
      <c r="A198" s="567"/>
      <c r="B198" s="230"/>
      <c r="C198" s="393"/>
      <c r="D198" s="393"/>
      <c r="E198" s="393"/>
      <c r="F198" s="393"/>
      <c r="G198" s="507"/>
      <c r="H198" s="402"/>
      <c r="I198" s="479"/>
      <c r="J198" s="393"/>
      <c r="K198" s="393"/>
      <c r="L198" s="393"/>
      <c r="M198" s="393"/>
      <c r="N198" s="393"/>
      <c r="O198" s="393"/>
      <c r="P198" s="393"/>
      <c r="Q198" s="393"/>
      <c r="R198" s="393"/>
      <c r="S198" s="393"/>
      <c r="T198" s="184"/>
      <c r="U198" s="180" t="s">
        <v>130</v>
      </c>
      <c r="V198" s="180"/>
      <c r="W198" s="180"/>
      <c r="X198" s="180"/>
      <c r="Y198" s="180"/>
      <c r="Z198" s="180"/>
      <c r="AA198" s="180"/>
      <c r="AB198" s="180"/>
      <c r="AC198" s="180"/>
    </row>
    <row r="199" spans="1:29" s="392" customFormat="1" ht="15" hidden="1" customHeight="1" outlineLevel="1" x14ac:dyDescent="0.25">
      <c r="A199" s="567"/>
      <c r="B199" s="185" t="s">
        <v>31</v>
      </c>
      <c r="C199" s="541" t="s">
        <v>130</v>
      </c>
      <c r="D199" s="542"/>
      <c r="E199" s="542"/>
      <c r="F199" s="542"/>
      <c r="G199" s="509"/>
      <c r="H199" s="420"/>
      <c r="I199" s="420"/>
      <c r="J199" s="403"/>
      <c r="K199" s="403"/>
      <c r="L199" s="403"/>
      <c r="M199" s="393"/>
      <c r="N199" s="403"/>
      <c r="O199" s="403"/>
      <c r="P199" s="403"/>
      <c r="Q199" s="403"/>
      <c r="R199" s="403"/>
      <c r="S199" s="403"/>
      <c r="T199" s="184"/>
      <c r="U199" s="180" t="s">
        <v>131</v>
      </c>
      <c r="V199" s="180"/>
      <c r="W199" s="180"/>
      <c r="X199" s="180"/>
      <c r="Y199" s="180"/>
      <c r="Z199" s="180"/>
      <c r="AA199" s="180"/>
      <c r="AB199" s="180"/>
      <c r="AC199" s="180"/>
    </row>
    <row r="200" spans="1:29" s="392" customFormat="1" ht="6" hidden="1" customHeight="1" outlineLevel="1" thickBot="1" x14ac:dyDescent="0.3">
      <c r="A200" s="568"/>
      <c r="B200" s="264"/>
      <c r="C200" s="213"/>
      <c r="D200" s="213"/>
      <c r="E200" s="213"/>
      <c r="F200" s="213"/>
      <c r="G200" s="213"/>
      <c r="H200" s="457"/>
      <c r="I200" s="457"/>
      <c r="J200" s="213"/>
      <c r="K200" s="213"/>
      <c r="L200" s="213"/>
      <c r="M200" s="213"/>
      <c r="N200" s="213"/>
      <c r="O200" s="213"/>
      <c r="P200" s="213"/>
      <c r="Q200" s="213"/>
      <c r="R200" s="213"/>
      <c r="S200" s="213"/>
      <c r="T200" s="214"/>
      <c r="U200" s="180" t="s">
        <v>132</v>
      </c>
      <c r="V200" s="180"/>
      <c r="W200" s="180"/>
      <c r="X200" s="180"/>
      <c r="Y200" s="180"/>
      <c r="Z200" s="180"/>
      <c r="AA200" s="180"/>
      <c r="AB200" s="180"/>
      <c r="AC200" s="180"/>
    </row>
    <row r="201" spans="1:29" s="417" customFormat="1" ht="12.5" hidden="1" thickBot="1" x14ac:dyDescent="0.3">
      <c r="A201" s="412"/>
      <c r="B201" s="413"/>
      <c r="C201" s="414"/>
      <c r="D201" s="414"/>
      <c r="E201" s="414"/>
      <c r="F201" s="414"/>
      <c r="G201" s="414"/>
      <c r="H201" s="402"/>
      <c r="I201" s="479"/>
      <c r="J201" s="414"/>
      <c r="K201" s="414"/>
      <c r="L201" s="414"/>
      <c r="M201" s="414"/>
      <c r="N201" s="414"/>
      <c r="O201" s="414"/>
      <c r="P201" s="414"/>
      <c r="Q201" s="414"/>
      <c r="R201" s="414"/>
      <c r="S201" s="414"/>
      <c r="T201" s="415"/>
      <c r="U201" s="416"/>
      <c r="V201" s="416"/>
      <c r="W201" s="416"/>
      <c r="X201" s="416"/>
      <c r="Y201" s="416"/>
      <c r="Z201" s="416"/>
      <c r="AA201" s="416"/>
      <c r="AB201" s="416"/>
      <c r="AC201" s="416"/>
    </row>
    <row r="202" spans="1:29" ht="21.75" customHeight="1" thickBot="1" x14ac:dyDescent="0.35">
      <c r="A202" s="171"/>
      <c r="B202" s="176" t="s">
        <v>137</v>
      </c>
      <c r="C202" s="421"/>
      <c r="D202" s="421"/>
      <c r="E202" s="421"/>
      <c r="F202" s="421"/>
      <c r="G202" s="421"/>
      <c r="H202" s="421"/>
      <c r="I202" s="421"/>
      <c r="J202" s="421"/>
      <c r="K202" s="421"/>
      <c r="L202" s="421"/>
      <c r="M202" s="421"/>
      <c r="N202" s="421"/>
      <c r="O202" s="421"/>
      <c r="P202" s="421"/>
      <c r="Q202" s="421"/>
      <c r="R202" s="178"/>
      <c r="S202" s="178"/>
      <c r="T202" s="422"/>
      <c r="U202" s="174"/>
      <c r="V202" s="174"/>
      <c r="W202" s="174"/>
      <c r="X202" s="174"/>
      <c r="Y202" s="174"/>
      <c r="Z202" s="174"/>
      <c r="AA202" s="174"/>
      <c r="AB202" s="174"/>
      <c r="AC202" s="174"/>
    </row>
    <row r="203" spans="1:29" ht="6" customHeight="1" outlineLevel="1" x14ac:dyDescent="0.3">
      <c r="A203" s="171"/>
      <c r="B203" s="265"/>
      <c r="C203" s="423"/>
      <c r="D203" s="423"/>
      <c r="E203" s="423"/>
      <c r="F203" s="423"/>
      <c r="G203" s="423"/>
      <c r="H203" s="423"/>
      <c r="I203" s="423"/>
      <c r="J203" s="423"/>
      <c r="K203" s="423"/>
      <c r="L203" s="423"/>
      <c r="M203" s="423"/>
      <c r="N203" s="423"/>
      <c r="O203" s="423"/>
      <c r="P203" s="423"/>
      <c r="Q203" s="423"/>
      <c r="R203" s="423"/>
      <c r="S203" s="423"/>
      <c r="T203" s="267"/>
      <c r="U203" s="174"/>
      <c r="V203" s="174"/>
      <c r="W203" s="174"/>
      <c r="X203" s="174"/>
      <c r="Y203" s="174"/>
      <c r="Z203" s="174"/>
      <c r="AA203" s="174"/>
      <c r="AB203" s="174"/>
      <c r="AC203" s="174"/>
    </row>
    <row r="204" spans="1:29" s="392" customFormat="1" ht="6" customHeight="1" outlineLevel="1" thickBot="1" x14ac:dyDescent="0.3">
      <c r="A204" s="171"/>
      <c r="B204" s="230"/>
      <c r="C204" s="393"/>
      <c r="D204" s="393"/>
      <c r="E204" s="393"/>
      <c r="F204" s="393"/>
      <c r="G204" s="507"/>
      <c r="H204" s="404"/>
      <c r="I204" s="481"/>
      <c r="J204" s="393"/>
      <c r="K204" s="393"/>
      <c r="L204" s="393"/>
      <c r="M204" s="393"/>
      <c r="N204" s="393"/>
      <c r="O204" s="393"/>
      <c r="P204" s="393"/>
      <c r="Q204" s="393"/>
      <c r="R204" s="393"/>
      <c r="S204" s="393"/>
      <c r="T204" s="184"/>
      <c r="U204" s="180"/>
      <c r="V204" s="180"/>
      <c r="W204" s="180"/>
      <c r="X204" s="180"/>
      <c r="Y204" s="180"/>
      <c r="Z204" s="180"/>
      <c r="AA204" s="180"/>
      <c r="AB204" s="180"/>
      <c r="AC204" s="180"/>
    </row>
    <row r="205" spans="1:29" ht="12.5" outlineLevel="1" thickBot="1" x14ac:dyDescent="0.35">
      <c r="A205" s="171"/>
      <c r="B205" s="268" t="s">
        <v>138</v>
      </c>
      <c r="C205" s="424"/>
      <c r="D205" s="424"/>
      <c r="E205" s="424"/>
      <c r="F205" s="424"/>
      <c r="G205" s="424"/>
      <c r="H205" s="424"/>
      <c r="I205" s="424"/>
      <c r="J205" s="424"/>
      <c r="K205" s="424"/>
      <c r="L205" s="424"/>
      <c r="M205" s="424"/>
      <c r="N205" s="424"/>
      <c r="O205" s="424"/>
      <c r="P205" s="424"/>
      <c r="Q205" s="424"/>
      <c r="R205" s="424"/>
      <c r="S205" s="425"/>
      <c r="T205" s="267"/>
      <c r="U205" s="174"/>
      <c r="V205" s="174"/>
      <c r="W205" s="174"/>
      <c r="X205" s="174"/>
      <c r="Y205" s="174"/>
      <c r="Z205" s="174"/>
      <c r="AA205" s="174"/>
      <c r="AB205" s="174"/>
      <c r="AC205" s="174"/>
    </row>
    <row r="206" spans="1:29" outlineLevel="1" x14ac:dyDescent="0.3">
      <c r="A206" s="171"/>
      <c r="B206" s="536" t="str">
        <f>Notes!B36</f>
        <v>Note 17</v>
      </c>
      <c r="C206" s="536"/>
      <c r="D206" s="536"/>
      <c r="E206" s="536"/>
      <c r="F206" s="536"/>
      <c r="G206" s="536"/>
      <c r="H206" s="536"/>
      <c r="I206" s="536"/>
      <c r="J206" s="536"/>
      <c r="K206" s="536"/>
      <c r="L206" s="536"/>
      <c r="M206" s="536"/>
      <c r="N206" s="536"/>
      <c r="O206" s="536"/>
      <c r="P206" s="536"/>
      <c r="Q206" s="536"/>
      <c r="R206" s="536"/>
      <c r="S206" s="426" t="str">
        <f>Notes!B38</f>
        <v>Note 18</v>
      </c>
      <c r="T206" s="267"/>
      <c r="U206" s="174"/>
      <c r="V206" s="174"/>
      <c r="W206" s="174"/>
      <c r="X206" s="174"/>
      <c r="Y206" s="174"/>
      <c r="Z206" s="174"/>
      <c r="AA206" s="174"/>
      <c r="AB206" s="174"/>
      <c r="AC206" s="174"/>
    </row>
    <row r="207" spans="1:29" ht="14.25" customHeight="1" outlineLevel="1" x14ac:dyDescent="0.3">
      <c r="A207" s="171"/>
      <c r="B207" s="427" t="s">
        <v>139</v>
      </c>
      <c r="C207" s="428"/>
      <c r="D207" s="428"/>
      <c r="E207" s="428"/>
      <c r="F207" s="638"/>
      <c r="G207" s="638"/>
      <c r="H207" s="638"/>
      <c r="I207" s="486"/>
      <c r="J207" s="428"/>
      <c r="K207" s="428"/>
      <c r="L207" s="428"/>
      <c r="M207" s="428"/>
      <c r="N207" s="428"/>
      <c r="O207" s="428"/>
      <c r="P207" s="428"/>
      <c r="Q207" s="428"/>
      <c r="R207" s="428"/>
      <c r="S207" s="426"/>
      <c r="T207" s="267"/>
      <c r="U207" s="174"/>
      <c r="V207" s="174"/>
      <c r="W207" s="174"/>
      <c r="X207" s="174"/>
      <c r="Y207" s="174"/>
      <c r="Z207" s="174"/>
      <c r="AA207" s="174"/>
      <c r="AB207" s="174"/>
      <c r="AC207" s="174"/>
    </row>
    <row r="208" spans="1:29" s="434" customFormat="1" ht="18.75" customHeight="1" outlineLevel="1" x14ac:dyDescent="0.3">
      <c r="A208" s="429"/>
      <c r="B208" s="430" t="s">
        <v>140</v>
      </c>
      <c r="C208" s="431"/>
      <c r="D208" s="431"/>
      <c r="E208" s="431"/>
      <c r="F208" s="638"/>
      <c r="G208" s="638"/>
      <c r="H208" s="638"/>
      <c r="I208" s="486"/>
      <c r="J208" s="431"/>
      <c r="K208" s="431"/>
      <c r="L208" s="431"/>
      <c r="M208" s="431"/>
      <c r="N208" s="431"/>
      <c r="O208" s="431"/>
      <c r="P208" s="431"/>
      <c r="Q208" s="431"/>
      <c r="R208" s="431"/>
      <c r="S208" s="432"/>
      <c r="T208" s="433"/>
      <c r="U208" s="172"/>
      <c r="V208" s="172"/>
      <c r="W208" s="172"/>
      <c r="X208" s="172"/>
      <c r="Y208" s="172"/>
      <c r="Z208" s="172"/>
      <c r="AA208" s="172"/>
      <c r="AB208" s="172"/>
      <c r="AC208" s="172"/>
    </row>
    <row r="209" spans="1:29" s="434" customFormat="1" ht="18.75" customHeight="1" outlineLevel="1" x14ac:dyDescent="0.3">
      <c r="A209" s="429"/>
      <c r="B209" s="430" t="s">
        <v>141</v>
      </c>
      <c r="C209" s="431"/>
      <c r="D209" s="431"/>
      <c r="E209" s="431"/>
      <c r="F209" s="638"/>
      <c r="G209" s="638"/>
      <c r="H209" s="638"/>
      <c r="I209" s="486"/>
      <c r="J209" s="431"/>
      <c r="K209" s="431"/>
      <c r="L209" s="431"/>
      <c r="M209" s="431"/>
      <c r="N209" s="431"/>
      <c r="O209" s="431"/>
      <c r="P209" s="431"/>
      <c r="Q209" s="431"/>
      <c r="R209" s="431"/>
      <c r="S209" s="432"/>
      <c r="T209" s="433"/>
      <c r="U209" s="172"/>
      <c r="V209" s="174"/>
      <c r="W209" s="174"/>
      <c r="X209" s="174"/>
      <c r="Y209" s="174"/>
      <c r="Z209" s="174"/>
      <c r="AA209" s="174"/>
      <c r="AB209" s="174"/>
      <c r="AC209" s="174"/>
    </row>
    <row r="210" spans="1:29" s="434" customFormat="1" ht="18.75" customHeight="1" outlineLevel="1" x14ac:dyDescent="0.3">
      <c r="A210" s="429"/>
      <c r="B210" s="430" t="s">
        <v>142</v>
      </c>
      <c r="C210" s="431"/>
      <c r="D210" s="431"/>
      <c r="E210" s="431"/>
      <c r="F210" s="638"/>
      <c r="G210" s="638"/>
      <c r="H210" s="638"/>
      <c r="I210" s="486"/>
      <c r="J210" s="431"/>
      <c r="K210" s="431"/>
      <c r="L210" s="431"/>
      <c r="M210" s="431"/>
      <c r="N210" s="431"/>
      <c r="O210" s="431"/>
      <c r="P210" s="431"/>
      <c r="Q210" s="431"/>
      <c r="R210" s="431"/>
      <c r="S210" s="432"/>
      <c r="T210" s="433"/>
      <c r="U210" s="172"/>
      <c r="V210" s="174"/>
      <c r="W210" s="174"/>
      <c r="X210" s="174"/>
      <c r="Y210" s="174"/>
      <c r="Z210" s="174"/>
      <c r="AA210" s="174"/>
      <c r="AB210" s="174"/>
      <c r="AC210" s="174"/>
    </row>
    <row r="211" spans="1:29" ht="15.75" customHeight="1" outlineLevel="1" x14ac:dyDescent="0.3">
      <c r="A211" s="171"/>
      <c r="B211" s="435" t="s">
        <v>2028</v>
      </c>
      <c r="C211" s="428"/>
      <c r="D211" s="428"/>
      <c r="E211" s="428"/>
      <c r="F211" s="638"/>
      <c r="G211" s="638"/>
      <c r="H211" s="638"/>
      <c r="I211" s="486"/>
      <c r="J211" s="428"/>
      <c r="K211" s="428"/>
      <c r="L211" s="428"/>
      <c r="M211" s="428"/>
      <c r="N211" s="428"/>
      <c r="O211" s="428"/>
      <c r="P211" s="428"/>
      <c r="Q211" s="428"/>
      <c r="R211" s="428"/>
      <c r="S211" s="426"/>
      <c r="T211" s="267"/>
      <c r="U211" s="174"/>
      <c r="V211" s="174"/>
      <c r="W211" s="174"/>
      <c r="X211" s="174"/>
      <c r="Y211" s="174"/>
      <c r="Z211" s="174"/>
      <c r="AA211" s="174"/>
      <c r="AB211" s="174"/>
      <c r="AC211" s="174"/>
    </row>
    <row r="212" spans="1:29" ht="14.5" outlineLevel="1" x14ac:dyDescent="0.3">
      <c r="A212" s="171"/>
      <c r="B212" s="436" t="s">
        <v>143</v>
      </c>
      <c r="C212" s="428"/>
      <c r="D212" s="428"/>
      <c r="E212" s="428"/>
      <c r="F212" s="638"/>
      <c r="G212" s="638"/>
      <c r="H212" s="638"/>
      <c r="I212" s="486"/>
      <c r="J212" s="428"/>
      <c r="K212" s="428"/>
      <c r="L212" s="428"/>
      <c r="M212" s="437"/>
      <c r="N212" s="428"/>
      <c r="O212" s="428"/>
      <c r="P212" s="428"/>
      <c r="Q212" s="428"/>
      <c r="R212" s="428"/>
      <c r="S212" s="426"/>
      <c r="T212" s="267"/>
      <c r="U212" s="174"/>
      <c r="V212" s="174"/>
      <c r="W212" s="174"/>
      <c r="X212" s="174"/>
      <c r="Y212" s="174"/>
      <c r="Z212" s="174"/>
      <c r="AA212" s="174"/>
      <c r="AB212" s="174"/>
      <c r="AC212" s="174"/>
    </row>
    <row r="213" spans="1:29" ht="29" outlineLevel="1" x14ac:dyDescent="0.3">
      <c r="A213" s="171"/>
      <c r="B213" s="438" t="s">
        <v>144</v>
      </c>
      <c r="C213" s="439" t="s">
        <v>145</v>
      </c>
      <c r="D213" s="440" t="s">
        <v>146</v>
      </c>
      <c r="E213" s="440" t="s">
        <v>147</v>
      </c>
      <c r="F213" s="440" t="s">
        <v>148</v>
      </c>
      <c r="G213" s="440" t="s">
        <v>2212</v>
      </c>
      <c r="H213" s="440" t="s">
        <v>149</v>
      </c>
      <c r="I213" s="440" t="s">
        <v>2201</v>
      </c>
      <c r="J213" s="440" t="s">
        <v>150</v>
      </c>
      <c r="K213" s="439" t="s">
        <v>151</v>
      </c>
      <c r="L213" s="441" t="s">
        <v>152</v>
      </c>
      <c r="M213" s="441" t="s">
        <v>153</v>
      </c>
      <c r="N213" s="441" t="s">
        <v>154</v>
      </c>
      <c r="O213" s="441" t="s">
        <v>155</v>
      </c>
      <c r="P213" s="441" t="s">
        <v>156</v>
      </c>
      <c r="Q213" s="442" t="s">
        <v>157</v>
      </c>
      <c r="R213" s="431"/>
      <c r="S213" s="431"/>
      <c r="T213" s="267"/>
      <c r="U213" s="174"/>
      <c r="V213" s="174"/>
      <c r="W213" s="174"/>
      <c r="X213" s="174"/>
      <c r="Y213" s="174"/>
      <c r="Z213" s="174"/>
      <c r="AA213" s="174"/>
      <c r="AB213" s="174"/>
      <c r="AC213" s="174"/>
    </row>
    <row r="214" spans="1:29" ht="16.5" x14ac:dyDescent="0.35">
      <c r="A214" s="171"/>
      <c r="B214" s="498">
        <v>1</v>
      </c>
      <c r="C214" s="499">
        <v>2018000003</v>
      </c>
      <c r="D214" s="500">
        <v>44016</v>
      </c>
      <c r="E214" s="499" t="s">
        <v>2045</v>
      </c>
      <c r="F214" s="499" t="s">
        <v>2046</v>
      </c>
      <c r="G214" s="761">
        <v>44016</v>
      </c>
      <c r="H214" s="760" t="s">
        <v>2047</v>
      </c>
      <c r="I214" s="499" t="s">
        <v>2202</v>
      </c>
      <c r="J214" s="502">
        <v>38484</v>
      </c>
      <c r="K214" s="503">
        <v>356400.32</v>
      </c>
      <c r="L214" s="501" t="s">
        <v>158</v>
      </c>
      <c r="M214" s="501" t="s">
        <v>158</v>
      </c>
      <c r="N214" s="501" t="s">
        <v>158</v>
      </c>
      <c r="O214" s="501" t="s">
        <v>158</v>
      </c>
      <c r="P214" s="501" t="s">
        <v>158</v>
      </c>
      <c r="Q214" s="498"/>
      <c r="R214" s="491"/>
      <c r="S214" s="491"/>
      <c r="T214" s="267"/>
      <c r="U214" s="491"/>
      <c r="V214" s="174"/>
      <c r="W214" s="174"/>
      <c r="X214" s="174"/>
      <c r="Y214" s="174"/>
      <c r="Z214" s="174"/>
      <c r="AA214" s="174"/>
      <c r="AB214" s="174"/>
      <c r="AC214" s="174"/>
    </row>
    <row r="215" spans="1:29" ht="16.5" x14ac:dyDescent="0.35">
      <c r="A215" s="171"/>
      <c r="B215" s="498">
        <v>2</v>
      </c>
      <c r="C215" s="499">
        <v>2018000126</v>
      </c>
      <c r="D215" s="500">
        <v>44042</v>
      </c>
      <c r="E215" s="499" t="s">
        <v>2048</v>
      </c>
      <c r="F215" s="499" t="s">
        <v>2049</v>
      </c>
      <c r="G215" s="761">
        <v>44043</v>
      </c>
      <c r="H215" s="760" t="s">
        <v>2047</v>
      </c>
      <c r="I215" s="499" t="s">
        <v>2203</v>
      </c>
      <c r="J215" s="502">
        <v>33654</v>
      </c>
      <c r="K215" s="503">
        <v>324152</v>
      </c>
      <c r="L215" s="501" t="s">
        <v>158</v>
      </c>
      <c r="M215" s="501" t="s">
        <v>158</v>
      </c>
      <c r="N215" s="501" t="s">
        <v>158</v>
      </c>
      <c r="O215" s="501" t="s">
        <v>158</v>
      </c>
      <c r="P215" s="501" t="s">
        <v>158</v>
      </c>
      <c r="Q215" s="498"/>
      <c r="R215" s="491"/>
      <c r="S215" s="491"/>
      <c r="T215" s="267"/>
      <c r="U215" s="491"/>
      <c r="V215" s="174"/>
      <c r="W215" s="174"/>
      <c r="X215" s="174"/>
      <c r="Y215" s="174"/>
      <c r="Z215" s="174"/>
      <c r="AA215" s="174"/>
      <c r="AB215" s="174"/>
      <c r="AC215" s="174"/>
    </row>
    <row r="216" spans="1:29" ht="16.5" x14ac:dyDescent="0.35">
      <c r="A216" s="171"/>
      <c r="B216" s="498">
        <v>3</v>
      </c>
      <c r="C216" s="499">
        <v>2018000056</v>
      </c>
      <c r="D216" s="500">
        <v>44031</v>
      </c>
      <c r="E216" s="499" t="s">
        <v>2050</v>
      </c>
      <c r="F216" s="499" t="s">
        <v>2051</v>
      </c>
      <c r="G216" s="761">
        <v>44031</v>
      </c>
      <c r="H216" s="760" t="s">
        <v>2047</v>
      </c>
      <c r="I216" s="499" t="s">
        <v>2204</v>
      </c>
      <c r="J216" s="502">
        <v>31464</v>
      </c>
      <c r="K216" s="503">
        <v>320684</v>
      </c>
      <c r="L216" s="501" t="s">
        <v>158</v>
      </c>
      <c r="M216" s="501" t="s">
        <v>158</v>
      </c>
      <c r="N216" s="501" t="s">
        <v>158</v>
      </c>
      <c r="O216" s="501" t="s">
        <v>158</v>
      </c>
      <c r="P216" s="501" t="s">
        <v>158</v>
      </c>
      <c r="Q216" s="498"/>
      <c r="R216" s="491"/>
      <c r="S216" s="491"/>
      <c r="T216" s="267"/>
      <c r="U216" s="491"/>
      <c r="V216" s="174"/>
      <c r="W216" s="174"/>
      <c r="X216" s="174"/>
      <c r="Y216" s="174"/>
      <c r="Z216" s="174"/>
      <c r="AA216" s="174"/>
      <c r="AB216" s="174"/>
      <c r="AC216" s="174"/>
    </row>
    <row r="217" spans="1:29" ht="16.5" x14ac:dyDescent="0.35">
      <c r="A217" s="171"/>
      <c r="B217" s="498">
        <v>3</v>
      </c>
      <c r="C217" s="499" t="s">
        <v>189</v>
      </c>
      <c r="D217" s="500">
        <v>44031</v>
      </c>
      <c r="E217" s="499" t="s">
        <v>2050</v>
      </c>
      <c r="F217" s="499" t="s">
        <v>2051</v>
      </c>
      <c r="G217" s="762"/>
      <c r="H217" s="760" t="s">
        <v>2047</v>
      </c>
      <c r="I217" s="499" t="s">
        <v>2204</v>
      </c>
      <c r="J217" s="502">
        <v>4860</v>
      </c>
      <c r="K217" s="503">
        <v>49533</v>
      </c>
      <c r="L217" s="501" t="s">
        <v>158</v>
      </c>
      <c r="M217" s="501" t="s">
        <v>158</v>
      </c>
      <c r="N217" s="501" t="s">
        <v>158</v>
      </c>
      <c r="O217" s="501" t="s">
        <v>158</v>
      </c>
      <c r="P217" s="501" t="s">
        <v>158</v>
      </c>
      <c r="Q217" s="498"/>
      <c r="R217" s="491"/>
      <c r="S217" s="491"/>
      <c r="T217" s="267"/>
      <c r="U217" s="491"/>
      <c r="V217" s="174"/>
      <c r="W217" s="174"/>
      <c r="X217" s="174"/>
      <c r="Y217" s="174"/>
      <c r="Z217" s="174"/>
      <c r="AA217" s="174"/>
      <c r="AB217" s="174"/>
      <c r="AC217" s="174"/>
    </row>
    <row r="218" spans="1:29" ht="16.5" x14ac:dyDescent="0.35">
      <c r="A218" s="171"/>
      <c r="B218" s="498">
        <v>4</v>
      </c>
      <c r="C218" s="499">
        <v>2018000526</v>
      </c>
      <c r="D218" s="500">
        <v>44153</v>
      </c>
      <c r="E218" s="499" t="s">
        <v>2052</v>
      </c>
      <c r="F218" s="499" t="s">
        <v>2053</v>
      </c>
      <c r="G218" s="761">
        <v>44153</v>
      </c>
      <c r="H218" s="760" t="s">
        <v>2054</v>
      </c>
      <c r="I218" s="499" t="s">
        <v>2203</v>
      </c>
      <c r="J218" s="502">
        <v>39084</v>
      </c>
      <c r="K218" s="503">
        <v>370217</v>
      </c>
      <c r="L218" s="501" t="s">
        <v>158</v>
      </c>
      <c r="M218" s="501" t="s">
        <v>158</v>
      </c>
      <c r="N218" s="501" t="s">
        <v>158</v>
      </c>
      <c r="O218" s="501" t="s">
        <v>158</v>
      </c>
      <c r="P218" s="501" t="s">
        <v>158</v>
      </c>
      <c r="Q218" s="498"/>
      <c r="R218" s="491"/>
      <c r="S218" s="491"/>
      <c r="T218" s="267"/>
      <c r="U218" s="491"/>
      <c r="V218" s="174"/>
      <c r="W218" s="174"/>
      <c r="X218" s="174"/>
      <c r="Y218" s="174"/>
      <c r="Z218" s="174"/>
      <c r="AA218" s="174"/>
      <c r="AB218" s="174"/>
      <c r="AC218" s="174"/>
    </row>
    <row r="219" spans="1:29" ht="16.5" x14ac:dyDescent="0.35">
      <c r="A219" s="171"/>
      <c r="B219" s="498">
        <v>4</v>
      </c>
      <c r="C219" s="499" t="s">
        <v>759</v>
      </c>
      <c r="D219" s="500">
        <v>44153</v>
      </c>
      <c r="E219" s="499" t="s">
        <v>2052</v>
      </c>
      <c r="F219" s="499" t="s">
        <v>2053</v>
      </c>
      <c r="G219" s="762"/>
      <c r="H219" s="760" t="s">
        <v>2054</v>
      </c>
      <c r="I219" s="499" t="s">
        <v>2203</v>
      </c>
      <c r="J219" s="502">
        <v>5840</v>
      </c>
      <c r="K219" s="503">
        <v>294806</v>
      </c>
      <c r="L219" s="501" t="s">
        <v>158</v>
      </c>
      <c r="M219" s="501" t="s">
        <v>158</v>
      </c>
      <c r="N219" s="501" t="s">
        <v>158</v>
      </c>
      <c r="O219" s="501" t="s">
        <v>158</v>
      </c>
      <c r="P219" s="501" t="s">
        <v>158</v>
      </c>
      <c r="Q219" s="498"/>
      <c r="R219" s="491"/>
      <c r="S219" s="491"/>
      <c r="T219" s="267"/>
      <c r="U219" s="491"/>
      <c r="V219" s="174"/>
      <c r="W219" s="174"/>
      <c r="X219" s="174"/>
      <c r="Y219" s="174"/>
      <c r="Z219" s="174"/>
      <c r="AA219" s="174"/>
      <c r="AB219" s="174"/>
      <c r="AC219" s="174"/>
    </row>
    <row r="220" spans="1:29" ht="16.5" x14ac:dyDescent="0.35">
      <c r="A220" s="171"/>
      <c r="B220" s="498">
        <v>4</v>
      </c>
      <c r="C220" s="499" t="s">
        <v>759</v>
      </c>
      <c r="D220" s="500">
        <v>44153</v>
      </c>
      <c r="E220" s="499" t="s">
        <v>2052</v>
      </c>
      <c r="F220" s="499" t="s">
        <v>2053</v>
      </c>
      <c r="G220" s="762"/>
      <c r="H220" s="760" t="s">
        <v>2054</v>
      </c>
      <c r="I220" s="499" t="s">
        <v>2203</v>
      </c>
      <c r="J220" s="502">
        <v>4612</v>
      </c>
      <c r="K220" s="503">
        <v>51573</v>
      </c>
      <c r="L220" s="501" t="s">
        <v>158</v>
      </c>
      <c r="M220" s="501" t="s">
        <v>158</v>
      </c>
      <c r="N220" s="501" t="s">
        <v>158</v>
      </c>
      <c r="O220" s="501" t="s">
        <v>158</v>
      </c>
      <c r="P220" s="501" t="s">
        <v>158</v>
      </c>
      <c r="Q220" s="498"/>
      <c r="R220" s="491"/>
      <c r="S220" s="491"/>
      <c r="T220" s="267"/>
      <c r="U220" s="491"/>
      <c r="V220" s="174"/>
      <c r="W220" s="174"/>
      <c r="X220" s="174"/>
      <c r="Y220" s="174"/>
      <c r="Z220" s="174"/>
      <c r="AA220" s="174"/>
      <c r="AB220" s="174"/>
      <c r="AC220" s="174"/>
    </row>
    <row r="221" spans="1:29" ht="16.5" x14ac:dyDescent="0.35">
      <c r="A221" s="171"/>
      <c r="B221" s="498"/>
      <c r="C221" s="499"/>
      <c r="D221" s="500"/>
      <c r="E221" s="499"/>
      <c r="F221" s="499"/>
      <c r="G221" s="763"/>
      <c r="H221" s="760"/>
      <c r="I221" s="499"/>
      <c r="J221" s="502"/>
      <c r="K221" s="503"/>
      <c r="L221" s="498"/>
      <c r="M221" s="498"/>
      <c r="N221" s="498"/>
      <c r="O221" s="498"/>
      <c r="P221" s="498"/>
      <c r="Q221" s="498"/>
      <c r="R221" s="491"/>
      <c r="S221" s="491"/>
      <c r="T221" s="267"/>
      <c r="U221" s="491"/>
      <c r="V221" s="174"/>
      <c r="W221" s="174"/>
      <c r="X221" s="174"/>
      <c r="Y221" s="174"/>
      <c r="Z221" s="174"/>
      <c r="AA221" s="174"/>
      <c r="AB221" s="174"/>
      <c r="AC221" s="174"/>
    </row>
    <row r="222" spans="1:29" ht="16.5" x14ac:dyDescent="0.35">
      <c r="A222" s="171"/>
      <c r="B222" s="498">
        <v>5</v>
      </c>
      <c r="C222" s="499" t="s">
        <v>923</v>
      </c>
      <c r="D222" s="500">
        <v>44262</v>
      </c>
      <c r="E222" s="499" t="s">
        <v>2055</v>
      </c>
      <c r="F222" s="499" t="s">
        <v>2056</v>
      </c>
      <c r="G222" s="761">
        <v>44262</v>
      </c>
      <c r="H222" s="760" t="s">
        <v>2057</v>
      </c>
      <c r="I222" s="499" t="s">
        <v>2203</v>
      </c>
      <c r="J222" s="502">
        <v>38304</v>
      </c>
      <c r="K222" s="503">
        <v>393365</v>
      </c>
      <c r="L222" s="501" t="s">
        <v>158</v>
      </c>
      <c r="M222" s="501" t="s">
        <v>158</v>
      </c>
      <c r="N222" s="501" t="s">
        <v>158</v>
      </c>
      <c r="O222" s="501" t="s">
        <v>158</v>
      </c>
      <c r="P222" s="501" t="s">
        <v>158</v>
      </c>
      <c r="Q222" s="498"/>
      <c r="R222" s="491"/>
      <c r="S222" s="491"/>
      <c r="T222" s="267"/>
      <c r="U222" s="491"/>
      <c r="V222" s="174"/>
      <c r="W222" s="174"/>
      <c r="X222" s="174"/>
      <c r="Y222" s="174"/>
      <c r="Z222" s="174"/>
      <c r="AA222" s="174"/>
      <c r="AB222" s="174"/>
      <c r="AC222" s="174"/>
    </row>
    <row r="223" spans="1:29" ht="16.5" x14ac:dyDescent="0.35">
      <c r="A223" s="171"/>
      <c r="B223" s="498">
        <v>6</v>
      </c>
      <c r="C223" s="499" t="s">
        <v>592</v>
      </c>
      <c r="D223" s="500">
        <v>44123</v>
      </c>
      <c r="E223" s="499" t="s">
        <v>2058</v>
      </c>
      <c r="F223" s="499" t="s">
        <v>2059</v>
      </c>
      <c r="G223" s="761">
        <v>44123</v>
      </c>
      <c r="H223" s="760" t="s">
        <v>2029</v>
      </c>
      <c r="I223" s="499" t="s">
        <v>2203</v>
      </c>
      <c r="J223" s="502">
        <v>43162</v>
      </c>
      <c r="K223" s="503">
        <v>252070</v>
      </c>
      <c r="L223" s="501" t="s">
        <v>158</v>
      </c>
      <c r="M223" s="501" t="s">
        <v>158</v>
      </c>
      <c r="N223" s="501" t="s">
        <v>158</v>
      </c>
      <c r="O223" s="501" t="s">
        <v>158</v>
      </c>
      <c r="P223" s="501" t="s">
        <v>158</v>
      </c>
      <c r="Q223" s="498"/>
      <c r="R223" s="491"/>
      <c r="S223" s="491"/>
      <c r="T223" s="267"/>
      <c r="U223" s="491"/>
      <c r="V223" s="174"/>
      <c r="W223" s="174"/>
      <c r="X223" s="174"/>
      <c r="Y223" s="174"/>
      <c r="Z223" s="174"/>
      <c r="AA223" s="174"/>
      <c r="AB223" s="174"/>
      <c r="AC223" s="174"/>
    </row>
    <row r="224" spans="1:29" ht="16.5" x14ac:dyDescent="0.35">
      <c r="A224" s="171"/>
      <c r="B224" s="498">
        <v>6</v>
      </c>
      <c r="C224" s="499" t="s">
        <v>592</v>
      </c>
      <c r="D224" s="500">
        <v>44123</v>
      </c>
      <c r="E224" s="499" t="s">
        <v>2058</v>
      </c>
      <c r="F224" s="499" t="s">
        <v>2059</v>
      </c>
      <c r="G224" s="762"/>
      <c r="H224" s="760" t="s">
        <v>2029</v>
      </c>
      <c r="I224" s="499" t="s">
        <v>2203</v>
      </c>
      <c r="J224" s="502">
        <v>2506</v>
      </c>
      <c r="K224" s="503">
        <v>221762</v>
      </c>
      <c r="L224" s="501" t="s">
        <v>158</v>
      </c>
      <c r="M224" s="501" t="s">
        <v>158</v>
      </c>
      <c r="N224" s="501" t="s">
        <v>158</v>
      </c>
      <c r="O224" s="501" t="s">
        <v>158</v>
      </c>
      <c r="P224" s="501" t="s">
        <v>158</v>
      </c>
      <c r="Q224" s="498"/>
      <c r="R224" s="491"/>
      <c r="S224" s="491"/>
      <c r="T224" s="267"/>
      <c r="U224" s="491"/>
      <c r="V224" s="174"/>
      <c r="W224" s="174"/>
      <c r="X224" s="174"/>
      <c r="Y224" s="174"/>
      <c r="Z224" s="174"/>
      <c r="AA224" s="174"/>
      <c r="AB224" s="174"/>
      <c r="AC224" s="174"/>
    </row>
    <row r="225" spans="1:29" ht="16.5" x14ac:dyDescent="0.35">
      <c r="A225" s="171"/>
      <c r="B225" s="498"/>
      <c r="C225" s="499"/>
      <c r="D225" s="500"/>
      <c r="E225" s="499"/>
      <c r="F225" s="499"/>
      <c r="G225" s="762"/>
      <c r="H225" s="760"/>
      <c r="I225" s="499"/>
      <c r="J225" s="502"/>
      <c r="K225" s="503"/>
      <c r="L225" s="498"/>
      <c r="M225" s="498"/>
      <c r="N225" s="498"/>
      <c r="O225" s="498"/>
      <c r="P225" s="498"/>
      <c r="Q225" s="498"/>
      <c r="R225" s="491"/>
      <c r="S225" s="491"/>
      <c r="T225" s="267"/>
      <c r="U225" s="491"/>
      <c r="V225" s="174"/>
      <c r="W225" s="174"/>
      <c r="X225" s="174"/>
      <c r="Y225" s="174"/>
      <c r="Z225" s="174"/>
      <c r="AA225" s="174"/>
      <c r="AB225" s="174"/>
      <c r="AC225" s="174"/>
    </row>
    <row r="226" spans="1:29" ht="16.5" x14ac:dyDescent="0.35">
      <c r="A226" s="171"/>
      <c r="B226" s="498">
        <v>7</v>
      </c>
      <c r="C226" s="499" t="s">
        <v>911</v>
      </c>
      <c r="D226" s="500">
        <v>44189</v>
      </c>
      <c r="E226" s="499" t="s">
        <v>2060</v>
      </c>
      <c r="F226" s="499" t="s">
        <v>2061</v>
      </c>
      <c r="G226" s="761">
        <v>44190</v>
      </c>
      <c r="H226" s="760" t="s">
        <v>2047</v>
      </c>
      <c r="I226" s="499" t="s">
        <v>2203</v>
      </c>
      <c r="J226" s="502">
        <v>42260</v>
      </c>
      <c r="K226" s="503">
        <v>234637</v>
      </c>
      <c r="L226" s="501" t="s">
        <v>158</v>
      </c>
      <c r="M226" s="501" t="s">
        <v>158</v>
      </c>
      <c r="N226" s="501" t="s">
        <v>158</v>
      </c>
      <c r="O226" s="501" t="s">
        <v>158</v>
      </c>
      <c r="P226" s="501" t="s">
        <v>158</v>
      </c>
      <c r="Q226" s="498"/>
      <c r="R226" s="491"/>
      <c r="S226" s="491"/>
      <c r="T226" s="267"/>
      <c r="U226" s="491"/>
      <c r="V226" s="174"/>
      <c r="W226" s="174"/>
      <c r="X226" s="174"/>
      <c r="Y226" s="174"/>
      <c r="Z226" s="174"/>
      <c r="AA226" s="174"/>
      <c r="AB226" s="174"/>
      <c r="AC226" s="174"/>
    </row>
    <row r="227" spans="1:29" ht="16.5" x14ac:dyDescent="0.35">
      <c r="A227" s="171"/>
      <c r="B227" s="498">
        <v>7</v>
      </c>
      <c r="C227" s="499" t="s">
        <v>911</v>
      </c>
      <c r="D227" s="500">
        <v>44189</v>
      </c>
      <c r="E227" s="499" t="s">
        <v>2060</v>
      </c>
      <c r="F227" s="499" t="s">
        <v>2061</v>
      </c>
      <c r="G227" s="762"/>
      <c r="H227" s="760" t="s">
        <v>2047</v>
      </c>
      <c r="I227" s="499" t="s">
        <v>2204</v>
      </c>
      <c r="J227" s="502">
        <v>42260</v>
      </c>
      <c r="K227" s="503">
        <v>349875</v>
      </c>
      <c r="L227" s="501" t="s">
        <v>158</v>
      </c>
      <c r="M227" s="501" t="s">
        <v>158</v>
      </c>
      <c r="N227" s="501" t="s">
        <v>158</v>
      </c>
      <c r="O227" s="501" t="s">
        <v>158</v>
      </c>
      <c r="P227" s="501" t="s">
        <v>158</v>
      </c>
      <c r="Q227" s="498"/>
      <c r="R227" s="491"/>
      <c r="S227" s="491"/>
      <c r="T227" s="267"/>
      <c r="U227" s="491"/>
      <c r="V227" s="174"/>
      <c r="W227" s="174"/>
      <c r="X227" s="174"/>
      <c r="Y227" s="174"/>
      <c r="Z227" s="174"/>
      <c r="AA227" s="174"/>
      <c r="AB227" s="174"/>
      <c r="AC227" s="174"/>
    </row>
    <row r="228" spans="1:29" ht="16.5" x14ac:dyDescent="0.35">
      <c r="A228" s="171"/>
      <c r="B228" s="498">
        <v>8</v>
      </c>
      <c r="C228" s="499" t="s">
        <v>585</v>
      </c>
      <c r="D228" s="500">
        <v>44114</v>
      </c>
      <c r="E228" s="499" t="s">
        <v>2062</v>
      </c>
      <c r="F228" s="499" t="s">
        <v>2063</v>
      </c>
      <c r="G228" s="761">
        <v>44117</v>
      </c>
      <c r="H228" s="760" t="s">
        <v>2064</v>
      </c>
      <c r="I228" s="499" t="s">
        <v>2203</v>
      </c>
      <c r="J228" s="502">
        <v>40525</v>
      </c>
      <c r="K228" s="503"/>
      <c r="L228" s="501" t="s">
        <v>158</v>
      </c>
      <c r="M228" s="501" t="s">
        <v>158</v>
      </c>
      <c r="N228" s="501" t="s">
        <v>158</v>
      </c>
      <c r="O228" s="501" t="s">
        <v>158</v>
      </c>
      <c r="P228" s="501" t="s">
        <v>158</v>
      </c>
      <c r="Q228" s="498"/>
      <c r="R228" s="491"/>
      <c r="S228" s="491"/>
      <c r="T228" s="267"/>
      <c r="U228" s="491"/>
      <c r="V228" s="174"/>
      <c r="W228" s="174"/>
      <c r="X228" s="174"/>
      <c r="Y228" s="174"/>
      <c r="Z228" s="174"/>
      <c r="AA228" s="174"/>
      <c r="AB228" s="174"/>
      <c r="AC228" s="174"/>
    </row>
    <row r="229" spans="1:29" ht="16.5" x14ac:dyDescent="0.35">
      <c r="A229" s="171"/>
      <c r="B229" s="498">
        <v>8</v>
      </c>
      <c r="C229" s="499" t="s">
        <v>585</v>
      </c>
      <c r="D229" s="500">
        <v>44114</v>
      </c>
      <c r="E229" s="499" t="s">
        <v>2062</v>
      </c>
      <c r="F229" s="499" t="s">
        <v>2063</v>
      </c>
      <c r="G229" s="762"/>
      <c r="H229" s="760" t="s">
        <v>2064</v>
      </c>
      <c r="I229" s="499" t="s">
        <v>2203</v>
      </c>
      <c r="J229" s="502">
        <v>2053</v>
      </c>
      <c r="K229" s="503">
        <v>210041</v>
      </c>
      <c r="L229" s="498"/>
      <c r="M229" s="498"/>
      <c r="N229" s="498"/>
      <c r="O229" s="498"/>
      <c r="P229" s="498"/>
      <c r="Q229" s="498"/>
      <c r="R229" s="491"/>
      <c r="S229" s="491"/>
      <c r="T229" s="267"/>
      <c r="U229" s="491"/>
      <c r="V229" s="174"/>
      <c r="W229" s="174"/>
      <c r="X229" s="174"/>
      <c r="Y229" s="174"/>
      <c r="Z229" s="174"/>
      <c r="AA229" s="174"/>
      <c r="AB229" s="174"/>
      <c r="AC229" s="174"/>
    </row>
    <row r="230" spans="1:29" ht="16.5" x14ac:dyDescent="0.35">
      <c r="A230" s="171"/>
      <c r="B230" s="498"/>
      <c r="C230" s="499"/>
      <c r="D230" s="500"/>
      <c r="E230" s="499"/>
      <c r="F230" s="499"/>
      <c r="G230" s="762"/>
      <c r="H230" s="760"/>
      <c r="I230" s="499"/>
      <c r="J230" s="502"/>
      <c r="K230" s="503">
        <v>10548</v>
      </c>
      <c r="L230" s="498"/>
      <c r="M230" s="498"/>
      <c r="N230" s="498"/>
      <c r="O230" s="498"/>
      <c r="P230" s="498"/>
      <c r="Q230" s="498"/>
      <c r="R230" s="491"/>
      <c r="S230" s="491"/>
      <c r="T230" s="267"/>
      <c r="U230" s="491"/>
      <c r="V230" s="174"/>
      <c r="W230" s="174"/>
      <c r="X230" s="174"/>
      <c r="Y230" s="174"/>
      <c r="Z230" s="174"/>
      <c r="AA230" s="174"/>
      <c r="AB230" s="174"/>
      <c r="AC230" s="174"/>
    </row>
    <row r="231" spans="1:29" ht="16.5" x14ac:dyDescent="0.35">
      <c r="A231" s="171"/>
      <c r="B231" s="498">
        <v>9</v>
      </c>
      <c r="C231" s="499" t="s">
        <v>781</v>
      </c>
      <c r="D231" s="500">
        <v>44160</v>
      </c>
      <c r="E231" s="499" t="s">
        <v>2065</v>
      </c>
      <c r="F231" s="499" t="s">
        <v>2066</v>
      </c>
      <c r="G231" s="761">
        <v>44160</v>
      </c>
      <c r="H231" s="760" t="s">
        <v>2067</v>
      </c>
      <c r="I231" s="499" t="s">
        <v>2203</v>
      </c>
      <c r="J231" s="502">
        <v>25644</v>
      </c>
      <c r="K231" s="503"/>
      <c r="L231" s="501" t="s">
        <v>158</v>
      </c>
      <c r="M231" s="501" t="s">
        <v>158</v>
      </c>
      <c r="N231" s="501" t="s">
        <v>158</v>
      </c>
      <c r="O231" s="501" t="s">
        <v>158</v>
      </c>
      <c r="P231" s="501" t="s">
        <v>158</v>
      </c>
      <c r="Q231" s="498"/>
      <c r="R231" s="491"/>
      <c r="S231" s="491"/>
      <c r="T231" s="267"/>
      <c r="U231" s="491"/>
      <c r="V231" s="174"/>
      <c r="W231" s="174"/>
      <c r="X231" s="174"/>
      <c r="Y231" s="174"/>
      <c r="Z231" s="174"/>
      <c r="AA231" s="174"/>
      <c r="AB231" s="174"/>
      <c r="AC231" s="174"/>
    </row>
    <row r="232" spans="1:29" ht="16.5" x14ac:dyDescent="0.35">
      <c r="A232" s="171"/>
      <c r="B232" s="498">
        <v>10</v>
      </c>
      <c r="C232" s="499" t="s">
        <v>882</v>
      </c>
      <c r="D232" s="500">
        <v>44181</v>
      </c>
      <c r="E232" s="499" t="s">
        <v>2068</v>
      </c>
      <c r="F232" s="499" t="s">
        <v>2069</v>
      </c>
      <c r="G232" s="761">
        <v>44181</v>
      </c>
      <c r="H232" s="760" t="s">
        <v>2067</v>
      </c>
      <c r="I232" s="499" t="s">
        <v>2203</v>
      </c>
      <c r="J232" s="502">
        <v>20022</v>
      </c>
      <c r="K232" s="503">
        <v>198156</v>
      </c>
      <c r="L232" s="501" t="s">
        <v>158</v>
      </c>
      <c r="M232" s="501" t="s">
        <v>158</v>
      </c>
      <c r="N232" s="501" t="s">
        <v>158</v>
      </c>
      <c r="O232" s="501" t="s">
        <v>158</v>
      </c>
      <c r="P232" s="501" t="s">
        <v>158</v>
      </c>
      <c r="Q232" s="498"/>
      <c r="R232" s="491"/>
      <c r="S232" s="491"/>
      <c r="T232" s="267"/>
      <c r="U232" s="491"/>
      <c r="V232" s="174"/>
      <c r="W232" s="174"/>
      <c r="X232" s="174"/>
      <c r="Y232" s="174"/>
      <c r="Z232" s="174"/>
      <c r="AA232" s="174"/>
      <c r="AB232" s="174"/>
      <c r="AC232" s="174"/>
    </row>
    <row r="233" spans="1:29" ht="16.5" x14ac:dyDescent="0.35">
      <c r="A233" s="171"/>
      <c r="B233" s="498">
        <v>10</v>
      </c>
      <c r="C233" s="499" t="s">
        <v>882</v>
      </c>
      <c r="D233" s="500">
        <v>44181</v>
      </c>
      <c r="E233" s="499" t="s">
        <v>2068</v>
      </c>
      <c r="F233" s="499" t="s">
        <v>2069</v>
      </c>
      <c r="G233" s="762"/>
      <c r="H233" s="760" t="s">
        <v>2067</v>
      </c>
      <c r="I233" s="499" t="s">
        <v>2203</v>
      </c>
      <c r="J233" s="502">
        <v>7410</v>
      </c>
      <c r="K233" s="503">
        <v>183932</v>
      </c>
      <c r="L233" s="501" t="s">
        <v>158</v>
      </c>
      <c r="M233" s="501" t="s">
        <v>158</v>
      </c>
      <c r="N233" s="501" t="s">
        <v>158</v>
      </c>
      <c r="O233" s="501" t="s">
        <v>158</v>
      </c>
      <c r="P233" s="501" t="s">
        <v>158</v>
      </c>
      <c r="Q233" s="498"/>
      <c r="R233" s="491"/>
      <c r="S233" s="491"/>
      <c r="T233" s="267"/>
      <c r="U233" s="491"/>
      <c r="V233" s="174"/>
      <c r="W233" s="174"/>
      <c r="X233" s="174"/>
      <c r="Y233" s="174"/>
      <c r="Z233" s="174"/>
      <c r="AA233" s="174"/>
      <c r="AB233" s="174"/>
      <c r="AC233" s="174"/>
    </row>
    <row r="234" spans="1:29" ht="16.5" x14ac:dyDescent="0.35">
      <c r="A234" s="171"/>
      <c r="B234" s="498"/>
      <c r="C234" s="499"/>
      <c r="D234" s="500"/>
      <c r="E234" s="499"/>
      <c r="F234" s="499"/>
      <c r="G234" s="762"/>
      <c r="H234" s="760"/>
      <c r="I234" s="499"/>
      <c r="J234" s="502"/>
      <c r="K234" s="503"/>
      <c r="L234" s="498"/>
      <c r="M234" s="498"/>
      <c r="N234" s="498"/>
      <c r="O234" s="498"/>
      <c r="P234" s="498"/>
      <c r="Q234" s="498"/>
      <c r="R234" s="491"/>
      <c r="S234" s="491"/>
      <c r="T234" s="267"/>
      <c r="U234" s="491"/>
      <c r="V234" s="174"/>
      <c r="W234" s="174"/>
      <c r="X234" s="174"/>
      <c r="Y234" s="174"/>
      <c r="Z234" s="174"/>
      <c r="AA234" s="174"/>
      <c r="AB234" s="174"/>
      <c r="AC234" s="174"/>
    </row>
    <row r="235" spans="1:29" ht="16.5" x14ac:dyDescent="0.35">
      <c r="A235" s="171"/>
      <c r="B235" s="498">
        <v>11</v>
      </c>
      <c r="C235" s="499" t="s">
        <v>2070</v>
      </c>
      <c r="D235" s="500">
        <v>44135</v>
      </c>
      <c r="E235" s="499" t="e">
        <v>#N/A</v>
      </c>
      <c r="F235" s="499" t="e">
        <v>#N/A</v>
      </c>
      <c r="G235" s="764" t="s">
        <v>2213</v>
      </c>
      <c r="H235" s="760" t="s">
        <v>2071</v>
      </c>
      <c r="I235" s="499" t="s">
        <v>2204</v>
      </c>
      <c r="J235" s="502">
        <v>151758</v>
      </c>
      <c r="K235" s="503">
        <v>244705</v>
      </c>
      <c r="L235" s="501" t="s">
        <v>158</v>
      </c>
      <c r="M235" s="501" t="s">
        <v>158</v>
      </c>
      <c r="N235" s="501" t="s">
        <v>158</v>
      </c>
      <c r="O235" s="501" t="s">
        <v>158</v>
      </c>
      <c r="P235" s="501" t="s">
        <v>158</v>
      </c>
      <c r="Q235" s="498"/>
      <c r="R235" s="491"/>
      <c r="S235" s="491"/>
      <c r="T235" s="267"/>
      <c r="U235" s="491"/>
      <c r="V235" s="174"/>
      <c r="W235" s="174"/>
      <c r="X235" s="174"/>
      <c r="Y235" s="174"/>
      <c r="Z235" s="174"/>
      <c r="AA235" s="174"/>
      <c r="AB235" s="174"/>
      <c r="AC235" s="174"/>
    </row>
    <row r="236" spans="1:29" ht="16.5" x14ac:dyDescent="0.35">
      <c r="A236" s="171"/>
      <c r="B236" s="498">
        <v>12</v>
      </c>
      <c r="C236" s="499" t="s">
        <v>876</v>
      </c>
      <c r="D236" s="500">
        <v>44180</v>
      </c>
      <c r="E236" s="499" t="s">
        <v>2072</v>
      </c>
      <c r="F236" s="499" t="s">
        <v>2073</v>
      </c>
      <c r="G236" s="761">
        <v>44181</v>
      </c>
      <c r="H236" s="760" t="s">
        <v>2067</v>
      </c>
      <c r="I236" s="499" t="s">
        <v>2204</v>
      </c>
      <c r="J236" s="502">
        <v>18396</v>
      </c>
      <c r="K236" s="503">
        <v>168798</v>
      </c>
      <c r="L236" s="501" t="s">
        <v>158</v>
      </c>
      <c r="M236" s="501" t="s">
        <v>158</v>
      </c>
      <c r="N236" s="501" t="s">
        <v>158</v>
      </c>
      <c r="O236" s="501" t="s">
        <v>158</v>
      </c>
      <c r="P236" s="501" t="s">
        <v>158</v>
      </c>
      <c r="Q236" s="498"/>
      <c r="R236" s="491"/>
      <c r="S236" s="491"/>
      <c r="T236" s="267"/>
      <c r="U236" s="491"/>
      <c r="V236" s="174"/>
      <c r="W236" s="174"/>
      <c r="X236" s="174"/>
      <c r="Y236" s="174"/>
      <c r="Z236" s="174"/>
      <c r="AA236" s="174"/>
      <c r="AB236" s="174"/>
      <c r="AC236" s="174"/>
    </row>
    <row r="237" spans="1:29" ht="16.5" x14ac:dyDescent="0.35">
      <c r="A237" s="171"/>
      <c r="B237" s="498">
        <v>12</v>
      </c>
      <c r="C237" s="499" t="s">
        <v>876</v>
      </c>
      <c r="D237" s="500">
        <v>44180</v>
      </c>
      <c r="E237" s="499" t="s">
        <v>2072</v>
      </c>
      <c r="F237" s="499" t="s">
        <v>2073</v>
      </c>
      <c r="G237" s="762"/>
      <c r="H237" s="760" t="s">
        <v>2067</v>
      </c>
      <c r="I237" s="499" t="s">
        <v>2204</v>
      </c>
      <c r="J237" s="502">
        <v>32784</v>
      </c>
      <c r="K237" s="503">
        <v>154978</v>
      </c>
      <c r="L237" s="501" t="s">
        <v>158</v>
      </c>
      <c r="M237" s="501" t="s">
        <v>158</v>
      </c>
      <c r="N237" s="501" t="s">
        <v>158</v>
      </c>
      <c r="O237" s="501" t="s">
        <v>158</v>
      </c>
      <c r="P237" s="501" t="s">
        <v>158</v>
      </c>
      <c r="Q237" s="498"/>
      <c r="R237" s="491"/>
      <c r="S237" s="491"/>
      <c r="T237" s="267"/>
      <c r="U237" s="491"/>
      <c r="V237" s="174"/>
      <c r="W237" s="174"/>
      <c r="X237" s="174"/>
      <c r="Y237" s="174"/>
      <c r="Z237" s="174"/>
      <c r="AA237" s="174"/>
      <c r="AB237" s="174"/>
      <c r="AC237" s="174"/>
    </row>
    <row r="238" spans="1:29" ht="16.5" x14ac:dyDescent="0.35">
      <c r="A238" s="171"/>
      <c r="B238" s="498"/>
      <c r="C238" s="499"/>
      <c r="D238" s="500"/>
      <c r="E238" s="499"/>
      <c r="F238" s="499"/>
      <c r="G238" s="762"/>
      <c r="H238" s="760"/>
      <c r="I238" s="499"/>
      <c r="J238" s="502"/>
      <c r="K238" s="503"/>
      <c r="L238" s="498"/>
      <c r="M238" s="498"/>
      <c r="N238" s="498"/>
      <c r="O238" s="498"/>
      <c r="P238" s="498"/>
      <c r="Q238" s="498"/>
      <c r="R238" s="491"/>
      <c r="S238" s="491"/>
      <c r="T238" s="267"/>
      <c r="U238" s="491"/>
      <c r="V238" s="174"/>
      <c r="W238" s="174"/>
      <c r="X238" s="174"/>
      <c r="Y238" s="174"/>
      <c r="Z238" s="174"/>
      <c r="AA238" s="174"/>
      <c r="AB238" s="174"/>
      <c r="AC238" s="174"/>
    </row>
    <row r="239" spans="1:29" ht="16.5" x14ac:dyDescent="0.35">
      <c r="A239" s="171"/>
      <c r="B239" s="498">
        <v>13</v>
      </c>
      <c r="C239" s="499" t="s">
        <v>250</v>
      </c>
      <c r="D239" s="500">
        <v>44165</v>
      </c>
      <c r="E239" s="499" t="s">
        <v>2074</v>
      </c>
      <c r="F239" s="499" t="s">
        <v>2075</v>
      </c>
      <c r="G239" s="761">
        <v>44165</v>
      </c>
      <c r="H239" s="760" t="s">
        <v>2067</v>
      </c>
      <c r="I239" s="499" t="s">
        <v>2204</v>
      </c>
      <c r="J239" s="502">
        <v>18648</v>
      </c>
      <c r="K239" s="503">
        <v>408306</v>
      </c>
      <c r="L239" s="501" t="s">
        <v>158</v>
      </c>
      <c r="M239" s="501" t="s">
        <v>158</v>
      </c>
      <c r="N239" s="501" t="s">
        <v>158</v>
      </c>
      <c r="O239" s="501" t="s">
        <v>158</v>
      </c>
      <c r="P239" s="501" t="s">
        <v>158</v>
      </c>
      <c r="Q239" s="498"/>
      <c r="R239" s="491"/>
      <c r="S239" s="491"/>
      <c r="T239" s="267"/>
      <c r="U239" s="491"/>
      <c r="V239" s="174"/>
      <c r="W239" s="174"/>
      <c r="X239" s="174"/>
      <c r="Y239" s="174"/>
      <c r="Z239" s="174"/>
      <c r="AA239" s="174"/>
      <c r="AB239" s="174"/>
      <c r="AC239" s="174"/>
    </row>
    <row r="240" spans="1:29" ht="16.5" x14ac:dyDescent="0.35">
      <c r="A240" s="171"/>
      <c r="B240" s="498">
        <v>13</v>
      </c>
      <c r="C240" s="499" t="s">
        <v>250</v>
      </c>
      <c r="D240" s="500">
        <v>44165</v>
      </c>
      <c r="E240" s="499" t="s">
        <v>2074</v>
      </c>
      <c r="F240" s="499" t="s">
        <v>2075</v>
      </c>
      <c r="G240" s="762"/>
      <c r="H240" s="760" t="s">
        <v>2067</v>
      </c>
      <c r="I240" s="499" t="s">
        <v>2204</v>
      </c>
      <c r="J240" s="502">
        <v>12607</v>
      </c>
      <c r="K240" s="503">
        <v>151863</v>
      </c>
      <c r="L240" s="501" t="s">
        <v>158</v>
      </c>
      <c r="M240" s="501" t="s">
        <v>158</v>
      </c>
      <c r="N240" s="501" t="s">
        <v>158</v>
      </c>
      <c r="O240" s="501" t="s">
        <v>158</v>
      </c>
      <c r="P240" s="501" t="s">
        <v>158</v>
      </c>
      <c r="Q240" s="498"/>
      <c r="R240" s="491"/>
      <c r="S240" s="491"/>
      <c r="T240" s="267"/>
      <c r="U240" s="491"/>
      <c r="V240" s="174"/>
      <c r="W240" s="174"/>
      <c r="X240" s="174"/>
      <c r="Y240" s="174"/>
      <c r="Z240" s="174"/>
      <c r="AA240" s="174"/>
      <c r="AB240" s="174"/>
      <c r="AC240" s="174"/>
    </row>
    <row r="241" spans="1:29" ht="16.5" x14ac:dyDescent="0.35">
      <c r="A241" s="171"/>
      <c r="B241" s="498">
        <v>14</v>
      </c>
      <c r="C241" s="499" t="s">
        <v>921</v>
      </c>
      <c r="D241" s="500">
        <v>44245</v>
      </c>
      <c r="E241" s="499" t="s">
        <v>2076</v>
      </c>
      <c r="F241" s="499" t="s">
        <v>2077</v>
      </c>
      <c r="G241" s="761">
        <v>44245</v>
      </c>
      <c r="H241" s="760" t="s">
        <v>2067</v>
      </c>
      <c r="I241" s="499" t="s">
        <v>2204</v>
      </c>
      <c r="J241" s="502">
        <v>25356</v>
      </c>
      <c r="K241" s="503">
        <v>49672</v>
      </c>
      <c r="L241" s="501" t="s">
        <v>158</v>
      </c>
      <c r="M241" s="501" t="s">
        <v>158</v>
      </c>
      <c r="N241" s="501" t="s">
        <v>158</v>
      </c>
      <c r="O241" s="501" t="s">
        <v>158</v>
      </c>
      <c r="P241" s="501" t="s">
        <v>158</v>
      </c>
      <c r="Q241" s="498"/>
      <c r="R241" s="491"/>
      <c r="S241" s="491"/>
      <c r="T241" s="267"/>
      <c r="U241" s="491"/>
      <c r="V241" s="174"/>
      <c r="W241" s="174"/>
      <c r="X241" s="174"/>
      <c r="Y241" s="174"/>
      <c r="Z241" s="174"/>
      <c r="AA241" s="174"/>
      <c r="AB241" s="174"/>
      <c r="AC241" s="174"/>
    </row>
    <row r="242" spans="1:29" ht="29" x14ac:dyDescent="0.35">
      <c r="A242" s="171"/>
      <c r="B242" s="498">
        <v>15</v>
      </c>
      <c r="C242" s="499" t="s">
        <v>432</v>
      </c>
      <c r="D242" s="500">
        <v>44064</v>
      </c>
      <c r="E242" s="499" t="s">
        <v>2078</v>
      </c>
      <c r="F242" s="499" t="s">
        <v>2079</v>
      </c>
      <c r="G242" s="761">
        <v>44064</v>
      </c>
      <c r="H242" s="760" t="s">
        <v>2080</v>
      </c>
      <c r="I242" s="499" t="s">
        <v>2203</v>
      </c>
      <c r="J242" s="502">
        <v>16000</v>
      </c>
      <c r="K242" s="503">
        <v>166862</v>
      </c>
      <c r="L242" s="501" t="s">
        <v>158</v>
      </c>
      <c r="M242" s="501" t="s">
        <v>158</v>
      </c>
      <c r="N242" s="501" t="s">
        <v>158</v>
      </c>
      <c r="O242" s="501" t="s">
        <v>158</v>
      </c>
      <c r="P242" s="501" t="s">
        <v>158</v>
      </c>
      <c r="Q242" s="498"/>
      <c r="R242" s="491"/>
      <c r="S242" s="491"/>
      <c r="T242" s="267"/>
      <c r="U242" s="491"/>
      <c r="V242" s="174"/>
      <c r="W242" s="174"/>
      <c r="X242" s="174"/>
      <c r="Y242" s="174"/>
      <c r="Z242" s="174"/>
      <c r="AA242" s="174"/>
      <c r="AB242" s="174"/>
      <c r="AC242" s="174"/>
    </row>
    <row r="243" spans="1:29" ht="29" x14ac:dyDescent="0.35">
      <c r="A243" s="171"/>
      <c r="B243" s="498">
        <v>15</v>
      </c>
      <c r="C243" s="499" t="s">
        <v>432</v>
      </c>
      <c r="D243" s="500">
        <v>44064</v>
      </c>
      <c r="E243" s="499" t="s">
        <v>2078</v>
      </c>
      <c r="F243" s="499" t="s">
        <v>2079</v>
      </c>
      <c r="G243" s="762"/>
      <c r="H243" s="760" t="s">
        <v>2080</v>
      </c>
      <c r="I243" s="499" t="s">
        <v>2203</v>
      </c>
      <c r="J243" s="502">
        <v>14000</v>
      </c>
      <c r="K243" s="503">
        <v>256632</v>
      </c>
      <c r="L243" s="501" t="s">
        <v>158</v>
      </c>
      <c r="M243" s="501" t="s">
        <v>158</v>
      </c>
      <c r="N243" s="501" t="s">
        <v>158</v>
      </c>
      <c r="O243" s="501" t="s">
        <v>158</v>
      </c>
      <c r="P243" s="501" t="s">
        <v>158</v>
      </c>
      <c r="Q243" s="498"/>
      <c r="R243" s="491"/>
      <c r="S243" s="491"/>
      <c r="T243" s="267"/>
      <c r="U243" s="491"/>
      <c r="V243" s="174"/>
      <c r="W243" s="174"/>
      <c r="X243" s="174"/>
      <c r="Y243" s="174"/>
      <c r="Z243" s="174"/>
      <c r="AA243" s="174"/>
      <c r="AB243" s="174"/>
      <c r="AC243" s="174"/>
    </row>
    <row r="244" spans="1:29" ht="16.5" x14ac:dyDescent="0.35">
      <c r="A244" s="171"/>
      <c r="B244" s="498"/>
      <c r="C244" s="499"/>
      <c r="D244" s="500"/>
      <c r="E244" s="499"/>
      <c r="F244" s="499"/>
      <c r="G244" s="762"/>
      <c r="H244" s="760"/>
      <c r="I244" s="499"/>
      <c r="J244" s="502"/>
      <c r="K244" s="503"/>
      <c r="L244" s="498"/>
      <c r="M244" s="498"/>
      <c r="N244" s="498"/>
      <c r="O244" s="498"/>
      <c r="P244" s="498"/>
      <c r="Q244" s="498"/>
      <c r="R244" s="491"/>
      <c r="S244" s="491"/>
      <c r="T244" s="267"/>
      <c r="U244" s="491"/>
      <c r="V244" s="174"/>
      <c r="W244" s="174"/>
      <c r="X244" s="174"/>
      <c r="Y244" s="174"/>
      <c r="Z244" s="174"/>
      <c r="AA244" s="174"/>
      <c r="AB244" s="174"/>
      <c r="AC244" s="174"/>
    </row>
    <row r="245" spans="1:29" ht="16.5" x14ac:dyDescent="0.35">
      <c r="A245" s="171"/>
      <c r="B245" s="498">
        <v>16</v>
      </c>
      <c r="C245" s="499" t="s">
        <v>494</v>
      </c>
      <c r="D245" s="500">
        <v>44103</v>
      </c>
      <c r="E245" s="499" t="s">
        <v>2081</v>
      </c>
      <c r="F245" s="499" t="s">
        <v>2082</v>
      </c>
      <c r="G245" s="761">
        <v>44105</v>
      </c>
      <c r="H245" s="760" t="s">
        <v>2029</v>
      </c>
      <c r="I245" s="499" t="s">
        <v>2204</v>
      </c>
      <c r="J245" s="502">
        <v>36880</v>
      </c>
      <c r="K245" s="620">
        <v>190638</v>
      </c>
      <c r="L245" s="501" t="s">
        <v>158</v>
      </c>
      <c r="M245" s="501" t="s">
        <v>158</v>
      </c>
      <c r="N245" s="501" t="s">
        <v>158</v>
      </c>
      <c r="O245" s="501" t="s">
        <v>158</v>
      </c>
      <c r="P245" s="501" t="s">
        <v>158</v>
      </c>
      <c r="Q245" s="498"/>
      <c r="R245" s="491"/>
      <c r="S245" s="491"/>
      <c r="T245" s="267"/>
      <c r="U245" s="491"/>
      <c r="V245" s="174"/>
      <c r="W245" s="174"/>
      <c r="X245" s="174"/>
      <c r="Y245" s="174"/>
      <c r="Z245" s="174"/>
      <c r="AA245" s="174"/>
      <c r="AB245" s="174"/>
      <c r="AC245" s="174"/>
    </row>
    <row r="246" spans="1:29" ht="16.5" x14ac:dyDescent="0.35">
      <c r="A246" s="171"/>
      <c r="B246" s="498">
        <v>16</v>
      </c>
      <c r="C246" s="499" t="s">
        <v>494</v>
      </c>
      <c r="D246" s="500">
        <v>44103</v>
      </c>
      <c r="E246" s="499" t="s">
        <v>2081</v>
      </c>
      <c r="F246" s="499" t="s">
        <v>2082</v>
      </c>
      <c r="G246" s="765"/>
      <c r="H246" s="760" t="s">
        <v>2029</v>
      </c>
      <c r="I246" s="499" t="s">
        <v>2203</v>
      </c>
      <c r="J246" s="502"/>
      <c r="K246" s="621"/>
      <c r="L246" s="501" t="s">
        <v>158</v>
      </c>
      <c r="M246" s="501" t="s">
        <v>158</v>
      </c>
      <c r="N246" s="501" t="s">
        <v>158</v>
      </c>
      <c r="O246" s="501" t="s">
        <v>158</v>
      </c>
      <c r="P246" s="501" t="s">
        <v>158</v>
      </c>
      <c r="Q246" s="498"/>
      <c r="R246" s="491"/>
      <c r="S246" s="491"/>
      <c r="T246" s="267"/>
      <c r="U246" s="491"/>
      <c r="V246" s="174"/>
      <c r="W246" s="174"/>
      <c r="X246" s="174"/>
      <c r="Y246" s="174"/>
      <c r="Z246" s="174"/>
      <c r="AA246" s="174"/>
      <c r="AB246" s="174"/>
      <c r="AC246" s="174"/>
    </row>
    <row r="247" spans="1:29" ht="16.5" x14ac:dyDescent="0.35">
      <c r="A247" s="171"/>
      <c r="B247" s="498">
        <v>16</v>
      </c>
      <c r="C247" s="499" t="s">
        <v>494</v>
      </c>
      <c r="D247" s="500">
        <v>44103</v>
      </c>
      <c r="E247" s="499" t="s">
        <v>2081</v>
      </c>
      <c r="F247" s="499" t="s">
        <v>2082</v>
      </c>
      <c r="G247" s="765"/>
      <c r="H247" s="760" t="s">
        <v>2029</v>
      </c>
      <c r="I247" s="499" t="s">
        <v>2203</v>
      </c>
      <c r="J247" s="502"/>
      <c r="K247" s="622"/>
      <c r="L247" s="501" t="s">
        <v>158</v>
      </c>
      <c r="M247" s="501" t="s">
        <v>158</v>
      </c>
      <c r="N247" s="501" t="s">
        <v>158</v>
      </c>
      <c r="O247" s="501" t="s">
        <v>158</v>
      </c>
      <c r="P247" s="501" t="s">
        <v>158</v>
      </c>
      <c r="Q247" s="498"/>
      <c r="R247" s="491"/>
      <c r="S247" s="491"/>
      <c r="T247" s="267"/>
      <c r="U247" s="491"/>
      <c r="V247" s="174"/>
      <c r="W247" s="174"/>
      <c r="X247" s="174"/>
      <c r="Y247" s="174"/>
      <c r="Z247" s="174"/>
      <c r="AA247" s="174"/>
      <c r="AB247" s="174"/>
      <c r="AC247" s="174"/>
    </row>
    <row r="248" spans="1:29" ht="16.5" x14ac:dyDescent="0.35">
      <c r="A248" s="171"/>
      <c r="B248" s="498"/>
      <c r="C248" s="499"/>
      <c r="D248" s="500"/>
      <c r="E248" s="499"/>
      <c r="F248" s="499"/>
      <c r="G248" s="765"/>
      <c r="H248" s="760"/>
      <c r="I248" s="499"/>
      <c r="J248" s="502"/>
      <c r="K248" s="503"/>
      <c r="L248" s="498"/>
      <c r="M248" s="498"/>
      <c r="N248" s="498"/>
      <c r="O248" s="498"/>
      <c r="P248" s="498"/>
      <c r="Q248" s="498"/>
      <c r="R248" s="491"/>
      <c r="S248" s="491"/>
      <c r="T248" s="267"/>
      <c r="U248" s="491"/>
      <c r="V248" s="174"/>
      <c r="W248" s="174"/>
      <c r="X248" s="174"/>
      <c r="Y248" s="174"/>
      <c r="Z248" s="174"/>
      <c r="AA248" s="174"/>
      <c r="AB248" s="174"/>
      <c r="AC248" s="174"/>
    </row>
    <row r="249" spans="1:29" ht="16.5" x14ac:dyDescent="0.35">
      <c r="A249" s="171"/>
      <c r="B249" s="498">
        <v>17</v>
      </c>
      <c r="C249" s="499" t="s">
        <v>211</v>
      </c>
      <c r="D249" s="500">
        <v>44082</v>
      </c>
      <c r="E249" s="499" t="s">
        <v>2083</v>
      </c>
      <c r="F249" s="499" t="s">
        <v>2084</v>
      </c>
      <c r="G249" s="761">
        <v>44082</v>
      </c>
      <c r="H249" s="760" t="s">
        <v>2085</v>
      </c>
      <c r="I249" s="499" t="s">
        <v>2204</v>
      </c>
      <c r="J249" s="502">
        <v>13896</v>
      </c>
      <c r="K249" s="503">
        <v>128690.85599999999</v>
      </c>
      <c r="L249" s="501" t="s">
        <v>158</v>
      </c>
      <c r="M249" s="501" t="s">
        <v>158</v>
      </c>
      <c r="N249" s="501" t="s">
        <v>158</v>
      </c>
      <c r="O249" s="501" t="s">
        <v>158</v>
      </c>
      <c r="P249" s="501" t="s">
        <v>158</v>
      </c>
      <c r="Q249" s="498"/>
      <c r="R249" s="491"/>
      <c r="S249" s="491"/>
      <c r="T249" s="267"/>
      <c r="U249" s="491"/>
      <c r="V249" s="174"/>
      <c r="W249" s="174"/>
      <c r="X249" s="174"/>
      <c r="Y249" s="174"/>
      <c r="Z249" s="174"/>
      <c r="AA249" s="174"/>
      <c r="AB249" s="174"/>
      <c r="AC249" s="174"/>
    </row>
    <row r="250" spans="1:29" ht="16.5" x14ac:dyDescent="0.35">
      <c r="A250" s="171"/>
      <c r="B250" s="498"/>
      <c r="C250" s="499"/>
      <c r="D250" s="500"/>
      <c r="E250" s="499"/>
      <c r="F250" s="499"/>
      <c r="G250" s="762"/>
      <c r="H250" s="760"/>
      <c r="I250" s="499"/>
      <c r="J250" s="502"/>
      <c r="K250" s="503"/>
      <c r="L250" s="498"/>
      <c r="M250" s="498"/>
      <c r="N250" s="498"/>
      <c r="O250" s="498"/>
      <c r="P250" s="498"/>
      <c r="Q250" s="498"/>
      <c r="R250" s="491"/>
      <c r="S250" s="491"/>
      <c r="T250" s="267"/>
      <c r="U250" s="491"/>
      <c r="V250" s="174"/>
      <c r="W250" s="174"/>
      <c r="X250" s="174"/>
      <c r="Y250" s="174"/>
      <c r="Z250" s="174"/>
      <c r="AA250" s="174"/>
      <c r="AB250" s="174"/>
      <c r="AC250" s="174"/>
    </row>
    <row r="251" spans="1:29" ht="16.5" x14ac:dyDescent="0.35">
      <c r="A251" s="171"/>
      <c r="B251" s="498">
        <v>18</v>
      </c>
      <c r="C251" s="499" t="s">
        <v>917</v>
      </c>
      <c r="D251" s="500">
        <v>44234</v>
      </c>
      <c r="E251" s="499" t="s">
        <v>2086</v>
      </c>
      <c r="F251" s="499" t="s">
        <v>2087</v>
      </c>
      <c r="G251" s="761">
        <v>44234</v>
      </c>
      <c r="H251" s="760" t="s">
        <v>2047</v>
      </c>
      <c r="I251" s="499" t="s">
        <v>2203</v>
      </c>
      <c r="J251" s="502">
        <v>13116</v>
      </c>
      <c r="K251" s="503">
        <v>116429</v>
      </c>
      <c r="L251" s="501" t="s">
        <v>158</v>
      </c>
      <c r="M251" s="501" t="s">
        <v>158</v>
      </c>
      <c r="N251" s="501" t="s">
        <v>158</v>
      </c>
      <c r="O251" s="501" t="s">
        <v>158</v>
      </c>
      <c r="P251" s="501" t="s">
        <v>158</v>
      </c>
      <c r="Q251" s="498"/>
      <c r="R251" s="491"/>
      <c r="S251" s="491"/>
      <c r="T251" s="267"/>
      <c r="U251" s="491"/>
      <c r="V251" s="174"/>
      <c r="W251" s="174"/>
      <c r="X251" s="174"/>
      <c r="Y251" s="174"/>
      <c r="Z251" s="174"/>
      <c r="AA251" s="174"/>
      <c r="AB251" s="174"/>
      <c r="AC251" s="174"/>
    </row>
    <row r="252" spans="1:29" ht="16.5" x14ac:dyDescent="0.35">
      <c r="A252" s="171"/>
      <c r="B252" s="498">
        <v>18</v>
      </c>
      <c r="C252" s="499" t="s">
        <v>917</v>
      </c>
      <c r="D252" s="500">
        <v>44234</v>
      </c>
      <c r="E252" s="499" t="s">
        <v>2086</v>
      </c>
      <c r="F252" s="499" t="s">
        <v>2087</v>
      </c>
      <c r="G252" s="762"/>
      <c r="H252" s="760" t="s">
        <v>2047</v>
      </c>
      <c r="I252" s="499" t="s">
        <v>2203</v>
      </c>
      <c r="J252" s="502">
        <v>3972</v>
      </c>
      <c r="K252" s="503">
        <v>35123</v>
      </c>
      <c r="L252" s="501" t="s">
        <v>158</v>
      </c>
      <c r="M252" s="501" t="s">
        <v>158</v>
      </c>
      <c r="N252" s="501" t="s">
        <v>158</v>
      </c>
      <c r="O252" s="501" t="s">
        <v>158</v>
      </c>
      <c r="P252" s="501" t="s">
        <v>158</v>
      </c>
      <c r="Q252" s="498"/>
      <c r="R252" s="491"/>
      <c r="S252" s="491"/>
      <c r="T252" s="267"/>
      <c r="U252" s="491"/>
      <c r="V252" s="174"/>
      <c r="W252" s="174"/>
      <c r="X252" s="174"/>
      <c r="Y252" s="174"/>
      <c r="Z252" s="174"/>
      <c r="AA252" s="174"/>
      <c r="AB252" s="174"/>
      <c r="AC252" s="174"/>
    </row>
    <row r="253" spans="1:29" ht="16.5" x14ac:dyDescent="0.35">
      <c r="A253" s="171"/>
      <c r="B253" s="498">
        <v>19</v>
      </c>
      <c r="C253" s="499" t="s">
        <v>251</v>
      </c>
      <c r="D253" s="500">
        <v>44171</v>
      </c>
      <c r="E253" s="499" t="s">
        <v>2088</v>
      </c>
      <c r="F253" s="499" t="s">
        <v>2089</v>
      </c>
      <c r="G253" s="761">
        <v>44170</v>
      </c>
      <c r="H253" s="760" t="s">
        <v>2047</v>
      </c>
      <c r="I253" s="499" t="s">
        <v>2204</v>
      </c>
      <c r="J253" s="502">
        <v>13128</v>
      </c>
      <c r="K253" s="503">
        <v>110598</v>
      </c>
      <c r="L253" s="501" t="s">
        <v>158</v>
      </c>
      <c r="M253" s="501" t="s">
        <v>158</v>
      </c>
      <c r="N253" s="501" t="s">
        <v>158</v>
      </c>
      <c r="O253" s="501" t="s">
        <v>158</v>
      </c>
      <c r="P253" s="501" t="s">
        <v>158</v>
      </c>
      <c r="Q253" s="498"/>
      <c r="R253" s="491"/>
      <c r="S253" s="491"/>
      <c r="T253" s="267"/>
      <c r="U253" s="491"/>
      <c r="V253" s="174"/>
      <c r="W253" s="174"/>
      <c r="X253" s="174"/>
      <c r="Y253" s="174"/>
      <c r="Z253" s="174"/>
      <c r="AA253" s="174"/>
      <c r="AB253" s="174"/>
      <c r="AC253" s="174"/>
    </row>
    <row r="254" spans="1:29" ht="16.5" x14ac:dyDescent="0.35">
      <c r="A254" s="171"/>
      <c r="B254" s="498">
        <v>20</v>
      </c>
      <c r="C254" s="499" t="s">
        <v>700</v>
      </c>
      <c r="D254" s="500">
        <v>44144</v>
      </c>
      <c r="E254" s="499" t="s">
        <v>2090</v>
      </c>
      <c r="F254" s="499" t="s">
        <v>2091</v>
      </c>
      <c r="G254" s="761">
        <v>44146</v>
      </c>
      <c r="H254" s="760" t="s">
        <v>2092</v>
      </c>
      <c r="I254" s="499" t="s">
        <v>2204</v>
      </c>
      <c r="J254" s="502">
        <v>20055</v>
      </c>
      <c r="K254" s="503">
        <v>103495</v>
      </c>
      <c r="L254" s="501" t="s">
        <v>158</v>
      </c>
      <c r="M254" s="501" t="s">
        <v>158</v>
      </c>
      <c r="N254" s="501" t="s">
        <v>158</v>
      </c>
      <c r="O254" s="501" t="s">
        <v>158</v>
      </c>
      <c r="P254" s="501" t="s">
        <v>158</v>
      </c>
      <c r="Q254" s="498"/>
      <c r="R254" s="491"/>
      <c r="S254" s="491"/>
      <c r="T254" s="267"/>
      <c r="U254" s="491"/>
      <c r="V254" s="174"/>
      <c r="W254" s="174"/>
      <c r="X254" s="174"/>
      <c r="Y254" s="174"/>
      <c r="Z254" s="174"/>
      <c r="AA254" s="174"/>
      <c r="AB254" s="174"/>
      <c r="AC254" s="174"/>
    </row>
    <row r="255" spans="1:29" ht="16.5" x14ac:dyDescent="0.35">
      <c r="A255" s="171"/>
      <c r="B255" s="498">
        <v>20</v>
      </c>
      <c r="C255" s="499" t="s">
        <v>700</v>
      </c>
      <c r="D255" s="500">
        <v>44144</v>
      </c>
      <c r="E255" s="499" t="s">
        <v>2090</v>
      </c>
      <c r="F255" s="499" t="s">
        <v>2091</v>
      </c>
      <c r="G255" s="762"/>
      <c r="H255" s="760" t="s">
        <v>2092</v>
      </c>
      <c r="I255" s="499" t="s">
        <v>2204</v>
      </c>
      <c r="J255" s="502">
        <v>1337</v>
      </c>
      <c r="K255" s="503">
        <v>6900</v>
      </c>
      <c r="L255" s="501" t="s">
        <v>158</v>
      </c>
      <c r="M255" s="501" t="s">
        <v>158</v>
      </c>
      <c r="N255" s="501" t="s">
        <v>158</v>
      </c>
      <c r="O255" s="501" t="s">
        <v>158</v>
      </c>
      <c r="P255" s="501" t="s">
        <v>158</v>
      </c>
      <c r="Q255" s="498"/>
      <c r="R255" s="491"/>
      <c r="S255" s="491"/>
      <c r="T255" s="267"/>
      <c r="U255" s="491"/>
      <c r="V255" s="174"/>
      <c r="W255" s="174"/>
      <c r="X255" s="174"/>
      <c r="Y255" s="174"/>
      <c r="Z255" s="174"/>
      <c r="AA255" s="174"/>
      <c r="AB255" s="174"/>
      <c r="AC255" s="174"/>
    </row>
    <row r="256" spans="1:29" ht="16.5" x14ac:dyDescent="0.35">
      <c r="A256" s="171"/>
      <c r="B256" s="498"/>
      <c r="C256" s="499"/>
      <c r="D256" s="500"/>
      <c r="E256" s="499"/>
      <c r="F256" s="499"/>
      <c r="G256" s="762"/>
      <c r="H256" s="760"/>
      <c r="I256" s="499"/>
      <c r="J256" s="502"/>
      <c r="K256" s="503"/>
      <c r="L256" s="498"/>
      <c r="M256" s="498"/>
      <c r="N256" s="498"/>
      <c r="O256" s="498"/>
      <c r="P256" s="498"/>
      <c r="Q256" s="498"/>
      <c r="R256" s="491"/>
      <c r="S256" s="491"/>
      <c r="T256" s="267"/>
      <c r="U256" s="491"/>
      <c r="V256" s="174"/>
      <c r="W256" s="174"/>
      <c r="X256" s="174"/>
      <c r="Y256" s="174"/>
      <c r="Z256" s="174"/>
      <c r="AA256" s="174"/>
      <c r="AB256" s="174"/>
      <c r="AC256" s="174"/>
    </row>
    <row r="257" spans="1:29" ht="16.5" x14ac:dyDescent="0.35">
      <c r="A257" s="171"/>
      <c r="B257" s="498">
        <v>21</v>
      </c>
      <c r="C257" s="499" t="s">
        <v>224</v>
      </c>
      <c r="D257" s="500">
        <v>44116</v>
      </c>
      <c r="E257" s="499" t="s">
        <v>2093</v>
      </c>
      <c r="F257" s="499" t="s">
        <v>2094</v>
      </c>
      <c r="G257" s="761">
        <v>44116</v>
      </c>
      <c r="H257" s="760" t="s">
        <v>2095</v>
      </c>
      <c r="I257" s="499" t="s">
        <v>2203</v>
      </c>
      <c r="J257" s="502">
        <v>20762</v>
      </c>
      <c r="K257" s="503">
        <v>100743</v>
      </c>
      <c r="L257" s="501" t="s">
        <v>158</v>
      </c>
      <c r="M257" s="501" t="s">
        <v>158</v>
      </c>
      <c r="N257" s="501" t="s">
        <v>158</v>
      </c>
      <c r="O257" s="501" t="s">
        <v>158</v>
      </c>
      <c r="P257" s="501" t="s">
        <v>158</v>
      </c>
      <c r="Q257" s="498"/>
      <c r="R257" s="491"/>
      <c r="S257" s="491"/>
      <c r="T257" s="267"/>
      <c r="U257" s="491"/>
      <c r="V257" s="174"/>
      <c r="W257" s="174"/>
      <c r="X257" s="174"/>
      <c r="Y257" s="174"/>
      <c r="Z257" s="174"/>
      <c r="AA257" s="174"/>
      <c r="AB257" s="174"/>
      <c r="AC257" s="174"/>
    </row>
    <row r="258" spans="1:29" ht="16.5" x14ac:dyDescent="0.35">
      <c r="A258" s="171"/>
      <c r="B258" s="498">
        <v>21</v>
      </c>
      <c r="C258" s="499" t="s">
        <v>224</v>
      </c>
      <c r="D258" s="500">
        <v>44116</v>
      </c>
      <c r="E258" s="499" t="s">
        <v>2093</v>
      </c>
      <c r="F258" s="499" t="s">
        <v>2094</v>
      </c>
      <c r="G258" s="762"/>
      <c r="H258" s="760" t="s">
        <v>2095</v>
      </c>
      <c r="I258" s="499" t="s">
        <v>2203</v>
      </c>
      <c r="J258" s="502">
        <v>1903</v>
      </c>
      <c r="K258" s="503">
        <v>9854</v>
      </c>
      <c r="L258" s="501" t="s">
        <v>158</v>
      </c>
      <c r="M258" s="501" t="s">
        <v>158</v>
      </c>
      <c r="N258" s="501" t="s">
        <v>158</v>
      </c>
      <c r="O258" s="501" t="s">
        <v>158</v>
      </c>
      <c r="P258" s="501" t="s">
        <v>158</v>
      </c>
      <c r="Q258" s="498"/>
      <c r="R258" s="491"/>
      <c r="S258" s="491"/>
      <c r="T258" s="267"/>
      <c r="U258" s="491"/>
      <c r="V258" s="174"/>
      <c r="W258" s="174"/>
      <c r="X258" s="174"/>
      <c r="Y258" s="174"/>
      <c r="Z258" s="174"/>
      <c r="AA258" s="174"/>
      <c r="AB258" s="174"/>
      <c r="AC258" s="174"/>
    </row>
    <row r="259" spans="1:29" ht="16.5" x14ac:dyDescent="0.35">
      <c r="A259" s="171"/>
      <c r="B259" s="498"/>
      <c r="C259" s="499"/>
      <c r="D259" s="500"/>
      <c r="E259" s="499"/>
      <c r="F259" s="499"/>
      <c r="G259" s="763"/>
      <c r="H259" s="760"/>
      <c r="I259" s="499"/>
      <c r="J259" s="502"/>
      <c r="K259" s="503"/>
      <c r="L259" s="498"/>
      <c r="M259" s="498"/>
      <c r="N259" s="498"/>
      <c r="O259" s="498"/>
      <c r="P259" s="498"/>
      <c r="Q259" s="498"/>
      <c r="R259" s="491"/>
      <c r="S259" s="491"/>
      <c r="T259" s="267"/>
      <c r="U259" s="491"/>
      <c r="V259" s="174"/>
      <c r="W259" s="174"/>
      <c r="X259" s="174"/>
      <c r="Y259" s="174"/>
      <c r="Z259" s="174"/>
      <c r="AA259" s="174"/>
      <c r="AB259" s="174"/>
      <c r="AC259" s="174"/>
    </row>
    <row r="260" spans="1:29" ht="16.5" x14ac:dyDescent="0.35">
      <c r="A260" s="171"/>
      <c r="B260" s="498">
        <v>22</v>
      </c>
      <c r="C260" s="499" t="s">
        <v>915</v>
      </c>
      <c r="D260" s="500">
        <v>44224</v>
      </c>
      <c r="E260" s="499" t="s">
        <v>2096</v>
      </c>
      <c r="F260" s="499" t="s">
        <v>2097</v>
      </c>
      <c r="G260" s="761">
        <v>44227</v>
      </c>
      <c r="H260" s="760" t="s">
        <v>2085</v>
      </c>
      <c r="I260" s="499" t="s">
        <v>2204</v>
      </c>
      <c r="J260" s="502">
        <v>10137</v>
      </c>
      <c r="K260" s="503">
        <v>99646</v>
      </c>
      <c r="L260" s="501" t="s">
        <v>158</v>
      </c>
      <c r="M260" s="501" t="s">
        <v>158</v>
      </c>
      <c r="N260" s="501" t="s">
        <v>158</v>
      </c>
      <c r="O260" s="501" t="s">
        <v>158</v>
      </c>
      <c r="P260" s="501" t="s">
        <v>158</v>
      </c>
      <c r="Q260" s="498"/>
      <c r="R260" s="491"/>
      <c r="S260" s="491"/>
      <c r="T260" s="267"/>
      <c r="U260" s="491"/>
      <c r="V260" s="174"/>
      <c r="W260" s="174"/>
      <c r="X260" s="174"/>
      <c r="Y260" s="174"/>
      <c r="Z260" s="174"/>
      <c r="AA260" s="174"/>
      <c r="AB260" s="174"/>
      <c r="AC260" s="174"/>
    </row>
    <row r="261" spans="1:29" ht="16.5" x14ac:dyDescent="0.35">
      <c r="A261" s="171"/>
      <c r="B261" s="498">
        <v>23</v>
      </c>
      <c r="C261" s="499" t="s">
        <v>734</v>
      </c>
      <c r="D261" s="500">
        <v>44146</v>
      </c>
      <c r="E261" s="499" t="s">
        <v>2098</v>
      </c>
      <c r="F261" s="499" t="s">
        <v>2099</v>
      </c>
      <c r="G261" s="761">
        <v>44147</v>
      </c>
      <c r="H261" s="760" t="s">
        <v>2100</v>
      </c>
      <c r="I261" s="499" t="s">
        <v>2205</v>
      </c>
      <c r="J261" s="502">
        <v>11894</v>
      </c>
      <c r="K261" s="503">
        <v>96346</v>
      </c>
      <c r="L261" s="501" t="s">
        <v>158</v>
      </c>
      <c r="M261" s="501" t="s">
        <v>158</v>
      </c>
      <c r="N261" s="501" t="s">
        <v>158</v>
      </c>
      <c r="O261" s="501" t="s">
        <v>158</v>
      </c>
      <c r="P261" s="501" t="s">
        <v>158</v>
      </c>
      <c r="Q261" s="498"/>
      <c r="R261" s="491"/>
      <c r="S261" s="491"/>
      <c r="T261" s="267"/>
      <c r="U261" s="491"/>
      <c r="V261" s="174"/>
      <c r="W261" s="174"/>
      <c r="X261" s="174"/>
      <c r="Y261" s="174"/>
      <c r="Z261" s="174"/>
      <c r="AA261" s="174"/>
      <c r="AB261" s="174"/>
      <c r="AC261" s="174"/>
    </row>
    <row r="262" spans="1:29" ht="16.5" x14ac:dyDescent="0.35">
      <c r="A262" s="171"/>
      <c r="B262" s="498">
        <v>24</v>
      </c>
      <c r="C262" s="499" t="s">
        <v>2101</v>
      </c>
      <c r="D262" s="500">
        <v>44135</v>
      </c>
      <c r="E262" s="499" t="s">
        <v>2098</v>
      </c>
      <c r="F262" s="499" t="s">
        <v>2099</v>
      </c>
      <c r="G262" s="764" t="s">
        <v>2213</v>
      </c>
      <c r="H262" s="760" t="s">
        <v>2071</v>
      </c>
      <c r="I262" s="499" t="s">
        <v>2204</v>
      </c>
      <c r="J262" s="502">
        <v>368977</v>
      </c>
      <c r="K262" s="503">
        <v>94740</v>
      </c>
      <c r="L262" s="501" t="s">
        <v>158</v>
      </c>
      <c r="M262" s="501" t="s">
        <v>158</v>
      </c>
      <c r="N262" s="501" t="s">
        <v>158</v>
      </c>
      <c r="O262" s="501" t="s">
        <v>158</v>
      </c>
      <c r="P262" s="501" t="s">
        <v>158</v>
      </c>
      <c r="Q262" s="498"/>
      <c r="R262" s="491"/>
      <c r="S262" s="491"/>
      <c r="T262" s="267"/>
      <c r="U262" s="491"/>
      <c r="V262" s="174"/>
      <c r="W262" s="174"/>
      <c r="X262" s="174"/>
      <c r="Y262" s="174"/>
      <c r="Z262" s="174"/>
      <c r="AA262" s="174"/>
      <c r="AB262" s="174"/>
      <c r="AC262" s="174"/>
    </row>
    <row r="263" spans="1:29" ht="16.5" x14ac:dyDescent="0.35">
      <c r="A263" s="171"/>
      <c r="B263" s="498">
        <v>25</v>
      </c>
      <c r="C263" s="499" t="s">
        <v>666</v>
      </c>
      <c r="D263" s="500">
        <v>44140</v>
      </c>
      <c r="E263" s="499" t="s">
        <v>2102</v>
      </c>
      <c r="F263" s="499" t="s">
        <v>2103</v>
      </c>
      <c r="G263" s="761">
        <v>44140</v>
      </c>
      <c r="H263" s="760" t="s">
        <v>2104</v>
      </c>
      <c r="I263" s="499" t="s">
        <v>2203</v>
      </c>
      <c r="J263" s="502">
        <v>11568</v>
      </c>
      <c r="K263" s="503">
        <v>93705</v>
      </c>
      <c r="L263" s="501" t="s">
        <v>158</v>
      </c>
      <c r="M263" s="501" t="s">
        <v>158</v>
      </c>
      <c r="N263" s="501" t="s">
        <v>158</v>
      </c>
      <c r="O263" s="501" t="s">
        <v>158</v>
      </c>
      <c r="P263" s="501" t="s">
        <v>158</v>
      </c>
      <c r="Q263" s="498"/>
      <c r="R263" s="491"/>
      <c r="S263" s="491"/>
      <c r="T263" s="267"/>
      <c r="U263" s="491"/>
      <c r="V263" s="174"/>
      <c r="W263" s="174"/>
      <c r="X263" s="174"/>
      <c r="Y263" s="174"/>
      <c r="Z263" s="174"/>
      <c r="AA263" s="174"/>
      <c r="AB263" s="174"/>
      <c r="AC263" s="174"/>
    </row>
    <row r="264" spans="1:29" ht="16.5" x14ac:dyDescent="0.35">
      <c r="A264" s="171"/>
      <c r="B264" s="498">
        <v>26</v>
      </c>
      <c r="C264" s="499" t="s">
        <v>924</v>
      </c>
      <c r="D264" s="500">
        <v>44273</v>
      </c>
      <c r="E264" s="499" t="s">
        <v>2105</v>
      </c>
      <c r="F264" s="499" t="s">
        <v>2106</v>
      </c>
      <c r="G264" s="761">
        <v>44273</v>
      </c>
      <c r="H264" s="760" t="s">
        <v>2054</v>
      </c>
      <c r="I264" s="499" t="s">
        <v>2204</v>
      </c>
      <c r="J264" s="502">
        <v>10303</v>
      </c>
      <c r="K264" s="503">
        <v>88335</v>
      </c>
      <c r="L264" s="501" t="s">
        <v>158</v>
      </c>
      <c r="M264" s="501" t="s">
        <v>158</v>
      </c>
      <c r="N264" s="501" t="s">
        <v>158</v>
      </c>
      <c r="O264" s="501" t="s">
        <v>158</v>
      </c>
      <c r="P264" s="501" t="s">
        <v>158</v>
      </c>
      <c r="Q264" s="498"/>
      <c r="R264" s="491"/>
      <c r="S264" s="491"/>
      <c r="T264" s="267"/>
      <c r="U264" s="491"/>
      <c r="V264" s="174"/>
      <c r="W264" s="174"/>
      <c r="X264" s="174"/>
      <c r="Y264" s="174"/>
      <c r="Z264" s="174"/>
      <c r="AA264" s="174"/>
      <c r="AB264" s="174"/>
      <c r="AC264" s="174"/>
    </row>
    <row r="265" spans="1:29" ht="16.5" x14ac:dyDescent="0.35">
      <c r="A265" s="171"/>
      <c r="B265" s="498">
        <v>26</v>
      </c>
      <c r="C265" s="499" t="s">
        <v>924</v>
      </c>
      <c r="D265" s="500">
        <v>44273</v>
      </c>
      <c r="E265" s="499" t="s">
        <v>2105</v>
      </c>
      <c r="F265" s="499" t="s">
        <v>2106</v>
      </c>
      <c r="G265" s="762"/>
      <c r="H265" s="760" t="s">
        <v>2054</v>
      </c>
      <c r="I265" s="499" t="s">
        <v>2204</v>
      </c>
      <c r="J265" s="502">
        <v>2908</v>
      </c>
      <c r="K265" s="503">
        <v>24932</v>
      </c>
      <c r="L265" s="501" t="s">
        <v>158</v>
      </c>
      <c r="M265" s="501" t="s">
        <v>158</v>
      </c>
      <c r="N265" s="501" t="s">
        <v>158</v>
      </c>
      <c r="O265" s="501" t="s">
        <v>158</v>
      </c>
      <c r="P265" s="501" t="s">
        <v>158</v>
      </c>
      <c r="Q265" s="498"/>
      <c r="R265" s="491"/>
      <c r="S265" s="491"/>
      <c r="T265" s="267"/>
      <c r="U265" s="491"/>
      <c r="V265" s="174"/>
      <c r="W265" s="174"/>
      <c r="X265" s="174"/>
      <c r="Y265" s="174"/>
      <c r="Z265" s="174"/>
      <c r="AA265" s="174"/>
      <c r="AB265" s="174"/>
      <c r="AC265" s="174"/>
    </row>
    <row r="266" spans="1:29" ht="16.5" x14ac:dyDescent="0.35">
      <c r="A266" s="171"/>
      <c r="B266" s="498">
        <v>27</v>
      </c>
      <c r="C266" s="499" t="s">
        <v>913</v>
      </c>
      <c r="D266" s="500">
        <v>44210</v>
      </c>
      <c r="E266" s="499" t="s">
        <v>2107</v>
      </c>
      <c r="F266" s="499" t="s">
        <v>2108</v>
      </c>
      <c r="G266" s="761">
        <v>44210</v>
      </c>
      <c r="H266" s="760" t="s">
        <v>2109</v>
      </c>
      <c r="I266" s="499" t="s">
        <v>2204</v>
      </c>
      <c r="J266" s="502">
        <v>8832</v>
      </c>
      <c r="K266" s="503">
        <v>84576</v>
      </c>
      <c r="L266" s="501" t="s">
        <v>158</v>
      </c>
      <c r="M266" s="501" t="s">
        <v>158</v>
      </c>
      <c r="N266" s="501" t="s">
        <v>158</v>
      </c>
      <c r="O266" s="501" t="s">
        <v>158</v>
      </c>
      <c r="P266" s="501" t="s">
        <v>158</v>
      </c>
      <c r="Q266" s="498"/>
      <c r="R266" s="491"/>
      <c r="S266" s="491"/>
      <c r="T266" s="267"/>
      <c r="U266" s="491"/>
      <c r="V266" s="174"/>
      <c r="W266" s="174"/>
      <c r="X266" s="174"/>
      <c r="Y266" s="174"/>
      <c r="Z266" s="174"/>
      <c r="AA266" s="174"/>
      <c r="AB266" s="174"/>
      <c r="AC266" s="174"/>
    </row>
    <row r="267" spans="1:29" ht="16.5" x14ac:dyDescent="0.35">
      <c r="A267" s="171"/>
      <c r="B267" s="498">
        <v>28</v>
      </c>
      <c r="C267" s="499" t="s">
        <v>925</v>
      </c>
      <c r="D267" s="500">
        <v>44276</v>
      </c>
      <c r="E267" s="499" t="s">
        <v>2110</v>
      </c>
      <c r="F267" s="499" t="s">
        <v>2111</v>
      </c>
      <c r="G267" s="761">
        <v>44248</v>
      </c>
      <c r="H267" s="760" t="s">
        <v>2112</v>
      </c>
      <c r="I267" s="499" t="s">
        <v>2203</v>
      </c>
      <c r="J267" s="502">
        <v>12300</v>
      </c>
      <c r="K267" s="503">
        <v>81323</v>
      </c>
      <c r="L267" s="501" t="s">
        <v>158</v>
      </c>
      <c r="M267" s="501" t="s">
        <v>158</v>
      </c>
      <c r="N267" s="501" t="s">
        <v>158</v>
      </c>
      <c r="O267" s="501" t="s">
        <v>158</v>
      </c>
      <c r="P267" s="501" t="s">
        <v>158</v>
      </c>
      <c r="Q267" s="498"/>
      <c r="R267" s="491"/>
      <c r="S267" s="491"/>
      <c r="T267" s="267"/>
      <c r="U267" s="491"/>
      <c r="V267" s="174"/>
      <c r="W267" s="174"/>
      <c r="X267" s="174"/>
      <c r="Y267" s="174"/>
      <c r="Z267" s="174"/>
      <c r="AA267" s="174"/>
      <c r="AB267" s="174"/>
      <c r="AC267" s="174"/>
    </row>
    <row r="268" spans="1:29" ht="16.5" x14ac:dyDescent="0.35">
      <c r="A268" s="171"/>
      <c r="B268" s="498">
        <v>29</v>
      </c>
      <c r="C268" s="499" t="s">
        <v>332</v>
      </c>
      <c r="D268" s="500">
        <v>44028</v>
      </c>
      <c r="E268" s="499" t="s">
        <v>2113</v>
      </c>
      <c r="F268" s="499" t="s">
        <v>2114</v>
      </c>
      <c r="G268" s="761">
        <v>44029</v>
      </c>
      <c r="H268" s="760" t="s">
        <v>2115</v>
      </c>
      <c r="I268" s="499" t="s">
        <v>2203</v>
      </c>
      <c r="J268" s="502">
        <v>7716</v>
      </c>
      <c r="K268" s="503">
        <v>78642.240000000005</v>
      </c>
      <c r="L268" s="501" t="s">
        <v>158</v>
      </c>
      <c r="M268" s="501" t="s">
        <v>158</v>
      </c>
      <c r="N268" s="501" t="s">
        <v>158</v>
      </c>
      <c r="O268" s="501" t="s">
        <v>158</v>
      </c>
      <c r="P268" s="501" t="s">
        <v>158</v>
      </c>
      <c r="Q268" s="498"/>
      <c r="R268" s="491"/>
      <c r="S268" s="491"/>
      <c r="T268" s="267"/>
      <c r="U268" s="491"/>
      <c r="V268" s="174"/>
      <c r="W268" s="174"/>
      <c r="X268" s="174"/>
      <c r="Y268" s="174"/>
      <c r="Z268" s="174"/>
      <c r="AA268" s="174"/>
      <c r="AB268" s="174"/>
      <c r="AC268" s="174"/>
    </row>
    <row r="269" spans="1:29" ht="16.5" x14ac:dyDescent="0.35">
      <c r="A269" s="171"/>
      <c r="B269" s="498">
        <v>30</v>
      </c>
      <c r="C269" s="499" t="s">
        <v>237</v>
      </c>
      <c r="D269" s="500">
        <v>44125</v>
      </c>
      <c r="E269" s="499" t="s">
        <v>2116</v>
      </c>
      <c r="F269" s="499"/>
      <c r="G269" s="762"/>
      <c r="H269" s="760" t="s">
        <v>2085</v>
      </c>
      <c r="I269" s="499" t="s">
        <v>2204</v>
      </c>
      <c r="J269" s="502">
        <v>12047</v>
      </c>
      <c r="K269" s="503">
        <v>73943</v>
      </c>
      <c r="L269" s="501" t="s">
        <v>158</v>
      </c>
      <c r="M269" s="501" t="s">
        <v>158</v>
      </c>
      <c r="N269" s="501" t="s">
        <v>158</v>
      </c>
      <c r="O269" s="501" t="s">
        <v>158</v>
      </c>
      <c r="P269" s="501" t="s">
        <v>158</v>
      </c>
      <c r="Q269" s="498"/>
      <c r="R269" s="491"/>
      <c r="S269" s="491"/>
      <c r="T269" s="267"/>
      <c r="U269" s="491"/>
      <c r="V269" s="174"/>
      <c r="W269" s="174"/>
      <c r="X269" s="174"/>
      <c r="Y269" s="174"/>
      <c r="Z269" s="174"/>
      <c r="AA269" s="174"/>
      <c r="AB269" s="174"/>
      <c r="AC269" s="174"/>
    </row>
    <row r="270" spans="1:29" ht="16.5" x14ac:dyDescent="0.35">
      <c r="A270" s="171"/>
      <c r="B270" s="498">
        <v>31</v>
      </c>
      <c r="C270" s="499" t="s">
        <v>927</v>
      </c>
      <c r="D270" s="500">
        <v>44283</v>
      </c>
      <c r="E270" s="499" t="s">
        <v>2117</v>
      </c>
      <c r="F270" s="499" t="s">
        <v>2118</v>
      </c>
      <c r="G270" s="761">
        <v>44283</v>
      </c>
      <c r="H270" s="760" t="s">
        <v>2119</v>
      </c>
      <c r="I270" s="499" t="s">
        <v>2204</v>
      </c>
      <c r="J270" s="502">
        <v>20796</v>
      </c>
      <c r="K270" s="503">
        <v>71995</v>
      </c>
      <c r="L270" s="501" t="s">
        <v>158</v>
      </c>
      <c r="M270" s="501" t="s">
        <v>158</v>
      </c>
      <c r="N270" s="501" t="s">
        <v>158</v>
      </c>
      <c r="O270" s="501" t="s">
        <v>158</v>
      </c>
      <c r="P270" s="501" t="s">
        <v>158</v>
      </c>
      <c r="Q270" s="498"/>
      <c r="R270" s="491"/>
      <c r="S270" s="491"/>
      <c r="T270" s="267"/>
      <c r="U270" s="491"/>
      <c r="V270" s="174"/>
      <c r="W270" s="174"/>
      <c r="X270" s="174"/>
      <c r="Y270" s="174"/>
      <c r="Z270" s="174"/>
      <c r="AA270" s="174"/>
      <c r="AB270" s="174"/>
      <c r="AC270" s="174"/>
    </row>
    <row r="271" spans="1:29" ht="16.5" x14ac:dyDescent="0.35">
      <c r="A271" s="171"/>
      <c r="B271" s="498">
        <v>32</v>
      </c>
      <c r="C271" s="499" t="s">
        <v>885</v>
      </c>
      <c r="D271" s="500">
        <v>44183</v>
      </c>
      <c r="E271" s="499" t="s">
        <v>2120</v>
      </c>
      <c r="F271" s="499" t="s">
        <v>2121</v>
      </c>
      <c r="G271" s="761">
        <v>44183</v>
      </c>
      <c r="H271" s="760" t="s">
        <v>2047</v>
      </c>
      <c r="I271" s="499" t="s">
        <v>2203</v>
      </c>
      <c r="J271" s="502">
        <v>8376</v>
      </c>
      <c r="K271" s="503">
        <v>68695</v>
      </c>
      <c r="L271" s="501" t="s">
        <v>158</v>
      </c>
      <c r="M271" s="501" t="s">
        <v>158</v>
      </c>
      <c r="N271" s="501" t="s">
        <v>158</v>
      </c>
      <c r="O271" s="501" t="s">
        <v>158</v>
      </c>
      <c r="P271" s="501" t="s">
        <v>158</v>
      </c>
      <c r="Q271" s="498"/>
      <c r="R271" s="491"/>
      <c r="S271" s="491"/>
      <c r="T271" s="267"/>
      <c r="U271" s="491"/>
      <c r="V271" s="174"/>
      <c r="W271" s="174"/>
      <c r="X271" s="174"/>
      <c r="Y271" s="174"/>
      <c r="Z271" s="174"/>
      <c r="AA271" s="174"/>
      <c r="AB271" s="174"/>
      <c r="AC271" s="174"/>
    </row>
    <row r="272" spans="1:29" ht="16.5" x14ac:dyDescent="0.35">
      <c r="A272" s="171"/>
      <c r="B272" s="498">
        <v>33</v>
      </c>
      <c r="C272" s="499" t="s">
        <v>681</v>
      </c>
      <c r="D272" s="500">
        <v>44143</v>
      </c>
      <c r="E272" s="499" t="s">
        <v>2122</v>
      </c>
      <c r="F272" s="499" t="s">
        <v>2123</v>
      </c>
      <c r="G272" s="761">
        <v>44143</v>
      </c>
      <c r="H272" s="760" t="s">
        <v>2047</v>
      </c>
      <c r="I272" s="499" t="s">
        <v>2204</v>
      </c>
      <c r="J272" s="502">
        <v>8952</v>
      </c>
      <c r="K272" s="503">
        <v>67524</v>
      </c>
      <c r="L272" s="501" t="s">
        <v>158</v>
      </c>
      <c r="M272" s="501" t="s">
        <v>158</v>
      </c>
      <c r="N272" s="501" t="s">
        <v>158</v>
      </c>
      <c r="O272" s="501" t="s">
        <v>158</v>
      </c>
      <c r="P272" s="501" t="s">
        <v>158</v>
      </c>
      <c r="Q272" s="498"/>
      <c r="R272" s="491"/>
      <c r="S272" s="491"/>
      <c r="T272" s="267"/>
      <c r="U272" s="491"/>
      <c r="V272" s="174"/>
      <c r="W272" s="174"/>
      <c r="X272" s="174"/>
      <c r="Y272" s="174"/>
      <c r="Z272" s="174"/>
      <c r="AA272" s="174"/>
      <c r="AB272" s="174"/>
      <c r="AC272" s="174"/>
    </row>
    <row r="273" spans="1:29" ht="16.5" x14ac:dyDescent="0.35">
      <c r="A273" s="171"/>
      <c r="B273" s="498">
        <v>33</v>
      </c>
      <c r="C273" s="499" t="s">
        <v>681</v>
      </c>
      <c r="D273" s="500">
        <v>44143</v>
      </c>
      <c r="E273" s="499" t="s">
        <v>2122</v>
      </c>
      <c r="F273" s="499" t="s">
        <v>2123</v>
      </c>
      <c r="G273" s="762"/>
      <c r="H273" s="760" t="s">
        <v>2047</v>
      </c>
      <c r="I273" s="499" t="s">
        <v>2204</v>
      </c>
      <c r="J273" s="502">
        <v>1632</v>
      </c>
      <c r="K273" s="503">
        <v>13599</v>
      </c>
      <c r="L273" s="501" t="s">
        <v>158</v>
      </c>
      <c r="M273" s="501" t="s">
        <v>158</v>
      </c>
      <c r="N273" s="501" t="s">
        <v>158</v>
      </c>
      <c r="O273" s="501" t="s">
        <v>158</v>
      </c>
      <c r="P273" s="501" t="s">
        <v>158</v>
      </c>
      <c r="Q273" s="498"/>
      <c r="R273" s="491"/>
      <c r="S273" s="491"/>
      <c r="T273" s="267"/>
      <c r="U273" s="491"/>
      <c r="V273" s="174"/>
      <c r="W273" s="174"/>
      <c r="X273" s="174"/>
      <c r="Y273" s="174"/>
      <c r="Z273" s="174"/>
      <c r="AA273" s="174"/>
      <c r="AB273" s="174"/>
      <c r="AC273" s="174"/>
    </row>
    <row r="274" spans="1:29" ht="16.5" x14ac:dyDescent="0.35">
      <c r="A274" s="171"/>
      <c r="B274" s="498">
        <v>34</v>
      </c>
      <c r="C274" s="499" t="s">
        <v>470</v>
      </c>
      <c r="D274" s="500">
        <v>44083</v>
      </c>
      <c r="E274" s="499" t="s">
        <v>2124</v>
      </c>
      <c r="F274" s="499" t="s">
        <v>2125</v>
      </c>
      <c r="G274" s="761">
        <v>44083</v>
      </c>
      <c r="H274" s="760" t="s">
        <v>2047</v>
      </c>
      <c r="I274" s="499" t="s">
        <v>2203</v>
      </c>
      <c r="J274" s="502">
        <v>7440</v>
      </c>
      <c r="K274" s="503">
        <v>66298.583999999988</v>
      </c>
      <c r="L274" s="501" t="s">
        <v>158</v>
      </c>
      <c r="M274" s="501" t="s">
        <v>158</v>
      </c>
      <c r="N274" s="501" t="s">
        <v>158</v>
      </c>
      <c r="O274" s="501" t="s">
        <v>158</v>
      </c>
      <c r="P274" s="501" t="s">
        <v>158</v>
      </c>
      <c r="Q274" s="498"/>
      <c r="R274" s="491"/>
      <c r="S274" s="491"/>
      <c r="T274" s="267"/>
      <c r="U274" s="491"/>
      <c r="V274" s="174"/>
      <c r="W274" s="174"/>
      <c r="X274" s="174"/>
      <c r="Y274" s="174"/>
      <c r="Z274" s="174"/>
      <c r="AA274" s="174"/>
      <c r="AB274" s="174"/>
      <c r="AC274" s="174"/>
    </row>
    <row r="275" spans="1:29" ht="16.5" x14ac:dyDescent="0.35">
      <c r="A275" s="171"/>
      <c r="B275" s="498">
        <v>35</v>
      </c>
      <c r="C275" s="499" t="s">
        <v>413</v>
      </c>
      <c r="D275" s="500">
        <v>44042</v>
      </c>
      <c r="E275" s="499" t="s">
        <v>130</v>
      </c>
      <c r="F275" s="499" t="s">
        <v>130</v>
      </c>
      <c r="G275" s="766" t="s">
        <v>2213</v>
      </c>
      <c r="H275" s="760" t="s">
        <v>2037</v>
      </c>
      <c r="I275" s="499" t="s">
        <v>2203</v>
      </c>
      <c r="J275" s="502">
        <v>151209</v>
      </c>
      <c r="K275" s="503">
        <v>63352</v>
      </c>
      <c r="L275" s="501" t="s">
        <v>158</v>
      </c>
      <c r="M275" s="501" t="s">
        <v>158</v>
      </c>
      <c r="N275" s="501" t="s">
        <v>158</v>
      </c>
      <c r="O275" s="501" t="s">
        <v>158</v>
      </c>
      <c r="P275" s="501" t="s">
        <v>158</v>
      </c>
      <c r="Q275" s="498"/>
      <c r="R275" s="491"/>
      <c r="S275" s="491"/>
      <c r="T275" s="267"/>
      <c r="U275" s="491"/>
      <c r="V275" s="174"/>
      <c r="W275" s="174"/>
      <c r="X275" s="174"/>
      <c r="Y275" s="174"/>
      <c r="Z275" s="174"/>
      <c r="AA275" s="174"/>
      <c r="AB275" s="174"/>
      <c r="AC275" s="174"/>
    </row>
    <row r="276" spans="1:29" ht="16.5" x14ac:dyDescent="0.35">
      <c r="A276" s="171"/>
      <c r="B276" s="498">
        <v>36</v>
      </c>
      <c r="C276" s="499" t="s">
        <v>930</v>
      </c>
      <c r="D276" s="500">
        <v>44299</v>
      </c>
      <c r="E276" s="499" t="s">
        <v>2126</v>
      </c>
      <c r="F276" s="499" t="s">
        <v>2127</v>
      </c>
      <c r="G276" s="761">
        <v>44300</v>
      </c>
      <c r="H276" s="760" t="s">
        <v>2067</v>
      </c>
      <c r="I276" s="499" t="s">
        <v>2204</v>
      </c>
      <c r="J276" s="502">
        <v>8076</v>
      </c>
      <c r="K276" s="503">
        <v>60748</v>
      </c>
      <c r="L276" s="501" t="s">
        <v>158</v>
      </c>
      <c r="M276" s="501" t="s">
        <v>158</v>
      </c>
      <c r="N276" s="501" t="s">
        <v>158</v>
      </c>
      <c r="O276" s="501" t="s">
        <v>158</v>
      </c>
      <c r="P276" s="501" t="s">
        <v>158</v>
      </c>
      <c r="Q276" s="498"/>
      <c r="R276" s="491"/>
      <c r="S276" s="491"/>
      <c r="T276" s="267"/>
      <c r="U276" s="491"/>
      <c r="V276" s="174"/>
      <c r="W276" s="174"/>
      <c r="X276" s="174"/>
      <c r="Y276" s="174"/>
      <c r="Z276" s="174"/>
      <c r="AA276" s="174"/>
      <c r="AB276" s="174"/>
      <c r="AC276" s="174"/>
    </row>
    <row r="277" spans="1:29" ht="16.5" x14ac:dyDescent="0.35">
      <c r="A277" s="171"/>
      <c r="B277" s="498">
        <v>37</v>
      </c>
      <c r="C277" s="499" t="s">
        <v>929</v>
      </c>
      <c r="D277" s="500">
        <v>44303</v>
      </c>
      <c r="E277" s="499" t="s">
        <v>2128</v>
      </c>
      <c r="F277" s="499" t="s">
        <v>2129</v>
      </c>
      <c r="G277" s="761">
        <v>44305</v>
      </c>
      <c r="H277" s="760" t="s">
        <v>2130</v>
      </c>
      <c r="I277" s="499" t="s">
        <v>2206</v>
      </c>
      <c r="J277" s="502">
        <v>10037</v>
      </c>
      <c r="K277" s="503">
        <v>60129</v>
      </c>
      <c r="L277" s="501" t="s">
        <v>158</v>
      </c>
      <c r="M277" s="501" t="s">
        <v>158</v>
      </c>
      <c r="N277" s="501" t="s">
        <v>158</v>
      </c>
      <c r="O277" s="501" t="s">
        <v>158</v>
      </c>
      <c r="P277" s="501" t="s">
        <v>158</v>
      </c>
      <c r="Q277" s="498"/>
      <c r="R277" s="491"/>
      <c r="S277" s="491"/>
      <c r="T277" s="267"/>
      <c r="U277" s="491"/>
      <c r="V277" s="174"/>
      <c r="W277" s="174"/>
      <c r="X277" s="174"/>
      <c r="Y277" s="174"/>
      <c r="Z277" s="174"/>
      <c r="AA277" s="174"/>
      <c r="AB277" s="174"/>
      <c r="AC277" s="174"/>
    </row>
    <row r="278" spans="1:29" ht="16.5" x14ac:dyDescent="0.35">
      <c r="A278" s="171"/>
      <c r="B278" s="498">
        <v>38</v>
      </c>
      <c r="C278" s="499" t="s">
        <v>919</v>
      </c>
      <c r="D278" s="500">
        <v>44240</v>
      </c>
      <c r="E278" s="499" t="s">
        <v>2131</v>
      </c>
      <c r="F278" s="499" t="s">
        <v>2132</v>
      </c>
      <c r="G278" s="761">
        <v>44238</v>
      </c>
      <c r="H278" s="760" t="s">
        <v>2133</v>
      </c>
      <c r="I278" s="499" t="s">
        <v>2204</v>
      </c>
      <c r="J278" s="502">
        <v>8968</v>
      </c>
      <c r="K278" s="503">
        <v>59007</v>
      </c>
      <c r="L278" s="501" t="s">
        <v>158</v>
      </c>
      <c r="M278" s="501" t="s">
        <v>158</v>
      </c>
      <c r="N278" s="501" t="s">
        <v>158</v>
      </c>
      <c r="O278" s="501" t="s">
        <v>158</v>
      </c>
      <c r="P278" s="501" t="s">
        <v>158</v>
      </c>
      <c r="Q278" s="498"/>
      <c r="R278" s="491"/>
      <c r="S278" s="491"/>
      <c r="T278" s="267"/>
      <c r="U278" s="491"/>
      <c r="V278" s="174"/>
      <c r="W278" s="174"/>
      <c r="X278" s="174"/>
      <c r="Y278" s="174"/>
      <c r="Z278" s="174"/>
      <c r="AA278" s="174"/>
      <c r="AB278" s="174"/>
      <c r="AC278" s="174"/>
    </row>
    <row r="279" spans="1:29" ht="16.5" x14ac:dyDescent="0.35">
      <c r="A279" s="171"/>
      <c r="B279" s="498">
        <v>39</v>
      </c>
      <c r="C279" s="499" t="s">
        <v>912</v>
      </c>
      <c r="D279" s="500">
        <v>44196</v>
      </c>
      <c r="E279" s="499" t="s">
        <v>2134</v>
      </c>
      <c r="F279" s="499" t="s">
        <v>2135</v>
      </c>
      <c r="G279" s="761">
        <v>44196</v>
      </c>
      <c r="H279" s="760" t="s">
        <v>2136</v>
      </c>
      <c r="I279" s="499" t="s">
        <v>2203</v>
      </c>
      <c r="J279" s="502">
        <v>5844</v>
      </c>
      <c r="K279" s="503">
        <v>57509</v>
      </c>
      <c r="L279" s="501" t="s">
        <v>158</v>
      </c>
      <c r="M279" s="501" t="s">
        <v>158</v>
      </c>
      <c r="N279" s="501" t="s">
        <v>158</v>
      </c>
      <c r="O279" s="501" t="s">
        <v>158</v>
      </c>
      <c r="P279" s="501" t="s">
        <v>158</v>
      </c>
      <c r="Q279" s="498"/>
      <c r="R279" s="491"/>
      <c r="S279" s="491"/>
      <c r="T279" s="267"/>
      <c r="U279" s="491"/>
      <c r="V279" s="174"/>
      <c r="W279" s="174"/>
      <c r="X279" s="174"/>
      <c r="Y279" s="174"/>
      <c r="Z279" s="174"/>
      <c r="AA279" s="174"/>
      <c r="AB279" s="174"/>
      <c r="AC279" s="174"/>
    </row>
    <row r="280" spans="1:29" ht="29" x14ac:dyDescent="0.35">
      <c r="A280" s="171"/>
      <c r="B280" s="498">
        <v>40</v>
      </c>
      <c r="C280" s="499">
        <v>2018000004</v>
      </c>
      <c r="D280" s="500">
        <v>44015</v>
      </c>
      <c r="E280" s="499" t="s">
        <v>2137</v>
      </c>
      <c r="F280" s="499" t="s">
        <v>2138</v>
      </c>
      <c r="G280" s="761">
        <v>44015</v>
      </c>
      <c r="H280" s="760" t="s">
        <v>2139</v>
      </c>
      <c r="I280" s="499" t="s">
        <v>2203</v>
      </c>
      <c r="J280" s="502">
        <v>5856</v>
      </c>
      <c r="K280" s="503">
        <v>55977.5</v>
      </c>
      <c r="L280" s="501" t="s">
        <v>158</v>
      </c>
      <c r="M280" s="501" t="s">
        <v>158</v>
      </c>
      <c r="N280" s="501" t="s">
        <v>158</v>
      </c>
      <c r="O280" s="501" t="s">
        <v>158</v>
      </c>
      <c r="P280" s="501" t="s">
        <v>158</v>
      </c>
      <c r="Q280" s="498"/>
      <c r="R280" s="491"/>
      <c r="S280" s="491"/>
      <c r="T280" s="267"/>
      <c r="U280" s="491"/>
      <c r="V280" s="174"/>
      <c r="W280" s="174"/>
      <c r="X280" s="174"/>
      <c r="Y280" s="174"/>
      <c r="Z280" s="174"/>
      <c r="AA280" s="174"/>
      <c r="AB280" s="174"/>
      <c r="AC280" s="174"/>
    </row>
    <row r="281" spans="1:29" ht="16.5" x14ac:dyDescent="0.35">
      <c r="A281" s="171"/>
      <c r="B281" s="498">
        <v>41</v>
      </c>
      <c r="C281" s="499" t="s">
        <v>928</v>
      </c>
      <c r="D281" s="500">
        <v>44285</v>
      </c>
      <c r="E281" s="499" t="s">
        <v>2140</v>
      </c>
      <c r="F281" s="499" t="s">
        <v>2141</v>
      </c>
      <c r="G281" s="761">
        <v>44285</v>
      </c>
      <c r="H281" s="760" t="s">
        <v>2047</v>
      </c>
      <c r="I281" s="499" t="s">
        <v>2203</v>
      </c>
      <c r="J281" s="502">
        <v>15534</v>
      </c>
      <c r="K281" s="503">
        <v>53778</v>
      </c>
      <c r="L281" s="501" t="s">
        <v>158</v>
      </c>
      <c r="M281" s="501" t="s">
        <v>158</v>
      </c>
      <c r="N281" s="501" t="s">
        <v>158</v>
      </c>
      <c r="O281" s="501" t="s">
        <v>158</v>
      </c>
      <c r="P281" s="501" t="s">
        <v>158</v>
      </c>
      <c r="Q281" s="498"/>
      <c r="R281" s="491"/>
      <c r="S281" s="491"/>
      <c r="T281" s="267"/>
      <c r="U281" s="491"/>
      <c r="V281" s="174"/>
      <c r="W281" s="174"/>
      <c r="X281" s="174"/>
      <c r="Y281" s="174"/>
      <c r="Z281" s="174"/>
      <c r="AA281" s="174"/>
      <c r="AB281" s="174"/>
      <c r="AC281" s="174"/>
    </row>
    <row r="282" spans="1:29" ht="16.5" x14ac:dyDescent="0.35">
      <c r="A282" s="171"/>
      <c r="B282" s="498">
        <v>41</v>
      </c>
      <c r="C282" s="499" t="s">
        <v>928</v>
      </c>
      <c r="D282" s="500">
        <v>44285</v>
      </c>
      <c r="E282" s="499" t="s">
        <v>2140</v>
      </c>
      <c r="F282" s="499" t="s">
        <v>2141</v>
      </c>
      <c r="G282" s="762"/>
      <c r="H282" s="760" t="s">
        <v>2047</v>
      </c>
      <c r="I282" s="499" t="s">
        <v>2203</v>
      </c>
      <c r="J282" s="502">
        <v>16233</v>
      </c>
      <c r="K282" s="503">
        <v>56198</v>
      </c>
      <c r="L282" s="501" t="s">
        <v>158</v>
      </c>
      <c r="M282" s="501" t="s">
        <v>158</v>
      </c>
      <c r="N282" s="501" t="s">
        <v>158</v>
      </c>
      <c r="O282" s="501" t="s">
        <v>158</v>
      </c>
      <c r="P282" s="501" t="s">
        <v>158</v>
      </c>
      <c r="Q282" s="498"/>
      <c r="R282" s="491"/>
      <c r="S282" s="491"/>
      <c r="T282" s="267"/>
      <c r="U282" s="491"/>
      <c r="V282" s="174"/>
      <c r="W282" s="174"/>
      <c r="X282" s="174"/>
      <c r="Y282" s="174"/>
      <c r="Z282" s="174"/>
      <c r="AA282" s="174"/>
      <c r="AB282" s="174"/>
      <c r="AC282" s="174"/>
    </row>
    <row r="283" spans="1:29" ht="16.5" x14ac:dyDescent="0.35">
      <c r="A283" s="171"/>
      <c r="B283" s="498">
        <v>42</v>
      </c>
      <c r="C283" s="499" t="s">
        <v>926</v>
      </c>
      <c r="D283" s="500">
        <v>44280</v>
      </c>
      <c r="E283" s="499" t="s">
        <v>2142</v>
      </c>
      <c r="F283" s="499" t="s">
        <v>2143</v>
      </c>
      <c r="G283" s="761">
        <v>44280</v>
      </c>
      <c r="H283" s="760" t="s">
        <v>2047</v>
      </c>
      <c r="I283" s="499" t="s">
        <v>2203</v>
      </c>
      <c r="J283" s="502">
        <v>7944</v>
      </c>
      <c r="K283" s="503">
        <v>52528</v>
      </c>
      <c r="L283" s="501" t="s">
        <v>158</v>
      </c>
      <c r="M283" s="501" t="s">
        <v>158</v>
      </c>
      <c r="N283" s="501" t="s">
        <v>158</v>
      </c>
      <c r="O283" s="501" t="s">
        <v>158</v>
      </c>
      <c r="P283" s="501" t="s">
        <v>158</v>
      </c>
      <c r="Q283" s="498"/>
      <c r="R283" s="491"/>
      <c r="S283" s="491"/>
      <c r="T283" s="267"/>
      <c r="U283" s="491"/>
      <c r="V283" s="174"/>
      <c r="W283" s="174"/>
      <c r="X283" s="174"/>
      <c r="Y283" s="174"/>
      <c r="Z283" s="174"/>
      <c r="AA283" s="174"/>
      <c r="AB283" s="174"/>
      <c r="AC283" s="174"/>
    </row>
    <row r="284" spans="1:29" ht="16.5" x14ac:dyDescent="0.35">
      <c r="A284" s="171"/>
      <c r="B284" s="498">
        <v>43</v>
      </c>
      <c r="C284" s="499" t="s">
        <v>916</v>
      </c>
      <c r="D284" s="500">
        <v>44227</v>
      </c>
      <c r="E284" s="499" t="s">
        <v>2144</v>
      </c>
      <c r="F284" s="499" t="s">
        <v>2145</v>
      </c>
      <c r="G284" s="761">
        <v>44227</v>
      </c>
      <c r="H284" s="760" t="s">
        <v>2047</v>
      </c>
      <c r="I284" s="499" t="s">
        <v>2203</v>
      </c>
      <c r="J284" s="502">
        <v>5976</v>
      </c>
      <c r="K284" s="503">
        <v>51227</v>
      </c>
      <c r="L284" s="501" t="s">
        <v>158</v>
      </c>
      <c r="M284" s="501" t="s">
        <v>158</v>
      </c>
      <c r="N284" s="501" t="s">
        <v>158</v>
      </c>
      <c r="O284" s="501" t="s">
        <v>158</v>
      </c>
      <c r="P284" s="501" t="s">
        <v>158</v>
      </c>
      <c r="Q284" s="498"/>
      <c r="R284" s="491"/>
      <c r="S284" s="491"/>
      <c r="T284" s="267"/>
      <c r="U284" s="491"/>
      <c r="V284" s="174"/>
      <c r="W284" s="174"/>
      <c r="X284" s="174"/>
      <c r="Y284" s="174"/>
      <c r="Z284" s="174"/>
      <c r="AA284" s="174"/>
      <c r="AB284" s="174"/>
      <c r="AC284" s="174"/>
    </row>
    <row r="285" spans="1:29" ht="16.5" x14ac:dyDescent="0.35">
      <c r="A285" s="171"/>
      <c r="B285" s="498">
        <v>44</v>
      </c>
      <c r="C285" s="499" t="s">
        <v>642</v>
      </c>
      <c r="D285" s="500">
        <v>44130</v>
      </c>
      <c r="E285" s="499" t="s">
        <v>2146</v>
      </c>
      <c r="F285" s="499" t="s">
        <v>2147</v>
      </c>
      <c r="G285" s="761">
        <v>44131</v>
      </c>
      <c r="H285" s="760" t="s">
        <v>2148</v>
      </c>
      <c r="I285" s="499" t="s">
        <v>2203</v>
      </c>
      <c r="J285" s="502">
        <v>7512</v>
      </c>
      <c r="K285" s="503">
        <v>29418</v>
      </c>
      <c r="L285" s="501" t="s">
        <v>158</v>
      </c>
      <c r="M285" s="501" t="s">
        <v>158</v>
      </c>
      <c r="N285" s="501" t="s">
        <v>158</v>
      </c>
      <c r="O285" s="501" t="s">
        <v>158</v>
      </c>
      <c r="P285" s="501" t="s">
        <v>158</v>
      </c>
      <c r="Q285" s="498"/>
      <c r="R285" s="491"/>
      <c r="S285" s="491"/>
      <c r="T285" s="267"/>
      <c r="U285" s="491"/>
      <c r="V285" s="174"/>
      <c r="W285" s="174"/>
      <c r="X285" s="174"/>
      <c r="Y285" s="174"/>
      <c r="Z285" s="174"/>
      <c r="AA285" s="174"/>
      <c r="AB285" s="174"/>
      <c r="AC285" s="174"/>
    </row>
    <row r="286" spans="1:29" ht="16.5" x14ac:dyDescent="0.35">
      <c r="A286" s="171"/>
      <c r="B286" s="498">
        <v>44</v>
      </c>
      <c r="C286" s="499" t="s">
        <v>642</v>
      </c>
      <c r="D286" s="500"/>
      <c r="E286" s="499" t="s">
        <v>2146</v>
      </c>
      <c r="F286" s="499" t="s">
        <v>2147</v>
      </c>
      <c r="G286" s="761">
        <v>44131</v>
      </c>
      <c r="H286" s="760" t="s">
        <v>2148</v>
      </c>
      <c r="I286" s="499" t="s">
        <v>2203</v>
      </c>
      <c r="J286" s="502">
        <v>3432</v>
      </c>
      <c r="K286" s="503">
        <v>13440</v>
      </c>
      <c r="L286" s="501" t="s">
        <v>158</v>
      </c>
      <c r="M286" s="501" t="s">
        <v>158</v>
      </c>
      <c r="N286" s="501" t="s">
        <v>158</v>
      </c>
      <c r="O286" s="501" t="s">
        <v>158</v>
      </c>
      <c r="P286" s="501" t="s">
        <v>158</v>
      </c>
      <c r="Q286" s="498"/>
      <c r="R286" s="491"/>
      <c r="S286" s="491"/>
      <c r="T286" s="267"/>
      <c r="U286" s="491"/>
      <c r="V286" s="174"/>
      <c r="W286" s="174"/>
      <c r="X286" s="174"/>
      <c r="Y286" s="174"/>
      <c r="Z286" s="174"/>
      <c r="AA286" s="174"/>
      <c r="AB286" s="174"/>
      <c r="AC286" s="174"/>
    </row>
    <row r="287" spans="1:29" ht="16.5" x14ac:dyDescent="0.35">
      <c r="A287" s="171"/>
      <c r="B287" s="498">
        <v>44</v>
      </c>
      <c r="C287" s="499" t="s">
        <v>642</v>
      </c>
      <c r="D287" s="500"/>
      <c r="E287" s="499" t="s">
        <v>2146</v>
      </c>
      <c r="F287" s="499" t="s">
        <v>2147</v>
      </c>
      <c r="G287" s="761">
        <v>44131</v>
      </c>
      <c r="H287" s="760" t="s">
        <v>2148</v>
      </c>
      <c r="I287" s="499" t="s">
        <v>2203</v>
      </c>
      <c r="J287" s="502">
        <v>3240</v>
      </c>
      <c r="K287" s="503">
        <v>12688</v>
      </c>
      <c r="L287" s="501" t="s">
        <v>158</v>
      </c>
      <c r="M287" s="501" t="s">
        <v>158</v>
      </c>
      <c r="N287" s="501" t="s">
        <v>158</v>
      </c>
      <c r="O287" s="501" t="s">
        <v>158</v>
      </c>
      <c r="P287" s="501" t="s">
        <v>158</v>
      </c>
      <c r="Q287" s="498"/>
      <c r="R287" s="491"/>
      <c r="S287" s="491"/>
      <c r="T287" s="267"/>
      <c r="U287" s="491"/>
      <c r="V287" s="174"/>
      <c r="W287" s="174"/>
      <c r="X287" s="174"/>
      <c r="Y287" s="174"/>
      <c r="Z287" s="174"/>
      <c r="AA287" s="174"/>
      <c r="AB287" s="174"/>
      <c r="AC287" s="174"/>
    </row>
    <row r="288" spans="1:29" ht="16.5" x14ac:dyDescent="0.35">
      <c r="A288" s="171"/>
      <c r="B288" s="498">
        <v>44</v>
      </c>
      <c r="C288" s="499" t="s">
        <v>642</v>
      </c>
      <c r="D288" s="500"/>
      <c r="E288" s="499" t="s">
        <v>2146</v>
      </c>
      <c r="F288" s="499" t="s">
        <v>2147</v>
      </c>
      <c r="G288" s="761">
        <v>44131</v>
      </c>
      <c r="H288" s="760" t="s">
        <v>2148</v>
      </c>
      <c r="I288" s="499" t="s">
        <v>2203</v>
      </c>
      <c r="J288" s="502">
        <v>7040</v>
      </c>
      <c r="K288" s="503">
        <v>27570</v>
      </c>
      <c r="L288" s="501" t="s">
        <v>158</v>
      </c>
      <c r="M288" s="501" t="s">
        <v>158</v>
      </c>
      <c r="N288" s="501" t="s">
        <v>158</v>
      </c>
      <c r="O288" s="501" t="s">
        <v>158</v>
      </c>
      <c r="P288" s="501" t="s">
        <v>158</v>
      </c>
      <c r="Q288" s="498"/>
      <c r="R288" s="491"/>
      <c r="S288" s="491"/>
      <c r="T288" s="267"/>
      <c r="U288" s="491"/>
      <c r="V288" s="174"/>
      <c r="W288" s="174"/>
      <c r="X288" s="174"/>
      <c r="Y288" s="174"/>
      <c r="Z288" s="174"/>
      <c r="AA288" s="174"/>
      <c r="AB288" s="174"/>
      <c r="AC288" s="174"/>
    </row>
    <row r="289" spans="1:29" ht="16.5" x14ac:dyDescent="0.35">
      <c r="A289" s="171"/>
      <c r="B289" s="498">
        <v>44</v>
      </c>
      <c r="C289" s="499" t="s">
        <v>642</v>
      </c>
      <c r="D289" s="500"/>
      <c r="E289" s="499" t="s">
        <v>2146</v>
      </c>
      <c r="F289" s="499" t="s">
        <v>2147</v>
      </c>
      <c r="G289" s="761">
        <v>44131</v>
      </c>
      <c r="H289" s="760" t="s">
        <v>2148</v>
      </c>
      <c r="I289" s="499" t="s">
        <v>2203</v>
      </c>
      <c r="J289" s="502">
        <v>2440</v>
      </c>
      <c r="K289" s="503">
        <v>9555</v>
      </c>
      <c r="L289" s="501" t="s">
        <v>158</v>
      </c>
      <c r="M289" s="501" t="s">
        <v>158</v>
      </c>
      <c r="N289" s="501" t="s">
        <v>158</v>
      </c>
      <c r="O289" s="501" t="s">
        <v>158</v>
      </c>
      <c r="P289" s="501" t="s">
        <v>158</v>
      </c>
      <c r="Q289" s="498"/>
      <c r="R289" s="491"/>
      <c r="S289" s="491"/>
      <c r="T289" s="267"/>
      <c r="U289" s="491"/>
      <c r="V289" s="174"/>
      <c r="W289" s="174"/>
      <c r="X289" s="174"/>
      <c r="Y289" s="174"/>
      <c r="Z289" s="174"/>
      <c r="AA289" s="174"/>
      <c r="AB289" s="174"/>
      <c r="AC289" s="174"/>
    </row>
    <row r="290" spans="1:29" ht="16.5" x14ac:dyDescent="0.35">
      <c r="A290" s="171"/>
      <c r="B290" s="498">
        <v>44</v>
      </c>
      <c r="C290" s="499" t="s">
        <v>642</v>
      </c>
      <c r="D290" s="500"/>
      <c r="E290" s="499" t="s">
        <v>2146</v>
      </c>
      <c r="F290" s="499" t="s">
        <v>2147</v>
      </c>
      <c r="G290" s="761">
        <v>44131</v>
      </c>
      <c r="H290" s="760" t="s">
        <v>2148</v>
      </c>
      <c r="I290" s="499" t="s">
        <v>2203</v>
      </c>
      <c r="J290" s="502">
        <v>3240</v>
      </c>
      <c r="K290" s="503">
        <v>12688</v>
      </c>
      <c r="L290" s="501" t="s">
        <v>158</v>
      </c>
      <c r="M290" s="501" t="s">
        <v>158</v>
      </c>
      <c r="N290" s="501" t="s">
        <v>158</v>
      </c>
      <c r="O290" s="501" t="s">
        <v>158</v>
      </c>
      <c r="P290" s="501" t="s">
        <v>158</v>
      </c>
      <c r="Q290" s="498"/>
      <c r="R290" s="491"/>
      <c r="S290" s="491"/>
      <c r="T290" s="267"/>
      <c r="U290" s="491"/>
      <c r="V290" s="174"/>
      <c r="W290" s="174"/>
      <c r="X290" s="174"/>
      <c r="Y290" s="174"/>
      <c r="Z290" s="174"/>
      <c r="AA290" s="174"/>
      <c r="AB290" s="174"/>
      <c r="AC290" s="174"/>
    </row>
    <row r="291" spans="1:29" ht="16.5" x14ac:dyDescent="0.35">
      <c r="A291" s="171"/>
      <c r="B291" s="498">
        <v>44</v>
      </c>
      <c r="C291" s="499" t="s">
        <v>642</v>
      </c>
      <c r="D291" s="500"/>
      <c r="E291" s="499" t="s">
        <v>2146</v>
      </c>
      <c r="F291" s="499" t="s">
        <v>2147</v>
      </c>
      <c r="G291" s="761">
        <v>44131</v>
      </c>
      <c r="H291" s="760" t="s">
        <v>2148</v>
      </c>
      <c r="I291" s="499" t="s">
        <v>2203</v>
      </c>
      <c r="J291" s="502">
        <v>2116</v>
      </c>
      <c r="K291" s="503">
        <v>8286</v>
      </c>
      <c r="L291" s="501" t="s">
        <v>158</v>
      </c>
      <c r="M291" s="501" t="s">
        <v>158</v>
      </c>
      <c r="N291" s="501" t="s">
        <v>158</v>
      </c>
      <c r="O291" s="501" t="s">
        <v>158</v>
      </c>
      <c r="P291" s="501" t="s">
        <v>158</v>
      </c>
      <c r="Q291" s="498"/>
      <c r="R291" s="491"/>
      <c r="S291" s="491"/>
      <c r="T291" s="267"/>
      <c r="U291" s="491"/>
      <c r="V291" s="174"/>
      <c r="W291" s="174"/>
      <c r="X291" s="174"/>
      <c r="Y291" s="174"/>
      <c r="Z291" s="174"/>
      <c r="AA291" s="174"/>
      <c r="AB291" s="174"/>
      <c r="AC291" s="174"/>
    </row>
    <row r="292" spans="1:29" ht="16.5" x14ac:dyDescent="0.35">
      <c r="A292" s="171"/>
      <c r="B292" s="498">
        <v>44</v>
      </c>
      <c r="C292" s="499" t="s">
        <v>642</v>
      </c>
      <c r="D292" s="500"/>
      <c r="E292" s="499" t="s">
        <v>2146</v>
      </c>
      <c r="F292" s="499" t="s">
        <v>2147</v>
      </c>
      <c r="G292" s="761">
        <v>44131</v>
      </c>
      <c r="H292" s="760" t="s">
        <v>2148</v>
      </c>
      <c r="I292" s="499" t="s">
        <v>2203</v>
      </c>
      <c r="J292" s="502">
        <v>1236</v>
      </c>
      <c r="K292" s="503">
        <v>4840</v>
      </c>
      <c r="L292" s="501" t="s">
        <v>158</v>
      </c>
      <c r="M292" s="501" t="s">
        <v>158</v>
      </c>
      <c r="N292" s="501" t="s">
        <v>158</v>
      </c>
      <c r="O292" s="501" t="s">
        <v>158</v>
      </c>
      <c r="P292" s="501" t="s">
        <v>158</v>
      </c>
      <c r="Q292" s="498"/>
      <c r="R292" s="491"/>
      <c r="S292" s="491"/>
      <c r="T292" s="267"/>
      <c r="U292" s="491"/>
      <c r="V292" s="174"/>
      <c r="W292" s="174"/>
      <c r="X292" s="174"/>
      <c r="Y292" s="174"/>
      <c r="Z292" s="174"/>
      <c r="AA292" s="174"/>
      <c r="AB292" s="174"/>
      <c r="AC292" s="174"/>
    </row>
    <row r="293" spans="1:29" ht="16.5" x14ac:dyDescent="0.35">
      <c r="A293" s="171"/>
      <c r="B293" s="498">
        <v>44</v>
      </c>
      <c r="C293" s="499" t="s">
        <v>642</v>
      </c>
      <c r="D293" s="500"/>
      <c r="E293" s="499" t="s">
        <v>2146</v>
      </c>
      <c r="F293" s="499" t="s">
        <v>2147</v>
      </c>
      <c r="G293" s="761">
        <v>44131</v>
      </c>
      <c r="H293" s="760" t="s">
        <v>2148</v>
      </c>
      <c r="I293" s="499" t="s">
        <v>2203</v>
      </c>
      <c r="J293" s="502">
        <v>1192</v>
      </c>
      <c r="K293" s="503">
        <v>4668</v>
      </c>
      <c r="L293" s="501" t="s">
        <v>158</v>
      </c>
      <c r="M293" s="501" t="s">
        <v>158</v>
      </c>
      <c r="N293" s="501" t="s">
        <v>158</v>
      </c>
      <c r="O293" s="501" t="s">
        <v>158</v>
      </c>
      <c r="P293" s="501" t="s">
        <v>158</v>
      </c>
      <c r="Q293" s="498"/>
      <c r="R293" s="491"/>
      <c r="S293" s="491"/>
      <c r="T293" s="267"/>
      <c r="U293" s="491"/>
      <c r="V293" s="174"/>
      <c r="W293" s="174"/>
      <c r="X293" s="174"/>
      <c r="Y293" s="174"/>
      <c r="Z293" s="174"/>
      <c r="AA293" s="174"/>
      <c r="AB293" s="174"/>
      <c r="AC293" s="174"/>
    </row>
    <row r="294" spans="1:29" ht="16.5" x14ac:dyDescent="0.35">
      <c r="A294" s="171"/>
      <c r="B294" s="498">
        <v>44</v>
      </c>
      <c r="C294" s="499" t="s">
        <v>642</v>
      </c>
      <c r="D294" s="500"/>
      <c r="E294" s="499" t="s">
        <v>2146</v>
      </c>
      <c r="F294" s="499" t="s">
        <v>2147</v>
      </c>
      <c r="G294" s="761">
        <v>44131</v>
      </c>
      <c r="H294" s="760" t="s">
        <v>2148</v>
      </c>
      <c r="I294" s="499" t="s">
        <v>2203</v>
      </c>
      <c r="J294" s="502">
        <v>1512</v>
      </c>
      <c r="K294" s="503">
        <v>6222</v>
      </c>
      <c r="L294" s="501" t="s">
        <v>158</v>
      </c>
      <c r="M294" s="501" t="s">
        <v>158</v>
      </c>
      <c r="N294" s="501" t="s">
        <v>158</v>
      </c>
      <c r="O294" s="501" t="s">
        <v>158</v>
      </c>
      <c r="P294" s="501" t="s">
        <v>158</v>
      </c>
      <c r="Q294" s="498"/>
      <c r="R294" s="491"/>
      <c r="S294" s="491"/>
      <c r="T294" s="267"/>
      <c r="U294" s="491"/>
      <c r="V294" s="174"/>
      <c r="W294" s="174"/>
      <c r="X294" s="174"/>
      <c r="Y294" s="174"/>
      <c r="Z294" s="174"/>
      <c r="AA294" s="174"/>
      <c r="AB294" s="174"/>
      <c r="AC294" s="174"/>
    </row>
    <row r="295" spans="1:29" ht="16.5" x14ac:dyDescent="0.45">
      <c r="A295" s="171"/>
      <c r="B295" s="498"/>
      <c r="C295" s="499"/>
      <c r="D295" s="500"/>
      <c r="E295" s="499"/>
      <c r="F295" s="499"/>
      <c r="G295" s="767"/>
      <c r="H295" s="760"/>
      <c r="I295" s="499"/>
      <c r="J295" s="502"/>
      <c r="K295" s="503"/>
      <c r="L295" s="498"/>
      <c r="M295" s="498"/>
      <c r="N295" s="498"/>
      <c r="O295" s="498"/>
      <c r="P295" s="498"/>
      <c r="Q295" s="498"/>
      <c r="R295" s="491"/>
      <c r="S295" s="491"/>
      <c r="T295" s="267"/>
      <c r="U295" s="491"/>
      <c r="V295" s="174"/>
      <c r="W295" s="174"/>
      <c r="X295" s="174"/>
      <c r="Y295" s="174"/>
      <c r="Z295" s="174"/>
      <c r="AA295" s="174"/>
      <c r="AB295" s="174"/>
      <c r="AC295" s="174"/>
    </row>
    <row r="296" spans="1:29" ht="16.5" x14ac:dyDescent="0.35">
      <c r="A296" s="171"/>
      <c r="B296" s="498">
        <v>45</v>
      </c>
      <c r="C296" s="499" t="s">
        <v>922</v>
      </c>
      <c r="D296" s="500">
        <v>44253</v>
      </c>
      <c r="E296" s="499" t="s">
        <v>2149</v>
      </c>
      <c r="F296" s="499" t="s">
        <v>2150</v>
      </c>
      <c r="G296" s="768">
        <v>44253</v>
      </c>
      <c r="H296" s="760" t="s">
        <v>2151</v>
      </c>
      <c r="I296" s="499" t="s">
        <v>2204</v>
      </c>
      <c r="J296" s="502">
        <v>4944</v>
      </c>
      <c r="K296" s="503">
        <v>47319</v>
      </c>
      <c r="L296" s="501" t="s">
        <v>158</v>
      </c>
      <c r="M296" s="501" t="s">
        <v>158</v>
      </c>
      <c r="N296" s="501" t="s">
        <v>158</v>
      </c>
      <c r="O296" s="501" t="s">
        <v>158</v>
      </c>
      <c r="P296" s="501" t="s">
        <v>158</v>
      </c>
      <c r="Q296" s="498"/>
      <c r="R296" s="491"/>
      <c r="S296" s="491"/>
      <c r="T296" s="267"/>
      <c r="U296" s="491"/>
      <c r="V296" s="174"/>
      <c r="W296" s="174"/>
      <c r="X296" s="174"/>
      <c r="Y296" s="174"/>
      <c r="Z296" s="174"/>
      <c r="AA296" s="174"/>
      <c r="AB296" s="174"/>
      <c r="AC296" s="174"/>
    </row>
    <row r="297" spans="1:29" ht="16.5" x14ac:dyDescent="0.35">
      <c r="A297" s="171"/>
      <c r="B297" s="498">
        <v>46</v>
      </c>
      <c r="C297" s="499" t="s">
        <v>931</v>
      </c>
      <c r="D297" s="500">
        <v>44314</v>
      </c>
      <c r="E297" s="499" t="s">
        <v>2152</v>
      </c>
      <c r="F297" s="499" t="s">
        <v>2153</v>
      </c>
      <c r="G297" s="768">
        <v>44314</v>
      </c>
      <c r="H297" s="760" t="s">
        <v>2154</v>
      </c>
      <c r="I297" s="499" t="s">
        <v>2204</v>
      </c>
      <c r="J297" s="502">
        <v>5076</v>
      </c>
      <c r="K297" s="503">
        <v>45738</v>
      </c>
      <c r="L297" s="501" t="s">
        <v>158</v>
      </c>
      <c r="M297" s="501" t="s">
        <v>158</v>
      </c>
      <c r="N297" s="501" t="s">
        <v>158</v>
      </c>
      <c r="O297" s="501" t="s">
        <v>158</v>
      </c>
      <c r="P297" s="501" t="s">
        <v>158</v>
      </c>
      <c r="Q297" s="498"/>
      <c r="R297" s="491"/>
      <c r="S297" s="491"/>
      <c r="T297" s="267"/>
      <c r="U297" s="491"/>
      <c r="V297" s="174"/>
      <c r="W297" s="174"/>
      <c r="X297" s="174"/>
      <c r="Y297" s="174"/>
      <c r="Z297" s="174"/>
      <c r="AA297" s="174"/>
      <c r="AB297" s="174"/>
      <c r="AC297" s="174"/>
    </row>
    <row r="298" spans="1:29" ht="16.5" x14ac:dyDescent="0.35">
      <c r="A298" s="171"/>
      <c r="B298" s="498">
        <v>47</v>
      </c>
      <c r="C298" s="499">
        <v>2018000244</v>
      </c>
      <c r="D298" s="500">
        <v>44094</v>
      </c>
      <c r="E298" s="499" t="s">
        <v>2155</v>
      </c>
      <c r="F298" s="499" t="s">
        <v>2156</v>
      </c>
      <c r="G298" s="761">
        <v>44094</v>
      </c>
      <c r="H298" s="760" t="s">
        <v>2157</v>
      </c>
      <c r="I298" s="499" t="s">
        <v>2204</v>
      </c>
      <c r="J298" s="502">
        <v>4806</v>
      </c>
      <c r="K298" s="503">
        <v>44234</v>
      </c>
      <c r="L298" s="501" t="s">
        <v>158</v>
      </c>
      <c r="M298" s="501" t="s">
        <v>158</v>
      </c>
      <c r="N298" s="501" t="s">
        <v>158</v>
      </c>
      <c r="O298" s="501" t="s">
        <v>158</v>
      </c>
      <c r="P298" s="501" t="s">
        <v>158</v>
      </c>
      <c r="Q298" s="498"/>
      <c r="R298" s="491"/>
      <c r="S298" s="491"/>
      <c r="T298" s="267"/>
      <c r="U298" s="491"/>
      <c r="V298" s="174"/>
      <c r="W298" s="174"/>
      <c r="X298" s="174"/>
      <c r="Y298" s="174"/>
      <c r="Z298" s="174"/>
      <c r="AA298" s="174"/>
      <c r="AB298" s="174"/>
      <c r="AC298" s="174"/>
    </row>
    <row r="299" spans="1:29" ht="16.5" x14ac:dyDescent="0.35">
      <c r="A299" s="171"/>
      <c r="B299" s="498">
        <v>48</v>
      </c>
      <c r="C299" s="499" t="s">
        <v>229</v>
      </c>
      <c r="D299" s="500">
        <v>44105</v>
      </c>
      <c r="E299" s="499" t="s">
        <v>2158</v>
      </c>
      <c r="F299" s="499" t="s">
        <v>2159</v>
      </c>
      <c r="G299" s="761">
        <v>44105</v>
      </c>
      <c r="H299" s="760" t="s">
        <v>2160</v>
      </c>
      <c r="I299" s="499" t="s">
        <v>2207</v>
      </c>
      <c r="J299" s="502">
        <v>7700</v>
      </c>
      <c r="K299" s="503">
        <v>42236</v>
      </c>
      <c r="L299" s="501" t="s">
        <v>158</v>
      </c>
      <c r="M299" s="501" t="s">
        <v>158</v>
      </c>
      <c r="N299" s="501" t="s">
        <v>158</v>
      </c>
      <c r="O299" s="501" t="s">
        <v>158</v>
      </c>
      <c r="P299" s="501" t="s">
        <v>158</v>
      </c>
      <c r="Q299" s="498"/>
      <c r="R299" s="491"/>
      <c r="S299" s="491"/>
      <c r="T299" s="267"/>
      <c r="U299" s="491"/>
      <c r="V299" s="174"/>
      <c r="W299" s="174"/>
      <c r="X299" s="174"/>
      <c r="Y299" s="174"/>
      <c r="Z299" s="174"/>
      <c r="AA299" s="174"/>
      <c r="AB299" s="174"/>
      <c r="AC299" s="174"/>
    </row>
    <row r="300" spans="1:29" ht="16.5" x14ac:dyDescent="0.35">
      <c r="A300" s="171"/>
      <c r="B300" s="498">
        <v>49</v>
      </c>
      <c r="C300" s="499" t="s">
        <v>914</v>
      </c>
      <c r="D300" s="500">
        <v>44210</v>
      </c>
      <c r="E300" s="499" t="s">
        <v>2161</v>
      </c>
      <c r="F300" s="499" t="s">
        <v>2162</v>
      </c>
      <c r="G300" s="768">
        <v>44210</v>
      </c>
      <c r="H300" s="760" t="s">
        <v>2163</v>
      </c>
      <c r="I300" s="499" t="s">
        <v>2204</v>
      </c>
      <c r="J300" s="502">
        <v>5508</v>
      </c>
      <c r="K300" s="503">
        <v>41459</v>
      </c>
      <c r="L300" s="501" t="s">
        <v>158</v>
      </c>
      <c r="M300" s="501" t="s">
        <v>158</v>
      </c>
      <c r="N300" s="501" t="s">
        <v>158</v>
      </c>
      <c r="O300" s="501" t="s">
        <v>158</v>
      </c>
      <c r="P300" s="501" t="s">
        <v>158</v>
      </c>
      <c r="Q300" s="498"/>
      <c r="R300" s="491"/>
      <c r="S300" s="491"/>
      <c r="T300" s="267"/>
      <c r="U300" s="491"/>
      <c r="V300" s="174"/>
      <c r="W300" s="174"/>
      <c r="X300" s="174"/>
      <c r="Y300" s="174"/>
      <c r="Z300" s="174"/>
      <c r="AA300" s="174"/>
      <c r="AB300" s="174"/>
      <c r="AC300" s="174"/>
    </row>
    <row r="301" spans="1:29" ht="16.5" x14ac:dyDescent="0.35">
      <c r="A301" s="171"/>
      <c r="B301" s="498">
        <v>50</v>
      </c>
      <c r="C301" s="499" t="s">
        <v>220</v>
      </c>
      <c r="D301" s="500">
        <v>44101</v>
      </c>
      <c r="E301" s="499" t="s">
        <v>2164</v>
      </c>
      <c r="F301" s="499" t="s">
        <v>2165</v>
      </c>
      <c r="G301" s="762"/>
      <c r="H301" s="760" t="s">
        <v>2030</v>
      </c>
      <c r="I301" s="499" t="s">
        <v>2208</v>
      </c>
      <c r="J301" s="502">
        <v>7504</v>
      </c>
      <c r="K301" s="503">
        <v>39254</v>
      </c>
      <c r="L301" s="501" t="s">
        <v>158</v>
      </c>
      <c r="M301" s="501" t="s">
        <v>158</v>
      </c>
      <c r="N301" s="501" t="s">
        <v>158</v>
      </c>
      <c r="O301" s="501" t="s">
        <v>158</v>
      </c>
      <c r="P301" s="501" t="s">
        <v>158</v>
      </c>
      <c r="Q301" s="498"/>
      <c r="R301" s="491"/>
      <c r="S301" s="491"/>
      <c r="T301" s="267"/>
      <c r="U301" s="491"/>
      <c r="V301" s="174"/>
      <c r="W301" s="174"/>
      <c r="X301" s="174"/>
      <c r="Y301" s="174"/>
      <c r="Z301" s="174"/>
      <c r="AA301" s="174"/>
      <c r="AB301" s="174"/>
      <c r="AC301" s="174"/>
    </row>
    <row r="302" spans="1:29" ht="16.5" x14ac:dyDescent="0.35">
      <c r="A302" s="171"/>
      <c r="B302" s="498">
        <v>50</v>
      </c>
      <c r="C302" s="499" t="s">
        <v>220</v>
      </c>
      <c r="D302" s="500">
        <v>44101</v>
      </c>
      <c r="E302" s="499" t="s">
        <v>2164</v>
      </c>
      <c r="F302" s="499" t="s">
        <v>2165</v>
      </c>
      <c r="G302" s="761">
        <v>44103</v>
      </c>
      <c r="H302" s="760" t="s">
        <v>2030</v>
      </c>
      <c r="I302" s="499" t="s">
        <v>2208</v>
      </c>
      <c r="J302" s="502">
        <v>7500</v>
      </c>
      <c r="K302" s="503">
        <v>39233</v>
      </c>
      <c r="L302" s="501" t="s">
        <v>158</v>
      </c>
      <c r="M302" s="501" t="s">
        <v>158</v>
      </c>
      <c r="N302" s="501" t="s">
        <v>158</v>
      </c>
      <c r="O302" s="501" t="s">
        <v>158</v>
      </c>
      <c r="P302" s="501" t="s">
        <v>158</v>
      </c>
      <c r="Q302" s="498"/>
      <c r="R302" s="491"/>
      <c r="S302" s="491"/>
      <c r="T302" s="267"/>
      <c r="U302" s="491"/>
      <c r="V302" s="174"/>
      <c r="W302" s="174"/>
      <c r="X302" s="174"/>
      <c r="Y302" s="174"/>
      <c r="Z302" s="174"/>
      <c r="AA302" s="174"/>
      <c r="AB302" s="174"/>
      <c r="AC302" s="174"/>
    </row>
    <row r="303" spans="1:29" ht="16.5" x14ac:dyDescent="0.35">
      <c r="A303" s="171"/>
      <c r="B303" s="498">
        <v>50</v>
      </c>
      <c r="C303" s="499" t="s">
        <v>220</v>
      </c>
      <c r="D303" s="500">
        <v>44101</v>
      </c>
      <c r="E303" s="499" t="s">
        <v>2164</v>
      </c>
      <c r="F303" s="499" t="s">
        <v>2165</v>
      </c>
      <c r="G303" s="762"/>
      <c r="H303" s="760" t="s">
        <v>2030</v>
      </c>
      <c r="I303" s="499" t="s">
        <v>2208</v>
      </c>
      <c r="J303" s="502">
        <v>7500</v>
      </c>
      <c r="K303" s="503">
        <v>39233</v>
      </c>
      <c r="L303" s="501" t="s">
        <v>158</v>
      </c>
      <c r="M303" s="501" t="s">
        <v>158</v>
      </c>
      <c r="N303" s="501" t="s">
        <v>158</v>
      </c>
      <c r="O303" s="501" t="s">
        <v>158</v>
      </c>
      <c r="P303" s="501" t="s">
        <v>158</v>
      </c>
      <c r="Q303" s="498"/>
      <c r="R303" s="491"/>
      <c r="S303" s="491"/>
      <c r="T303" s="267"/>
      <c r="U303" s="491"/>
      <c r="V303" s="174"/>
      <c r="W303" s="174"/>
      <c r="X303" s="174"/>
      <c r="Y303" s="174"/>
      <c r="Z303" s="174"/>
      <c r="AA303" s="174"/>
      <c r="AB303" s="174"/>
      <c r="AC303" s="174"/>
    </row>
    <row r="304" spans="1:29" ht="16.5" x14ac:dyDescent="0.35">
      <c r="A304" s="171"/>
      <c r="B304" s="498"/>
      <c r="C304" s="499"/>
      <c r="D304" s="500"/>
      <c r="E304" s="499"/>
      <c r="F304" s="499"/>
      <c r="G304" s="762"/>
      <c r="H304" s="760"/>
      <c r="I304" s="499"/>
      <c r="J304" s="502"/>
      <c r="K304" s="503"/>
      <c r="L304" s="498"/>
      <c r="M304" s="498"/>
      <c r="N304" s="498"/>
      <c r="O304" s="498"/>
      <c r="P304" s="498"/>
      <c r="Q304" s="498"/>
      <c r="R304" s="491"/>
      <c r="S304" s="491"/>
      <c r="T304" s="267"/>
      <c r="U304" s="491"/>
      <c r="V304" s="174"/>
      <c r="W304" s="174"/>
      <c r="X304" s="174"/>
      <c r="Y304" s="174"/>
      <c r="Z304" s="174"/>
      <c r="AA304" s="174"/>
      <c r="AB304" s="174"/>
      <c r="AC304" s="174"/>
    </row>
    <row r="305" spans="1:29" ht="16.5" x14ac:dyDescent="0.35">
      <c r="A305" s="171"/>
      <c r="B305" s="498">
        <v>51</v>
      </c>
      <c r="C305" s="499" t="s">
        <v>517</v>
      </c>
      <c r="D305" s="500">
        <v>44084</v>
      </c>
      <c r="E305" s="499" t="s">
        <v>2166</v>
      </c>
      <c r="F305" s="499" t="s">
        <v>2167</v>
      </c>
      <c r="G305" s="761">
        <v>44077</v>
      </c>
      <c r="H305" s="760" t="s">
        <v>2168</v>
      </c>
      <c r="I305" s="499" t="s">
        <v>2203</v>
      </c>
      <c r="J305" s="502">
        <v>10055</v>
      </c>
      <c r="K305" s="503">
        <v>38371</v>
      </c>
      <c r="L305" s="501" t="s">
        <v>158</v>
      </c>
      <c r="M305" s="501" t="s">
        <v>158</v>
      </c>
      <c r="N305" s="501" t="s">
        <v>158</v>
      </c>
      <c r="O305" s="501" t="s">
        <v>158</v>
      </c>
      <c r="P305" s="501" t="s">
        <v>158</v>
      </c>
      <c r="Q305" s="498"/>
      <c r="R305" s="491"/>
      <c r="S305" s="491"/>
      <c r="T305" s="267"/>
      <c r="U305" s="491"/>
      <c r="V305" s="174"/>
      <c r="W305" s="174"/>
      <c r="X305" s="174"/>
      <c r="Y305" s="174"/>
      <c r="Z305" s="174"/>
      <c r="AA305" s="174"/>
      <c r="AB305" s="174"/>
      <c r="AC305" s="174"/>
    </row>
    <row r="306" spans="1:29" ht="16.5" x14ac:dyDescent="0.35">
      <c r="A306" s="171"/>
      <c r="B306" s="498">
        <v>52</v>
      </c>
      <c r="C306" s="499" t="s">
        <v>631</v>
      </c>
      <c r="D306" s="500">
        <v>44136</v>
      </c>
      <c r="E306" s="499" t="s">
        <v>2169</v>
      </c>
      <c r="F306" s="499" t="s">
        <v>2170</v>
      </c>
      <c r="G306" s="761">
        <v>44136</v>
      </c>
      <c r="H306" s="760" t="s">
        <v>2047</v>
      </c>
      <c r="I306" s="499" t="s">
        <v>2204</v>
      </c>
      <c r="J306" s="502">
        <v>4920</v>
      </c>
      <c r="K306" s="503">
        <v>85711</v>
      </c>
      <c r="L306" s="501" t="s">
        <v>158</v>
      </c>
      <c r="M306" s="501" t="s">
        <v>158</v>
      </c>
      <c r="N306" s="501" t="s">
        <v>158</v>
      </c>
      <c r="O306" s="501" t="s">
        <v>158</v>
      </c>
      <c r="P306" s="501" t="s">
        <v>158</v>
      </c>
      <c r="Q306" s="498"/>
      <c r="R306" s="491"/>
      <c r="S306" s="491"/>
      <c r="T306" s="267"/>
      <c r="U306" s="491"/>
      <c r="V306" s="174"/>
      <c r="W306" s="174"/>
      <c r="X306" s="174"/>
      <c r="Y306" s="174"/>
      <c r="Z306" s="174"/>
      <c r="AA306" s="174"/>
      <c r="AB306" s="174"/>
      <c r="AC306" s="174"/>
    </row>
    <row r="307" spans="1:29" ht="16.5" x14ac:dyDescent="0.35">
      <c r="A307" s="171"/>
      <c r="B307" s="498">
        <v>53</v>
      </c>
      <c r="C307" s="499" t="s">
        <v>920</v>
      </c>
      <c r="D307" s="500">
        <v>44243</v>
      </c>
      <c r="E307" s="499" t="s">
        <v>2171</v>
      </c>
      <c r="F307" s="499" t="s">
        <v>2172</v>
      </c>
      <c r="G307" s="768">
        <v>44251</v>
      </c>
      <c r="H307" s="760" t="s">
        <v>2173</v>
      </c>
      <c r="I307" s="499" t="s">
        <v>2204</v>
      </c>
      <c r="J307" s="502">
        <v>3983</v>
      </c>
      <c r="K307" s="503">
        <v>35965</v>
      </c>
      <c r="L307" s="501" t="s">
        <v>158</v>
      </c>
      <c r="M307" s="501" t="s">
        <v>158</v>
      </c>
      <c r="N307" s="501" t="s">
        <v>158</v>
      </c>
      <c r="O307" s="501" t="s">
        <v>158</v>
      </c>
      <c r="P307" s="501" t="s">
        <v>158</v>
      </c>
      <c r="Q307" s="498"/>
      <c r="R307" s="491"/>
      <c r="S307" s="491"/>
      <c r="T307" s="267"/>
      <c r="U307" s="491"/>
      <c r="V307" s="174"/>
      <c r="W307" s="174"/>
      <c r="X307" s="174"/>
      <c r="Y307" s="174"/>
      <c r="Z307" s="174"/>
      <c r="AA307" s="174"/>
      <c r="AB307" s="174"/>
      <c r="AC307" s="174"/>
    </row>
    <row r="308" spans="1:29" ht="16.5" x14ac:dyDescent="0.35">
      <c r="A308" s="171"/>
      <c r="B308" s="498">
        <v>53</v>
      </c>
      <c r="C308" s="499" t="s">
        <v>920</v>
      </c>
      <c r="D308" s="500">
        <v>44243</v>
      </c>
      <c r="E308" s="499" t="s">
        <v>2171</v>
      </c>
      <c r="F308" s="499" t="s">
        <v>2172</v>
      </c>
      <c r="G308" s="762"/>
      <c r="H308" s="760" t="s">
        <v>2173</v>
      </c>
      <c r="I308" s="499" t="s">
        <v>2204</v>
      </c>
      <c r="J308" s="502">
        <v>2805</v>
      </c>
      <c r="K308" s="503">
        <v>27568</v>
      </c>
      <c r="L308" s="501" t="s">
        <v>158</v>
      </c>
      <c r="M308" s="501" t="s">
        <v>158</v>
      </c>
      <c r="N308" s="501" t="s">
        <v>158</v>
      </c>
      <c r="O308" s="501" t="s">
        <v>158</v>
      </c>
      <c r="P308" s="501" t="s">
        <v>158</v>
      </c>
      <c r="Q308" s="498"/>
      <c r="R308" s="491"/>
      <c r="S308" s="491"/>
      <c r="T308" s="267"/>
      <c r="U308" s="491"/>
      <c r="V308" s="174"/>
      <c r="W308" s="174"/>
      <c r="X308" s="174"/>
      <c r="Y308" s="174"/>
      <c r="Z308" s="174"/>
      <c r="AA308" s="174"/>
      <c r="AB308" s="174"/>
      <c r="AC308" s="174"/>
    </row>
    <row r="309" spans="1:29" ht="16.5" x14ac:dyDescent="0.35">
      <c r="A309" s="171"/>
      <c r="B309" s="498">
        <v>53</v>
      </c>
      <c r="C309" s="499" t="s">
        <v>920</v>
      </c>
      <c r="D309" s="500">
        <v>44243</v>
      </c>
      <c r="E309" s="499" t="s">
        <v>2171</v>
      </c>
      <c r="F309" s="499" t="s">
        <v>2172</v>
      </c>
      <c r="G309" s="762"/>
      <c r="H309" s="760" t="s">
        <v>2173</v>
      </c>
      <c r="I309" s="499" t="s">
        <v>2204</v>
      </c>
      <c r="J309" s="502">
        <v>3734</v>
      </c>
      <c r="K309" s="503">
        <v>36699</v>
      </c>
      <c r="L309" s="501" t="s">
        <v>158</v>
      </c>
      <c r="M309" s="501" t="s">
        <v>158</v>
      </c>
      <c r="N309" s="501" t="s">
        <v>158</v>
      </c>
      <c r="O309" s="501" t="s">
        <v>158</v>
      </c>
      <c r="P309" s="501" t="s">
        <v>158</v>
      </c>
      <c r="Q309" s="498"/>
      <c r="R309" s="491"/>
      <c r="S309" s="491"/>
      <c r="T309" s="267"/>
      <c r="U309" s="491"/>
      <c r="V309" s="174"/>
      <c r="W309" s="174"/>
      <c r="X309" s="174"/>
      <c r="Y309" s="174"/>
      <c r="Z309" s="174"/>
      <c r="AA309" s="174"/>
      <c r="AB309" s="174"/>
      <c r="AC309" s="174"/>
    </row>
    <row r="310" spans="1:29" ht="16.5" x14ac:dyDescent="0.35">
      <c r="A310" s="171"/>
      <c r="B310" s="498">
        <v>53</v>
      </c>
      <c r="C310" s="499" t="s">
        <v>920</v>
      </c>
      <c r="D310" s="500">
        <v>44243</v>
      </c>
      <c r="E310" s="499" t="s">
        <v>2171</v>
      </c>
      <c r="F310" s="499" t="s">
        <v>2172</v>
      </c>
      <c r="G310" s="762"/>
      <c r="H310" s="760" t="s">
        <v>2173</v>
      </c>
      <c r="I310" s="499" t="s">
        <v>2204</v>
      </c>
      <c r="J310" s="502">
        <v>2989</v>
      </c>
      <c r="K310" s="503">
        <v>29377</v>
      </c>
      <c r="L310" s="501" t="s">
        <v>158</v>
      </c>
      <c r="M310" s="501" t="s">
        <v>158</v>
      </c>
      <c r="N310" s="501" t="s">
        <v>158</v>
      </c>
      <c r="O310" s="501" t="s">
        <v>158</v>
      </c>
      <c r="P310" s="501" t="s">
        <v>158</v>
      </c>
      <c r="Q310" s="498"/>
      <c r="R310" s="491"/>
      <c r="S310" s="491"/>
      <c r="T310" s="267"/>
      <c r="U310" s="491"/>
      <c r="V310" s="174"/>
      <c r="W310" s="174"/>
      <c r="X310" s="174"/>
      <c r="Y310" s="174"/>
      <c r="Z310" s="174"/>
      <c r="AA310" s="174"/>
      <c r="AB310" s="174"/>
      <c r="AC310" s="174"/>
    </row>
    <row r="311" spans="1:29" ht="16.5" x14ac:dyDescent="0.35">
      <c r="A311" s="171"/>
      <c r="B311" s="498">
        <v>53</v>
      </c>
      <c r="C311" s="499" t="s">
        <v>920</v>
      </c>
      <c r="D311" s="500">
        <v>44243</v>
      </c>
      <c r="E311" s="499" t="s">
        <v>2171</v>
      </c>
      <c r="F311" s="499" t="s">
        <v>2172</v>
      </c>
      <c r="G311" s="762"/>
      <c r="H311" s="760" t="s">
        <v>2173</v>
      </c>
      <c r="I311" s="499" t="s">
        <v>2204</v>
      </c>
      <c r="J311" s="502">
        <v>2543</v>
      </c>
      <c r="K311" s="503">
        <v>22962</v>
      </c>
      <c r="L311" s="501" t="s">
        <v>158</v>
      </c>
      <c r="M311" s="501" t="s">
        <v>158</v>
      </c>
      <c r="N311" s="501" t="s">
        <v>158</v>
      </c>
      <c r="O311" s="501" t="s">
        <v>158</v>
      </c>
      <c r="P311" s="501" t="s">
        <v>158</v>
      </c>
      <c r="Q311" s="498"/>
      <c r="R311" s="491"/>
      <c r="S311" s="491"/>
      <c r="T311" s="267"/>
      <c r="U311" s="491"/>
      <c r="V311" s="174"/>
      <c r="W311" s="174"/>
      <c r="X311" s="174"/>
      <c r="Y311" s="174"/>
      <c r="Z311" s="174"/>
      <c r="AA311" s="174"/>
      <c r="AB311" s="174"/>
      <c r="AC311" s="174"/>
    </row>
    <row r="312" spans="1:29" ht="16.5" x14ac:dyDescent="0.35">
      <c r="A312" s="171"/>
      <c r="B312" s="498">
        <v>53</v>
      </c>
      <c r="C312" s="499" t="s">
        <v>920</v>
      </c>
      <c r="D312" s="500">
        <v>44243</v>
      </c>
      <c r="E312" s="499" t="s">
        <v>2171</v>
      </c>
      <c r="F312" s="499" t="s">
        <v>2172</v>
      </c>
      <c r="G312" s="762"/>
      <c r="H312" s="760" t="s">
        <v>2173</v>
      </c>
      <c r="I312" s="499" t="s">
        <v>2204</v>
      </c>
      <c r="J312" s="502">
        <v>3258</v>
      </c>
      <c r="K312" s="503">
        <v>29418</v>
      </c>
      <c r="L312" s="501" t="s">
        <v>158</v>
      </c>
      <c r="M312" s="501" t="s">
        <v>158</v>
      </c>
      <c r="N312" s="501" t="s">
        <v>158</v>
      </c>
      <c r="O312" s="501" t="s">
        <v>158</v>
      </c>
      <c r="P312" s="501" t="s">
        <v>158</v>
      </c>
      <c r="Q312" s="498"/>
      <c r="R312" s="491"/>
      <c r="S312" s="491"/>
      <c r="T312" s="267"/>
      <c r="U312" s="491"/>
      <c r="V312" s="174"/>
      <c r="W312" s="174"/>
      <c r="X312" s="174"/>
      <c r="Y312" s="174"/>
      <c r="Z312" s="174"/>
      <c r="AA312" s="174"/>
      <c r="AB312" s="174"/>
      <c r="AC312" s="174"/>
    </row>
    <row r="313" spans="1:29" ht="16.5" x14ac:dyDescent="0.35">
      <c r="A313" s="171"/>
      <c r="B313" s="498">
        <v>53</v>
      </c>
      <c r="C313" s="499" t="s">
        <v>920</v>
      </c>
      <c r="D313" s="500">
        <v>44243</v>
      </c>
      <c r="E313" s="499" t="s">
        <v>2171</v>
      </c>
      <c r="F313" s="499" t="s">
        <v>2172</v>
      </c>
      <c r="G313" s="762"/>
      <c r="H313" s="760" t="s">
        <v>2173</v>
      </c>
      <c r="I313" s="499" t="s">
        <v>2204</v>
      </c>
      <c r="J313" s="502">
        <v>3254</v>
      </c>
      <c r="K313" s="503">
        <v>29382</v>
      </c>
      <c r="L313" s="501" t="s">
        <v>158</v>
      </c>
      <c r="M313" s="501" t="s">
        <v>158</v>
      </c>
      <c r="N313" s="501" t="s">
        <v>158</v>
      </c>
      <c r="O313" s="501" t="s">
        <v>158</v>
      </c>
      <c r="P313" s="501" t="s">
        <v>158</v>
      </c>
      <c r="Q313" s="498"/>
      <c r="R313" s="491"/>
      <c r="S313" s="491"/>
      <c r="T313" s="267"/>
      <c r="U313" s="491"/>
      <c r="V313" s="174"/>
      <c r="W313" s="174"/>
      <c r="X313" s="174"/>
      <c r="Y313" s="174"/>
      <c r="Z313" s="174"/>
      <c r="AA313" s="174"/>
      <c r="AB313" s="174"/>
      <c r="AC313" s="174"/>
    </row>
    <row r="314" spans="1:29" ht="16.5" x14ac:dyDescent="0.35">
      <c r="A314" s="171"/>
      <c r="B314" s="498"/>
      <c r="C314" s="499"/>
      <c r="D314" s="500"/>
      <c r="E314" s="499"/>
      <c r="F314" s="499"/>
      <c r="G314" s="762"/>
      <c r="H314" s="760"/>
      <c r="I314" s="499"/>
      <c r="J314" s="502"/>
      <c r="K314" s="503"/>
      <c r="L314" s="498"/>
      <c r="M314" s="498"/>
      <c r="N314" s="498"/>
      <c r="O314" s="498"/>
      <c r="P314" s="498"/>
      <c r="Q314" s="498"/>
      <c r="R314" s="491"/>
      <c r="S314" s="491"/>
      <c r="T314" s="267"/>
      <c r="U314" s="491"/>
      <c r="V314" s="174"/>
      <c r="W314" s="174"/>
      <c r="X314" s="174"/>
      <c r="Y314" s="174"/>
      <c r="Z314" s="174"/>
      <c r="AA314" s="174"/>
      <c r="AB314" s="174"/>
      <c r="AC314" s="174"/>
    </row>
    <row r="315" spans="1:29" ht="29" x14ac:dyDescent="0.35">
      <c r="A315" s="171"/>
      <c r="B315" s="498">
        <v>54</v>
      </c>
      <c r="C315" s="499" t="s">
        <v>643</v>
      </c>
      <c r="D315" s="500">
        <v>44131</v>
      </c>
      <c r="E315" s="499" t="s">
        <v>2174</v>
      </c>
      <c r="F315" s="499" t="s">
        <v>2175</v>
      </c>
      <c r="G315" s="761">
        <v>44131</v>
      </c>
      <c r="H315" s="760" t="s">
        <v>2176</v>
      </c>
      <c r="I315" s="499" t="s">
        <v>2204</v>
      </c>
      <c r="J315" s="502">
        <v>9000</v>
      </c>
      <c r="K315" s="503">
        <v>35245</v>
      </c>
      <c r="L315" s="501" t="s">
        <v>158</v>
      </c>
      <c r="M315" s="501" t="s">
        <v>158</v>
      </c>
      <c r="N315" s="501" t="s">
        <v>158</v>
      </c>
      <c r="O315" s="501" t="s">
        <v>158</v>
      </c>
      <c r="P315" s="501" t="s">
        <v>158</v>
      </c>
      <c r="Q315" s="498"/>
      <c r="R315" s="491"/>
      <c r="S315" s="491"/>
      <c r="T315" s="267"/>
      <c r="U315" s="491"/>
      <c r="V315" s="174"/>
      <c r="W315" s="174"/>
      <c r="X315" s="174"/>
      <c r="Y315" s="174"/>
      <c r="Z315" s="174"/>
      <c r="AA315" s="174"/>
      <c r="AB315" s="174"/>
      <c r="AC315" s="174"/>
    </row>
    <row r="316" spans="1:29" ht="16.5" x14ac:dyDescent="0.35">
      <c r="A316" s="171"/>
      <c r="B316" s="498">
        <v>55</v>
      </c>
      <c r="C316" s="499" t="s">
        <v>473</v>
      </c>
      <c r="D316" s="500">
        <v>44079</v>
      </c>
      <c r="E316" s="499" t="s">
        <v>2177</v>
      </c>
      <c r="F316" s="499" t="s">
        <v>2178</v>
      </c>
      <c r="G316" s="761">
        <v>44117</v>
      </c>
      <c r="H316" s="760" t="s">
        <v>2085</v>
      </c>
      <c r="I316" s="499" t="s">
        <v>2203</v>
      </c>
      <c r="J316" s="502">
        <v>4075</v>
      </c>
      <c r="K316" s="503">
        <v>25943</v>
      </c>
      <c r="L316" s="501" t="s">
        <v>158</v>
      </c>
      <c r="M316" s="501" t="s">
        <v>158</v>
      </c>
      <c r="N316" s="501" t="s">
        <v>158</v>
      </c>
      <c r="O316" s="501" t="s">
        <v>158</v>
      </c>
      <c r="P316" s="501" t="s">
        <v>158</v>
      </c>
      <c r="Q316" s="498"/>
      <c r="R316" s="491"/>
      <c r="S316" s="491"/>
      <c r="T316" s="267"/>
      <c r="U316" s="491"/>
      <c r="V316" s="174"/>
      <c r="W316" s="174"/>
      <c r="X316" s="174"/>
      <c r="Y316" s="174"/>
      <c r="Z316" s="174"/>
      <c r="AA316" s="174"/>
      <c r="AB316" s="174"/>
      <c r="AC316" s="174"/>
    </row>
    <row r="317" spans="1:29" ht="16.5" x14ac:dyDescent="0.35">
      <c r="A317" s="171"/>
      <c r="B317" s="498">
        <v>55</v>
      </c>
      <c r="C317" s="499" t="s">
        <v>473</v>
      </c>
      <c r="D317" s="500">
        <v>44079</v>
      </c>
      <c r="E317" s="499" t="s">
        <v>2177</v>
      </c>
      <c r="F317" s="499" t="s">
        <v>2178</v>
      </c>
      <c r="G317" s="761">
        <v>44117</v>
      </c>
      <c r="H317" s="760" t="s">
        <v>2085</v>
      </c>
      <c r="I317" s="499" t="s">
        <v>2203</v>
      </c>
      <c r="J317" s="502">
        <v>4075</v>
      </c>
      <c r="K317" s="503">
        <v>25988</v>
      </c>
      <c r="L317" s="501" t="s">
        <v>158</v>
      </c>
      <c r="M317" s="501" t="s">
        <v>158</v>
      </c>
      <c r="N317" s="501" t="s">
        <v>158</v>
      </c>
      <c r="O317" s="501" t="s">
        <v>158</v>
      </c>
      <c r="P317" s="501" t="s">
        <v>158</v>
      </c>
      <c r="Q317" s="498"/>
      <c r="R317" s="491"/>
      <c r="S317" s="491"/>
      <c r="T317" s="267"/>
      <c r="U317" s="491"/>
      <c r="V317" s="174"/>
      <c r="W317" s="174"/>
      <c r="X317" s="174"/>
      <c r="Y317" s="174"/>
      <c r="Z317" s="174"/>
      <c r="AA317" s="174"/>
      <c r="AB317" s="174"/>
      <c r="AC317" s="174"/>
    </row>
    <row r="318" spans="1:29" ht="16.5" x14ac:dyDescent="0.35">
      <c r="A318" s="171"/>
      <c r="B318" s="498">
        <v>55</v>
      </c>
      <c r="C318" s="499" t="s">
        <v>473</v>
      </c>
      <c r="D318" s="500">
        <v>44079</v>
      </c>
      <c r="E318" s="499" t="s">
        <v>2177</v>
      </c>
      <c r="F318" s="499" t="s">
        <v>2178</v>
      </c>
      <c r="G318" s="761">
        <v>44117</v>
      </c>
      <c r="H318" s="760" t="s">
        <v>2085</v>
      </c>
      <c r="I318" s="499" t="s">
        <v>2203</v>
      </c>
      <c r="J318" s="502">
        <v>4075</v>
      </c>
      <c r="K318" s="503">
        <v>25886</v>
      </c>
      <c r="L318" s="501" t="s">
        <v>158</v>
      </c>
      <c r="M318" s="501" t="s">
        <v>158</v>
      </c>
      <c r="N318" s="501" t="s">
        <v>158</v>
      </c>
      <c r="O318" s="501" t="s">
        <v>158</v>
      </c>
      <c r="P318" s="501" t="s">
        <v>158</v>
      </c>
      <c r="Q318" s="498"/>
      <c r="R318" s="491"/>
      <c r="S318" s="491"/>
      <c r="T318" s="267"/>
      <c r="U318" s="491"/>
      <c r="V318" s="174"/>
      <c r="W318" s="174"/>
      <c r="X318" s="174"/>
      <c r="Y318" s="174"/>
      <c r="Z318" s="174"/>
      <c r="AA318" s="174"/>
      <c r="AB318" s="174"/>
      <c r="AC318" s="174"/>
    </row>
    <row r="319" spans="1:29" ht="16.5" x14ac:dyDescent="0.35">
      <c r="A319" s="171"/>
      <c r="B319" s="498"/>
      <c r="C319" s="499"/>
      <c r="D319" s="500"/>
      <c r="E319" s="499"/>
      <c r="F319" s="499"/>
      <c r="G319" s="765"/>
      <c r="H319" s="760"/>
      <c r="I319" s="499"/>
      <c r="J319" s="502"/>
      <c r="K319" s="503"/>
      <c r="L319" s="498"/>
      <c r="M319" s="498"/>
      <c r="N319" s="498"/>
      <c r="O319" s="498"/>
      <c r="P319" s="498"/>
      <c r="Q319" s="498"/>
      <c r="R319" s="491"/>
      <c r="S319" s="491"/>
      <c r="T319" s="267"/>
      <c r="U319" s="491"/>
      <c r="V319" s="174"/>
      <c r="W319" s="174"/>
      <c r="X319" s="174"/>
      <c r="Y319" s="174"/>
      <c r="Z319" s="174"/>
      <c r="AA319" s="174"/>
      <c r="AB319" s="174"/>
      <c r="AC319" s="174"/>
    </row>
    <row r="320" spans="1:29" ht="16.5" x14ac:dyDescent="0.35">
      <c r="A320" s="171"/>
      <c r="B320" s="498">
        <v>56</v>
      </c>
      <c r="C320" s="499" t="s">
        <v>430</v>
      </c>
      <c r="D320" s="500">
        <v>44093</v>
      </c>
      <c r="E320" s="499" t="s">
        <v>2179</v>
      </c>
      <c r="F320" s="499" t="s">
        <v>2180</v>
      </c>
      <c r="G320" s="761">
        <v>44093</v>
      </c>
      <c r="H320" s="760" t="s">
        <v>2160</v>
      </c>
      <c r="I320" s="499" t="s">
        <v>2203</v>
      </c>
      <c r="J320" s="502">
        <v>6492</v>
      </c>
      <c r="K320" s="503">
        <v>33624</v>
      </c>
      <c r="L320" s="501" t="s">
        <v>158</v>
      </c>
      <c r="M320" s="501" t="s">
        <v>158</v>
      </c>
      <c r="N320" s="501" t="s">
        <v>158</v>
      </c>
      <c r="O320" s="501" t="s">
        <v>158</v>
      </c>
      <c r="P320" s="501" t="s">
        <v>158</v>
      </c>
      <c r="Q320" s="498"/>
      <c r="R320" s="491"/>
      <c r="S320" s="491"/>
      <c r="T320" s="267"/>
      <c r="U320" s="491"/>
      <c r="V320" s="174"/>
      <c r="W320" s="174"/>
      <c r="X320" s="174"/>
      <c r="Y320" s="174"/>
      <c r="Z320" s="174"/>
      <c r="AA320" s="174"/>
      <c r="AB320" s="174"/>
      <c r="AC320" s="174"/>
    </row>
    <row r="321" spans="1:29" ht="16.5" x14ac:dyDescent="0.35">
      <c r="A321" s="171"/>
      <c r="B321" s="498">
        <v>57</v>
      </c>
      <c r="C321" s="499" t="s">
        <v>518</v>
      </c>
      <c r="D321" s="500">
        <v>44085</v>
      </c>
      <c r="E321" s="499" t="s">
        <v>2181</v>
      </c>
      <c r="F321" s="499" t="s">
        <v>2182</v>
      </c>
      <c r="G321" s="761">
        <v>44118</v>
      </c>
      <c r="H321" s="760" t="s">
        <v>2183</v>
      </c>
      <c r="I321" s="499" t="s">
        <v>2203</v>
      </c>
      <c r="J321" s="502">
        <v>5118</v>
      </c>
      <c r="K321" s="503">
        <v>32583</v>
      </c>
      <c r="L321" s="501" t="s">
        <v>158</v>
      </c>
      <c r="M321" s="501" t="s">
        <v>158</v>
      </c>
      <c r="N321" s="501" t="s">
        <v>158</v>
      </c>
      <c r="O321" s="501" t="s">
        <v>158</v>
      </c>
      <c r="P321" s="501" t="s">
        <v>158</v>
      </c>
      <c r="Q321" s="498"/>
      <c r="R321" s="491"/>
      <c r="S321" s="491"/>
      <c r="T321" s="267"/>
      <c r="U321" s="491"/>
      <c r="V321" s="174"/>
      <c r="W321" s="174"/>
      <c r="X321" s="174"/>
      <c r="Y321" s="174"/>
      <c r="Z321" s="174"/>
      <c r="AA321" s="174"/>
      <c r="AB321" s="174"/>
      <c r="AC321" s="174"/>
    </row>
    <row r="322" spans="1:29" ht="16.5" x14ac:dyDescent="0.35">
      <c r="A322" s="171"/>
      <c r="B322" s="498">
        <v>58</v>
      </c>
      <c r="C322" s="499" t="s">
        <v>605</v>
      </c>
      <c r="D322" s="500">
        <v>44125</v>
      </c>
      <c r="E322" s="499" t="s">
        <v>2184</v>
      </c>
      <c r="F322" s="499" t="s">
        <v>2185</v>
      </c>
      <c r="G322" s="761">
        <v>44129</v>
      </c>
      <c r="H322" s="760" t="s">
        <v>2186</v>
      </c>
      <c r="I322" s="499" t="s">
        <v>2204</v>
      </c>
      <c r="J322" s="502">
        <v>7812</v>
      </c>
      <c r="K322" s="503">
        <v>31583</v>
      </c>
      <c r="L322" s="501" t="s">
        <v>158</v>
      </c>
      <c r="M322" s="501" t="s">
        <v>158</v>
      </c>
      <c r="N322" s="501" t="s">
        <v>158</v>
      </c>
      <c r="O322" s="501" t="s">
        <v>158</v>
      </c>
      <c r="P322" s="501" t="s">
        <v>158</v>
      </c>
      <c r="Q322" s="498"/>
      <c r="R322" s="491"/>
      <c r="S322" s="491"/>
      <c r="T322" s="267"/>
      <c r="U322" s="491"/>
      <c r="V322" s="174"/>
      <c r="W322" s="174"/>
      <c r="X322" s="174"/>
      <c r="Y322" s="174"/>
      <c r="Z322" s="174"/>
      <c r="AA322" s="174"/>
      <c r="AB322" s="174"/>
      <c r="AC322" s="174"/>
    </row>
    <row r="323" spans="1:29" ht="16.5" x14ac:dyDescent="0.35">
      <c r="A323" s="171"/>
      <c r="B323" s="498">
        <v>58</v>
      </c>
      <c r="C323" s="499" t="s">
        <v>605</v>
      </c>
      <c r="D323" s="500">
        <v>44125</v>
      </c>
      <c r="E323" s="499" t="s">
        <v>2184</v>
      </c>
      <c r="F323" s="499" t="s">
        <v>2185</v>
      </c>
      <c r="G323" s="762"/>
      <c r="H323" s="760" t="s">
        <v>2186</v>
      </c>
      <c r="I323" s="499" t="s">
        <v>2204</v>
      </c>
      <c r="J323" s="502">
        <v>1356</v>
      </c>
      <c r="K323" s="503">
        <v>11768</v>
      </c>
      <c r="L323" s="501" t="s">
        <v>158</v>
      </c>
      <c r="M323" s="501" t="s">
        <v>158</v>
      </c>
      <c r="N323" s="501" t="s">
        <v>158</v>
      </c>
      <c r="O323" s="501" t="s">
        <v>158</v>
      </c>
      <c r="P323" s="501" t="s">
        <v>158</v>
      </c>
      <c r="Q323" s="498"/>
      <c r="R323" s="491"/>
      <c r="S323" s="491"/>
      <c r="T323" s="267"/>
      <c r="U323" s="491"/>
      <c r="V323" s="174"/>
      <c r="W323" s="174"/>
      <c r="X323" s="174"/>
      <c r="Y323" s="174"/>
      <c r="Z323" s="174"/>
      <c r="AA323" s="174"/>
      <c r="AB323" s="174"/>
      <c r="AC323" s="174"/>
    </row>
    <row r="324" spans="1:29" ht="16.5" x14ac:dyDescent="0.35">
      <c r="A324" s="171"/>
      <c r="B324" s="498"/>
      <c r="C324" s="499"/>
      <c r="D324" s="500"/>
      <c r="E324" s="499"/>
      <c r="F324" s="499"/>
      <c r="G324" s="762"/>
      <c r="H324" s="760"/>
      <c r="I324" s="499"/>
      <c r="J324" s="502"/>
      <c r="K324" s="503"/>
      <c r="L324" s="498"/>
      <c r="M324" s="498"/>
      <c r="N324" s="498"/>
      <c r="O324" s="498"/>
      <c r="P324" s="498"/>
      <c r="Q324" s="498"/>
      <c r="R324" s="491"/>
      <c r="S324" s="491"/>
      <c r="T324" s="267"/>
      <c r="U324" s="491"/>
      <c r="V324" s="174"/>
      <c r="W324" s="174"/>
      <c r="X324" s="174"/>
      <c r="Y324" s="174"/>
      <c r="Z324" s="174"/>
      <c r="AA324" s="174"/>
      <c r="AB324" s="174"/>
      <c r="AC324" s="174"/>
    </row>
    <row r="325" spans="1:29" ht="16.5" x14ac:dyDescent="0.35">
      <c r="A325" s="171"/>
      <c r="B325" s="498">
        <v>59</v>
      </c>
      <c r="C325" s="499" t="s">
        <v>753</v>
      </c>
      <c r="D325" s="500">
        <v>44155</v>
      </c>
      <c r="E325" s="499" t="s">
        <v>2187</v>
      </c>
      <c r="F325" s="499" t="s">
        <v>2188</v>
      </c>
      <c r="G325" s="761">
        <v>44155</v>
      </c>
      <c r="H325" s="760" t="s">
        <v>2189</v>
      </c>
      <c r="I325" s="499" t="s">
        <v>2203</v>
      </c>
      <c r="J325" s="502">
        <v>3001</v>
      </c>
      <c r="K325" s="503">
        <v>30975</v>
      </c>
      <c r="L325" s="501" t="s">
        <v>158</v>
      </c>
      <c r="M325" s="501" t="s">
        <v>158</v>
      </c>
      <c r="N325" s="501" t="s">
        <v>158</v>
      </c>
      <c r="O325" s="501" t="s">
        <v>158</v>
      </c>
      <c r="P325" s="501" t="s">
        <v>158</v>
      </c>
      <c r="Q325" s="498"/>
      <c r="R325" s="491"/>
      <c r="S325" s="491"/>
      <c r="T325" s="267"/>
      <c r="U325" s="491"/>
      <c r="V325" s="174"/>
      <c r="W325" s="174"/>
      <c r="X325" s="174"/>
      <c r="Y325" s="174"/>
      <c r="Z325" s="174"/>
      <c r="AA325" s="174"/>
      <c r="AB325" s="174"/>
      <c r="AC325" s="174"/>
    </row>
    <row r="326" spans="1:29" ht="16.5" x14ac:dyDescent="0.35">
      <c r="A326" s="171"/>
      <c r="B326" s="498">
        <v>60</v>
      </c>
      <c r="C326" s="499" t="s">
        <v>918</v>
      </c>
      <c r="D326" s="500">
        <v>44243</v>
      </c>
      <c r="E326" s="499" t="s">
        <v>2190</v>
      </c>
      <c r="F326" s="499" t="s">
        <v>2191</v>
      </c>
      <c r="G326" s="768">
        <v>44243</v>
      </c>
      <c r="H326" s="760" t="s">
        <v>2154</v>
      </c>
      <c r="I326" s="499" t="s">
        <v>2203</v>
      </c>
      <c r="J326" s="502">
        <v>8628</v>
      </c>
      <c r="K326" s="502">
        <v>29870</v>
      </c>
      <c r="L326" s="501" t="s">
        <v>158</v>
      </c>
      <c r="M326" s="501" t="s">
        <v>158</v>
      </c>
      <c r="N326" s="501" t="s">
        <v>158</v>
      </c>
      <c r="O326" s="501" t="s">
        <v>158</v>
      </c>
      <c r="P326" s="501" t="s">
        <v>158</v>
      </c>
      <c r="Q326" s="498"/>
      <c r="R326" s="491"/>
      <c r="S326" s="491"/>
      <c r="T326" s="267"/>
      <c r="U326" s="491"/>
      <c r="V326" s="174"/>
      <c r="W326" s="174"/>
      <c r="X326" s="174"/>
      <c r="Y326" s="174"/>
      <c r="Z326" s="174"/>
      <c r="AA326" s="174"/>
      <c r="AB326" s="174"/>
      <c r="AC326" s="174"/>
    </row>
    <row r="327" spans="1:29" ht="14.5" x14ac:dyDescent="0.35">
      <c r="A327" s="171"/>
      <c r="B327" s="492"/>
      <c r="C327" s="490"/>
      <c r="D327" s="490"/>
      <c r="E327" s="490"/>
      <c r="F327" s="490"/>
      <c r="G327" s="490"/>
      <c r="H327" s="490"/>
      <c r="I327" s="490"/>
      <c r="J327" s="490"/>
      <c r="K327" s="391"/>
      <c r="L327" s="490"/>
      <c r="M327" s="490"/>
      <c r="N327" s="490"/>
      <c r="O327" s="490"/>
      <c r="P327" s="490"/>
      <c r="Q327" s="490"/>
      <c r="R327" s="490"/>
      <c r="S327" s="490"/>
      <c r="T327" s="267"/>
      <c r="U327" s="491"/>
      <c r="V327" s="174"/>
      <c r="W327" s="174"/>
      <c r="X327" s="174"/>
      <c r="Y327" s="174"/>
      <c r="Z327" s="174"/>
      <c r="AA327" s="174"/>
      <c r="AB327" s="174"/>
      <c r="AC327" s="174"/>
    </row>
    <row r="328" spans="1:29" ht="14.5" x14ac:dyDescent="0.35">
      <c r="A328" s="171"/>
      <c r="B328" s="492"/>
      <c r="C328" s="490"/>
      <c r="D328" s="490"/>
      <c r="E328" s="490"/>
      <c r="F328" s="490"/>
      <c r="G328" s="490"/>
      <c r="H328" s="490"/>
      <c r="I328" s="490"/>
      <c r="J328" s="490"/>
      <c r="K328" s="490"/>
      <c r="L328" s="490"/>
      <c r="M328" s="490"/>
      <c r="N328" s="490"/>
      <c r="O328" s="490"/>
      <c r="P328" s="490"/>
      <c r="Q328" s="490"/>
      <c r="R328" s="490"/>
      <c r="S328" s="490"/>
      <c r="T328" s="267"/>
      <c r="U328" s="491"/>
      <c r="V328" s="174"/>
      <c r="W328" s="174"/>
      <c r="X328" s="174"/>
      <c r="Y328" s="174"/>
      <c r="Z328" s="174"/>
      <c r="AA328" s="174"/>
      <c r="AB328" s="174"/>
      <c r="AC328" s="174"/>
    </row>
    <row r="329" spans="1:29" ht="14.5" x14ac:dyDescent="0.35">
      <c r="A329" s="171"/>
      <c r="B329" s="492"/>
      <c r="C329" s="490"/>
      <c r="D329" s="490"/>
      <c r="E329" s="490"/>
      <c r="F329" s="490"/>
      <c r="G329" s="490"/>
      <c r="H329" s="490"/>
      <c r="I329" s="490"/>
      <c r="J329" s="490"/>
      <c r="K329" s="490"/>
      <c r="L329" s="490"/>
      <c r="M329" s="490"/>
      <c r="N329" s="490"/>
      <c r="O329" s="490"/>
      <c r="P329" s="490"/>
      <c r="Q329" s="490"/>
      <c r="R329" s="490"/>
      <c r="S329" s="490"/>
      <c r="T329" s="267"/>
      <c r="U329" s="491"/>
      <c r="V329" s="174"/>
      <c r="W329" s="174"/>
      <c r="X329" s="174"/>
      <c r="Y329" s="174"/>
      <c r="Z329" s="174"/>
      <c r="AA329" s="174"/>
      <c r="AB329" s="174"/>
      <c r="AC329" s="174"/>
    </row>
    <row r="330" spans="1:29" ht="14.5" x14ac:dyDescent="0.35">
      <c r="A330" s="171"/>
      <c r="B330" s="493" t="s">
        <v>161</v>
      </c>
      <c r="C330" s="630"/>
      <c r="D330" s="630"/>
      <c r="E330" s="490"/>
      <c r="F330" s="490"/>
      <c r="G330" s="490"/>
      <c r="H330" s="490"/>
      <c r="I330" s="490"/>
      <c r="J330" s="490"/>
      <c r="K330" s="490"/>
      <c r="L330" s="490"/>
      <c r="M330" s="490"/>
      <c r="N330" s="490"/>
      <c r="O330" s="490"/>
      <c r="P330" s="490"/>
      <c r="Q330" s="490"/>
      <c r="R330" s="490"/>
      <c r="S330" s="490"/>
      <c r="T330" s="267"/>
      <c r="U330" s="491"/>
      <c r="V330" s="174"/>
      <c r="W330" s="174"/>
      <c r="X330" s="174"/>
      <c r="Y330" s="174"/>
      <c r="Z330" s="174"/>
      <c r="AA330" s="174"/>
      <c r="AB330" s="174"/>
      <c r="AC330" s="174"/>
    </row>
    <row r="331" spans="1:29" ht="14.5" x14ac:dyDescent="0.35">
      <c r="A331" s="171"/>
      <c r="B331" s="494" t="s">
        <v>152</v>
      </c>
      <c r="C331" s="495" t="s">
        <v>2031</v>
      </c>
      <c r="D331" s="496"/>
      <c r="E331" s="490"/>
      <c r="F331" s="490"/>
      <c r="G331" s="490"/>
      <c r="H331" s="490"/>
      <c r="I331" s="490"/>
      <c r="J331" s="490"/>
      <c r="K331" s="490"/>
      <c r="L331" s="490"/>
      <c r="M331" s="490"/>
      <c r="N331" s="490"/>
      <c r="O331" s="490"/>
      <c r="P331" s="490"/>
      <c r="Q331" s="490"/>
      <c r="R331" s="490"/>
      <c r="S331" s="490"/>
      <c r="T331" s="267"/>
      <c r="U331" s="491"/>
      <c r="V331" s="174"/>
      <c r="W331" s="174"/>
      <c r="X331" s="174"/>
      <c r="Y331" s="174"/>
      <c r="Z331" s="174"/>
      <c r="AA331" s="174"/>
      <c r="AB331" s="174"/>
      <c r="AC331" s="174"/>
    </row>
    <row r="332" spans="1:29" ht="14.5" x14ac:dyDescent="0.35">
      <c r="A332" s="171"/>
      <c r="B332" s="494" t="s">
        <v>153</v>
      </c>
      <c r="C332" s="495" t="s">
        <v>2032</v>
      </c>
      <c r="D332" s="497"/>
      <c r="E332" s="490"/>
      <c r="F332" s="490"/>
      <c r="G332" s="490"/>
      <c r="H332" s="490"/>
      <c r="I332" s="490"/>
      <c r="J332" s="490"/>
      <c r="K332" s="490"/>
      <c r="L332" s="490"/>
      <c r="M332" s="490"/>
      <c r="N332" s="490"/>
      <c r="O332" s="490"/>
      <c r="P332" s="490"/>
      <c r="Q332" s="490"/>
      <c r="R332" s="490"/>
      <c r="S332" s="490"/>
      <c r="T332" s="267"/>
      <c r="U332" s="491"/>
      <c r="V332" s="174"/>
      <c r="W332" s="174"/>
      <c r="X332" s="174"/>
      <c r="Y332" s="174"/>
      <c r="Z332" s="174"/>
      <c r="AA332" s="174"/>
      <c r="AB332" s="174"/>
      <c r="AC332" s="174"/>
    </row>
    <row r="333" spans="1:29" ht="14.5" x14ac:dyDescent="0.35">
      <c r="A333" s="171"/>
      <c r="B333" s="494" t="s">
        <v>154</v>
      </c>
      <c r="C333" s="495" t="s">
        <v>2033</v>
      </c>
      <c r="D333" s="497"/>
      <c r="E333" s="490"/>
      <c r="F333" s="490"/>
      <c r="G333" s="490"/>
      <c r="H333" s="490"/>
      <c r="I333" s="490"/>
      <c r="J333" s="490"/>
      <c r="K333" s="490"/>
      <c r="L333" s="490"/>
      <c r="M333" s="490"/>
      <c r="N333" s="490"/>
      <c r="O333" s="490"/>
      <c r="P333" s="490"/>
      <c r="Q333" s="490"/>
      <c r="R333" s="490"/>
      <c r="S333" s="490"/>
      <c r="T333" s="267"/>
      <c r="U333" s="491"/>
      <c r="V333" s="174"/>
      <c r="W333" s="174"/>
      <c r="X333" s="174"/>
      <c r="Y333" s="174"/>
      <c r="Z333" s="174"/>
      <c r="AA333" s="174"/>
      <c r="AB333" s="174"/>
      <c r="AC333" s="174"/>
    </row>
    <row r="334" spans="1:29" ht="14.5" x14ac:dyDescent="0.35">
      <c r="A334" s="171"/>
      <c r="B334" s="494" t="s">
        <v>155</v>
      </c>
      <c r="C334" s="495" t="s">
        <v>2034</v>
      </c>
      <c r="D334" s="497"/>
      <c r="E334" s="490"/>
      <c r="F334" s="490"/>
      <c r="G334" s="490"/>
      <c r="H334" s="490"/>
      <c r="I334" s="490"/>
      <c r="J334" s="490"/>
      <c r="K334" s="490"/>
      <c r="L334" s="490"/>
      <c r="M334" s="490"/>
      <c r="N334" s="490"/>
      <c r="O334" s="490"/>
      <c r="P334" s="490"/>
      <c r="Q334" s="490"/>
      <c r="R334" s="490"/>
      <c r="S334" s="490"/>
      <c r="T334" s="267"/>
      <c r="U334" s="491"/>
      <c r="V334" s="174"/>
      <c r="W334" s="174"/>
      <c r="X334" s="174"/>
      <c r="Y334" s="174"/>
      <c r="Z334" s="174"/>
      <c r="AA334" s="174"/>
      <c r="AB334" s="174"/>
      <c r="AC334" s="174"/>
    </row>
    <row r="335" spans="1:29" ht="14.5" x14ac:dyDescent="0.35">
      <c r="A335" s="171"/>
      <c r="B335" s="494" t="s">
        <v>156</v>
      </c>
      <c r="C335" s="495" t="s">
        <v>2035</v>
      </c>
      <c r="D335" s="497"/>
      <c r="E335" s="490"/>
      <c r="F335" s="490"/>
      <c r="G335" s="490"/>
      <c r="H335" s="490"/>
      <c r="I335" s="490"/>
      <c r="J335" s="490"/>
      <c r="K335" s="490"/>
      <c r="L335" s="490"/>
      <c r="M335" s="490"/>
      <c r="N335" s="490"/>
      <c r="O335" s="490"/>
      <c r="P335" s="490"/>
      <c r="Q335" s="490"/>
      <c r="R335" s="490"/>
      <c r="S335" s="490"/>
      <c r="T335" s="267"/>
      <c r="U335" s="491"/>
      <c r="V335" s="174"/>
      <c r="W335" s="174"/>
      <c r="X335" s="174"/>
      <c r="Y335" s="174"/>
      <c r="Z335" s="174"/>
      <c r="AA335" s="174"/>
      <c r="AB335" s="174"/>
      <c r="AC335" s="174"/>
    </row>
    <row r="336" spans="1:29" ht="14.5" x14ac:dyDescent="0.35">
      <c r="A336" s="171"/>
      <c r="B336" s="492"/>
      <c r="C336" s="490"/>
      <c r="D336" s="490"/>
      <c r="E336" s="490"/>
      <c r="F336" s="490"/>
      <c r="G336" s="490"/>
      <c r="H336" s="490"/>
      <c r="I336" s="490"/>
      <c r="J336" s="490"/>
      <c r="K336" s="490"/>
      <c r="L336" s="490"/>
      <c r="M336" s="490"/>
      <c r="N336" s="490"/>
      <c r="O336" s="490"/>
      <c r="P336" s="490"/>
      <c r="Q336" s="490"/>
      <c r="R336" s="490"/>
      <c r="S336" s="490"/>
      <c r="T336" s="267"/>
      <c r="U336" s="491"/>
      <c r="V336" s="174"/>
      <c r="W336" s="174"/>
      <c r="X336" s="174"/>
      <c r="Y336" s="174"/>
      <c r="Z336" s="174"/>
      <c r="AA336" s="174"/>
      <c r="AB336" s="174"/>
      <c r="AC336" s="174"/>
    </row>
    <row r="337" spans="1:29" ht="15" thickBot="1" x14ac:dyDescent="0.4">
      <c r="A337" s="171"/>
      <c r="B337" s="492"/>
      <c r="C337" s="490"/>
      <c r="D337" s="490"/>
      <c r="E337" s="490"/>
      <c r="F337" s="490"/>
      <c r="G337" s="490"/>
      <c r="H337" s="490"/>
      <c r="I337" s="490"/>
      <c r="J337" s="490"/>
      <c r="K337" s="490"/>
      <c r="L337" s="490"/>
      <c r="M337" s="490"/>
      <c r="N337" s="490"/>
      <c r="O337" s="490"/>
      <c r="P337" s="490"/>
      <c r="Q337" s="490"/>
      <c r="R337" s="490"/>
      <c r="S337" s="490"/>
      <c r="T337" s="267"/>
      <c r="U337" s="491"/>
      <c r="V337" s="174"/>
      <c r="W337" s="174"/>
      <c r="X337" s="174"/>
      <c r="Y337" s="174"/>
      <c r="Z337" s="174"/>
      <c r="AA337" s="174"/>
      <c r="AB337" s="174"/>
      <c r="AC337" s="174"/>
    </row>
    <row r="338" spans="1:29" ht="12.5" thickBot="1" x14ac:dyDescent="0.35">
      <c r="A338" s="566"/>
      <c r="B338" s="463" t="s">
        <v>165</v>
      </c>
      <c r="C338" s="178"/>
      <c r="D338" s="178"/>
      <c r="E338" s="178"/>
      <c r="F338" s="178"/>
      <c r="G338" s="178"/>
      <c r="H338" s="178"/>
      <c r="I338" s="178"/>
      <c r="J338" s="178"/>
      <c r="K338" s="178"/>
      <c r="L338" s="178"/>
      <c r="M338" s="178"/>
      <c r="N338" s="178"/>
      <c r="O338" s="178"/>
      <c r="P338" s="178"/>
      <c r="Q338" s="178"/>
      <c r="R338" s="178"/>
      <c r="S338" s="178"/>
      <c r="T338" s="267"/>
      <c r="V338" s="174"/>
      <c r="W338" s="174"/>
      <c r="X338" s="174"/>
      <c r="Y338" s="174"/>
      <c r="Z338" s="174"/>
      <c r="AA338" s="174"/>
      <c r="AB338" s="174"/>
      <c r="AC338" s="174"/>
    </row>
    <row r="339" spans="1:29" x14ac:dyDescent="0.3">
      <c r="A339" s="567"/>
      <c r="B339" s="464"/>
      <c r="C339" s="477"/>
      <c r="D339" s="477"/>
      <c r="E339" s="477"/>
      <c r="F339" s="477"/>
      <c r="G339" s="510"/>
      <c r="H339" s="477"/>
      <c r="I339" s="482"/>
      <c r="J339" s="477"/>
      <c r="K339" s="477"/>
      <c r="L339" s="477"/>
      <c r="M339" s="477"/>
      <c r="N339" s="477"/>
      <c r="O339" s="477"/>
      <c r="P339" s="477"/>
      <c r="Q339" s="477"/>
      <c r="R339" s="477"/>
      <c r="S339" s="477"/>
      <c r="T339" s="267"/>
      <c r="V339" s="174"/>
      <c r="W339" s="174"/>
      <c r="X339" s="174"/>
      <c r="Y339" s="174"/>
      <c r="Z339" s="174"/>
      <c r="AA339" s="174"/>
      <c r="AB339" s="174"/>
      <c r="AC339" s="174"/>
    </row>
    <row r="340" spans="1:29" x14ac:dyDescent="0.3">
      <c r="A340" s="567"/>
      <c r="B340" s="623" t="s">
        <v>35</v>
      </c>
      <c r="C340" s="606" t="s">
        <v>101</v>
      </c>
      <c r="D340" s="606"/>
      <c r="E340" s="477"/>
      <c r="F340" s="607"/>
      <c r="G340" s="607"/>
      <c r="H340" s="607"/>
      <c r="I340" s="607"/>
      <c r="J340" s="607"/>
      <c r="K340" s="607"/>
      <c r="L340" s="607"/>
      <c r="M340" s="607"/>
      <c r="N340" s="607"/>
      <c r="O340" s="477"/>
      <c r="P340" s="477"/>
      <c r="Q340" s="477"/>
      <c r="R340" s="477"/>
      <c r="S340" s="477"/>
      <c r="T340" s="267"/>
      <c r="V340" s="174"/>
      <c r="W340" s="174"/>
      <c r="X340" s="174"/>
      <c r="Y340" s="174"/>
      <c r="Z340" s="174"/>
      <c r="AA340" s="174"/>
      <c r="AB340" s="174"/>
      <c r="AC340" s="174"/>
    </row>
    <row r="341" spans="1:29" x14ac:dyDescent="0.3">
      <c r="A341" s="567"/>
      <c r="B341" s="624"/>
      <c r="C341" s="606"/>
      <c r="D341" s="606"/>
      <c r="E341" s="477"/>
      <c r="F341" s="295"/>
      <c r="G341" s="295"/>
      <c r="H341" s="295"/>
      <c r="I341" s="295"/>
      <c r="J341" s="296"/>
      <c r="K341" s="296"/>
      <c r="L341" s="296"/>
      <c r="M341" s="477"/>
      <c r="N341" s="477"/>
      <c r="O341" s="477"/>
      <c r="P341" s="477"/>
      <c r="Q341" s="477"/>
      <c r="R341" s="477"/>
      <c r="S341" s="477"/>
      <c r="T341" s="267"/>
      <c r="V341" s="174"/>
      <c r="W341" s="174"/>
      <c r="X341" s="174"/>
      <c r="Y341" s="174"/>
      <c r="Z341" s="174"/>
      <c r="AA341" s="174"/>
      <c r="AB341" s="174"/>
      <c r="AC341" s="174"/>
    </row>
    <row r="342" spans="1:29" x14ac:dyDescent="0.3">
      <c r="A342" s="567"/>
      <c r="B342" s="625"/>
      <c r="C342" s="606"/>
      <c r="D342" s="606"/>
      <c r="E342" s="477"/>
      <c r="F342" s="607"/>
      <c r="G342" s="607"/>
      <c r="H342" s="607"/>
      <c r="I342" s="607"/>
      <c r="J342" s="607"/>
      <c r="K342" s="607"/>
      <c r="L342" s="607"/>
      <c r="M342" s="607"/>
      <c r="N342" s="607"/>
      <c r="O342" s="477"/>
      <c r="P342" s="477"/>
      <c r="Q342" s="477"/>
      <c r="R342" s="477"/>
      <c r="S342" s="477"/>
      <c r="T342" s="267"/>
      <c r="V342" s="174"/>
      <c r="W342" s="174"/>
      <c r="X342" s="174"/>
      <c r="Y342" s="174"/>
      <c r="Z342" s="174"/>
      <c r="AA342" s="174"/>
      <c r="AB342" s="174"/>
      <c r="AC342" s="174"/>
    </row>
    <row r="343" spans="1:29" x14ac:dyDescent="0.3">
      <c r="A343" s="567"/>
      <c r="B343" s="465"/>
      <c r="C343" s="478"/>
      <c r="D343" s="478"/>
      <c r="E343" s="477"/>
      <c r="F343" s="295"/>
      <c r="G343" s="295"/>
      <c r="H343" s="295"/>
      <c r="I343" s="295"/>
      <c r="J343" s="296"/>
      <c r="K343" s="296"/>
      <c r="L343" s="296"/>
      <c r="M343" s="477"/>
      <c r="N343" s="477"/>
      <c r="O343" s="477"/>
      <c r="P343" s="477"/>
      <c r="Q343" s="477"/>
      <c r="R343" s="477"/>
      <c r="S343" s="477"/>
      <c r="T343" s="267"/>
      <c r="V343" s="174"/>
      <c r="W343" s="174"/>
      <c r="X343" s="174"/>
      <c r="Y343" s="174"/>
      <c r="Z343" s="174"/>
      <c r="AA343" s="174"/>
      <c r="AB343" s="174"/>
      <c r="AC343" s="174"/>
    </row>
    <row r="344" spans="1:29" ht="12" customHeight="1" x14ac:dyDescent="0.3">
      <c r="A344" s="567"/>
      <c r="B344" s="608" t="s">
        <v>166</v>
      </c>
      <c r="C344" s="545" t="s">
        <v>130</v>
      </c>
      <c r="D344" s="546"/>
      <c r="E344" s="546"/>
      <c r="F344" s="546"/>
      <c r="G344" s="546"/>
      <c r="H344" s="546"/>
      <c r="I344" s="546"/>
      <c r="J344" s="546"/>
      <c r="K344" s="546"/>
      <c r="L344" s="546"/>
      <c r="M344" s="546"/>
      <c r="N344" s="546"/>
      <c r="O344" s="546"/>
      <c r="P344" s="546"/>
      <c r="Q344" s="546"/>
      <c r="R344" s="546"/>
      <c r="S344" s="546"/>
    </row>
    <row r="345" spans="1:29" x14ac:dyDescent="0.3">
      <c r="A345" s="567"/>
      <c r="B345" s="609"/>
      <c r="C345" s="545"/>
      <c r="D345" s="546"/>
      <c r="E345" s="546"/>
      <c r="F345" s="546"/>
      <c r="G345" s="546"/>
      <c r="H345" s="546"/>
      <c r="I345" s="546"/>
      <c r="J345" s="546"/>
      <c r="K345" s="546"/>
      <c r="L345" s="546"/>
      <c r="M345" s="546"/>
      <c r="N345" s="546"/>
      <c r="O345" s="546"/>
      <c r="P345" s="546"/>
      <c r="Q345" s="546"/>
      <c r="R345" s="546"/>
      <c r="S345" s="546"/>
    </row>
    <row r="346" spans="1:29" x14ac:dyDescent="0.3">
      <c r="A346" s="567"/>
      <c r="B346" s="609"/>
      <c r="C346" s="545"/>
      <c r="D346" s="546"/>
      <c r="E346" s="546"/>
      <c r="F346" s="546"/>
      <c r="G346" s="546"/>
      <c r="H346" s="546"/>
      <c r="I346" s="546"/>
      <c r="J346" s="546"/>
      <c r="K346" s="546"/>
      <c r="L346" s="546"/>
      <c r="M346" s="546"/>
      <c r="N346" s="546"/>
      <c r="O346" s="546"/>
      <c r="P346" s="546"/>
      <c r="Q346" s="546"/>
      <c r="R346" s="546"/>
      <c r="S346" s="546"/>
    </row>
    <row r="347" spans="1:29" x14ac:dyDescent="0.3">
      <c r="A347" s="567"/>
      <c r="B347" s="609"/>
      <c r="C347" s="545"/>
      <c r="D347" s="546"/>
      <c r="E347" s="546"/>
      <c r="F347" s="546"/>
      <c r="G347" s="546"/>
      <c r="H347" s="546"/>
      <c r="I347" s="546"/>
      <c r="J347" s="546"/>
      <c r="K347" s="546"/>
      <c r="L347" s="546"/>
      <c r="M347" s="546"/>
      <c r="N347" s="546"/>
      <c r="O347" s="546"/>
      <c r="P347" s="546"/>
      <c r="Q347" s="546"/>
      <c r="R347" s="546"/>
      <c r="S347" s="546"/>
    </row>
    <row r="348" spans="1:29" x14ac:dyDescent="0.3">
      <c r="A348" s="567"/>
      <c r="B348" s="610"/>
      <c r="C348" s="545"/>
      <c r="D348" s="546"/>
      <c r="E348" s="546"/>
      <c r="F348" s="546"/>
      <c r="G348" s="546"/>
      <c r="H348" s="546"/>
      <c r="I348" s="546"/>
      <c r="J348" s="546"/>
      <c r="K348" s="546"/>
      <c r="L348" s="546"/>
      <c r="M348" s="546"/>
      <c r="N348" s="546"/>
      <c r="O348" s="546"/>
      <c r="P348" s="546"/>
      <c r="Q348" s="546"/>
      <c r="R348" s="546"/>
      <c r="S348" s="546"/>
    </row>
    <row r="349" spans="1:29" ht="12.5" thickBot="1" x14ac:dyDescent="0.35">
      <c r="A349" s="568"/>
      <c r="B349" s="245"/>
      <c r="C349" s="213"/>
      <c r="D349" s="213"/>
      <c r="E349" s="213"/>
      <c r="F349" s="213"/>
      <c r="G349" s="213"/>
      <c r="H349" s="213"/>
      <c r="I349" s="213"/>
      <c r="J349" s="213"/>
      <c r="K349" s="213"/>
      <c r="L349" s="213"/>
      <c r="M349" s="213"/>
      <c r="N349" s="213"/>
      <c r="O349" s="213"/>
      <c r="P349" s="213"/>
      <c r="Q349" s="213"/>
      <c r="R349" s="213"/>
      <c r="S349" s="213"/>
    </row>
  </sheetData>
  <mergeCells count="123">
    <mergeCell ref="B340:B342"/>
    <mergeCell ref="C73:S76"/>
    <mergeCell ref="E96:F96"/>
    <mergeCell ref="J96:Q96"/>
    <mergeCell ref="R96:S96"/>
    <mergeCell ref="J98:Q98"/>
    <mergeCell ref="C107:L107"/>
    <mergeCell ref="C108:S108"/>
    <mergeCell ref="C330:D330"/>
    <mergeCell ref="E98:F98"/>
    <mergeCell ref="J104:Q104"/>
    <mergeCell ref="R104:S104"/>
    <mergeCell ref="E105:F105"/>
    <mergeCell ref="J105:L105"/>
    <mergeCell ref="M105:S105"/>
    <mergeCell ref="E97:F97"/>
    <mergeCell ref="J97:L97"/>
    <mergeCell ref="H184:L184"/>
    <mergeCell ref="C109:S109"/>
    <mergeCell ref="C167:J167"/>
    <mergeCell ref="B169:B174"/>
    <mergeCell ref="C169:D169"/>
    <mergeCell ref="C149:D149"/>
    <mergeCell ref="F207:H212"/>
    <mergeCell ref="A338:A349"/>
    <mergeCell ref="C340:D342"/>
    <mergeCell ref="F340:N340"/>
    <mergeCell ref="F342:N342"/>
    <mergeCell ref="B344:B348"/>
    <mergeCell ref="C344:S348"/>
    <mergeCell ref="A37:A88"/>
    <mergeCell ref="A89:A109"/>
    <mergeCell ref="R100:S100"/>
    <mergeCell ref="C101:D101"/>
    <mergeCell ref="E101:S101"/>
    <mergeCell ref="C102:S102"/>
    <mergeCell ref="R103:S103"/>
    <mergeCell ref="C104:D105"/>
    <mergeCell ref="E104:F104"/>
    <mergeCell ref="A165:A200"/>
    <mergeCell ref="C184:F184"/>
    <mergeCell ref="C170:S174"/>
    <mergeCell ref="C195:S195"/>
    <mergeCell ref="C197:D197"/>
    <mergeCell ref="A132:A137"/>
    <mergeCell ref="A147:A156"/>
    <mergeCell ref="A138:A146"/>
    <mergeCell ref="K245:K247"/>
    <mergeCell ref="C4:S4"/>
    <mergeCell ref="C6:S8"/>
    <mergeCell ref="C55:S55"/>
    <mergeCell ref="C30:S32"/>
    <mergeCell ref="C10:S15"/>
    <mergeCell ref="C37:S42"/>
    <mergeCell ref="C25:S27"/>
    <mergeCell ref="C45:S52"/>
    <mergeCell ref="J19:L19"/>
    <mergeCell ref="J21:L21"/>
    <mergeCell ref="J22:L22"/>
    <mergeCell ref="J23:L23"/>
    <mergeCell ref="J17:L17"/>
    <mergeCell ref="U25:U32"/>
    <mergeCell ref="L90:M90"/>
    <mergeCell ref="B57:B64"/>
    <mergeCell ref="B37:B42"/>
    <mergeCell ref="B30:B32"/>
    <mergeCell ref="C88:S88"/>
    <mergeCell ref="B90:J90"/>
    <mergeCell ref="C120:S125"/>
    <mergeCell ref="B92:B93"/>
    <mergeCell ref="C92:D92"/>
    <mergeCell ref="E92:F92"/>
    <mergeCell ref="L92:M92"/>
    <mergeCell ref="N92:S92"/>
    <mergeCell ref="B94:B105"/>
    <mergeCell ref="C94:L94"/>
    <mergeCell ref="R95:S95"/>
    <mergeCell ref="C96:D99"/>
    <mergeCell ref="B67:B70"/>
    <mergeCell ref="C28:F28"/>
    <mergeCell ref="B25:B28"/>
    <mergeCell ref="C86:D86"/>
    <mergeCell ref="C79:S83"/>
    <mergeCell ref="C57:S64"/>
    <mergeCell ref="B73:B76"/>
    <mergeCell ref="A16:A23"/>
    <mergeCell ref="C147:L147"/>
    <mergeCell ref="B10:B15"/>
    <mergeCell ref="B176:B182"/>
    <mergeCell ref="C163:F163"/>
    <mergeCell ref="E99:F99"/>
    <mergeCell ref="J99:L99"/>
    <mergeCell ref="A10:A15"/>
    <mergeCell ref="B45:B49"/>
    <mergeCell ref="B79:B81"/>
    <mergeCell ref="C157:D157"/>
    <mergeCell ref="C159:S159"/>
    <mergeCell ref="C112:D112"/>
    <mergeCell ref="C161:D161"/>
    <mergeCell ref="B130:S130"/>
    <mergeCell ref="B120:B125"/>
    <mergeCell ref="R98:S98"/>
    <mergeCell ref="A116:A126"/>
    <mergeCell ref="C106:S106"/>
    <mergeCell ref="B107:B109"/>
    <mergeCell ref="M107:S107"/>
    <mergeCell ref="A157:A160"/>
    <mergeCell ref="A161:A164"/>
    <mergeCell ref="C150:D150"/>
    <mergeCell ref="B206:R206"/>
    <mergeCell ref="C187:S191"/>
    <mergeCell ref="B186:B191"/>
    <mergeCell ref="C199:F199"/>
    <mergeCell ref="C186:D186"/>
    <mergeCell ref="C193:D193"/>
    <mergeCell ref="C176:S182"/>
    <mergeCell ref="C67:S70"/>
    <mergeCell ref="B165:S165"/>
    <mergeCell ref="C139:F139"/>
    <mergeCell ref="C151:S155"/>
    <mergeCell ref="M99:S99"/>
    <mergeCell ref="M97:S97"/>
    <mergeCell ref="C113:S113"/>
  </mergeCells>
  <conditionalFormatting sqref="C112">
    <cfRule type="cellIs" dxfId="29" priority="22" operator="equal">
      <formula>"ineffective"</formula>
    </cfRule>
    <cfRule type="cellIs" dxfId="28" priority="23" operator="equal">
      <formula>"effective"</formula>
    </cfRule>
  </conditionalFormatting>
  <conditionalFormatting sqref="L167 J199:L199 J163:L163">
    <cfRule type="expression" dxfId="27" priority="21">
      <formula>$C$161="No"</formula>
    </cfRule>
  </conditionalFormatting>
  <conditionalFormatting sqref="C163">
    <cfRule type="expression" dxfId="26" priority="2">
      <formula>$C$161="No"</formula>
    </cfRule>
  </conditionalFormatting>
  <conditionalFormatting sqref="E342:I342">
    <cfRule type="expression" dxfId="25" priority="1">
      <formula>$C$139="Apportion"</formula>
    </cfRule>
  </conditionalFormatting>
  <dataValidations disablePrompts="1" xWindow="519" yWindow="385" count="18">
    <dataValidation type="list" allowBlank="1" showInputMessage="1" showErrorMessage="1" sqref="C112" xr:uid="{00000000-0002-0000-0200-000000000000}">
      <formula1>"Effective, Ineffective"</formula1>
    </dataValidation>
    <dataValidation type="list" allowBlank="1" showInputMessage="1" showErrorMessage="1" sqref="S202 S35 S338" xr:uid="{00000000-0002-0000-0200-000001000000}">
      <formula1>"Open, Ready for Review, Reviewed, Final"</formula1>
    </dataValidation>
    <dataValidation type="list" allowBlank="1" showInputMessage="1" showErrorMessage="1" sqref="O118:Q118 E118 J118:K118 M118" xr:uid="{00000000-0002-0000-0200-000002000000}">
      <formula1>"low risk, normal risk, high risk"</formula1>
    </dataValidation>
    <dataValidation type="list" allowBlank="1" showInputMessage="1" showErrorMessage="1" sqref="L118" xr:uid="{00000000-0002-0000-0200-000003000000}">
      <formula1>"Not Higher, Higher"</formula1>
    </dataValidation>
    <dataValidation type="list" allowBlank="1" showInputMessage="1" showErrorMessage="1" sqref="C161:D161 C157:D157 C193:D193 J97:L97 J99:L99 J105:L105 C86:D86 L90:M90" xr:uid="{00000000-0002-0000-0200-000004000000}">
      <formula1>"Yes,No"</formula1>
    </dataValidation>
    <dataValidation type="list" allowBlank="1" showInputMessage="1" showErrorMessage="1" sqref="C197:D197" xr:uid="{00000000-0002-0000-02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200-000007000000}">
      <formula1>0</formula1>
    </dataValidation>
    <dataValidation type="list" allowBlank="1" showInputMessage="1" showErrorMessage="1" prompt="See Internal Control Guide Section 3.5.1 for factors to consider when planning the nature of our tests of operating effectiveness." sqref="E132 O132 M132 J132:K132" xr:uid="{00000000-0002-0000-0200-000009000000}">
      <formula1>$U$132:$U$133</formula1>
    </dataValidation>
    <dataValidation type="list" allowBlank="1" showInputMessage="1" showErrorMessage="1" sqref="E169 O169 M169 J169:K169" xr:uid="{00000000-0002-0000-0200-00000A000000}">
      <formula1>$U$169:$U$170</formula1>
    </dataValidation>
    <dataValidation type="list" allowBlank="1" showInputMessage="1" showErrorMessage="1" sqref="C163" xr:uid="{00000000-0002-0000-0200-00000B000000}">
      <formula1>$U$162:$U$164</formula1>
    </dataValidation>
    <dataValidation type="list" allowBlank="1" showInputMessage="1" showErrorMessage="1" sqref="C199" xr:uid="{00000000-0002-0000-0200-00000C000000}">
      <formula1>$U$198:$U$200</formula1>
    </dataValidation>
    <dataValidation type="list" allowBlank="1" showInputMessage="1" showErrorMessage="1" prompt="See Internal Control Guide Section 3.4.3 for factors to consider when determining the extent of operating effectiveness testing procedures." sqref="C147" xr:uid="{00000000-0002-0000-0200-00000D000000}">
      <formula1>$U$150:$U$155</formula1>
    </dataValidation>
    <dataValidation type="list" allowBlank="1" showInputMessage="1" showErrorMessage="1" sqref="C184:I184" xr:uid="{00000000-0002-0000-0200-00000E000000}">
      <formula1>$U$186:$U$192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200-00000F000000}">
      <formula1>0</formula1>
    </dataValidation>
    <dataValidation type="list" allowBlank="1" showInputMessage="1" showErrorMessage="1" prompt="See Internal Control Guide Section 3.4.2 for factors to consider when planning the timing of operating effectiveness testing." sqref="C139:I139" xr:uid="{00000000-0002-0000-0200-000010000000}">
      <formula1>$U$139:$U$140</formula1>
    </dataValidation>
    <dataValidation type="list" allowBlank="1" showInputMessage="1" showErrorMessage="1" sqref="L28" xr:uid="{00000000-0002-0000-0200-000011000000}">
      <formula1>"Lower, Higher, Significant"</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N341 N343" xr:uid="{DCC5F3B8-E071-4276-BBCC-43BE6C49BB9E}"/>
    <dataValidation type="list" allowBlank="1" showInputMessage="1" showErrorMessage="1" sqref="C343 C340" xr:uid="{0DE83FE2-5946-46A4-A209-7938A6BDD5DA}">
      <formula1>"N/A for approach, Effective, Ineffective"</formula1>
    </dataValidation>
  </dataValidations>
  <pageMargins left="0.75" right="0.75" top="1" bottom="1" header="0.5" footer="0.5"/>
  <pageSetup scale="4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97"/>
  <sheetViews>
    <sheetView zoomScale="90" zoomScaleNormal="90" workbookViewId="0">
      <selection activeCell="B1" sqref="B1:G10"/>
    </sheetView>
  </sheetViews>
  <sheetFormatPr defaultColWidth="9.0703125" defaultRowHeight="14.5" x14ac:dyDescent="0.35"/>
  <cols>
    <col min="1" max="1" width="9.0703125" style="114"/>
    <col min="2" max="2" width="38.28515625" style="114" bestFit="1" customWidth="1"/>
    <col min="3" max="3" width="13.92578125" style="114" bestFit="1" customWidth="1"/>
    <col min="4" max="4" width="13.42578125" style="114" customWidth="1"/>
    <col min="5" max="5" width="18.0703125" style="114" customWidth="1"/>
    <col min="6" max="6" width="9.0703125" style="114"/>
    <col min="7" max="7" width="16.5703125" style="114" customWidth="1"/>
    <col min="8" max="16384" width="9.0703125" style="114"/>
  </cols>
  <sheetData>
    <row r="1" spans="2:7" ht="15.5" x14ac:dyDescent="0.35">
      <c r="B1" s="639" t="s">
        <v>167</v>
      </c>
      <c r="C1" s="639"/>
      <c r="D1" s="639"/>
      <c r="E1" s="639"/>
      <c r="F1" s="639"/>
      <c r="G1" s="639"/>
    </row>
    <row r="2" spans="2:7" x14ac:dyDescent="0.35">
      <c r="B2" s="640" t="s">
        <v>168</v>
      </c>
      <c r="C2" s="640"/>
      <c r="D2" s="640"/>
      <c r="E2" s="640"/>
      <c r="F2" s="640"/>
      <c r="G2" s="640"/>
    </row>
    <row r="3" spans="2:7" x14ac:dyDescent="0.35">
      <c r="E3" s="115"/>
    </row>
    <row r="4" spans="2:7" ht="29" x14ac:dyDescent="0.35">
      <c r="B4" s="114" t="s">
        <v>169</v>
      </c>
      <c r="D4" s="116" t="s">
        <v>170</v>
      </c>
      <c r="E4" s="117" t="s">
        <v>171</v>
      </c>
    </row>
    <row r="5" spans="2:7" x14ac:dyDescent="0.35">
      <c r="B5" s="114" t="s">
        <v>172</v>
      </c>
    </row>
    <row r="6" spans="2:7" x14ac:dyDescent="0.35">
      <c r="B6" s="114" t="s">
        <v>173</v>
      </c>
      <c r="D6" s="116" t="s">
        <v>174</v>
      </c>
      <c r="E6" s="118">
        <v>44364</v>
      </c>
    </row>
    <row r="7" spans="2:7" x14ac:dyDescent="0.35">
      <c r="B7" s="119" t="s">
        <v>175</v>
      </c>
      <c r="D7" s="116" t="s">
        <v>174</v>
      </c>
      <c r="E7" s="119"/>
    </row>
    <row r="8" spans="2:7" x14ac:dyDescent="0.35">
      <c r="B8" s="119" t="s">
        <v>176</v>
      </c>
      <c r="D8" s="116" t="s">
        <v>174</v>
      </c>
    </row>
    <row r="9" spans="2:7" x14ac:dyDescent="0.35">
      <c r="D9" s="115"/>
    </row>
    <row r="10" spans="2:7" x14ac:dyDescent="0.35">
      <c r="B10" s="114" t="s">
        <v>177</v>
      </c>
    </row>
    <row r="13" spans="2:7" x14ac:dyDescent="0.35">
      <c r="B13" s="120" t="s">
        <v>178</v>
      </c>
      <c r="C13" s="120" t="s">
        <v>179</v>
      </c>
      <c r="D13" s="120" t="s">
        <v>180</v>
      </c>
      <c r="E13" s="121" t="s">
        <v>181</v>
      </c>
    </row>
    <row r="14" spans="2:7" x14ac:dyDescent="0.35">
      <c r="B14" s="122" t="s">
        <v>182</v>
      </c>
      <c r="C14" s="123">
        <v>44014</v>
      </c>
      <c r="D14" s="124" t="s">
        <v>183</v>
      </c>
      <c r="E14" s="125">
        <v>22914.69</v>
      </c>
    </row>
    <row r="15" spans="2:7" x14ac:dyDescent="0.35">
      <c r="B15" s="122" t="s">
        <v>182</v>
      </c>
      <c r="C15" s="123">
        <v>44015</v>
      </c>
      <c r="D15" s="124" t="s">
        <v>184</v>
      </c>
      <c r="E15" s="125">
        <v>7530.79</v>
      </c>
    </row>
    <row r="16" spans="2:7" x14ac:dyDescent="0.35">
      <c r="B16" s="122" t="s">
        <v>182</v>
      </c>
      <c r="C16" s="123">
        <v>44020</v>
      </c>
      <c r="D16" s="124">
        <v>2018000022</v>
      </c>
      <c r="E16" s="125">
        <v>4499.8599999999997</v>
      </c>
    </row>
    <row r="17" spans="2:5" x14ac:dyDescent="0.35">
      <c r="B17" s="122" t="s">
        <v>182</v>
      </c>
      <c r="C17" s="123">
        <v>44024</v>
      </c>
      <c r="D17" s="124" t="s">
        <v>185</v>
      </c>
      <c r="E17" s="125">
        <v>129111.21</v>
      </c>
    </row>
    <row r="18" spans="2:5" x14ac:dyDescent="0.35">
      <c r="B18" s="122" t="s">
        <v>182</v>
      </c>
      <c r="C18" s="123">
        <v>44025</v>
      </c>
      <c r="D18" s="124" t="s">
        <v>186</v>
      </c>
      <c r="E18" s="125">
        <v>161970.87</v>
      </c>
    </row>
    <row r="19" spans="2:5" x14ac:dyDescent="0.35">
      <c r="B19" s="122" t="s">
        <v>182</v>
      </c>
      <c r="C19" s="123">
        <v>44026</v>
      </c>
      <c r="D19" s="124" t="s">
        <v>187</v>
      </c>
      <c r="E19" s="125">
        <v>26845.4</v>
      </c>
    </row>
    <row r="20" spans="2:5" x14ac:dyDescent="0.35">
      <c r="B20" s="122" t="s">
        <v>182</v>
      </c>
      <c r="C20" s="123">
        <v>44030</v>
      </c>
      <c r="D20" s="124" t="s">
        <v>188</v>
      </c>
      <c r="E20" s="125">
        <v>361083.38</v>
      </c>
    </row>
    <row r="21" spans="2:5" x14ac:dyDescent="0.35">
      <c r="B21" s="122" t="s">
        <v>182</v>
      </c>
      <c r="C21" s="123">
        <v>44030</v>
      </c>
      <c r="D21" s="124" t="s">
        <v>189</v>
      </c>
      <c r="E21" s="125">
        <v>68978.259999999995</v>
      </c>
    </row>
    <row r="22" spans="2:5" x14ac:dyDescent="0.35">
      <c r="B22" s="122" t="s">
        <v>182</v>
      </c>
      <c r="C22" s="123">
        <v>44032</v>
      </c>
      <c r="D22" s="124" t="s">
        <v>190</v>
      </c>
      <c r="E22" s="125">
        <v>3824.72</v>
      </c>
    </row>
    <row r="23" spans="2:5" x14ac:dyDescent="0.35">
      <c r="B23" s="122" t="s">
        <v>182</v>
      </c>
      <c r="C23" s="123">
        <v>44039</v>
      </c>
      <c r="D23" s="124" t="s">
        <v>191</v>
      </c>
      <c r="E23" s="125">
        <v>61841.89</v>
      </c>
    </row>
    <row r="24" spans="2:5" x14ac:dyDescent="0.35">
      <c r="B24" s="122" t="s">
        <v>182</v>
      </c>
      <c r="C24" s="123">
        <v>44039</v>
      </c>
      <c r="D24" s="124" t="s">
        <v>192</v>
      </c>
      <c r="E24" s="125">
        <v>52315.94</v>
      </c>
    </row>
    <row r="25" spans="2:5" x14ac:dyDescent="0.35">
      <c r="B25" s="122" t="s">
        <v>182</v>
      </c>
      <c r="C25" s="123">
        <v>44040</v>
      </c>
      <c r="D25" s="124" t="s">
        <v>193</v>
      </c>
      <c r="E25" s="125">
        <v>169423.13</v>
      </c>
    </row>
    <row r="26" spans="2:5" x14ac:dyDescent="0.35">
      <c r="B26" s="122" t="s">
        <v>182</v>
      </c>
      <c r="C26" s="123">
        <v>44040</v>
      </c>
      <c r="D26" s="124" t="s">
        <v>194</v>
      </c>
      <c r="E26" s="125">
        <v>100930.63</v>
      </c>
    </row>
    <row r="27" spans="2:5" x14ac:dyDescent="0.35">
      <c r="B27" s="122" t="s">
        <v>182</v>
      </c>
      <c r="C27" s="123">
        <v>44046</v>
      </c>
      <c r="D27" s="124" t="s">
        <v>195</v>
      </c>
      <c r="E27" s="125">
        <v>21749.37</v>
      </c>
    </row>
    <row r="28" spans="2:5" x14ac:dyDescent="0.35">
      <c r="B28" s="122" t="s">
        <v>182</v>
      </c>
      <c r="C28" s="123">
        <v>44050</v>
      </c>
      <c r="D28" s="124" t="s">
        <v>196</v>
      </c>
      <c r="E28" s="125">
        <v>83370.149999999994</v>
      </c>
    </row>
    <row r="29" spans="2:5" ht="13.5" customHeight="1" x14ac:dyDescent="0.35">
      <c r="B29" s="122" t="s">
        <v>182</v>
      </c>
      <c r="C29" s="123">
        <v>44050</v>
      </c>
      <c r="D29" s="124" t="s">
        <v>197</v>
      </c>
      <c r="E29" s="125">
        <v>88821.38</v>
      </c>
    </row>
    <row r="30" spans="2:5" x14ac:dyDescent="0.35">
      <c r="B30" s="122" t="s">
        <v>182</v>
      </c>
      <c r="C30" s="123">
        <v>44050</v>
      </c>
      <c r="D30" s="124" t="s">
        <v>198</v>
      </c>
      <c r="E30" s="125">
        <v>259358.4</v>
      </c>
    </row>
    <row r="31" spans="2:5" x14ac:dyDescent="0.35">
      <c r="B31" s="122" t="s">
        <v>182</v>
      </c>
      <c r="C31" s="123">
        <v>44050</v>
      </c>
      <c r="D31" s="124" t="s">
        <v>199</v>
      </c>
      <c r="E31" s="125">
        <v>282898.99</v>
      </c>
    </row>
    <row r="32" spans="2:5" x14ac:dyDescent="0.35">
      <c r="B32" s="122" t="s">
        <v>182</v>
      </c>
      <c r="C32" s="123">
        <v>44050</v>
      </c>
      <c r="D32" s="124" t="s">
        <v>200</v>
      </c>
      <c r="E32" s="125">
        <v>65287.99</v>
      </c>
    </row>
    <row r="33" spans="2:5" x14ac:dyDescent="0.35">
      <c r="B33" s="122" t="s">
        <v>182</v>
      </c>
      <c r="C33" s="123">
        <v>44060</v>
      </c>
      <c r="D33" s="124" t="s">
        <v>201</v>
      </c>
      <c r="E33" s="125">
        <v>85555.82</v>
      </c>
    </row>
    <row r="34" spans="2:5" x14ac:dyDescent="0.35">
      <c r="B34" s="122" t="s">
        <v>182</v>
      </c>
      <c r="C34" s="123">
        <v>44064</v>
      </c>
      <c r="D34" s="124" t="s">
        <v>202</v>
      </c>
      <c r="E34" s="125">
        <v>10200.5</v>
      </c>
    </row>
    <row r="35" spans="2:5" x14ac:dyDescent="0.35">
      <c r="B35" s="122" t="s">
        <v>182</v>
      </c>
      <c r="C35" s="123">
        <v>44070</v>
      </c>
      <c r="D35" s="124" t="s">
        <v>203</v>
      </c>
      <c r="E35" s="125">
        <v>38822.699999999997</v>
      </c>
    </row>
    <row r="36" spans="2:5" x14ac:dyDescent="0.35">
      <c r="B36" s="122" t="s">
        <v>182</v>
      </c>
      <c r="C36" s="123">
        <v>44079</v>
      </c>
      <c r="D36" s="124" t="s">
        <v>204</v>
      </c>
      <c r="E36" s="125">
        <v>12817.25</v>
      </c>
    </row>
    <row r="37" spans="2:5" x14ac:dyDescent="0.35">
      <c r="B37" s="122" t="s">
        <v>182</v>
      </c>
      <c r="C37" s="123">
        <v>44080</v>
      </c>
      <c r="D37" s="124" t="s">
        <v>205</v>
      </c>
      <c r="E37" s="125">
        <v>445120.28</v>
      </c>
    </row>
    <row r="38" spans="2:5" x14ac:dyDescent="0.35">
      <c r="B38" s="122" t="s">
        <v>182</v>
      </c>
      <c r="C38" s="123">
        <v>44080</v>
      </c>
      <c r="D38" s="124" t="s">
        <v>206</v>
      </c>
      <c r="E38" s="125">
        <v>96882.61</v>
      </c>
    </row>
    <row r="39" spans="2:5" x14ac:dyDescent="0.35">
      <c r="B39" s="122" t="s">
        <v>182</v>
      </c>
      <c r="C39" s="123">
        <v>44081</v>
      </c>
      <c r="D39" s="124" t="s">
        <v>207</v>
      </c>
      <c r="E39" s="125">
        <v>89557.35</v>
      </c>
    </row>
    <row r="40" spans="2:5" x14ac:dyDescent="0.35">
      <c r="B40" s="122" t="s">
        <v>182</v>
      </c>
      <c r="C40" s="123">
        <v>44092</v>
      </c>
      <c r="D40" s="124" t="s">
        <v>208</v>
      </c>
      <c r="E40" s="125">
        <v>22676.21</v>
      </c>
    </row>
    <row r="41" spans="2:5" x14ac:dyDescent="0.35">
      <c r="B41" s="122" t="s">
        <v>182</v>
      </c>
      <c r="C41" s="123">
        <v>44097</v>
      </c>
      <c r="D41" s="124" t="s">
        <v>209</v>
      </c>
      <c r="E41" s="125">
        <v>127095.91</v>
      </c>
    </row>
    <row r="42" spans="2:5" x14ac:dyDescent="0.35">
      <c r="B42" s="122" t="s">
        <v>182</v>
      </c>
      <c r="C42" s="123">
        <v>44097</v>
      </c>
      <c r="D42" s="124" t="s">
        <v>210</v>
      </c>
      <c r="E42" s="125">
        <v>494857.33</v>
      </c>
    </row>
    <row r="43" spans="2:5" x14ac:dyDescent="0.35">
      <c r="B43" s="122" t="s">
        <v>182</v>
      </c>
      <c r="C43" s="126">
        <v>44097</v>
      </c>
      <c r="D43" s="124" t="s">
        <v>211</v>
      </c>
      <c r="E43" s="125">
        <v>50895.88</v>
      </c>
    </row>
    <row r="44" spans="2:5" x14ac:dyDescent="0.35">
      <c r="B44" s="122" t="s">
        <v>182</v>
      </c>
      <c r="C44" s="126">
        <v>44104</v>
      </c>
      <c r="D44" s="124" t="s">
        <v>212</v>
      </c>
      <c r="E44" s="125">
        <v>5277.81</v>
      </c>
    </row>
    <row r="45" spans="2:5" x14ac:dyDescent="0.35">
      <c r="B45" s="122" t="s">
        <v>182</v>
      </c>
      <c r="C45" s="126">
        <v>44119</v>
      </c>
      <c r="D45" s="124" t="s">
        <v>213</v>
      </c>
      <c r="E45" s="125">
        <v>2448.42</v>
      </c>
    </row>
    <row r="46" spans="2:5" x14ac:dyDescent="0.35">
      <c r="B46" s="122" t="s">
        <v>182</v>
      </c>
      <c r="C46" s="126">
        <v>44120</v>
      </c>
      <c r="D46" s="124" t="s">
        <v>214</v>
      </c>
      <c r="E46" s="125">
        <v>22697.42</v>
      </c>
    </row>
    <row r="47" spans="2:5" x14ac:dyDescent="0.35">
      <c r="B47" s="122" t="s">
        <v>182</v>
      </c>
      <c r="C47" s="126">
        <v>44125</v>
      </c>
      <c r="D47" s="124" t="s">
        <v>215</v>
      </c>
      <c r="E47" s="125">
        <v>4337.66</v>
      </c>
    </row>
    <row r="48" spans="2:5" x14ac:dyDescent="0.35">
      <c r="B48" s="122" t="s">
        <v>182</v>
      </c>
      <c r="C48" s="126">
        <v>44137</v>
      </c>
      <c r="D48" s="124" t="s">
        <v>216</v>
      </c>
      <c r="E48" s="125">
        <v>8854.43</v>
      </c>
    </row>
    <row r="49" spans="2:5" x14ac:dyDescent="0.35">
      <c r="B49" s="122" t="s">
        <v>182</v>
      </c>
      <c r="C49" s="126">
        <v>44139</v>
      </c>
      <c r="D49" s="124" t="s">
        <v>217</v>
      </c>
      <c r="E49" s="125">
        <v>51776.28</v>
      </c>
    </row>
    <row r="50" spans="2:5" x14ac:dyDescent="0.35">
      <c r="B50" s="122" t="s">
        <v>182</v>
      </c>
      <c r="C50" s="126">
        <v>44139</v>
      </c>
      <c r="D50" s="124" t="s">
        <v>218</v>
      </c>
      <c r="E50" s="125">
        <v>20740.34</v>
      </c>
    </row>
    <row r="51" spans="2:5" x14ac:dyDescent="0.35">
      <c r="B51" s="122" t="s">
        <v>182</v>
      </c>
      <c r="C51" s="126">
        <v>44140</v>
      </c>
      <c r="D51" s="124" t="s">
        <v>219</v>
      </c>
      <c r="E51" s="125">
        <v>121.62</v>
      </c>
    </row>
    <row r="52" spans="2:5" x14ac:dyDescent="0.35">
      <c r="B52" s="122" t="s">
        <v>182</v>
      </c>
      <c r="C52" s="126">
        <v>44143</v>
      </c>
      <c r="D52" s="124" t="s">
        <v>220</v>
      </c>
      <c r="E52" s="125">
        <v>80921.7</v>
      </c>
    </row>
    <row r="53" spans="2:5" x14ac:dyDescent="0.35">
      <c r="B53" s="122" t="s">
        <v>182</v>
      </c>
      <c r="C53" s="126">
        <v>44144</v>
      </c>
      <c r="D53" s="124" t="s">
        <v>221</v>
      </c>
      <c r="E53" s="125">
        <v>16951.580000000002</v>
      </c>
    </row>
    <row r="54" spans="2:5" x14ac:dyDescent="0.35">
      <c r="B54" s="122" t="s">
        <v>182</v>
      </c>
      <c r="C54" s="126">
        <v>44147</v>
      </c>
      <c r="D54" s="124" t="s">
        <v>222</v>
      </c>
      <c r="E54" s="125">
        <v>66245.56</v>
      </c>
    </row>
    <row r="55" spans="2:5" x14ac:dyDescent="0.35">
      <c r="B55" s="122" t="s">
        <v>182</v>
      </c>
      <c r="C55" s="126">
        <v>44148</v>
      </c>
      <c r="D55" s="124" t="s">
        <v>223</v>
      </c>
      <c r="E55" s="125">
        <v>6820.08</v>
      </c>
    </row>
    <row r="56" spans="2:5" x14ac:dyDescent="0.35">
      <c r="B56" s="122" t="s">
        <v>182</v>
      </c>
      <c r="C56" s="126">
        <v>44152</v>
      </c>
      <c r="D56" s="124" t="s">
        <v>224</v>
      </c>
      <c r="E56" s="125">
        <v>83491.23</v>
      </c>
    </row>
    <row r="57" spans="2:5" x14ac:dyDescent="0.35">
      <c r="B57" s="122" t="s">
        <v>182</v>
      </c>
      <c r="C57" s="126">
        <v>44154</v>
      </c>
      <c r="D57" s="124" t="s">
        <v>225</v>
      </c>
      <c r="E57" s="125">
        <v>2824.87</v>
      </c>
    </row>
    <row r="58" spans="2:5" x14ac:dyDescent="0.35">
      <c r="B58" s="122" t="s">
        <v>182</v>
      </c>
      <c r="C58" s="126">
        <v>44154</v>
      </c>
      <c r="D58" s="124" t="s">
        <v>226</v>
      </c>
      <c r="E58" s="125">
        <v>10094.98</v>
      </c>
    </row>
    <row r="59" spans="2:5" x14ac:dyDescent="0.35">
      <c r="B59" s="122" t="s">
        <v>182</v>
      </c>
      <c r="C59" s="126">
        <v>44160</v>
      </c>
      <c r="D59" s="124" t="s">
        <v>227</v>
      </c>
      <c r="E59" s="125">
        <v>27288.92</v>
      </c>
    </row>
    <row r="60" spans="2:5" x14ac:dyDescent="0.35">
      <c r="B60" s="122" t="s">
        <v>182</v>
      </c>
      <c r="C60" s="126">
        <v>44161</v>
      </c>
      <c r="D60" s="124" t="s">
        <v>228</v>
      </c>
      <c r="E60" s="125">
        <v>40447.54</v>
      </c>
    </row>
    <row r="61" spans="2:5" x14ac:dyDescent="0.35">
      <c r="B61" s="122" t="s">
        <v>182</v>
      </c>
      <c r="C61" s="126">
        <v>44164</v>
      </c>
      <c r="D61" s="124" t="s">
        <v>229</v>
      </c>
      <c r="E61" s="125">
        <v>7064.81</v>
      </c>
    </row>
    <row r="62" spans="2:5" x14ac:dyDescent="0.35">
      <c r="B62" s="122" t="s">
        <v>182</v>
      </c>
      <c r="C62" s="126">
        <v>44169</v>
      </c>
      <c r="D62" s="124" t="s">
        <v>230</v>
      </c>
      <c r="E62" s="125">
        <v>974.95</v>
      </c>
    </row>
    <row r="63" spans="2:5" x14ac:dyDescent="0.35">
      <c r="B63" s="122" t="s">
        <v>182</v>
      </c>
      <c r="C63" s="126">
        <v>44172</v>
      </c>
      <c r="D63" s="124" t="s">
        <v>231</v>
      </c>
      <c r="E63" s="125">
        <v>37469.800000000003</v>
      </c>
    </row>
    <row r="64" spans="2:5" x14ac:dyDescent="0.35">
      <c r="B64" s="122" t="s">
        <v>182</v>
      </c>
      <c r="C64" s="126">
        <v>44174</v>
      </c>
      <c r="D64" s="124" t="s">
        <v>232</v>
      </c>
      <c r="E64" s="125">
        <v>32684.83</v>
      </c>
    </row>
    <row r="65" spans="2:5" x14ac:dyDescent="0.35">
      <c r="B65" s="122" t="s">
        <v>182</v>
      </c>
      <c r="C65" s="126">
        <v>44177</v>
      </c>
      <c r="D65" s="124" t="s">
        <v>233</v>
      </c>
      <c r="E65" s="125">
        <v>7858.57</v>
      </c>
    </row>
    <row r="66" spans="2:5" x14ac:dyDescent="0.35">
      <c r="B66" s="122" t="s">
        <v>182</v>
      </c>
      <c r="C66" s="126">
        <v>44178</v>
      </c>
      <c r="D66" s="124" t="s">
        <v>234</v>
      </c>
      <c r="E66" s="125">
        <v>184687.92</v>
      </c>
    </row>
    <row r="67" spans="2:5" x14ac:dyDescent="0.35">
      <c r="B67" s="122" t="s">
        <v>182</v>
      </c>
      <c r="C67" s="126">
        <v>44181</v>
      </c>
      <c r="D67" s="124" t="s">
        <v>235</v>
      </c>
      <c r="E67" s="125">
        <v>49059.87</v>
      </c>
    </row>
    <row r="68" spans="2:5" x14ac:dyDescent="0.35">
      <c r="B68" s="122" t="s">
        <v>182</v>
      </c>
      <c r="C68" s="126">
        <v>44182</v>
      </c>
      <c r="D68" s="124" t="s">
        <v>236</v>
      </c>
      <c r="E68" s="125">
        <v>4967.38</v>
      </c>
    </row>
    <row r="69" spans="2:5" x14ac:dyDescent="0.35">
      <c r="B69" s="122" t="s">
        <v>182</v>
      </c>
      <c r="C69" s="126">
        <v>44183</v>
      </c>
      <c r="D69" s="124" t="s">
        <v>237</v>
      </c>
      <c r="E69" s="125">
        <v>16109.22</v>
      </c>
    </row>
    <row r="70" spans="2:5" x14ac:dyDescent="0.35">
      <c r="B70" s="122" t="s">
        <v>182</v>
      </c>
      <c r="C70" s="126">
        <v>44185</v>
      </c>
      <c r="D70" s="124" t="s">
        <v>238</v>
      </c>
      <c r="E70" s="125">
        <v>9677.59</v>
      </c>
    </row>
    <row r="71" spans="2:5" x14ac:dyDescent="0.35">
      <c r="B71" s="122" t="s">
        <v>182</v>
      </c>
      <c r="C71" s="126">
        <v>44188</v>
      </c>
      <c r="D71" s="124" t="s">
        <v>239</v>
      </c>
      <c r="E71" s="125">
        <v>3757.37</v>
      </c>
    </row>
    <row r="72" spans="2:5" x14ac:dyDescent="0.35">
      <c r="B72" s="122" t="s">
        <v>182</v>
      </c>
      <c r="C72" s="126">
        <v>44195</v>
      </c>
      <c r="D72" s="124" t="s">
        <v>240</v>
      </c>
      <c r="E72" s="125">
        <v>7647.98</v>
      </c>
    </row>
    <row r="73" spans="2:5" x14ac:dyDescent="0.35">
      <c r="B73" s="122" t="s">
        <v>182</v>
      </c>
      <c r="C73" s="126">
        <v>44197</v>
      </c>
      <c r="D73" s="124" t="s">
        <v>241</v>
      </c>
      <c r="E73" s="125">
        <v>8887.67</v>
      </c>
    </row>
    <row r="74" spans="2:5" x14ac:dyDescent="0.35">
      <c r="B74" s="122" t="s">
        <v>182</v>
      </c>
      <c r="C74" s="126">
        <v>44205</v>
      </c>
      <c r="D74" s="124" t="s">
        <v>242</v>
      </c>
      <c r="E74" s="125">
        <v>8040.08</v>
      </c>
    </row>
    <row r="75" spans="2:5" x14ac:dyDescent="0.35">
      <c r="B75" s="122" t="s">
        <v>182</v>
      </c>
      <c r="C75" s="126">
        <v>44206</v>
      </c>
      <c r="D75" s="124" t="s">
        <v>243</v>
      </c>
      <c r="E75" s="125">
        <v>237044.7</v>
      </c>
    </row>
    <row r="76" spans="2:5" x14ac:dyDescent="0.35">
      <c r="B76" s="122" t="s">
        <v>182</v>
      </c>
      <c r="C76" s="126">
        <v>44206</v>
      </c>
      <c r="D76" s="124" t="s">
        <v>244</v>
      </c>
      <c r="E76" s="125">
        <v>530384.37</v>
      </c>
    </row>
    <row r="77" spans="2:5" x14ac:dyDescent="0.35">
      <c r="B77" s="122" t="s">
        <v>182</v>
      </c>
      <c r="C77" s="126">
        <v>44209</v>
      </c>
      <c r="D77" s="124" t="s">
        <v>245</v>
      </c>
      <c r="E77" s="125">
        <v>11406.13</v>
      </c>
    </row>
    <row r="78" spans="2:5" x14ac:dyDescent="0.35">
      <c r="B78" s="122" t="s">
        <v>182</v>
      </c>
      <c r="C78" s="126">
        <v>44210</v>
      </c>
      <c r="D78" s="124" t="s">
        <v>246</v>
      </c>
      <c r="E78" s="125">
        <v>18033.84</v>
      </c>
    </row>
    <row r="79" spans="2:5" x14ac:dyDescent="0.35">
      <c r="B79" s="122" t="s">
        <v>182</v>
      </c>
      <c r="C79" s="126">
        <v>44210</v>
      </c>
      <c r="D79" s="124" t="s">
        <v>247</v>
      </c>
      <c r="E79" s="125">
        <v>41781.980000000003</v>
      </c>
    </row>
    <row r="80" spans="2:5" x14ac:dyDescent="0.35">
      <c r="B80" s="122" t="s">
        <v>182</v>
      </c>
      <c r="C80" s="126">
        <v>44211</v>
      </c>
      <c r="D80" s="124" t="s">
        <v>248</v>
      </c>
      <c r="E80" s="125">
        <v>7288.68</v>
      </c>
    </row>
    <row r="81" spans="2:5" x14ac:dyDescent="0.35">
      <c r="B81" s="122" t="s">
        <v>182</v>
      </c>
      <c r="C81" s="126">
        <v>44211</v>
      </c>
      <c r="D81" s="124" t="s">
        <v>249</v>
      </c>
      <c r="E81" s="125">
        <v>28712.77</v>
      </c>
    </row>
    <row r="82" spans="2:5" x14ac:dyDescent="0.35">
      <c r="B82" s="122" t="s">
        <v>182</v>
      </c>
      <c r="C82" s="126">
        <v>44218</v>
      </c>
      <c r="D82" s="124" t="s">
        <v>250</v>
      </c>
      <c r="E82" s="125">
        <v>5645.54</v>
      </c>
    </row>
    <row r="83" spans="2:5" x14ac:dyDescent="0.35">
      <c r="B83" s="122" t="s">
        <v>182</v>
      </c>
      <c r="C83" s="126">
        <v>44224</v>
      </c>
      <c r="D83" s="124" t="s">
        <v>251</v>
      </c>
      <c r="E83" s="125">
        <v>4544.0200000000004</v>
      </c>
    </row>
    <row r="84" spans="2:5" x14ac:dyDescent="0.35">
      <c r="B84" s="122" t="s">
        <v>182</v>
      </c>
      <c r="C84" s="126">
        <v>44227</v>
      </c>
      <c r="D84" s="124" t="s">
        <v>252</v>
      </c>
      <c r="E84" s="125">
        <v>16825.27</v>
      </c>
    </row>
    <row r="85" spans="2:5" x14ac:dyDescent="0.35">
      <c r="B85" s="122" t="s">
        <v>182</v>
      </c>
      <c r="C85" s="126">
        <v>44231</v>
      </c>
      <c r="D85" s="124" t="s">
        <v>253</v>
      </c>
      <c r="E85" s="125">
        <v>8492.1200000000008</v>
      </c>
    </row>
    <row r="86" spans="2:5" x14ac:dyDescent="0.35">
      <c r="B86" s="122" t="s">
        <v>182</v>
      </c>
      <c r="C86" s="126">
        <v>44233</v>
      </c>
      <c r="D86" s="124" t="s">
        <v>254</v>
      </c>
      <c r="E86" s="125">
        <v>168858.64</v>
      </c>
    </row>
    <row r="87" spans="2:5" x14ac:dyDescent="0.35">
      <c r="B87" s="122" t="s">
        <v>182</v>
      </c>
      <c r="C87" s="126">
        <v>44236</v>
      </c>
      <c r="D87" s="124" t="s">
        <v>255</v>
      </c>
      <c r="E87" s="125">
        <v>4929.4799999999996</v>
      </c>
    </row>
    <row r="88" spans="2:5" x14ac:dyDescent="0.35">
      <c r="B88" s="122" t="s">
        <v>182</v>
      </c>
      <c r="C88" s="126">
        <v>44241</v>
      </c>
      <c r="D88" s="124" t="s">
        <v>256</v>
      </c>
      <c r="E88" s="125">
        <v>3056.82</v>
      </c>
    </row>
    <row r="89" spans="2:5" x14ac:dyDescent="0.35">
      <c r="B89" s="122" t="s">
        <v>182</v>
      </c>
      <c r="C89" s="126">
        <v>44246</v>
      </c>
      <c r="D89" s="124" t="s">
        <v>257</v>
      </c>
      <c r="E89" s="125">
        <v>2787.99</v>
      </c>
    </row>
    <row r="90" spans="2:5" x14ac:dyDescent="0.35">
      <c r="B90" s="122" t="s">
        <v>182</v>
      </c>
      <c r="C90" s="126">
        <v>44249</v>
      </c>
      <c r="D90" s="124" t="s">
        <v>258</v>
      </c>
      <c r="E90" s="125">
        <v>9518.52</v>
      </c>
    </row>
    <row r="91" spans="2:5" x14ac:dyDescent="0.35">
      <c r="B91" s="122" t="s">
        <v>182</v>
      </c>
      <c r="C91" s="126">
        <v>44249</v>
      </c>
      <c r="D91" s="124" t="s">
        <v>259</v>
      </c>
      <c r="E91" s="125">
        <v>32817.15</v>
      </c>
    </row>
    <row r="92" spans="2:5" x14ac:dyDescent="0.35">
      <c r="B92" s="122" t="s">
        <v>182</v>
      </c>
      <c r="C92" s="126">
        <v>44249</v>
      </c>
      <c r="D92" s="124" t="s">
        <v>260</v>
      </c>
      <c r="E92" s="125">
        <v>82784.89</v>
      </c>
    </row>
    <row r="93" spans="2:5" x14ac:dyDescent="0.35">
      <c r="B93" s="122" t="s">
        <v>182</v>
      </c>
      <c r="C93" s="126">
        <v>44252</v>
      </c>
      <c r="D93" s="124" t="s">
        <v>160</v>
      </c>
      <c r="E93" s="125">
        <v>19160.39</v>
      </c>
    </row>
    <row r="94" spans="2:5" x14ac:dyDescent="0.35">
      <c r="B94" s="122" t="s">
        <v>182</v>
      </c>
      <c r="C94" s="126">
        <v>44253</v>
      </c>
      <c r="D94" s="124" t="s">
        <v>261</v>
      </c>
      <c r="E94" s="125">
        <v>27167.32</v>
      </c>
    </row>
    <row r="95" spans="2:5" x14ac:dyDescent="0.35">
      <c r="B95" s="122" t="s">
        <v>182</v>
      </c>
      <c r="C95" s="126">
        <v>44255</v>
      </c>
      <c r="D95" s="124" t="s">
        <v>262</v>
      </c>
      <c r="E95" s="125">
        <v>6009.72</v>
      </c>
    </row>
    <row r="96" spans="2:5" x14ac:dyDescent="0.35">
      <c r="B96" s="122" t="s">
        <v>182</v>
      </c>
      <c r="C96" s="126">
        <v>44259</v>
      </c>
      <c r="D96" s="124" t="s">
        <v>263</v>
      </c>
      <c r="E96" s="125">
        <v>24216.71</v>
      </c>
    </row>
    <row r="97" spans="2:5" x14ac:dyDescent="0.35">
      <c r="B97" s="122" t="s">
        <v>182</v>
      </c>
      <c r="C97" s="126">
        <v>44262</v>
      </c>
      <c r="D97" s="124" t="s">
        <v>264</v>
      </c>
      <c r="E97" s="125">
        <v>39848.660000000003</v>
      </c>
    </row>
  </sheetData>
  <mergeCells count="2">
    <mergeCell ref="B1:G1"/>
    <mergeCell ref="B2:G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C932E-009A-40B5-8970-C5BDF8159D13}">
  <sheetPr>
    <pageSetUpPr fitToPage="1"/>
  </sheetPr>
  <dimension ref="A1:AA301"/>
  <sheetViews>
    <sheetView showGridLines="0" zoomScale="70" zoomScaleNormal="70" workbookViewId="0">
      <selection activeCell="C6" sqref="C6:O8"/>
    </sheetView>
  </sheetViews>
  <sheetFormatPr defaultColWidth="9.2109375" defaultRowHeight="12" outlineLevelRow="1" x14ac:dyDescent="0.3"/>
  <cols>
    <col min="1" max="1" width="7.92578125" style="298" customWidth="1"/>
    <col min="2" max="2" width="57.0703125" style="299" customWidth="1"/>
    <col min="3" max="4" width="10.7109375" style="300" customWidth="1"/>
    <col min="5" max="5" width="21.0703125" style="300" customWidth="1"/>
    <col min="6" max="6" width="11.92578125" style="300" customWidth="1"/>
    <col min="7" max="7" width="13.7109375" style="300" customWidth="1"/>
    <col min="8" max="8" width="9.5" style="300" customWidth="1"/>
    <col min="9" max="9" width="8.2109375" style="300" customWidth="1"/>
    <col min="10" max="10" width="19.92578125" style="300" customWidth="1"/>
    <col min="11" max="11" width="14.0703125" style="300" customWidth="1"/>
    <col min="12" max="12" width="9.92578125" style="300" customWidth="1"/>
    <col min="13" max="13" width="10.0703125" style="300" customWidth="1"/>
    <col min="14" max="14" width="11.2109375" style="300" customWidth="1"/>
    <col min="15" max="15" width="9.42578125" style="300" customWidth="1"/>
    <col min="16" max="16" width="3.42578125" style="175" customWidth="1"/>
    <col min="17" max="17" width="16.7109375" style="175" hidden="1" customWidth="1"/>
    <col min="18" max="18" width="3.2109375" style="175" customWidth="1"/>
    <col min="19" max="16384" width="9.2109375" style="175"/>
  </cols>
  <sheetData>
    <row r="1" spans="1:25" ht="12.5" thickBot="1" x14ac:dyDescent="0.35">
      <c r="A1" s="171"/>
      <c r="B1" s="172"/>
      <c r="C1" s="173"/>
      <c r="D1" s="173"/>
      <c r="E1" s="173"/>
      <c r="F1" s="173"/>
      <c r="G1" s="173"/>
      <c r="H1" s="173"/>
      <c r="I1" s="173"/>
      <c r="J1" s="173"/>
      <c r="K1" s="173"/>
      <c r="L1" s="173"/>
      <c r="M1" s="173"/>
      <c r="N1" s="173"/>
      <c r="O1" s="173"/>
      <c r="P1" s="174"/>
      <c r="Q1" s="174"/>
      <c r="R1" s="174"/>
      <c r="S1" s="174"/>
      <c r="T1" s="174"/>
      <c r="U1" s="174"/>
      <c r="V1" s="174"/>
      <c r="W1" s="174"/>
      <c r="X1" s="174"/>
      <c r="Y1" s="174"/>
    </row>
    <row r="2" spans="1:25" s="181" customFormat="1" ht="12.5" thickBot="1" x14ac:dyDescent="0.35">
      <c r="A2" s="171"/>
      <c r="B2" s="176" t="s">
        <v>36</v>
      </c>
      <c r="C2" s="177" t="s">
        <v>1962</v>
      </c>
      <c r="D2" s="178"/>
      <c r="E2" s="178"/>
      <c r="F2" s="178"/>
      <c r="G2" s="178"/>
      <c r="H2" s="178"/>
      <c r="I2" s="178"/>
      <c r="J2" s="178"/>
      <c r="K2" s="178"/>
      <c r="L2" s="178"/>
      <c r="M2" s="178"/>
      <c r="N2" s="178"/>
      <c r="O2" s="178"/>
      <c r="P2" s="179"/>
      <c r="Q2" s="180"/>
      <c r="R2" s="180"/>
      <c r="S2" s="180"/>
      <c r="T2" s="180"/>
      <c r="U2" s="180"/>
      <c r="V2" s="180"/>
      <c r="W2" s="180"/>
      <c r="X2" s="180"/>
      <c r="Y2" s="180"/>
    </row>
    <row r="3" spans="1:25" s="181" customFormat="1" ht="6" customHeight="1" x14ac:dyDescent="0.25">
      <c r="A3" s="171"/>
      <c r="B3" s="182"/>
      <c r="C3" s="183"/>
      <c r="D3" s="183"/>
      <c r="E3" s="183"/>
      <c r="F3" s="183"/>
      <c r="G3" s="183"/>
      <c r="H3" s="183"/>
      <c r="I3" s="183"/>
      <c r="J3" s="183"/>
      <c r="K3" s="183"/>
      <c r="L3" s="183"/>
      <c r="M3" s="183"/>
      <c r="N3" s="183"/>
      <c r="O3" s="183"/>
      <c r="P3" s="184"/>
      <c r="Q3" s="180"/>
      <c r="R3" s="180"/>
      <c r="S3" s="180"/>
      <c r="T3" s="180"/>
      <c r="U3" s="180"/>
      <c r="V3" s="180"/>
      <c r="W3" s="180"/>
      <c r="X3" s="180"/>
      <c r="Y3" s="180"/>
    </row>
    <row r="4" spans="1:25" s="181" customFormat="1" x14ac:dyDescent="0.25">
      <c r="A4" s="171"/>
      <c r="B4" s="185" t="s">
        <v>16</v>
      </c>
      <c r="C4" s="641" t="s">
        <v>942</v>
      </c>
      <c r="D4" s="641"/>
      <c r="E4" s="641"/>
      <c r="F4" s="641"/>
      <c r="G4" s="641"/>
      <c r="H4" s="641"/>
      <c r="I4" s="641"/>
      <c r="J4" s="641"/>
      <c r="K4" s="641"/>
      <c r="L4" s="641"/>
      <c r="M4" s="641"/>
      <c r="N4" s="641"/>
      <c r="O4" s="641"/>
      <c r="P4" s="184"/>
      <c r="Q4" s="180"/>
      <c r="R4" s="180"/>
      <c r="S4" s="180"/>
      <c r="T4" s="180"/>
      <c r="U4" s="180"/>
      <c r="V4" s="180"/>
      <c r="W4" s="180"/>
      <c r="X4" s="180"/>
      <c r="Y4" s="180"/>
    </row>
    <row r="5" spans="1:25" s="181" customFormat="1" ht="6" customHeight="1" x14ac:dyDescent="0.25">
      <c r="A5" s="171"/>
      <c r="B5" s="186"/>
      <c r="C5" s="183"/>
      <c r="D5" s="183"/>
      <c r="E5" s="183"/>
      <c r="F5" s="183"/>
      <c r="G5" s="183"/>
      <c r="H5" s="183"/>
      <c r="I5" s="183"/>
      <c r="J5" s="183"/>
      <c r="K5" s="183"/>
      <c r="L5" s="183"/>
      <c r="M5" s="183"/>
      <c r="N5" s="183"/>
      <c r="O5" s="183"/>
      <c r="P5" s="184"/>
      <c r="Q5" s="180"/>
      <c r="R5" s="180"/>
      <c r="S5" s="180"/>
      <c r="T5" s="180"/>
      <c r="U5" s="180"/>
      <c r="V5" s="180"/>
      <c r="W5" s="180"/>
      <c r="X5" s="180"/>
      <c r="Y5" s="180"/>
    </row>
    <row r="6" spans="1:25" s="181" customFormat="1" x14ac:dyDescent="0.25">
      <c r="A6" s="171"/>
      <c r="B6" s="187" t="s">
        <v>38</v>
      </c>
      <c r="C6" s="641" t="s">
        <v>1963</v>
      </c>
      <c r="D6" s="641"/>
      <c r="E6" s="641"/>
      <c r="F6" s="641"/>
      <c r="G6" s="641"/>
      <c r="H6" s="641"/>
      <c r="I6" s="641"/>
      <c r="J6" s="641"/>
      <c r="K6" s="641"/>
      <c r="L6" s="641"/>
      <c r="M6" s="641"/>
      <c r="N6" s="641"/>
      <c r="O6" s="641"/>
      <c r="P6" s="184"/>
      <c r="Q6" s="180"/>
      <c r="R6" s="180"/>
      <c r="S6" s="180"/>
      <c r="T6" s="180"/>
      <c r="U6" s="180"/>
      <c r="V6" s="180"/>
      <c r="W6" s="180"/>
      <c r="X6" s="180"/>
      <c r="Y6" s="180"/>
    </row>
    <row r="7" spans="1:25" s="181" customFormat="1" x14ac:dyDescent="0.25">
      <c r="A7" s="171"/>
      <c r="B7" s="188" t="s">
        <v>39</v>
      </c>
      <c r="C7" s="641"/>
      <c r="D7" s="641"/>
      <c r="E7" s="641"/>
      <c r="F7" s="641"/>
      <c r="G7" s="641"/>
      <c r="H7" s="641"/>
      <c r="I7" s="641"/>
      <c r="J7" s="641"/>
      <c r="K7" s="641"/>
      <c r="L7" s="641"/>
      <c r="M7" s="641"/>
      <c r="N7" s="641"/>
      <c r="O7" s="641"/>
      <c r="P7" s="184"/>
      <c r="Q7" s="180"/>
      <c r="R7" s="180"/>
      <c r="S7" s="180"/>
      <c r="T7" s="180"/>
      <c r="U7" s="180"/>
      <c r="V7" s="180"/>
      <c r="W7" s="180"/>
      <c r="X7" s="180"/>
      <c r="Y7" s="180"/>
    </row>
    <row r="8" spans="1:25" s="181" customFormat="1" x14ac:dyDescent="0.25">
      <c r="A8" s="171"/>
      <c r="B8" s="189"/>
      <c r="C8" s="641"/>
      <c r="D8" s="641"/>
      <c r="E8" s="641"/>
      <c r="F8" s="641"/>
      <c r="G8" s="641"/>
      <c r="H8" s="641"/>
      <c r="I8" s="641"/>
      <c r="J8" s="641"/>
      <c r="K8" s="641"/>
      <c r="L8" s="641"/>
      <c r="M8" s="641"/>
      <c r="N8" s="641"/>
      <c r="O8" s="641"/>
      <c r="P8" s="184"/>
      <c r="Q8" s="180"/>
      <c r="R8" s="180"/>
      <c r="S8" s="180"/>
      <c r="T8" s="180"/>
      <c r="U8" s="180"/>
      <c r="V8" s="180"/>
      <c r="W8" s="180"/>
      <c r="X8" s="180"/>
      <c r="Y8" s="180"/>
    </row>
    <row r="9" spans="1:25" s="181" customFormat="1" ht="6" customHeight="1" thickBot="1" x14ac:dyDescent="0.3">
      <c r="A9" s="171"/>
      <c r="B9" s="182"/>
      <c r="C9" s="183"/>
      <c r="D9" s="183"/>
      <c r="E9" s="183"/>
      <c r="F9" s="183"/>
      <c r="G9" s="183"/>
      <c r="H9" s="183"/>
      <c r="I9" s="183"/>
      <c r="J9" s="183"/>
      <c r="K9" s="183"/>
      <c r="L9" s="183"/>
      <c r="M9" s="183"/>
      <c r="N9" s="183"/>
      <c r="O9" s="183"/>
      <c r="P9" s="184"/>
      <c r="Q9" s="180"/>
      <c r="R9" s="180"/>
      <c r="S9" s="180"/>
      <c r="T9" s="180"/>
      <c r="U9" s="180"/>
      <c r="V9" s="180"/>
      <c r="W9" s="180"/>
      <c r="X9" s="180"/>
      <c r="Y9" s="180"/>
    </row>
    <row r="10" spans="1:25" s="181" customFormat="1" x14ac:dyDescent="0.25">
      <c r="A10" s="556" t="str">
        <f>[1]Notes!B4</f>
        <v>Note 1</v>
      </c>
      <c r="B10" s="559" t="s">
        <v>40</v>
      </c>
      <c r="C10" s="641" t="s">
        <v>2192</v>
      </c>
      <c r="D10" s="641"/>
      <c r="E10" s="641"/>
      <c r="F10" s="641"/>
      <c r="G10" s="641"/>
      <c r="H10" s="641"/>
      <c r="I10" s="641"/>
      <c r="J10" s="641"/>
      <c r="K10" s="641"/>
      <c r="L10" s="641"/>
      <c r="M10" s="641"/>
      <c r="N10" s="641"/>
      <c r="O10" s="641"/>
      <c r="P10" s="184"/>
      <c r="Q10" s="180"/>
      <c r="R10" s="180"/>
      <c r="S10" s="180"/>
      <c r="T10" s="180"/>
      <c r="U10" s="180"/>
      <c r="V10" s="180"/>
      <c r="W10" s="180"/>
      <c r="X10" s="180"/>
      <c r="Y10" s="180"/>
    </row>
    <row r="11" spans="1:25" s="181" customFormat="1" x14ac:dyDescent="0.25">
      <c r="A11" s="557"/>
      <c r="B11" s="539"/>
      <c r="C11" s="641"/>
      <c r="D11" s="641"/>
      <c r="E11" s="641"/>
      <c r="F11" s="641"/>
      <c r="G11" s="641"/>
      <c r="H11" s="641"/>
      <c r="I11" s="641"/>
      <c r="J11" s="641"/>
      <c r="K11" s="641"/>
      <c r="L11" s="641"/>
      <c r="M11" s="641"/>
      <c r="N11" s="641"/>
      <c r="O11" s="641"/>
      <c r="P11" s="184"/>
      <c r="Q11" s="180"/>
      <c r="R11" s="180"/>
      <c r="S11" s="180"/>
      <c r="T11" s="180"/>
      <c r="U11" s="180"/>
      <c r="V11" s="180"/>
      <c r="W11" s="180"/>
      <c r="X11" s="180"/>
      <c r="Y11" s="180"/>
    </row>
    <row r="12" spans="1:25" s="181" customFormat="1" x14ac:dyDescent="0.25">
      <c r="A12" s="557"/>
      <c r="B12" s="539"/>
      <c r="C12" s="641"/>
      <c r="D12" s="641"/>
      <c r="E12" s="641"/>
      <c r="F12" s="641"/>
      <c r="G12" s="641"/>
      <c r="H12" s="641"/>
      <c r="I12" s="641"/>
      <c r="J12" s="641"/>
      <c r="K12" s="641"/>
      <c r="L12" s="641"/>
      <c r="M12" s="641"/>
      <c r="N12" s="641"/>
      <c r="O12" s="641"/>
      <c r="P12" s="184"/>
      <c r="Q12" s="180"/>
      <c r="R12" s="180"/>
      <c r="S12" s="180"/>
      <c r="T12" s="180"/>
      <c r="U12" s="180"/>
      <c r="V12" s="180"/>
      <c r="W12" s="180"/>
      <c r="X12" s="180"/>
      <c r="Y12" s="180"/>
    </row>
    <row r="13" spans="1:25" s="181" customFormat="1" x14ac:dyDescent="0.25">
      <c r="A13" s="557"/>
      <c r="B13" s="539"/>
      <c r="C13" s="641"/>
      <c r="D13" s="641"/>
      <c r="E13" s="641"/>
      <c r="F13" s="641"/>
      <c r="G13" s="641"/>
      <c r="H13" s="641"/>
      <c r="I13" s="641"/>
      <c r="J13" s="641"/>
      <c r="K13" s="641"/>
      <c r="L13" s="641"/>
      <c r="M13" s="641"/>
      <c r="N13" s="641"/>
      <c r="O13" s="641"/>
      <c r="P13" s="184"/>
      <c r="Q13" s="180"/>
      <c r="R13" s="180"/>
      <c r="S13" s="180"/>
      <c r="T13" s="180"/>
      <c r="U13" s="180"/>
      <c r="V13" s="180"/>
      <c r="W13" s="180"/>
      <c r="X13" s="180"/>
      <c r="Y13" s="180"/>
    </row>
    <row r="14" spans="1:25" s="181" customFormat="1" x14ac:dyDescent="0.25">
      <c r="A14" s="557"/>
      <c r="B14" s="539"/>
      <c r="C14" s="641"/>
      <c r="D14" s="641"/>
      <c r="E14" s="641"/>
      <c r="F14" s="641"/>
      <c r="G14" s="641"/>
      <c r="H14" s="641"/>
      <c r="I14" s="641"/>
      <c r="J14" s="641"/>
      <c r="K14" s="641"/>
      <c r="L14" s="641"/>
      <c r="M14" s="641"/>
      <c r="N14" s="641"/>
      <c r="O14" s="641"/>
      <c r="P14" s="184"/>
      <c r="Q14" s="180"/>
      <c r="R14" s="180"/>
      <c r="S14" s="180"/>
      <c r="T14" s="180"/>
      <c r="U14" s="180"/>
      <c r="V14" s="180"/>
      <c r="W14" s="180"/>
      <c r="X14" s="180"/>
      <c r="Y14" s="180"/>
    </row>
    <row r="15" spans="1:25" s="181" customFormat="1" ht="12.5" thickBot="1" x14ac:dyDescent="0.3">
      <c r="A15" s="558"/>
      <c r="B15" s="540"/>
      <c r="C15" s="641"/>
      <c r="D15" s="641"/>
      <c r="E15" s="641"/>
      <c r="F15" s="641"/>
      <c r="G15" s="641"/>
      <c r="H15" s="641"/>
      <c r="I15" s="641"/>
      <c r="J15" s="641"/>
      <c r="K15" s="641"/>
      <c r="L15" s="641"/>
      <c r="M15" s="641"/>
      <c r="N15" s="641"/>
      <c r="O15" s="641"/>
      <c r="P15" s="184"/>
      <c r="Q15" s="180"/>
      <c r="R15" s="180"/>
      <c r="S15" s="180"/>
      <c r="T15" s="180"/>
      <c r="U15" s="180"/>
      <c r="V15" s="180"/>
      <c r="W15" s="180"/>
      <c r="X15" s="180"/>
      <c r="Y15" s="180"/>
    </row>
    <row r="16" spans="1:25" s="181" customFormat="1" ht="6" customHeight="1" x14ac:dyDescent="0.25">
      <c r="A16" s="556" t="str">
        <f>[1]Notes!B6</f>
        <v>Note 2</v>
      </c>
      <c r="B16" s="190"/>
      <c r="C16" s="183"/>
      <c r="D16" s="183"/>
      <c r="E16" s="183"/>
      <c r="F16" s="183"/>
      <c r="G16" s="183"/>
      <c r="H16" s="183"/>
      <c r="I16" s="191"/>
      <c r="J16" s="183"/>
      <c r="K16" s="183"/>
      <c r="L16" s="183"/>
      <c r="M16" s="183"/>
      <c r="N16" s="183"/>
      <c r="O16" s="183"/>
      <c r="P16" s="184"/>
      <c r="Q16" s="180"/>
      <c r="R16" s="180"/>
      <c r="S16" s="180"/>
      <c r="T16" s="180"/>
      <c r="U16" s="180"/>
      <c r="V16" s="180"/>
      <c r="W16" s="180"/>
      <c r="X16" s="180"/>
      <c r="Y16" s="180"/>
    </row>
    <row r="17" spans="1:25" s="181" customFormat="1" x14ac:dyDescent="0.25">
      <c r="A17" s="557"/>
      <c r="B17" s="192" t="s">
        <v>41</v>
      </c>
      <c r="C17" s="193" t="s">
        <v>21</v>
      </c>
      <c r="D17" s="194"/>
      <c r="E17" s="194"/>
      <c r="F17" s="194"/>
      <c r="G17" s="642" t="s">
        <v>42</v>
      </c>
      <c r="H17" s="642"/>
      <c r="I17" s="195" t="s">
        <v>43</v>
      </c>
      <c r="J17" s="196" t="s">
        <v>44</v>
      </c>
      <c r="K17" s="195"/>
      <c r="L17" s="183"/>
      <c r="M17" s="183"/>
      <c r="N17" s="183"/>
      <c r="O17" s="183"/>
      <c r="P17" s="184"/>
      <c r="Q17" s="180"/>
      <c r="R17" s="180"/>
      <c r="S17" s="180"/>
      <c r="T17" s="180"/>
      <c r="U17" s="180"/>
      <c r="V17" s="180"/>
      <c r="W17" s="180"/>
      <c r="X17" s="180"/>
      <c r="Y17" s="180"/>
    </row>
    <row r="18" spans="1:25" s="181" customFormat="1" ht="5.5" customHeight="1" x14ac:dyDescent="0.25">
      <c r="A18" s="557"/>
      <c r="B18" s="197"/>
      <c r="C18" s="183"/>
      <c r="D18" s="183"/>
      <c r="E18" s="183"/>
      <c r="F18" s="183"/>
      <c r="G18" s="198"/>
      <c r="H18" s="198"/>
      <c r="I18" s="191"/>
      <c r="J18" s="198"/>
      <c r="K18" s="191"/>
      <c r="L18" s="183"/>
      <c r="M18" s="183"/>
      <c r="N18" s="183"/>
      <c r="O18" s="183"/>
      <c r="P18" s="184"/>
      <c r="Q18" s="180"/>
      <c r="R18" s="180"/>
      <c r="S18" s="180"/>
      <c r="T18" s="180"/>
      <c r="U18" s="180"/>
      <c r="V18" s="180"/>
      <c r="W18" s="180"/>
      <c r="X18" s="180"/>
      <c r="Y18" s="180"/>
    </row>
    <row r="19" spans="1:25" s="181" customFormat="1" x14ac:dyDescent="0.25">
      <c r="A19" s="557"/>
      <c r="B19" s="197"/>
      <c r="C19" s="193" t="s">
        <v>22</v>
      </c>
      <c r="D19" s="194"/>
      <c r="E19" s="194"/>
      <c r="F19" s="194"/>
      <c r="G19" s="642" t="s">
        <v>45</v>
      </c>
      <c r="H19" s="642"/>
      <c r="I19" s="195" t="s">
        <v>43</v>
      </c>
      <c r="J19" s="196" t="s">
        <v>46</v>
      </c>
      <c r="K19" s="195"/>
      <c r="L19" s="183"/>
      <c r="M19" s="183"/>
      <c r="N19" s="183"/>
      <c r="O19" s="183"/>
      <c r="P19" s="184"/>
      <c r="Q19" s="180"/>
      <c r="R19" s="180"/>
      <c r="S19" s="180"/>
      <c r="T19" s="180"/>
      <c r="U19" s="180"/>
      <c r="V19" s="180"/>
      <c r="W19" s="180"/>
      <c r="X19" s="180"/>
      <c r="Y19" s="180"/>
    </row>
    <row r="20" spans="1:25" s="181" customFormat="1" ht="5.5" customHeight="1" x14ac:dyDescent="0.25">
      <c r="A20" s="557"/>
      <c r="B20" s="197"/>
      <c r="C20" s="183"/>
      <c r="D20" s="183"/>
      <c r="E20" s="183"/>
      <c r="F20" s="183"/>
      <c r="G20" s="198"/>
      <c r="H20" s="198"/>
      <c r="I20" s="191"/>
      <c r="J20" s="198"/>
      <c r="K20" s="191"/>
      <c r="L20" s="183"/>
      <c r="M20" s="183"/>
      <c r="N20" s="183"/>
      <c r="O20" s="183"/>
      <c r="P20" s="184"/>
      <c r="Q20" s="180"/>
      <c r="R20" s="180"/>
      <c r="S20" s="180"/>
      <c r="T20" s="180"/>
      <c r="U20" s="180"/>
      <c r="V20" s="180"/>
      <c r="W20" s="180"/>
      <c r="X20" s="180"/>
      <c r="Y20" s="180"/>
    </row>
    <row r="21" spans="1:25" s="181" customFormat="1" x14ac:dyDescent="0.25">
      <c r="A21" s="557"/>
      <c r="B21" s="197"/>
      <c r="C21" s="199" t="s">
        <v>23</v>
      </c>
      <c r="D21" s="200"/>
      <c r="E21" s="200"/>
      <c r="F21" s="200"/>
      <c r="G21" s="642" t="s">
        <v>47</v>
      </c>
      <c r="H21" s="642"/>
      <c r="I21" s="195" t="s">
        <v>43</v>
      </c>
      <c r="J21" s="196" t="s">
        <v>48</v>
      </c>
      <c r="K21" s="195" t="s">
        <v>43</v>
      </c>
      <c r="L21" s="183"/>
      <c r="M21" s="183"/>
      <c r="N21" s="183"/>
      <c r="O21" s="183"/>
      <c r="P21" s="184"/>
      <c r="Q21" s="180"/>
      <c r="R21" s="180"/>
      <c r="S21" s="180"/>
      <c r="T21" s="180"/>
      <c r="U21" s="180"/>
      <c r="V21" s="180"/>
      <c r="W21" s="180"/>
      <c r="X21" s="180"/>
      <c r="Y21" s="180"/>
    </row>
    <row r="22" spans="1:25" s="181" customFormat="1" x14ac:dyDescent="0.25">
      <c r="A22" s="557"/>
      <c r="B22" s="197"/>
      <c r="C22" s="183"/>
      <c r="D22" s="183"/>
      <c r="E22" s="183"/>
      <c r="F22" s="183"/>
      <c r="G22" s="642" t="s">
        <v>49</v>
      </c>
      <c r="H22" s="642"/>
      <c r="I22" s="195"/>
      <c r="J22" s="196" t="s">
        <v>50</v>
      </c>
      <c r="K22" s="195" t="s">
        <v>43</v>
      </c>
      <c r="L22" s="183"/>
      <c r="M22" s="183"/>
      <c r="N22" s="183"/>
      <c r="O22" s="183"/>
      <c r="P22" s="184"/>
      <c r="Q22" s="180"/>
      <c r="R22" s="180"/>
      <c r="S22" s="180"/>
      <c r="T22" s="180"/>
      <c r="U22" s="180"/>
      <c r="V22" s="180"/>
      <c r="W22" s="180"/>
      <c r="X22" s="180"/>
      <c r="Y22" s="180"/>
    </row>
    <row r="23" spans="1:25" s="181" customFormat="1" ht="12.5" thickBot="1" x14ac:dyDescent="0.3">
      <c r="A23" s="558"/>
      <c r="B23" s="201"/>
      <c r="C23" s="202"/>
      <c r="D23" s="202"/>
      <c r="E23" s="202"/>
      <c r="F23" s="202"/>
      <c r="G23" s="642" t="s">
        <v>51</v>
      </c>
      <c r="H23" s="642"/>
      <c r="I23" s="195" t="s">
        <v>43</v>
      </c>
      <c r="J23" s="196" t="s">
        <v>52</v>
      </c>
      <c r="K23" s="195"/>
      <c r="L23" s="183"/>
      <c r="M23" s="183"/>
      <c r="N23" s="183"/>
      <c r="O23" s="183"/>
      <c r="P23" s="184"/>
      <c r="Q23" s="180"/>
      <c r="R23" s="180"/>
      <c r="S23" s="180"/>
      <c r="T23" s="180"/>
      <c r="U23" s="180"/>
      <c r="V23" s="180"/>
      <c r="W23" s="180"/>
      <c r="X23" s="180"/>
      <c r="Y23" s="180"/>
    </row>
    <row r="24" spans="1:25" s="181" customFormat="1" ht="6" customHeight="1" x14ac:dyDescent="0.25">
      <c r="A24" s="203"/>
      <c r="B24" s="182"/>
      <c r="C24" s="183"/>
      <c r="D24" s="183"/>
      <c r="E24" s="183"/>
      <c r="F24" s="183"/>
      <c r="G24" s="183"/>
      <c r="H24" s="183"/>
      <c r="I24" s="183"/>
      <c r="J24" s="183"/>
      <c r="K24" s="183"/>
      <c r="L24" s="183"/>
      <c r="M24" s="183"/>
      <c r="N24" s="183"/>
      <c r="O24" s="183"/>
      <c r="P24" s="184"/>
      <c r="Q24" s="180"/>
      <c r="R24" s="180"/>
      <c r="S24" s="180"/>
      <c r="T24" s="180"/>
      <c r="U24" s="180"/>
      <c r="V24" s="180"/>
      <c r="W24" s="180"/>
      <c r="X24" s="180"/>
      <c r="Y24" s="180"/>
    </row>
    <row r="25" spans="1:25" s="181" customFormat="1" ht="11.25" customHeight="1" x14ac:dyDescent="0.25">
      <c r="A25" s="204" t="str">
        <f>+[1]Notes!B8</f>
        <v>Note 3</v>
      </c>
      <c r="B25" s="599" t="s">
        <v>53</v>
      </c>
      <c r="C25" s="587" t="s">
        <v>54</v>
      </c>
      <c r="D25" s="602"/>
      <c r="E25" s="602"/>
      <c r="F25" s="602"/>
      <c r="G25" s="602"/>
      <c r="H25" s="602"/>
      <c r="I25" s="602"/>
      <c r="J25" s="602"/>
      <c r="K25" s="602"/>
      <c r="L25" s="602"/>
      <c r="M25" s="602"/>
      <c r="N25" s="602"/>
      <c r="O25" s="602"/>
      <c r="P25" s="184"/>
      <c r="Q25" s="573"/>
      <c r="R25" s="180"/>
      <c r="S25" s="180"/>
      <c r="T25" s="180"/>
      <c r="U25" s="180"/>
      <c r="V25" s="180"/>
      <c r="W25" s="180"/>
      <c r="X25" s="180"/>
      <c r="Y25" s="180"/>
    </row>
    <row r="26" spans="1:25" s="181" customFormat="1" x14ac:dyDescent="0.25">
      <c r="A26" s="205"/>
      <c r="B26" s="600"/>
      <c r="C26" s="587"/>
      <c r="D26" s="602"/>
      <c r="E26" s="602"/>
      <c r="F26" s="602"/>
      <c r="G26" s="602"/>
      <c r="H26" s="602"/>
      <c r="I26" s="602"/>
      <c r="J26" s="602"/>
      <c r="K26" s="602"/>
      <c r="L26" s="602"/>
      <c r="M26" s="602"/>
      <c r="N26" s="602"/>
      <c r="O26" s="602"/>
      <c r="P26" s="184"/>
      <c r="Q26" s="573"/>
      <c r="R26" s="180"/>
      <c r="S26" s="180"/>
      <c r="T26" s="180"/>
      <c r="U26" s="180"/>
      <c r="V26" s="180"/>
      <c r="W26" s="180"/>
      <c r="X26" s="180"/>
      <c r="Y26" s="180"/>
    </row>
    <row r="27" spans="1:25" s="181" customFormat="1" x14ac:dyDescent="0.25">
      <c r="A27" s="205"/>
      <c r="B27" s="600"/>
      <c r="C27" s="587"/>
      <c r="D27" s="602"/>
      <c r="E27" s="602"/>
      <c r="F27" s="602"/>
      <c r="G27" s="602"/>
      <c r="H27" s="602"/>
      <c r="I27" s="602"/>
      <c r="J27" s="602"/>
      <c r="K27" s="602"/>
      <c r="L27" s="602"/>
      <c r="M27" s="602"/>
      <c r="N27" s="602"/>
      <c r="O27" s="602"/>
      <c r="P27" s="184"/>
      <c r="Q27" s="573"/>
      <c r="R27" s="180"/>
      <c r="S27" s="180"/>
      <c r="T27" s="180"/>
      <c r="U27" s="180"/>
      <c r="V27" s="180"/>
      <c r="W27" s="180"/>
      <c r="X27" s="180"/>
      <c r="Y27" s="180"/>
    </row>
    <row r="28" spans="1:25" s="181" customFormat="1" x14ac:dyDescent="0.25">
      <c r="A28" s="205"/>
      <c r="B28" s="601"/>
      <c r="C28" s="598" t="s">
        <v>55</v>
      </c>
      <c r="D28" s="598"/>
      <c r="E28" s="598"/>
      <c r="F28" s="561"/>
      <c r="G28" s="207"/>
      <c r="H28" s="208" t="s">
        <v>56</v>
      </c>
      <c r="I28" s="209"/>
      <c r="J28" s="209"/>
      <c r="K28" s="209"/>
      <c r="L28" s="209"/>
      <c r="M28" s="209"/>
      <c r="N28" s="209"/>
      <c r="O28" s="209"/>
      <c r="P28" s="184"/>
      <c r="Q28" s="573"/>
      <c r="R28" s="180"/>
      <c r="S28" s="180"/>
      <c r="T28" s="180"/>
      <c r="U28" s="180"/>
      <c r="V28" s="180"/>
      <c r="W28" s="180"/>
      <c r="X28" s="180"/>
      <c r="Y28" s="180"/>
    </row>
    <row r="29" spans="1:25" s="181" customFormat="1" ht="6" customHeight="1" thickBot="1" x14ac:dyDescent="0.3">
      <c r="A29" s="210"/>
      <c r="B29" s="182"/>
      <c r="C29" s="183"/>
      <c r="D29" s="183"/>
      <c r="E29" s="183"/>
      <c r="F29" s="183"/>
      <c r="G29" s="183"/>
      <c r="H29" s="183"/>
      <c r="I29" s="183"/>
      <c r="J29" s="183"/>
      <c r="K29" s="183"/>
      <c r="L29" s="183"/>
      <c r="M29" s="183"/>
      <c r="N29" s="183"/>
      <c r="O29" s="183"/>
      <c r="P29" s="184"/>
      <c r="Q29" s="573"/>
      <c r="R29" s="180"/>
      <c r="S29" s="180"/>
      <c r="T29" s="180"/>
      <c r="U29" s="180"/>
      <c r="V29" s="180"/>
      <c r="W29" s="180"/>
      <c r="X29" s="180"/>
      <c r="Y29" s="180"/>
    </row>
    <row r="30" spans="1:25" s="181" customFormat="1" x14ac:dyDescent="0.25">
      <c r="A30" s="171"/>
      <c r="B30" s="559" t="s">
        <v>57</v>
      </c>
      <c r="C30" s="641" t="s">
        <v>58</v>
      </c>
      <c r="D30" s="641"/>
      <c r="E30" s="641"/>
      <c r="F30" s="641"/>
      <c r="G30" s="641"/>
      <c r="H30" s="641"/>
      <c r="I30" s="641"/>
      <c r="J30" s="641"/>
      <c r="K30" s="641"/>
      <c r="L30" s="641"/>
      <c r="M30" s="641"/>
      <c r="N30" s="641"/>
      <c r="O30" s="641"/>
      <c r="P30" s="184"/>
      <c r="Q30" s="573"/>
      <c r="R30" s="180"/>
      <c r="S30" s="180"/>
      <c r="T30" s="180"/>
      <c r="U30" s="180"/>
      <c r="V30" s="180"/>
      <c r="W30" s="180"/>
      <c r="X30" s="180"/>
      <c r="Y30" s="180"/>
    </row>
    <row r="31" spans="1:25" s="181" customFormat="1" x14ac:dyDescent="0.25">
      <c r="A31" s="171"/>
      <c r="B31" s="539"/>
      <c r="C31" s="641"/>
      <c r="D31" s="641"/>
      <c r="E31" s="641"/>
      <c r="F31" s="641"/>
      <c r="G31" s="641"/>
      <c r="H31" s="641"/>
      <c r="I31" s="641"/>
      <c r="J31" s="641"/>
      <c r="K31" s="641"/>
      <c r="L31" s="641"/>
      <c r="M31" s="641"/>
      <c r="N31" s="641"/>
      <c r="O31" s="641"/>
      <c r="P31" s="184"/>
      <c r="Q31" s="573"/>
      <c r="R31" s="180"/>
      <c r="S31" s="180"/>
      <c r="T31" s="180"/>
      <c r="U31" s="180"/>
      <c r="V31" s="180"/>
      <c r="W31" s="180"/>
      <c r="X31" s="180"/>
      <c r="Y31" s="180"/>
    </row>
    <row r="32" spans="1:25" s="181" customFormat="1" x14ac:dyDescent="0.25">
      <c r="A32" s="171"/>
      <c r="B32" s="540"/>
      <c r="C32" s="641"/>
      <c r="D32" s="641"/>
      <c r="E32" s="641"/>
      <c r="F32" s="641"/>
      <c r="G32" s="641"/>
      <c r="H32" s="641"/>
      <c r="I32" s="641"/>
      <c r="J32" s="641"/>
      <c r="K32" s="641"/>
      <c r="L32" s="641"/>
      <c r="M32" s="641"/>
      <c r="N32" s="641"/>
      <c r="O32" s="641"/>
      <c r="P32" s="184"/>
      <c r="Q32" s="573"/>
      <c r="R32" s="180"/>
      <c r="S32" s="180"/>
      <c r="T32" s="180"/>
      <c r="U32" s="180"/>
      <c r="V32" s="180"/>
      <c r="W32" s="180"/>
      <c r="X32" s="180"/>
      <c r="Y32" s="180"/>
    </row>
    <row r="33" spans="1:25" s="181" customFormat="1" ht="6" customHeight="1" thickBot="1" x14ac:dyDescent="0.3">
      <c r="A33" s="211"/>
      <c r="B33" s="212"/>
      <c r="C33" s="213"/>
      <c r="D33" s="213"/>
      <c r="E33" s="213"/>
      <c r="F33" s="213"/>
      <c r="G33" s="213"/>
      <c r="H33" s="213"/>
      <c r="I33" s="213"/>
      <c r="J33" s="213"/>
      <c r="K33" s="213"/>
      <c r="L33" s="213"/>
      <c r="M33" s="213"/>
      <c r="N33" s="213"/>
      <c r="O33" s="213"/>
      <c r="P33" s="214"/>
      <c r="Q33" s="180"/>
      <c r="R33" s="180"/>
      <c r="S33" s="180"/>
      <c r="T33" s="180"/>
      <c r="U33" s="180"/>
      <c r="V33" s="180"/>
      <c r="W33" s="180"/>
      <c r="X33" s="180"/>
      <c r="Y33" s="180"/>
    </row>
    <row r="34" spans="1:25" ht="12.5" thickBot="1" x14ac:dyDescent="0.35">
      <c r="A34" s="171"/>
      <c r="B34" s="172"/>
      <c r="C34" s="173"/>
      <c r="D34" s="173"/>
      <c r="E34" s="173"/>
      <c r="F34" s="173"/>
      <c r="G34" s="173"/>
      <c r="H34" s="173"/>
      <c r="I34" s="173"/>
      <c r="J34" s="173"/>
      <c r="K34" s="173"/>
      <c r="L34" s="173"/>
      <c r="M34" s="173"/>
      <c r="N34" s="173"/>
      <c r="O34" s="173"/>
      <c r="P34" s="174"/>
      <c r="Q34" s="174"/>
      <c r="R34" s="174"/>
      <c r="S34" s="174"/>
      <c r="T34" s="174"/>
      <c r="U34" s="174"/>
      <c r="V34" s="174"/>
      <c r="W34" s="174"/>
      <c r="X34" s="174"/>
      <c r="Y34" s="174"/>
    </row>
    <row r="35" spans="1:25" s="181" customFormat="1" ht="12.5" thickBot="1" x14ac:dyDescent="0.35">
      <c r="A35" s="215"/>
      <c r="B35" s="176" t="s">
        <v>20</v>
      </c>
      <c r="C35" s="178"/>
      <c r="D35" s="178"/>
      <c r="E35" s="178"/>
      <c r="F35" s="178"/>
      <c r="G35" s="178"/>
      <c r="H35" s="178"/>
      <c r="I35" s="178"/>
      <c r="J35" s="178"/>
      <c r="K35" s="178"/>
      <c r="L35" s="178"/>
      <c r="M35" s="178"/>
      <c r="N35" s="178"/>
      <c r="O35" s="178"/>
      <c r="P35" s="179"/>
      <c r="Q35" s="180"/>
      <c r="R35" s="180"/>
      <c r="S35" s="180"/>
      <c r="T35" s="180"/>
      <c r="U35" s="180"/>
      <c r="V35" s="180"/>
      <c r="W35" s="180"/>
      <c r="X35" s="180"/>
      <c r="Y35" s="180"/>
    </row>
    <row r="36" spans="1:25" s="181" customFormat="1" ht="14.25" customHeight="1" outlineLevel="1" thickBot="1" x14ac:dyDescent="0.3">
      <c r="A36" s="205"/>
      <c r="B36" s="186"/>
      <c r="C36" s="183"/>
      <c r="D36" s="183"/>
      <c r="E36" s="183"/>
      <c r="F36" s="183"/>
      <c r="G36" s="183"/>
      <c r="H36" s="183"/>
      <c r="I36" s="183"/>
      <c r="J36" s="183"/>
      <c r="K36" s="183"/>
      <c r="L36" s="183"/>
      <c r="M36" s="183"/>
      <c r="N36" s="183"/>
      <c r="O36" s="183"/>
      <c r="P36" s="184"/>
      <c r="Q36" s="180"/>
      <c r="R36" s="180"/>
      <c r="S36" s="180"/>
      <c r="T36" s="180"/>
      <c r="U36" s="180"/>
      <c r="V36" s="180"/>
      <c r="W36" s="180"/>
      <c r="X36" s="180"/>
      <c r="Y36" s="180"/>
    </row>
    <row r="37" spans="1:25" s="181" customFormat="1" ht="15" customHeight="1" outlineLevel="1" x14ac:dyDescent="0.25">
      <c r="A37" s="611" t="str">
        <f>[1]Notes!B10</f>
        <v>Note 4</v>
      </c>
      <c r="B37" s="559" t="s">
        <v>59</v>
      </c>
      <c r="C37" s="641" t="s">
        <v>1964</v>
      </c>
      <c r="D37" s="641"/>
      <c r="E37" s="641"/>
      <c r="F37" s="641"/>
      <c r="G37" s="641"/>
      <c r="H37" s="641"/>
      <c r="I37" s="641"/>
      <c r="J37" s="641"/>
      <c r="K37" s="641"/>
      <c r="L37" s="641"/>
      <c r="M37" s="641"/>
      <c r="N37" s="641"/>
      <c r="O37" s="641"/>
      <c r="P37" s="184"/>
      <c r="Q37" s="180"/>
      <c r="R37" s="180"/>
      <c r="S37" s="180"/>
      <c r="T37" s="180"/>
      <c r="U37" s="180"/>
      <c r="V37" s="180"/>
      <c r="W37" s="180"/>
      <c r="X37" s="180"/>
      <c r="Y37" s="180"/>
    </row>
    <row r="38" spans="1:25" s="181" customFormat="1" outlineLevel="1" x14ac:dyDescent="0.25">
      <c r="A38" s="612"/>
      <c r="B38" s="539"/>
      <c r="C38" s="641"/>
      <c r="D38" s="641"/>
      <c r="E38" s="641"/>
      <c r="F38" s="641"/>
      <c r="G38" s="641"/>
      <c r="H38" s="641"/>
      <c r="I38" s="641"/>
      <c r="J38" s="641"/>
      <c r="K38" s="641"/>
      <c r="L38" s="641"/>
      <c r="M38" s="641"/>
      <c r="N38" s="641"/>
      <c r="O38" s="641"/>
      <c r="P38" s="184"/>
      <c r="Q38" s="180"/>
      <c r="R38" s="180"/>
      <c r="S38" s="180"/>
      <c r="T38" s="180"/>
      <c r="U38" s="180"/>
      <c r="V38" s="180"/>
      <c r="W38" s="180"/>
      <c r="X38" s="180"/>
      <c r="Y38" s="180"/>
    </row>
    <row r="39" spans="1:25" s="181" customFormat="1" outlineLevel="1" x14ac:dyDescent="0.25">
      <c r="A39" s="612"/>
      <c r="B39" s="539"/>
      <c r="C39" s="641"/>
      <c r="D39" s="641"/>
      <c r="E39" s="641"/>
      <c r="F39" s="641"/>
      <c r="G39" s="641"/>
      <c r="H39" s="641"/>
      <c r="I39" s="641"/>
      <c r="J39" s="641"/>
      <c r="K39" s="641"/>
      <c r="L39" s="641"/>
      <c r="M39" s="641"/>
      <c r="N39" s="641"/>
      <c r="O39" s="641"/>
      <c r="P39" s="184"/>
      <c r="Q39" s="180"/>
      <c r="R39" s="180"/>
      <c r="S39" s="180"/>
      <c r="T39" s="180"/>
      <c r="U39" s="180"/>
      <c r="V39" s="180"/>
      <c r="W39" s="180"/>
      <c r="X39" s="180"/>
      <c r="Y39" s="180"/>
    </row>
    <row r="40" spans="1:25" s="181" customFormat="1" outlineLevel="1" x14ac:dyDescent="0.25">
      <c r="A40" s="612"/>
      <c r="B40" s="539"/>
      <c r="C40" s="641"/>
      <c r="D40" s="641"/>
      <c r="E40" s="641"/>
      <c r="F40" s="641"/>
      <c r="G40" s="641"/>
      <c r="H40" s="641"/>
      <c r="I40" s="641"/>
      <c r="J40" s="641"/>
      <c r="K40" s="641"/>
      <c r="L40" s="641"/>
      <c r="M40" s="641"/>
      <c r="N40" s="641"/>
      <c r="O40" s="641"/>
      <c r="P40" s="184"/>
      <c r="Q40" s="180"/>
      <c r="R40" s="180"/>
      <c r="S40" s="180"/>
      <c r="T40" s="180"/>
      <c r="U40" s="180"/>
      <c r="V40" s="180"/>
      <c r="W40" s="180"/>
      <c r="X40" s="180"/>
      <c r="Y40" s="180"/>
    </row>
    <row r="41" spans="1:25" s="181" customFormat="1" outlineLevel="1" x14ac:dyDescent="0.25">
      <c r="A41" s="612"/>
      <c r="B41" s="539"/>
      <c r="C41" s="641"/>
      <c r="D41" s="641"/>
      <c r="E41" s="641"/>
      <c r="F41" s="641"/>
      <c r="G41" s="641"/>
      <c r="H41" s="641"/>
      <c r="I41" s="641"/>
      <c r="J41" s="641"/>
      <c r="K41" s="641"/>
      <c r="L41" s="641"/>
      <c r="M41" s="641"/>
      <c r="N41" s="641"/>
      <c r="O41" s="641"/>
      <c r="P41" s="184"/>
      <c r="Q41" s="180"/>
      <c r="R41" s="180"/>
      <c r="S41" s="180"/>
      <c r="T41" s="180"/>
      <c r="U41" s="180"/>
      <c r="V41" s="180"/>
      <c r="W41" s="180"/>
      <c r="X41" s="180"/>
      <c r="Y41" s="180"/>
    </row>
    <row r="42" spans="1:25" s="181" customFormat="1" outlineLevel="1" x14ac:dyDescent="0.25">
      <c r="A42" s="612"/>
      <c r="B42" s="540"/>
      <c r="C42" s="641"/>
      <c r="D42" s="641"/>
      <c r="E42" s="641"/>
      <c r="F42" s="641"/>
      <c r="G42" s="641"/>
      <c r="H42" s="641"/>
      <c r="I42" s="641"/>
      <c r="J42" s="641"/>
      <c r="K42" s="641"/>
      <c r="L42" s="641"/>
      <c r="M42" s="641"/>
      <c r="N42" s="641"/>
      <c r="O42" s="641"/>
      <c r="P42" s="184"/>
      <c r="Q42" s="180"/>
      <c r="R42" s="180"/>
      <c r="S42" s="180"/>
      <c r="T42" s="180"/>
      <c r="U42" s="180"/>
      <c r="V42" s="180"/>
      <c r="W42" s="180"/>
      <c r="X42" s="180"/>
      <c r="Y42" s="180"/>
    </row>
    <row r="43" spans="1:25" s="181" customFormat="1" ht="6.75" customHeight="1" outlineLevel="1" x14ac:dyDescent="0.25">
      <c r="A43" s="612"/>
      <c r="B43" s="182"/>
      <c r="C43" s="183"/>
      <c r="D43" s="183"/>
      <c r="E43" s="183"/>
      <c r="F43" s="183"/>
      <c r="G43" s="183"/>
      <c r="H43" s="183"/>
      <c r="I43" s="183"/>
      <c r="J43" s="183"/>
      <c r="K43" s="183"/>
      <c r="L43" s="183"/>
      <c r="M43" s="183"/>
      <c r="N43" s="183"/>
      <c r="O43" s="183"/>
      <c r="P43" s="184"/>
      <c r="Q43" s="180"/>
      <c r="R43" s="180"/>
      <c r="S43" s="180"/>
      <c r="T43" s="180"/>
      <c r="U43" s="180"/>
      <c r="V43" s="180"/>
      <c r="W43" s="180"/>
      <c r="X43" s="180"/>
      <c r="Y43" s="180"/>
    </row>
    <row r="44" spans="1:25" s="220" customFormat="1" outlineLevel="1" x14ac:dyDescent="0.25">
      <c r="A44" s="612"/>
      <c r="B44" s="216" t="s">
        <v>61</v>
      </c>
      <c r="C44" s="217" t="s">
        <v>62</v>
      </c>
      <c r="D44" s="217"/>
      <c r="E44" s="217"/>
      <c r="F44" s="217"/>
      <c r="G44" s="217"/>
      <c r="H44" s="217"/>
      <c r="I44" s="217"/>
      <c r="J44" s="217"/>
      <c r="K44" s="217"/>
      <c r="L44" s="217"/>
      <c r="M44" s="217"/>
      <c r="N44" s="217"/>
      <c r="O44" s="217"/>
      <c r="P44" s="218"/>
      <c r="Q44" s="219"/>
      <c r="R44" s="219"/>
      <c r="S44" s="219"/>
      <c r="T44" s="219"/>
      <c r="U44" s="219"/>
      <c r="V44" s="219"/>
      <c r="W44" s="219"/>
      <c r="X44" s="219"/>
      <c r="Y44" s="219"/>
    </row>
    <row r="45" spans="1:25" s="181" customFormat="1" ht="15" customHeight="1" outlineLevel="1" x14ac:dyDescent="0.25">
      <c r="A45" s="612"/>
      <c r="B45" s="562" t="s">
        <v>63</v>
      </c>
      <c r="C45" s="643" t="s">
        <v>2193</v>
      </c>
      <c r="D45" s="644"/>
      <c r="E45" s="644"/>
      <c r="F45" s="644"/>
      <c r="G45" s="644"/>
      <c r="H45" s="644"/>
      <c r="I45" s="644"/>
      <c r="J45" s="644"/>
      <c r="K45" s="644"/>
      <c r="L45" s="644"/>
      <c r="M45" s="644"/>
      <c r="N45" s="644"/>
      <c r="O45" s="644"/>
      <c r="P45" s="184"/>
      <c r="Q45" s="180"/>
      <c r="R45" s="180"/>
      <c r="S45" s="180"/>
      <c r="T45" s="180"/>
      <c r="U45" s="180"/>
      <c r="V45" s="180"/>
      <c r="W45" s="180"/>
      <c r="X45" s="180"/>
      <c r="Y45" s="180"/>
    </row>
    <row r="46" spans="1:25" s="181" customFormat="1" outlineLevel="1" x14ac:dyDescent="0.25">
      <c r="A46" s="612"/>
      <c r="B46" s="563"/>
      <c r="C46" s="643"/>
      <c r="D46" s="644"/>
      <c r="E46" s="644"/>
      <c r="F46" s="644"/>
      <c r="G46" s="644"/>
      <c r="H46" s="644"/>
      <c r="I46" s="644"/>
      <c r="J46" s="644"/>
      <c r="K46" s="644"/>
      <c r="L46" s="644"/>
      <c r="M46" s="644"/>
      <c r="N46" s="644"/>
      <c r="O46" s="644"/>
      <c r="P46" s="184"/>
      <c r="Q46" s="180"/>
      <c r="R46" s="180"/>
      <c r="S46" s="180"/>
      <c r="T46" s="180"/>
      <c r="U46" s="180"/>
      <c r="V46" s="180"/>
      <c r="W46" s="180"/>
      <c r="X46" s="180"/>
      <c r="Y46" s="180"/>
    </row>
    <row r="47" spans="1:25" s="181" customFormat="1" outlineLevel="1" x14ac:dyDescent="0.25">
      <c r="A47" s="612"/>
      <c r="B47" s="563"/>
      <c r="C47" s="643"/>
      <c r="D47" s="644"/>
      <c r="E47" s="644"/>
      <c r="F47" s="644"/>
      <c r="G47" s="644"/>
      <c r="H47" s="644"/>
      <c r="I47" s="644"/>
      <c r="J47" s="644"/>
      <c r="K47" s="644"/>
      <c r="L47" s="644"/>
      <c r="M47" s="644"/>
      <c r="N47" s="644"/>
      <c r="O47" s="644"/>
      <c r="P47" s="184"/>
      <c r="Q47" s="180"/>
      <c r="R47" s="180"/>
      <c r="S47" s="180"/>
      <c r="T47" s="180"/>
      <c r="U47" s="180"/>
      <c r="V47" s="180"/>
      <c r="W47" s="180"/>
      <c r="X47" s="180"/>
      <c r="Y47" s="180"/>
    </row>
    <row r="48" spans="1:25" s="181" customFormat="1" outlineLevel="1" x14ac:dyDescent="0.25">
      <c r="A48" s="612"/>
      <c r="B48" s="563"/>
      <c r="C48" s="643"/>
      <c r="D48" s="644"/>
      <c r="E48" s="644"/>
      <c r="F48" s="644"/>
      <c r="G48" s="644"/>
      <c r="H48" s="644"/>
      <c r="I48" s="644"/>
      <c r="J48" s="644"/>
      <c r="K48" s="644"/>
      <c r="L48" s="644"/>
      <c r="M48" s="644"/>
      <c r="N48" s="644"/>
      <c r="O48" s="644"/>
      <c r="P48" s="184"/>
      <c r="Q48" s="180"/>
      <c r="R48" s="180"/>
      <c r="S48" s="180"/>
      <c r="T48" s="180"/>
      <c r="U48" s="180"/>
      <c r="V48" s="180"/>
      <c r="W48" s="180"/>
      <c r="X48" s="180"/>
      <c r="Y48" s="180"/>
    </row>
    <row r="49" spans="1:27" s="181" customFormat="1" outlineLevel="1" x14ac:dyDescent="0.25">
      <c r="A49" s="612"/>
      <c r="B49" s="563"/>
      <c r="C49" s="643"/>
      <c r="D49" s="644"/>
      <c r="E49" s="644"/>
      <c r="F49" s="644"/>
      <c r="G49" s="644"/>
      <c r="H49" s="644"/>
      <c r="I49" s="644"/>
      <c r="J49" s="644"/>
      <c r="K49" s="644"/>
      <c r="L49" s="644"/>
      <c r="M49" s="644"/>
      <c r="N49" s="644"/>
      <c r="O49" s="644"/>
      <c r="P49" s="184"/>
      <c r="Q49" s="180"/>
      <c r="R49" s="180"/>
      <c r="S49" s="180"/>
      <c r="T49" s="180"/>
      <c r="U49" s="180"/>
      <c r="V49" s="180"/>
      <c r="W49" s="180"/>
      <c r="X49" s="180"/>
      <c r="Y49" s="180"/>
    </row>
    <row r="50" spans="1:27" s="181" customFormat="1" outlineLevel="1" x14ac:dyDescent="0.25">
      <c r="A50" s="612"/>
      <c r="B50" s="221"/>
      <c r="C50" s="643"/>
      <c r="D50" s="644"/>
      <c r="E50" s="644"/>
      <c r="F50" s="644"/>
      <c r="G50" s="644"/>
      <c r="H50" s="644"/>
      <c r="I50" s="644"/>
      <c r="J50" s="644"/>
      <c r="K50" s="644"/>
      <c r="L50" s="644"/>
      <c r="M50" s="644"/>
      <c r="N50" s="644"/>
      <c r="O50" s="644"/>
      <c r="P50" s="184"/>
      <c r="Q50" s="180"/>
      <c r="R50" s="180"/>
      <c r="S50" s="180"/>
      <c r="T50" s="180"/>
      <c r="U50" s="180"/>
      <c r="V50" s="180"/>
      <c r="W50" s="180"/>
      <c r="X50" s="180"/>
      <c r="Y50" s="180"/>
    </row>
    <row r="51" spans="1:27" s="181" customFormat="1" outlineLevel="1" x14ac:dyDescent="0.25">
      <c r="A51" s="612"/>
      <c r="B51" s="222" t="str">
        <f>[1]Notes!B12</f>
        <v>Note 5</v>
      </c>
      <c r="C51" s="643"/>
      <c r="D51" s="644"/>
      <c r="E51" s="644"/>
      <c r="F51" s="644"/>
      <c r="G51" s="644"/>
      <c r="H51" s="644"/>
      <c r="I51" s="644"/>
      <c r="J51" s="644"/>
      <c r="K51" s="644"/>
      <c r="L51" s="644"/>
      <c r="M51" s="644"/>
      <c r="N51" s="644"/>
      <c r="O51" s="644"/>
      <c r="P51" s="184"/>
      <c r="Q51" s="180"/>
      <c r="R51" s="180"/>
      <c r="S51" s="180"/>
      <c r="T51" s="180"/>
      <c r="U51" s="180"/>
      <c r="V51" s="180"/>
      <c r="W51" s="180"/>
      <c r="X51" s="180"/>
      <c r="Y51" s="180"/>
    </row>
    <row r="52" spans="1:27" s="181" customFormat="1" outlineLevel="1" x14ac:dyDescent="0.25">
      <c r="A52" s="612"/>
      <c r="B52" s="223"/>
      <c r="C52" s="643"/>
      <c r="D52" s="644"/>
      <c r="E52" s="644"/>
      <c r="F52" s="644"/>
      <c r="G52" s="644"/>
      <c r="H52" s="644"/>
      <c r="I52" s="644"/>
      <c r="J52" s="644"/>
      <c r="K52" s="644"/>
      <c r="L52" s="644"/>
      <c r="M52" s="644"/>
      <c r="N52" s="644"/>
      <c r="O52" s="644"/>
      <c r="P52" s="184"/>
      <c r="Q52" s="180"/>
      <c r="R52" s="224"/>
      <c r="S52" s="224"/>
      <c r="T52" s="224"/>
      <c r="U52" s="224"/>
      <c r="V52" s="224"/>
      <c r="W52" s="224"/>
      <c r="X52" s="224"/>
      <c r="Y52" s="224"/>
      <c r="Z52" s="225"/>
      <c r="AA52" s="225"/>
    </row>
    <row r="53" spans="1:27" s="181" customFormat="1" ht="6" customHeight="1" outlineLevel="1" x14ac:dyDescent="0.25">
      <c r="A53" s="612"/>
      <c r="B53" s="182"/>
      <c r="C53" s="183"/>
      <c r="D53" s="183"/>
      <c r="E53" s="183"/>
      <c r="F53" s="183"/>
      <c r="G53" s="183"/>
      <c r="H53" s="183"/>
      <c r="I53" s="183"/>
      <c r="J53" s="183"/>
      <c r="K53" s="183"/>
      <c r="L53" s="183"/>
      <c r="M53" s="183"/>
      <c r="N53" s="183"/>
      <c r="O53" s="183"/>
      <c r="P53" s="184"/>
      <c r="Q53" s="180"/>
      <c r="R53" s="180"/>
      <c r="S53" s="180"/>
      <c r="T53" s="180"/>
      <c r="U53" s="180"/>
      <c r="V53" s="180"/>
      <c r="W53" s="180"/>
      <c r="X53" s="180"/>
      <c r="Y53" s="180"/>
    </row>
    <row r="54" spans="1:27" s="181" customFormat="1" outlineLevel="1" x14ac:dyDescent="0.25">
      <c r="A54" s="612"/>
      <c r="B54" s="226" t="s">
        <v>64</v>
      </c>
      <c r="C54" s="227" t="s">
        <v>65</v>
      </c>
      <c r="D54" s="227"/>
      <c r="E54" s="227"/>
      <c r="F54" s="227"/>
      <c r="G54" s="227"/>
      <c r="H54" s="227"/>
      <c r="I54" s="227"/>
      <c r="J54" s="227"/>
      <c r="K54" s="227"/>
      <c r="L54" s="227"/>
      <c r="M54" s="227"/>
      <c r="N54" s="227"/>
      <c r="O54" s="227"/>
      <c r="P54" s="184"/>
      <c r="Q54" s="180"/>
      <c r="R54" s="180"/>
      <c r="S54" s="180"/>
      <c r="T54" s="180"/>
      <c r="U54" s="180"/>
      <c r="V54" s="180"/>
      <c r="W54" s="180"/>
      <c r="X54" s="180"/>
      <c r="Y54" s="180"/>
    </row>
    <row r="55" spans="1:27" s="181" customFormat="1" outlineLevel="1" x14ac:dyDescent="0.25">
      <c r="A55" s="612"/>
      <c r="B55" s="185" t="s">
        <v>66</v>
      </c>
      <c r="C55" s="545" t="s">
        <v>1965</v>
      </c>
      <c r="D55" s="641"/>
      <c r="E55" s="641"/>
      <c r="F55" s="641"/>
      <c r="G55" s="641"/>
      <c r="H55" s="641"/>
      <c r="I55" s="641"/>
      <c r="J55" s="641"/>
      <c r="K55" s="641"/>
      <c r="L55" s="641"/>
      <c r="M55" s="641"/>
      <c r="N55" s="641"/>
      <c r="O55" s="641"/>
      <c r="P55" s="184"/>
      <c r="Q55" s="180"/>
      <c r="R55" s="180"/>
      <c r="S55" s="180"/>
      <c r="T55" s="180"/>
      <c r="U55" s="180"/>
      <c r="V55" s="180"/>
      <c r="W55" s="180"/>
      <c r="X55" s="180"/>
      <c r="Y55" s="180"/>
    </row>
    <row r="56" spans="1:27" s="181" customFormat="1" ht="6" customHeight="1" outlineLevel="1" x14ac:dyDescent="0.25">
      <c r="A56" s="612"/>
      <c r="B56" s="182"/>
      <c r="C56" s="183"/>
      <c r="D56" s="183"/>
      <c r="E56" s="183"/>
      <c r="F56" s="183"/>
      <c r="G56" s="183"/>
      <c r="H56" s="183"/>
      <c r="I56" s="183"/>
      <c r="J56" s="183"/>
      <c r="K56" s="183"/>
      <c r="L56" s="183"/>
      <c r="M56" s="183"/>
      <c r="N56" s="183"/>
      <c r="O56" s="183"/>
      <c r="P56" s="184"/>
      <c r="Q56" s="180"/>
      <c r="R56" s="180"/>
      <c r="S56" s="180"/>
      <c r="T56" s="180"/>
      <c r="U56" s="180"/>
      <c r="V56" s="180"/>
      <c r="W56" s="180"/>
      <c r="X56" s="180"/>
      <c r="Y56" s="180"/>
    </row>
    <row r="57" spans="1:27" s="181" customFormat="1" ht="15" customHeight="1" outlineLevel="1" x14ac:dyDescent="0.25">
      <c r="A57" s="612"/>
      <c r="B57" s="562" t="s">
        <v>67</v>
      </c>
      <c r="C57" s="545" t="s">
        <v>1966</v>
      </c>
      <c r="D57" s="641"/>
      <c r="E57" s="641"/>
      <c r="F57" s="641"/>
      <c r="G57" s="641"/>
      <c r="H57" s="641"/>
      <c r="I57" s="641"/>
      <c r="J57" s="641"/>
      <c r="K57" s="641"/>
      <c r="L57" s="641"/>
      <c r="M57" s="641"/>
      <c r="N57" s="641"/>
      <c r="O57" s="641"/>
      <c r="P57" s="184"/>
      <c r="Q57" s="180"/>
      <c r="R57" s="180"/>
      <c r="S57" s="180"/>
      <c r="T57" s="180"/>
      <c r="U57" s="180"/>
      <c r="V57" s="180"/>
      <c r="W57" s="180"/>
      <c r="X57" s="180"/>
      <c r="Y57" s="180"/>
    </row>
    <row r="58" spans="1:27" s="181" customFormat="1" outlineLevel="1" x14ac:dyDescent="0.25">
      <c r="A58" s="612"/>
      <c r="B58" s="563"/>
      <c r="C58" s="545"/>
      <c r="D58" s="641"/>
      <c r="E58" s="641"/>
      <c r="F58" s="641"/>
      <c r="G58" s="641"/>
      <c r="H58" s="641"/>
      <c r="I58" s="641"/>
      <c r="J58" s="641"/>
      <c r="K58" s="641"/>
      <c r="L58" s="641"/>
      <c r="M58" s="641"/>
      <c r="N58" s="641"/>
      <c r="O58" s="641"/>
      <c r="P58" s="184"/>
      <c r="Q58" s="180"/>
      <c r="R58" s="180"/>
      <c r="S58" s="180"/>
      <c r="T58" s="180"/>
      <c r="U58" s="180"/>
      <c r="V58" s="180"/>
      <c r="W58" s="180"/>
      <c r="X58" s="180"/>
      <c r="Y58" s="180"/>
    </row>
    <row r="59" spans="1:27" s="181" customFormat="1" outlineLevel="1" x14ac:dyDescent="0.25">
      <c r="A59" s="612"/>
      <c r="B59" s="563"/>
      <c r="C59" s="545"/>
      <c r="D59" s="641"/>
      <c r="E59" s="641"/>
      <c r="F59" s="641"/>
      <c r="G59" s="641"/>
      <c r="H59" s="641"/>
      <c r="I59" s="641"/>
      <c r="J59" s="641"/>
      <c r="K59" s="641"/>
      <c r="L59" s="641"/>
      <c r="M59" s="641"/>
      <c r="N59" s="641"/>
      <c r="O59" s="641"/>
      <c r="P59" s="184"/>
      <c r="Q59" s="180"/>
      <c r="R59" s="180"/>
      <c r="S59" s="180"/>
      <c r="T59" s="180"/>
      <c r="U59" s="180"/>
      <c r="V59" s="180"/>
      <c r="W59" s="180"/>
      <c r="X59" s="180"/>
      <c r="Y59" s="180"/>
    </row>
    <row r="60" spans="1:27" s="181" customFormat="1" outlineLevel="1" x14ac:dyDescent="0.25">
      <c r="A60" s="612"/>
      <c r="B60" s="563"/>
      <c r="C60" s="545"/>
      <c r="D60" s="641"/>
      <c r="E60" s="641"/>
      <c r="F60" s="641"/>
      <c r="G60" s="641"/>
      <c r="H60" s="641"/>
      <c r="I60" s="641"/>
      <c r="J60" s="641"/>
      <c r="K60" s="641"/>
      <c r="L60" s="641"/>
      <c r="M60" s="641"/>
      <c r="N60" s="641"/>
      <c r="O60" s="641"/>
      <c r="P60" s="184"/>
      <c r="Q60" s="180"/>
      <c r="R60" s="180"/>
      <c r="S60" s="180"/>
      <c r="T60" s="180"/>
      <c r="U60" s="180"/>
      <c r="V60" s="180"/>
      <c r="W60" s="180"/>
      <c r="X60" s="180"/>
      <c r="Y60" s="180"/>
    </row>
    <row r="61" spans="1:27" s="181" customFormat="1" outlineLevel="1" x14ac:dyDescent="0.25">
      <c r="A61" s="612"/>
      <c r="B61" s="563"/>
      <c r="C61" s="545"/>
      <c r="D61" s="641"/>
      <c r="E61" s="641"/>
      <c r="F61" s="641"/>
      <c r="G61" s="641"/>
      <c r="H61" s="641"/>
      <c r="I61" s="641"/>
      <c r="J61" s="641"/>
      <c r="K61" s="641"/>
      <c r="L61" s="641"/>
      <c r="M61" s="641"/>
      <c r="N61" s="641"/>
      <c r="O61" s="641"/>
      <c r="P61" s="184"/>
      <c r="Q61" s="180"/>
      <c r="R61" s="180"/>
      <c r="S61" s="180"/>
      <c r="T61" s="180"/>
      <c r="U61" s="180"/>
      <c r="V61" s="180"/>
      <c r="W61" s="180"/>
      <c r="X61" s="180"/>
      <c r="Y61" s="180"/>
    </row>
    <row r="62" spans="1:27" s="181" customFormat="1" outlineLevel="1" x14ac:dyDescent="0.25">
      <c r="A62" s="612"/>
      <c r="B62" s="563"/>
      <c r="C62" s="545"/>
      <c r="D62" s="641"/>
      <c r="E62" s="641"/>
      <c r="F62" s="641"/>
      <c r="G62" s="641"/>
      <c r="H62" s="641"/>
      <c r="I62" s="641"/>
      <c r="J62" s="641"/>
      <c r="K62" s="641"/>
      <c r="L62" s="641"/>
      <c r="M62" s="641"/>
      <c r="N62" s="641"/>
      <c r="O62" s="641"/>
      <c r="P62" s="184"/>
      <c r="Q62" s="180"/>
      <c r="R62" s="180"/>
      <c r="S62" s="180"/>
      <c r="T62" s="180"/>
      <c r="U62" s="180"/>
      <c r="V62" s="180"/>
      <c r="W62" s="180"/>
      <c r="X62" s="180"/>
      <c r="Y62" s="180"/>
    </row>
    <row r="63" spans="1:27" s="181" customFormat="1" outlineLevel="1" x14ac:dyDescent="0.25">
      <c r="A63" s="612"/>
      <c r="B63" s="563"/>
      <c r="C63" s="545"/>
      <c r="D63" s="641"/>
      <c r="E63" s="641"/>
      <c r="F63" s="641"/>
      <c r="G63" s="641"/>
      <c r="H63" s="641"/>
      <c r="I63" s="641"/>
      <c r="J63" s="641"/>
      <c r="K63" s="641"/>
      <c r="L63" s="641"/>
      <c r="M63" s="641"/>
      <c r="N63" s="641"/>
      <c r="O63" s="641"/>
      <c r="P63" s="184"/>
      <c r="Q63" s="180"/>
      <c r="R63" s="180"/>
      <c r="S63" s="180"/>
      <c r="T63" s="180"/>
      <c r="U63" s="180"/>
      <c r="V63" s="180"/>
      <c r="W63" s="180"/>
      <c r="X63" s="180"/>
      <c r="Y63" s="180"/>
    </row>
    <row r="64" spans="1:27" s="181" customFormat="1" outlineLevel="1" x14ac:dyDescent="0.25">
      <c r="A64" s="612"/>
      <c r="B64" s="574"/>
      <c r="C64" s="545"/>
      <c r="D64" s="641"/>
      <c r="E64" s="641"/>
      <c r="F64" s="641"/>
      <c r="G64" s="641"/>
      <c r="H64" s="641"/>
      <c r="I64" s="641"/>
      <c r="J64" s="641"/>
      <c r="K64" s="641"/>
      <c r="L64" s="641"/>
      <c r="M64" s="641"/>
      <c r="N64" s="641"/>
      <c r="O64" s="641"/>
      <c r="P64" s="184"/>
      <c r="Q64" s="180"/>
      <c r="R64" s="180"/>
      <c r="S64" s="180"/>
      <c r="T64" s="180"/>
      <c r="U64" s="180"/>
      <c r="V64" s="180"/>
      <c r="W64" s="180"/>
      <c r="X64" s="180"/>
      <c r="Y64" s="180"/>
    </row>
    <row r="65" spans="1:25" s="181" customFormat="1" ht="6" customHeight="1" outlineLevel="1" x14ac:dyDescent="0.25">
      <c r="A65" s="612"/>
      <c r="B65" s="182"/>
      <c r="C65" s="183"/>
      <c r="D65" s="183"/>
      <c r="E65" s="183"/>
      <c r="F65" s="183"/>
      <c r="G65" s="183"/>
      <c r="H65" s="183"/>
      <c r="I65" s="183"/>
      <c r="J65" s="183"/>
      <c r="K65" s="183"/>
      <c r="L65" s="183"/>
      <c r="M65" s="183"/>
      <c r="N65" s="183"/>
      <c r="O65" s="183"/>
      <c r="P65" s="184"/>
      <c r="Q65" s="180"/>
      <c r="R65" s="180"/>
      <c r="S65" s="180"/>
      <c r="T65" s="180"/>
      <c r="U65" s="180"/>
      <c r="V65" s="180"/>
      <c r="W65" s="180"/>
      <c r="X65" s="180"/>
      <c r="Y65" s="180"/>
    </row>
    <row r="66" spans="1:25" s="181" customFormat="1" outlineLevel="1" x14ac:dyDescent="0.25">
      <c r="A66" s="612"/>
      <c r="B66" s="226" t="s">
        <v>68</v>
      </c>
      <c r="C66" s="227" t="s">
        <v>69</v>
      </c>
      <c r="D66" s="227"/>
      <c r="E66" s="227"/>
      <c r="F66" s="227"/>
      <c r="G66" s="227"/>
      <c r="H66" s="227"/>
      <c r="I66" s="227"/>
      <c r="J66" s="227"/>
      <c r="K66" s="227"/>
      <c r="L66" s="227"/>
      <c r="M66" s="227"/>
      <c r="N66" s="227"/>
      <c r="O66" s="227"/>
      <c r="P66" s="184"/>
      <c r="Q66" s="180"/>
      <c r="R66" s="180"/>
      <c r="S66" s="180"/>
      <c r="T66" s="180"/>
      <c r="U66" s="180"/>
      <c r="V66" s="180"/>
      <c r="W66" s="180"/>
      <c r="X66" s="180"/>
      <c r="Y66" s="180"/>
    </row>
    <row r="67" spans="1:25" s="181" customFormat="1" ht="15" customHeight="1" outlineLevel="1" x14ac:dyDescent="0.25">
      <c r="A67" s="612"/>
      <c r="B67" s="559" t="s">
        <v>70</v>
      </c>
      <c r="C67" s="545" t="s">
        <v>1967</v>
      </c>
      <c r="D67" s="641"/>
      <c r="E67" s="641"/>
      <c r="F67" s="641"/>
      <c r="G67" s="641"/>
      <c r="H67" s="641"/>
      <c r="I67" s="641"/>
      <c r="J67" s="641"/>
      <c r="K67" s="641"/>
      <c r="L67" s="641"/>
      <c r="M67" s="641"/>
      <c r="N67" s="641"/>
      <c r="O67" s="641"/>
      <c r="P67" s="184"/>
      <c r="Q67" s="180"/>
      <c r="R67" s="180"/>
      <c r="S67" s="180"/>
      <c r="T67" s="180"/>
      <c r="U67" s="180"/>
      <c r="V67" s="180"/>
      <c r="W67" s="180"/>
      <c r="X67" s="180"/>
      <c r="Y67" s="180"/>
    </row>
    <row r="68" spans="1:25" s="181" customFormat="1" outlineLevel="1" x14ac:dyDescent="0.25">
      <c r="A68" s="612"/>
      <c r="B68" s="539"/>
      <c r="C68" s="545"/>
      <c r="D68" s="641"/>
      <c r="E68" s="641"/>
      <c r="F68" s="641"/>
      <c r="G68" s="641"/>
      <c r="H68" s="641"/>
      <c r="I68" s="641"/>
      <c r="J68" s="641"/>
      <c r="K68" s="641"/>
      <c r="L68" s="641"/>
      <c r="M68" s="641"/>
      <c r="N68" s="641"/>
      <c r="O68" s="641"/>
      <c r="P68" s="184"/>
      <c r="Q68" s="180"/>
      <c r="R68" s="180"/>
      <c r="S68" s="180"/>
      <c r="T68" s="180"/>
      <c r="U68" s="180"/>
      <c r="V68" s="180"/>
      <c r="W68" s="180"/>
      <c r="X68" s="180"/>
      <c r="Y68" s="180"/>
    </row>
    <row r="69" spans="1:25" s="181" customFormat="1" outlineLevel="1" x14ac:dyDescent="0.25">
      <c r="A69" s="612"/>
      <c r="B69" s="539"/>
      <c r="C69" s="545"/>
      <c r="D69" s="641"/>
      <c r="E69" s="641"/>
      <c r="F69" s="641"/>
      <c r="G69" s="641"/>
      <c r="H69" s="641"/>
      <c r="I69" s="641"/>
      <c r="J69" s="641"/>
      <c r="K69" s="641"/>
      <c r="L69" s="641"/>
      <c r="M69" s="641"/>
      <c r="N69" s="641"/>
      <c r="O69" s="641"/>
      <c r="P69" s="184"/>
      <c r="Q69" s="180"/>
      <c r="R69" s="180"/>
      <c r="S69" s="180"/>
      <c r="T69" s="180"/>
      <c r="U69" s="180"/>
      <c r="V69" s="180"/>
      <c r="W69" s="180"/>
      <c r="X69" s="180"/>
      <c r="Y69" s="180"/>
    </row>
    <row r="70" spans="1:25" s="181" customFormat="1" outlineLevel="1" x14ac:dyDescent="0.25">
      <c r="A70" s="612"/>
      <c r="B70" s="540"/>
      <c r="C70" s="545"/>
      <c r="D70" s="641"/>
      <c r="E70" s="641"/>
      <c r="F70" s="641"/>
      <c r="G70" s="641"/>
      <c r="H70" s="641"/>
      <c r="I70" s="641"/>
      <c r="J70" s="641"/>
      <c r="K70" s="641"/>
      <c r="L70" s="641"/>
      <c r="M70" s="641"/>
      <c r="N70" s="641"/>
      <c r="O70" s="641"/>
      <c r="P70" s="184"/>
      <c r="Q70" s="180"/>
      <c r="R70" s="180"/>
      <c r="S70" s="180"/>
      <c r="T70" s="180"/>
      <c r="U70" s="180"/>
      <c r="V70" s="180"/>
      <c r="W70" s="180"/>
      <c r="X70" s="180"/>
      <c r="Y70" s="180"/>
    </row>
    <row r="71" spans="1:25" s="181" customFormat="1" ht="6" customHeight="1" outlineLevel="1" x14ac:dyDescent="0.25">
      <c r="A71" s="612"/>
      <c r="B71" s="182"/>
      <c r="C71" s="183"/>
      <c r="D71" s="183"/>
      <c r="E71" s="183"/>
      <c r="F71" s="183"/>
      <c r="G71" s="183"/>
      <c r="H71" s="183"/>
      <c r="I71" s="183"/>
      <c r="J71" s="183"/>
      <c r="K71" s="183"/>
      <c r="L71" s="183"/>
      <c r="M71" s="183"/>
      <c r="N71" s="183"/>
      <c r="O71" s="183"/>
      <c r="P71" s="184"/>
      <c r="Q71" s="180"/>
      <c r="R71" s="180"/>
      <c r="S71" s="180"/>
      <c r="T71" s="180"/>
      <c r="U71" s="180"/>
      <c r="V71" s="180"/>
      <c r="W71" s="180"/>
      <c r="X71" s="180"/>
      <c r="Y71" s="180"/>
    </row>
    <row r="72" spans="1:25" s="181" customFormat="1" outlineLevel="1" x14ac:dyDescent="0.25">
      <c r="A72" s="612"/>
      <c r="B72" s="226" t="s">
        <v>71</v>
      </c>
      <c r="C72" s="227" t="s">
        <v>72</v>
      </c>
      <c r="D72" s="227"/>
      <c r="E72" s="227"/>
      <c r="F72" s="227"/>
      <c r="G72" s="227"/>
      <c r="H72" s="227"/>
      <c r="I72" s="227"/>
      <c r="J72" s="227"/>
      <c r="K72" s="227"/>
      <c r="L72" s="227"/>
      <c r="M72" s="227"/>
      <c r="N72" s="227"/>
      <c r="O72" s="227"/>
      <c r="P72" s="184"/>
      <c r="Q72" s="180"/>
      <c r="R72" s="180"/>
      <c r="S72" s="180"/>
      <c r="T72" s="180"/>
      <c r="U72" s="180"/>
      <c r="V72" s="180"/>
      <c r="W72" s="180"/>
      <c r="X72" s="180"/>
      <c r="Y72" s="180"/>
    </row>
    <row r="73" spans="1:25" s="181" customFormat="1" ht="15" customHeight="1" outlineLevel="1" x14ac:dyDescent="0.25">
      <c r="A73" s="612"/>
      <c r="B73" s="559" t="s">
        <v>73</v>
      </c>
      <c r="C73" s="643" t="s">
        <v>1968</v>
      </c>
      <c r="D73" s="644"/>
      <c r="E73" s="644"/>
      <c r="F73" s="644"/>
      <c r="G73" s="644"/>
      <c r="H73" s="644"/>
      <c r="I73" s="644"/>
      <c r="J73" s="644"/>
      <c r="K73" s="644"/>
      <c r="L73" s="644"/>
      <c r="M73" s="644"/>
      <c r="N73" s="644"/>
      <c r="O73" s="644"/>
      <c r="P73" s="184"/>
      <c r="Q73" s="180"/>
      <c r="R73" s="180"/>
      <c r="S73" s="180"/>
      <c r="T73" s="180"/>
      <c r="U73" s="180"/>
      <c r="V73" s="180"/>
      <c r="W73" s="180"/>
      <c r="X73" s="180"/>
      <c r="Y73" s="180"/>
    </row>
    <row r="74" spans="1:25" s="181" customFormat="1" outlineLevel="1" x14ac:dyDescent="0.25">
      <c r="A74" s="612"/>
      <c r="B74" s="539"/>
      <c r="C74" s="643"/>
      <c r="D74" s="644"/>
      <c r="E74" s="644"/>
      <c r="F74" s="644"/>
      <c r="G74" s="644"/>
      <c r="H74" s="644"/>
      <c r="I74" s="644"/>
      <c r="J74" s="644"/>
      <c r="K74" s="644"/>
      <c r="L74" s="644"/>
      <c r="M74" s="644"/>
      <c r="N74" s="644"/>
      <c r="O74" s="644"/>
      <c r="P74" s="184"/>
      <c r="Q74" s="180"/>
      <c r="R74" s="180"/>
      <c r="S74" s="180"/>
      <c r="T74" s="180"/>
      <c r="U74" s="180"/>
      <c r="V74" s="180"/>
      <c r="W74" s="180"/>
      <c r="X74" s="180"/>
      <c r="Y74" s="180"/>
    </row>
    <row r="75" spans="1:25" s="181" customFormat="1" outlineLevel="1" x14ac:dyDescent="0.25">
      <c r="A75" s="612"/>
      <c r="B75" s="539"/>
      <c r="C75" s="643"/>
      <c r="D75" s="644"/>
      <c r="E75" s="644"/>
      <c r="F75" s="644"/>
      <c r="G75" s="644"/>
      <c r="H75" s="644"/>
      <c r="I75" s="644"/>
      <c r="J75" s="644"/>
      <c r="K75" s="644"/>
      <c r="L75" s="644"/>
      <c r="M75" s="644"/>
      <c r="N75" s="644"/>
      <c r="O75" s="644"/>
      <c r="P75" s="184"/>
      <c r="Q75" s="180"/>
      <c r="R75" s="180"/>
      <c r="S75" s="180"/>
      <c r="T75" s="180"/>
      <c r="U75" s="180"/>
      <c r="V75" s="180"/>
      <c r="W75" s="180"/>
      <c r="X75" s="180"/>
      <c r="Y75" s="180"/>
    </row>
    <row r="76" spans="1:25" s="181" customFormat="1" outlineLevel="1" x14ac:dyDescent="0.25">
      <c r="A76" s="612"/>
      <c r="B76" s="540"/>
      <c r="C76" s="643"/>
      <c r="D76" s="644"/>
      <c r="E76" s="644"/>
      <c r="F76" s="644"/>
      <c r="G76" s="644"/>
      <c r="H76" s="644"/>
      <c r="I76" s="644"/>
      <c r="J76" s="644"/>
      <c r="K76" s="644"/>
      <c r="L76" s="644"/>
      <c r="M76" s="644"/>
      <c r="N76" s="644"/>
      <c r="O76" s="644"/>
      <c r="P76" s="184"/>
      <c r="Q76" s="180"/>
      <c r="R76" s="180"/>
      <c r="S76" s="180"/>
      <c r="T76" s="180"/>
      <c r="U76" s="180"/>
      <c r="V76" s="180"/>
      <c r="W76" s="180"/>
      <c r="X76" s="180"/>
      <c r="Y76" s="180"/>
    </row>
    <row r="77" spans="1:25" s="181" customFormat="1" ht="6" customHeight="1" outlineLevel="1" x14ac:dyDescent="0.25">
      <c r="A77" s="612"/>
      <c r="B77" s="182"/>
      <c r="C77" s="183"/>
      <c r="D77" s="183"/>
      <c r="E77" s="183"/>
      <c r="F77" s="183"/>
      <c r="G77" s="183"/>
      <c r="H77" s="183"/>
      <c r="I77" s="183"/>
      <c r="J77" s="183"/>
      <c r="K77" s="183"/>
      <c r="L77" s="183"/>
      <c r="M77" s="183"/>
      <c r="N77" s="183"/>
      <c r="O77" s="183"/>
      <c r="P77" s="184"/>
      <c r="Q77" s="180"/>
      <c r="R77" s="180"/>
      <c r="S77" s="180"/>
      <c r="T77" s="180"/>
      <c r="U77" s="180"/>
      <c r="V77" s="180"/>
      <c r="W77" s="180"/>
      <c r="X77" s="180"/>
      <c r="Y77" s="180"/>
    </row>
    <row r="78" spans="1:25" s="181" customFormat="1" outlineLevel="1" x14ac:dyDescent="0.25">
      <c r="A78" s="612"/>
      <c r="B78" s="226" t="s">
        <v>74</v>
      </c>
      <c r="C78" s="227" t="s">
        <v>75</v>
      </c>
      <c r="D78" s="227"/>
      <c r="E78" s="227"/>
      <c r="F78" s="227"/>
      <c r="G78" s="227"/>
      <c r="H78" s="227"/>
      <c r="I78" s="227"/>
      <c r="J78" s="227"/>
      <c r="K78" s="227"/>
      <c r="L78" s="227"/>
      <c r="M78" s="227"/>
      <c r="N78" s="227"/>
      <c r="O78" s="227"/>
      <c r="P78" s="184"/>
      <c r="Q78" s="180"/>
      <c r="R78" s="180"/>
      <c r="S78" s="180"/>
      <c r="T78" s="180"/>
      <c r="U78" s="180"/>
      <c r="V78" s="180"/>
      <c r="W78" s="180"/>
      <c r="X78" s="180"/>
      <c r="Y78" s="180"/>
    </row>
    <row r="79" spans="1:25" s="181" customFormat="1" ht="15" customHeight="1" outlineLevel="1" x14ac:dyDescent="0.25">
      <c r="A79" s="612"/>
      <c r="B79" s="559" t="s">
        <v>76</v>
      </c>
      <c r="C79" s="643" t="s">
        <v>1969</v>
      </c>
      <c r="D79" s="644"/>
      <c r="E79" s="644"/>
      <c r="F79" s="644"/>
      <c r="G79" s="644"/>
      <c r="H79" s="644"/>
      <c r="I79" s="644"/>
      <c r="J79" s="644"/>
      <c r="K79" s="644"/>
      <c r="L79" s="644"/>
      <c r="M79" s="644"/>
      <c r="N79" s="644"/>
      <c r="O79" s="644"/>
      <c r="P79" s="184"/>
      <c r="Q79" s="180"/>
      <c r="R79" s="180"/>
      <c r="S79" s="180"/>
      <c r="T79" s="180"/>
      <c r="U79" s="180"/>
      <c r="V79" s="180"/>
      <c r="W79" s="180"/>
      <c r="X79" s="180"/>
      <c r="Y79" s="180"/>
    </row>
    <row r="80" spans="1:25" s="181" customFormat="1" outlineLevel="1" x14ac:dyDescent="0.25">
      <c r="A80" s="612"/>
      <c r="B80" s="539"/>
      <c r="C80" s="643"/>
      <c r="D80" s="644"/>
      <c r="E80" s="644"/>
      <c r="F80" s="644"/>
      <c r="G80" s="644"/>
      <c r="H80" s="644"/>
      <c r="I80" s="644"/>
      <c r="J80" s="644"/>
      <c r="K80" s="644"/>
      <c r="L80" s="644"/>
      <c r="M80" s="644"/>
      <c r="N80" s="644"/>
      <c r="O80" s="644"/>
      <c r="P80" s="184"/>
      <c r="Q80" s="180"/>
      <c r="R80" s="180"/>
      <c r="S80" s="180"/>
      <c r="T80" s="180"/>
      <c r="U80" s="180"/>
      <c r="V80" s="180"/>
      <c r="W80" s="180"/>
      <c r="X80" s="180"/>
      <c r="Y80" s="180"/>
    </row>
    <row r="81" spans="1:25" s="181" customFormat="1" outlineLevel="1" x14ac:dyDescent="0.25">
      <c r="A81" s="612"/>
      <c r="B81" s="539"/>
      <c r="C81" s="643"/>
      <c r="D81" s="644"/>
      <c r="E81" s="644"/>
      <c r="F81" s="644"/>
      <c r="G81" s="644"/>
      <c r="H81" s="644"/>
      <c r="I81" s="644"/>
      <c r="J81" s="644"/>
      <c r="K81" s="644"/>
      <c r="L81" s="644"/>
      <c r="M81" s="644"/>
      <c r="N81" s="644"/>
      <c r="O81" s="644"/>
      <c r="P81" s="184"/>
      <c r="Q81" s="180"/>
      <c r="R81" s="180"/>
      <c r="S81" s="180"/>
      <c r="T81" s="180"/>
      <c r="U81" s="180"/>
      <c r="V81" s="180"/>
      <c r="W81" s="180"/>
      <c r="X81" s="180"/>
      <c r="Y81" s="180"/>
    </row>
    <row r="82" spans="1:25" s="181" customFormat="1" outlineLevel="1" x14ac:dyDescent="0.25">
      <c r="A82" s="612"/>
      <c r="B82" s="228"/>
      <c r="C82" s="643"/>
      <c r="D82" s="644"/>
      <c r="E82" s="644"/>
      <c r="F82" s="644"/>
      <c r="G82" s="644"/>
      <c r="H82" s="644"/>
      <c r="I82" s="644"/>
      <c r="J82" s="644"/>
      <c r="K82" s="644"/>
      <c r="L82" s="644"/>
      <c r="M82" s="644"/>
      <c r="N82" s="644"/>
      <c r="O82" s="644"/>
      <c r="P82" s="184"/>
      <c r="Q82" s="180"/>
      <c r="R82" s="180"/>
      <c r="S82" s="180"/>
      <c r="T82" s="180"/>
      <c r="U82" s="180"/>
      <c r="V82" s="180"/>
      <c r="W82" s="180"/>
      <c r="X82" s="180"/>
      <c r="Y82" s="180"/>
    </row>
    <row r="83" spans="1:25" s="181" customFormat="1" outlineLevel="1" x14ac:dyDescent="0.25">
      <c r="A83" s="612"/>
      <c r="B83" s="229" t="str">
        <f>[1]Notes!B14</f>
        <v>Note 6</v>
      </c>
      <c r="C83" s="643"/>
      <c r="D83" s="644"/>
      <c r="E83" s="644"/>
      <c r="F83" s="644"/>
      <c r="G83" s="644"/>
      <c r="H83" s="644"/>
      <c r="I83" s="644"/>
      <c r="J83" s="644"/>
      <c r="K83" s="644"/>
      <c r="L83" s="644"/>
      <c r="M83" s="644"/>
      <c r="N83" s="644"/>
      <c r="O83" s="644"/>
      <c r="P83" s="184"/>
      <c r="Q83" s="180"/>
      <c r="R83" s="180"/>
      <c r="S83" s="180"/>
      <c r="T83" s="180"/>
      <c r="U83" s="180"/>
      <c r="V83" s="180"/>
      <c r="W83" s="180"/>
      <c r="X83" s="180"/>
      <c r="Y83" s="180"/>
    </row>
    <row r="84" spans="1:25" s="181" customFormat="1" ht="10.5" customHeight="1" outlineLevel="1" x14ac:dyDescent="0.25">
      <c r="A84" s="612"/>
      <c r="B84" s="230"/>
      <c r="C84" s="183"/>
      <c r="D84" s="183"/>
      <c r="E84" s="183"/>
      <c r="F84" s="183"/>
      <c r="G84" s="183"/>
      <c r="H84" s="183"/>
      <c r="I84" s="183"/>
      <c r="J84" s="183"/>
      <c r="K84" s="183"/>
      <c r="L84" s="183"/>
      <c r="M84" s="183"/>
      <c r="N84" s="183"/>
      <c r="O84" s="183"/>
      <c r="P84" s="184"/>
      <c r="Q84" s="180"/>
      <c r="R84" s="180"/>
      <c r="S84" s="180"/>
      <c r="T84" s="180"/>
      <c r="U84" s="180"/>
      <c r="V84" s="180"/>
      <c r="W84" s="180"/>
      <c r="X84" s="180"/>
      <c r="Y84" s="180"/>
    </row>
    <row r="85" spans="1:25" s="220" customFormat="1" ht="19.5" customHeight="1" outlineLevel="1" x14ac:dyDescent="0.25">
      <c r="A85" s="612"/>
      <c r="B85" s="216"/>
      <c r="C85" s="217" t="s">
        <v>78</v>
      </c>
      <c r="D85" s="217"/>
      <c r="E85" s="217"/>
      <c r="F85" s="217"/>
      <c r="G85" s="217"/>
      <c r="H85" s="217"/>
      <c r="I85" s="217"/>
      <c r="J85" s="217"/>
      <c r="K85" s="217"/>
      <c r="L85" s="217"/>
      <c r="M85" s="217"/>
      <c r="N85" s="217"/>
      <c r="O85" s="217"/>
      <c r="P85" s="218"/>
      <c r="Q85" s="219"/>
      <c r="R85" s="219"/>
      <c r="S85" s="219"/>
      <c r="T85" s="219"/>
      <c r="U85" s="219"/>
      <c r="V85" s="219"/>
      <c r="W85" s="219"/>
      <c r="X85" s="219"/>
      <c r="Y85" s="219"/>
    </row>
    <row r="86" spans="1:25" s="181" customFormat="1" ht="15" customHeight="1" outlineLevel="1" x14ac:dyDescent="0.25">
      <c r="A86" s="612"/>
      <c r="B86" s="182" t="s">
        <v>79</v>
      </c>
      <c r="C86" s="645" t="s">
        <v>80</v>
      </c>
      <c r="D86" s="645"/>
      <c r="E86" s="191"/>
      <c r="F86" s="191"/>
      <c r="G86" s="191"/>
      <c r="H86" s="191"/>
      <c r="I86" s="191"/>
      <c r="J86" s="191"/>
      <c r="K86" s="191"/>
      <c r="L86" s="191"/>
      <c r="M86" s="191"/>
      <c r="N86" s="191"/>
      <c r="O86" s="231"/>
      <c r="P86" s="184"/>
      <c r="Q86" s="180"/>
      <c r="R86" s="180"/>
      <c r="S86" s="180"/>
      <c r="T86" s="180"/>
      <c r="U86" s="180"/>
      <c r="V86" s="180"/>
      <c r="W86" s="180"/>
      <c r="X86" s="180"/>
      <c r="Y86" s="180"/>
    </row>
    <row r="87" spans="1:25" s="181" customFormat="1" ht="6" customHeight="1" outlineLevel="1" x14ac:dyDescent="0.25">
      <c r="A87" s="612"/>
      <c r="B87" s="182"/>
      <c r="C87" s="183"/>
      <c r="D87" s="183"/>
      <c r="E87" s="183"/>
      <c r="F87" s="183"/>
      <c r="G87" s="183"/>
      <c r="H87" s="183"/>
      <c r="I87" s="183"/>
      <c r="J87" s="183"/>
      <c r="K87" s="183"/>
      <c r="L87" s="183"/>
      <c r="M87" s="183"/>
      <c r="N87" s="183"/>
      <c r="O87" s="183"/>
      <c r="P87" s="184"/>
      <c r="Q87" s="180"/>
      <c r="R87" s="180"/>
      <c r="S87" s="180"/>
      <c r="T87" s="180"/>
      <c r="U87" s="180"/>
      <c r="V87" s="180"/>
      <c r="W87" s="180"/>
      <c r="X87" s="180"/>
      <c r="Y87" s="180"/>
    </row>
    <row r="88" spans="1:25" s="181" customFormat="1" ht="51" customHeight="1" outlineLevel="1" thickBot="1" x14ac:dyDescent="0.3">
      <c r="A88" s="613"/>
      <c r="B88" s="232" t="s">
        <v>81</v>
      </c>
      <c r="C88" s="545"/>
      <c r="D88" s="641"/>
      <c r="E88" s="641"/>
      <c r="F88" s="641"/>
      <c r="G88" s="641"/>
      <c r="H88" s="641"/>
      <c r="I88" s="641"/>
      <c r="J88" s="641"/>
      <c r="K88" s="641"/>
      <c r="L88" s="641"/>
      <c r="M88" s="641"/>
      <c r="N88" s="641"/>
      <c r="O88" s="641"/>
      <c r="P88" s="184"/>
      <c r="Q88" s="180"/>
      <c r="R88" s="180"/>
      <c r="S88" s="180"/>
      <c r="T88" s="180"/>
      <c r="U88" s="180"/>
      <c r="V88" s="180"/>
      <c r="W88" s="180"/>
      <c r="X88" s="180"/>
      <c r="Y88" s="180"/>
    </row>
    <row r="89" spans="1:25" s="181" customFormat="1" ht="6" customHeight="1" outlineLevel="1" x14ac:dyDescent="0.25">
      <c r="A89" s="556" t="str">
        <f>[1]Notes!B16</f>
        <v>Note 7</v>
      </c>
      <c r="B89" s="233"/>
      <c r="C89" s="183"/>
      <c r="D89" s="183"/>
      <c r="E89" s="183"/>
      <c r="F89" s="183"/>
      <c r="G89" s="183"/>
      <c r="H89" s="183"/>
      <c r="I89" s="183"/>
      <c r="J89" s="183"/>
      <c r="K89" s="183"/>
      <c r="L89" s="183"/>
      <c r="M89" s="183"/>
      <c r="N89" s="183"/>
      <c r="O89" s="183"/>
      <c r="P89" s="184"/>
      <c r="Q89" s="180"/>
      <c r="R89" s="180"/>
      <c r="S89" s="180"/>
      <c r="T89" s="180"/>
      <c r="U89" s="180"/>
      <c r="V89" s="180"/>
      <c r="W89" s="180"/>
      <c r="X89" s="180"/>
      <c r="Y89" s="180"/>
    </row>
    <row r="90" spans="1:25" s="181" customFormat="1" outlineLevel="1" x14ac:dyDescent="0.25">
      <c r="A90" s="557"/>
      <c r="B90" s="607" t="s">
        <v>82</v>
      </c>
      <c r="C90" s="607"/>
      <c r="D90" s="607"/>
      <c r="E90" s="607"/>
      <c r="F90" s="607"/>
      <c r="G90" s="577"/>
      <c r="H90" s="645" t="s">
        <v>80</v>
      </c>
      <c r="I90" s="645"/>
      <c r="J90" s="191"/>
      <c r="K90" s="191"/>
      <c r="L90" s="191"/>
      <c r="M90" s="191"/>
      <c r="N90" s="191"/>
      <c r="O90" s="231"/>
      <c r="P90" s="184"/>
      <c r="Q90" s="180"/>
      <c r="R90" s="180"/>
      <c r="S90" s="180"/>
      <c r="T90" s="180"/>
      <c r="U90" s="180"/>
      <c r="V90" s="180"/>
      <c r="W90" s="180"/>
      <c r="X90" s="180"/>
      <c r="Y90" s="180"/>
    </row>
    <row r="91" spans="1:25" s="181" customFormat="1" ht="6" customHeight="1" outlineLevel="1" x14ac:dyDescent="0.25">
      <c r="A91" s="557"/>
      <c r="B91" s="190"/>
      <c r="C91" s="183"/>
      <c r="D91" s="183"/>
      <c r="E91" s="183"/>
      <c r="F91" s="183"/>
      <c r="G91" s="183"/>
      <c r="H91" s="183"/>
      <c r="I91" s="183"/>
      <c r="J91" s="183"/>
      <c r="K91" s="183"/>
      <c r="L91" s="183"/>
      <c r="M91" s="183"/>
      <c r="N91" s="183"/>
      <c r="O91" s="183"/>
      <c r="P91" s="184"/>
      <c r="Q91" s="180"/>
      <c r="R91" s="180"/>
      <c r="S91" s="180"/>
      <c r="T91" s="180"/>
      <c r="U91" s="180"/>
      <c r="V91" s="180"/>
      <c r="W91" s="180"/>
      <c r="X91" s="180"/>
      <c r="Y91" s="180"/>
    </row>
    <row r="92" spans="1:25" s="181" customFormat="1" ht="88.5" customHeight="1" outlineLevel="1" x14ac:dyDescent="0.25">
      <c r="A92" s="557"/>
      <c r="B92" s="652" t="s">
        <v>83</v>
      </c>
      <c r="C92" s="586" t="s">
        <v>84</v>
      </c>
      <c r="D92" s="648"/>
      <c r="E92" s="545" t="s">
        <v>943</v>
      </c>
      <c r="F92" s="641"/>
      <c r="G92" s="231"/>
      <c r="H92" s="648" t="s">
        <v>86</v>
      </c>
      <c r="I92" s="648"/>
      <c r="J92" s="545" t="s">
        <v>2200</v>
      </c>
      <c r="K92" s="641"/>
      <c r="L92" s="641"/>
      <c r="M92" s="641"/>
      <c r="N92" s="641"/>
      <c r="O92" s="641"/>
      <c r="P92" s="184"/>
      <c r="Q92" s="180"/>
      <c r="R92" s="180"/>
      <c r="S92" s="180"/>
      <c r="T92" s="180"/>
      <c r="U92" s="180"/>
      <c r="V92" s="180"/>
      <c r="W92" s="180"/>
      <c r="X92" s="180"/>
      <c r="Y92" s="180"/>
    </row>
    <row r="93" spans="1:25" s="181" customFormat="1" ht="8.25" customHeight="1" outlineLevel="1" x14ac:dyDescent="0.25">
      <c r="A93" s="557"/>
      <c r="B93" s="653"/>
      <c r="C93" s="183"/>
      <c r="D93" s="183"/>
      <c r="E93" s="183"/>
      <c r="F93" s="183"/>
      <c r="G93" s="183"/>
      <c r="H93" s="183"/>
      <c r="I93" s="183"/>
      <c r="J93" s="183"/>
      <c r="K93" s="183"/>
      <c r="L93" s="183"/>
      <c r="M93" s="183"/>
      <c r="N93" s="183"/>
      <c r="O93" s="183"/>
      <c r="P93" s="184"/>
      <c r="Q93" s="180"/>
      <c r="R93" s="180"/>
      <c r="S93" s="180"/>
      <c r="T93" s="180"/>
      <c r="U93" s="180"/>
      <c r="V93" s="180"/>
      <c r="W93" s="180"/>
      <c r="X93" s="180"/>
      <c r="Y93" s="180"/>
    </row>
    <row r="94" spans="1:25" s="181" customFormat="1" ht="30" customHeight="1" outlineLevel="1" x14ac:dyDescent="0.25">
      <c r="A94" s="557"/>
      <c r="B94" s="649" t="str">
        <f>[1]Notes!B18</f>
        <v>Note 8</v>
      </c>
      <c r="C94" s="591" t="s">
        <v>87</v>
      </c>
      <c r="D94" s="650"/>
      <c r="E94" s="650"/>
      <c r="F94" s="650"/>
      <c r="G94" s="650"/>
      <c r="H94" s="650"/>
      <c r="I94" s="231"/>
      <c r="J94" s="183"/>
      <c r="K94" s="183"/>
      <c r="L94" s="183"/>
      <c r="M94" s="183"/>
      <c r="N94" s="183"/>
      <c r="O94" s="183"/>
      <c r="P94" s="184"/>
      <c r="Q94" s="180"/>
      <c r="R94" s="180"/>
      <c r="S94" s="180"/>
      <c r="T94" s="180"/>
      <c r="U94" s="180"/>
      <c r="V94" s="180"/>
      <c r="W94" s="180"/>
      <c r="X94" s="180"/>
      <c r="Y94" s="180"/>
    </row>
    <row r="95" spans="1:25" s="181" customFormat="1" ht="30" customHeight="1" outlineLevel="1" x14ac:dyDescent="0.25">
      <c r="A95" s="557"/>
      <c r="B95" s="649"/>
      <c r="C95" s="183"/>
      <c r="D95" s="183"/>
      <c r="E95" s="183"/>
      <c r="F95" s="183"/>
      <c r="G95" s="183"/>
      <c r="H95" s="183"/>
      <c r="I95" s="183"/>
      <c r="J95" s="183"/>
      <c r="K95" s="183"/>
      <c r="L95" s="183"/>
      <c r="M95" s="183"/>
      <c r="N95" s="648" t="s">
        <v>89</v>
      </c>
      <c r="O95" s="648"/>
      <c r="P95" s="184"/>
      <c r="Q95" s="180"/>
      <c r="R95" s="180"/>
      <c r="S95" s="180"/>
      <c r="T95" s="180"/>
      <c r="U95" s="180"/>
      <c r="V95" s="180"/>
      <c r="W95" s="180"/>
      <c r="X95" s="180"/>
      <c r="Y95" s="180"/>
    </row>
    <row r="96" spans="1:25" s="181" customFormat="1" ht="45" customHeight="1" outlineLevel="1" x14ac:dyDescent="0.25">
      <c r="A96" s="557"/>
      <c r="B96" s="649"/>
      <c r="C96" s="586" t="s">
        <v>90</v>
      </c>
      <c r="D96" s="648"/>
      <c r="E96" s="651" t="s">
        <v>91</v>
      </c>
      <c r="F96" s="651"/>
      <c r="G96" s="646"/>
      <c r="H96" s="646"/>
      <c r="I96" s="646"/>
      <c r="J96" s="646"/>
      <c r="K96" s="646"/>
      <c r="L96" s="646"/>
      <c r="M96" s="646"/>
      <c r="N96" s="646"/>
      <c r="O96" s="646"/>
      <c r="P96" s="184"/>
      <c r="Q96" s="180"/>
      <c r="R96" s="180"/>
      <c r="S96" s="180"/>
      <c r="T96" s="180"/>
      <c r="U96" s="180"/>
      <c r="V96" s="180"/>
      <c r="W96" s="180"/>
      <c r="X96" s="180"/>
      <c r="Y96" s="180"/>
    </row>
    <row r="97" spans="1:25" s="181" customFormat="1" ht="30" customHeight="1" outlineLevel="1" x14ac:dyDescent="0.25">
      <c r="A97" s="557"/>
      <c r="B97" s="649"/>
      <c r="C97" s="586"/>
      <c r="D97" s="648"/>
      <c r="E97" s="560" t="s">
        <v>92</v>
      </c>
      <c r="F97" s="561"/>
      <c r="G97" s="645" t="s">
        <v>93</v>
      </c>
      <c r="H97" s="645"/>
      <c r="I97" s="647"/>
      <c r="J97" s="647"/>
      <c r="K97" s="647"/>
      <c r="L97" s="647"/>
      <c r="M97" s="647"/>
      <c r="N97" s="647"/>
      <c r="O97" s="647"/>
      <c r="P97" s="184"/>
      <c r="Q97" s="180"/>
      <c r="R97" s="180"/>
      <c r="S97" s="180"/>
      <c r="T97" s="180"/>
      <c r="U97" s="180"/>
      <c r="V97" s="180"/>
      <c r="W97" s="180"/>
      <c r="X97" s="180"/>
      <c r="Y97" s="180"/>
    </row>
    <row r="98" spans="1:25" s="181" customFormat="1" ht="45" customHeight="1" outlineLevel="1" x14ac:dyDescent="0.25">
      <c r="A98" s="557"/>
      <c r="B98" s="649"/>
      <c r="C98" s="586"/>
      <c r="D98" s="648"/>
      <c r="E98" s="651" t="s">
        <v>94</v>
      </c>
      <c r="F98" s="651"/>
      <c r="G98" s="654"/>
      <c r="H98" s="654"/>
      <c r="I98" s="646"/>
      <c r="J98" s="646"/>
      <c r="K98" s="646"/>
      <c r="L98" s="646"/>
      <c r="M98" s="646"/>
      <c r="N98" s="646"/>
      <c r="O98" s="646"/>
      <c r="P98" s="184"/>
      <c r="Q98" s="180"/>
      <c r="R98" s="180"/>
      <c r="S98" s="180"/>
      <c r="T98" s="180"/>
      <c r="U98" s="180"/>
      <c r="V98" s="180"/>
      <c r="W98" s="180"/>
      <c r="X98" s="180"/>
      <c r="Y98" s="180"/>
    </row>
    <row r="99" spans="1:25" s="181" customFormat="1" ht="30" customHeight="1" outlineLevel="1" x14ac:dyDescent="0.25">
      <c r="A99" s="557"/>
      <c r="B99" s="649"/>
      <c r="C99" s="586"/>
      <c r="D99" s="648"/>
      <c r="E99" s="560" t="s">
        <v>92</v>
      </c>
      <c r="F99" s="561"/>
      <c r="G99" s="645" t="s">
        <v>93</v>
      </c>
      <c r="H99" s="645"/>
      <c r="I99" s="647"/>
      <c r="J99" s="647"/>
      <c r="K99" s="647"/>
      <c r="L99" s="647"/>
      <c r="M99" s="647"/>
      <c r="N99" s="647"/>
      <c r="O99" s="647"/>
      <c r="P99" s="184"/>
      <c r="Q99" s="180"/>
      <c r="R99" s="180"/>
      <c r="S99" s="180"/>
      <c r="T99" s="180"/>
      <c r="U99" s="180"/>
      <c r="V99" s="180"/>
      <c r="W99" s="180"/>
      <c r="X99" s="180"/>
      <c r="Y99" s="180"/>
    </row>
    <row r="100" spans="1:25" s="181" customFormat="1" ht="8.25" customHeight="1" outlineLevel="1" x14ac:dyDescent="0.25">
      <c r="A100" s="557"/>
      <c r="B100" s="649"/>
      <c r="C100" s="183"/>
      <c r="D100" s="183"/>
      <c r="E100" s="183"/>
      <c r="F100" s="183"/>
      <c r="G100" s="183"/>
      <c r="H100" s="183"/>
      <c r="I100" s="183"/>
      <c r="J100" s="183"/>
      <c r="K100" s="183"/>
      <c r="L100" s="183"/>
      <c r="M100" s="183"/>
      <c r="N100" s="647"/>
      <c r="O100" s="647"/>
      <c r="P100" s="184"/>
      <c r="Q100" s="180"/>
      <c r="R100" s="180"/>
      <c r="S100" s="180"/>
      <c r="T100" s="180"/>
      <c r="U100" s="180"/>
      <c r="V100" s="180"/>
      <c r="W100" s="180"/>
      <c r="X100" s="180"/>
      <c r="Y100" s="180"/>
    </row>
    <row r="101" spans="1:25" s="181" customFormat="1" ht="60" customHeight="1" outlineLevel="1" x14ac:dyDescent="0.25">
      <c r="A101" s="557"/>
      <c r="B101" s="649"/>
      <c r="C101" s="586" t="s">
        <v>95</v>
      </c>
      <c r="D101" s="648"/>
      <c r="E101" s="645"/>
      <c r="F101" s="645"/>
      <c r="G101" s="645"/>
      <c r="H101" s="645"/>
      <c r="I101" s="645"/>
      <c r="J101" s="645"/>
      <c r="K101" s="645"/>
      <c r="L101" s="645"/>
      <c r="M101" s="645"/>
      <c r="N101" s="645"/>
      <c r="O101" s="645"/>
      <c r="P101" s="184"/>
      <c r="Q101" s="180"/>
      <c r="R101" s="180"/>
      <c r="S101" s="180"/>
      <c r="T101" s="180"/>
      <c r="U101" s="180"/>
      <c r="V101" s="180"/>
      <c r="W101" s="180"/>
      <c r="X101" s="180"/>
      <c r="Y101" s="180"/>
    </row>
    <row r="102" spans="1:25" s="181" customFormat="1" ht="8.25" customHeight="1" outlineLevel="1" x14ac:dyDescent="0.25">
      <c r="A102" s="557"/>
      <c r="B102" s="649"/>
      <c r="C102" s="607"/>
      <c r="D102" s="607"/>
      <c r="E102" s="607"/>
      <c r="F102" s="607"/>
      <c r="G102" s="607"/>
      <c r="H102" s="607"/>
      <c r="I102" s="607"/>
      <c r="J102" s="607"/>
      <c r="K102" s="607"/>
      <c r="L102" s="607"/>
      <c r="M102" s="607"/>
      <c r="N102" s="607"/>
      <c r="O102" s="607"/>
      <c r="P102" s="184"/>
      <c r="Q102" s="180"/>
      <c r="R102" s="180"/>
      <c r="S102" s="180"/>
      <c r="T102" s="180"/>
      <c r="U102" s="180"/>
      <c r="V102" s="180"/>
      <c r="W102" s="180"/>
      <c r="X102" s="180"/>
      <c r="Y102" s="180"/>
    </row>
    <row r="103" spans="1:25" s="181" customFormat="1" ht="30" customHeight="1" outlineLevel="1" x14ac:dyDescent="0.25">
      <c r="A103" s="557"/>
      <c r="B103" s="649"/>
      <c r="C103" s="183"/>
      <c r="D103" s="183"/>
      <c r="E103" s="183"/>
      <c r="F103" s="183"/>
      <c r="G103" s="183"/>
      <c r="H103" s="183"/>
      <c r="I103" s="183"/>
      <c r="J103" s="183"/>
      <c r="K103" s="183"/>
      <c r="L103" s="183"/>
      <c r="M103" s="183"/>
      <c r="N103" s="648" t="s">
        <v>89</v>
      </c>
      <c r="O103" s="648"/>
      <c r="P103" s="184"/>
      <c r="Q103" s="180"/>
      <c r="R103" s="180"/>
      <c r="S103" s="180"/>
      <c r="T103" s="180"/>
      <c r="U103" s="180"/>
      <c r="V103" s="180"/>
      <c r="W103" s="180"/>
      <c r="X103" s="180"/>
      <c r="Y103" s="180"/>
    </row>
    <row r="104" spans="1:25" s="181" customFormat="1" ht="45" customHeight="1" outlineLevel="1" x14ac:dyDescent="0.25">
      <c r="A104" s="557"/>
      <c r="B104" s="649"/>
      <c r="C104" s="656" t="s">
        <v>96</v>
      </c>
      <c r="D104" s="593"/>
      <c r="E104" s="651" t="s">
        <v>97</v>
      </c>
      <c r="F104" s="651"/>
      <c r="G104" s="646"/>
      <c r="H104" s="646"/>
      <c r="I104" s="646"/>
      <c r="J104" s="646"/>
      <c r="K104" s="646"/>
      <c r="L104" s="646"/>
      <c r="M104" s="646"/>
      <c r="N104" s="646"/>
      <c r="O104" s="646"/>
      <c r="P104" s="184"/>
      <c r="Q104" s="180"/>
      <c r="R104" s="180"/>
      <c r="S104" s="180"/>
      <c r="T104" s="180"/>
      <c r="U104" s="180"/>
      <c r="V104" s="180"/>
      <c r="W104" s="180"/>
      <c r="X104" s="180"/>
      <c r="Y104" s="180"/>
    </row>
    <row r="105" spans="1:25" s="181" customFormat="1" ht="30" customHeight="1" outlineLevel="1" x14ac:dyDescent="0.25">
      <c r="A105" s="557"/>
      <c r="B105" s="649"/>
      <c r="C105" s="657"/>
      <c r="D105" s="597"/>
      <c r="E105" s="560" t="s">
        <v>92</v>
      </c>
      <c r="F105" s="561"/>
      <c r="G105" s="645" t="s">
        <v>93</v>
      </c>
      <c r="H105" s="645"/>
      <c r="I105" s="632"/>
      <c r="J105" s="633"/>
      <c r="K105" s="633"/>
      <c r="L105" s="633"/>
      <c r="M105" s="633"/>
      <c r="N105" s="633"/>
      <c r="O105" s="633"/>
      <c r="P105" s="184"/>
      <c r="Q105" s="180"/>
      <c r="R105" s="180"/>
      <c r="S105" s="180"/>
      <c r="T105" s="180"/>
      <c r="U105" s="180"/>
      <c r="V105" s="180"/>
      <c r="W105" s="180"/>
      <c r="X105" s="180"/>
      <c r="Y105" s="180"/>
    </row>
    <row r="106" spans="1:25" s="181" customFormat="1" ht="6" customHeight="1" outlineLevel="1" x14ac:dyDescent="0.25">
      <c r="A106" s="557"/>
      <c r="B106" s="197"/>
      <c r="C106" s="647"/>
      <c r="D106" s="647"/>
      <c r="E106" s="647"/>
      <c r="F106" s="647"/>
      <c r="G106" s="647"/>
      <c r="H106" s="647"/>
      <c r="I106" s="647"/>
      <c r="J106" s="647"/>
      <c r="K106" s="647"/>
      <c r="L106" s="647"/>
      <c r="M106" s="647"/>
      <c r="N106" s="647"/>
      <c r="O106" s="647"/>
      <c r="P106" s="184"/>
      <c r="Q106" s="180"/>
      <c r="R106" s="180"/>
      <c r="S106" s="180"/>
      <c r="T106" s="180"/>
      <c r="U106" s="180"/>
      <c r="V106" s="180"/>
      <c r="W106" s="180"/>
      <c r="X106" s="180"/>
      <c r="Y106" s="180"/>
    </row>
    <row r="107" spans="1:25" s="181" customFormat="1" ht="25.5" customHeight="1" outlineLevel="1" x14ac:dyDescent="0.25">
      <c r="A107" s="557"/>
      <c r="B107" s="649" t="str">
        <f>[1]Notes!B20</f>
        <v>Note 9</v>
      </c>
      <c r="C107" s="591" t="s">
        <v>98</v>
      </c>
      <c r="D107" s="650"/>
      <c r="E107" s="650"/>
      <c r="F107" s="650"/>
      <c r="G107" s="650"/>
      <c r="H107" s="650"/>
      <c r="I107" s="569"/>
      <c r="J107" s="647"/>
      <c r="K107" s="647"/>
      <c r="L107" s="647"/>
      <c r="M107" s="647"/>
      <c r="N107" s="647"/>
      <c r="O107" s="647"/>
      <c r="P107" s="184"/>
      <c r="Q107" s="180"/>
      <c r="R107" s="180"/>
      <c r="S107" s="180"/>
      <c r="T107" s="180"/>
      <c r="U107" s="180"/>
      <c r="V107" s="180"/>
      <c r="W107" s="180"/>
      <c r="X107" s="180"/>
      <c r="Y107" s="180"/>
    </row>
    <row r="108" spans="1:25" s="181" customFormat="1" ht="6" customHeight="1" outlineLevel="1" x14ac:dyDescent="0.25">
      <c r="A108" s="557"/>
      <c r="B108" s="649"/>
      <c r="C108" s="607"/>
      <c r="D108" s="607"/>
      <c r="E108" s="607"/>
      <c r="F108" s="607"/>
      <c r="G108" s="607"/>
      <c r="H108" s="607"/>
      <c r="I108" s="607"/>
      <c r="J108" s="607"/>
      <c r="K108" s="607"/>
      <c r="L108" s="607"/>
      <c r="M108" s="607"/>
      <c r="N108" s="607"/>
      <c r="O108" s="607"/>
      <c r="P108" s="184"/>
      <c r="Q108" s="180"/>
      <c r="R108" s="180"/>
      <c r="S108" s="180"/>
      <c r="T108" s="180"/>
      <c r="U108" s="180"/>
      <c r="V108" s="180"/>
      <c r="W108" s="180"/>
      <c r="X108" s="180"/>
      <c r="Y108" s="180"/>
    </row>
    <row r="109" spans="1:25" s="181" customFormat="1" ht="61.5" customHeight="1" outlineLevel="1" thickBot="1" x14ac:dyDescent="0.3">
      <c r="A109" s="558"/>
      <c r="B109" s="655"/>
      <c r="C109" s="641" t="s">
        <v>2038</v>
      </c>
      <c r="D109" s="641"/>
      <c r="E109" s="641"/>
      <c r="F109" s="641"/>
      <c r="G109" s="641"/>
      <c r="H109" s="641"/>
      <c r="I109" s="641"/>
      <c r="J109" s="641"/>
      <c r="K109" s="641"/>
      <c r="L109" s="641"/>
      <c r="M109" s="641"/>
      <c r="N109" s="641"/>
      <c r="O109" s="641"/>
      <c r="P109" s="184"/>
      <c r="Q109" s="180"/>
      <c r="R109" s="180"/>
      <c r="S109" s="180"/>
      <c r="T109" s="180"/>
      <c r="U109" s="180"/>
      <c r="V109" s="180"/>
      <c r="W109" s="180"/>
      <c r="X109" s="180"/>
      <c r="Y109" s="180"/>
    </row>
    <row r="110" spans="1:25" s="181" customFormat="1" ht="6" customHeight="1" outlineLevel="1" x14ac:dyDescent="0.25">
      <c r="A110" s="234"/>
      <c r="B110" s="230"/>
      <c r="C110" s="183"/>
      <c r="D110" s="183"/>
      <c r="E110" s="183"/>
      <c r="F110" s="183"/>
      <c r="G110" s="183"/>
      <c r="H110" s="183"/>
      <c r="I110" s="183"/>
      <c r="J110" s="183"/>
      <c r="K110" s="183"/>
      <c r="L110" s="183"/>
      <c r="M110" s="183"/>
      <c r="N110" s="183"/>
      <c r="O110" s="183"/>
      <c r="P110" s="184"/>
      <c r="Q110" s="180"/>
      <c r="R110" s="180"/>
      <c r="S110" s="180"/>
      <c r="T110" s="180"/>
      <c r="U110" s="180"/>
      <c r="V110" s="180"/>
      <c r="W110" s="180"/>
      <c r="X110" s="180"/>
      <c r="Y110" s="180"/>
    </row>
    <row r="111" spans="1:25" s="220" customFormat="1" outlineLevel="1" x14ac:dyDescent="0.25">
      <c r="A111" s="234"/>
      <c r="B111" s="216" t="s">
        <v>35</v>
      </c>
      <c r="C111" s="217"/>
      <c r="D111" s="217"/>
      <c r="E111" s="217"/>
      <c r="F111" s="217"/>
      <c r="G111" s="217"/>
      <c r="H111" s="217"/>
      <c r="I111" s="217"/>
      <c r="J111" s="217"/>
      <c r="K111" s="217"/>
      <c r="L111" s="217"/>
      <c r="M111" s="217"/>
      <c r="N111" s="217"/>
      <c r="O111" s="217"/>
      <c r="P111" s="218"/>
      <c r="Q111" s="219"/>
      <c r="R111" s="219"/>
      <c r="S111" s="219"/>
      <c r="T111" s="219"/>
      <c r="U111" s="219"/>
      <c r="V111" s="219"/>
      <c r="W111" s="219"/>
      <c r="X111" s="219"/>
      <c r="Y111" s="219"/>
    </row>
    <row r="112" spans="1:25" s="181" customFormat="1" outlineLevel="1" x14ac:dyDescent="0.25">
      <c r="A112" s="234"/>
      <c r="B112" s="185" t="s">
        <v>100</v>
      </c>
      <c r="C112" s="541" t="s">
        <v>101</v>
      </c>
      <c r="D112" s="606"/>
      <c r="E112" s="183"/>
      <c r="F112" s="183"/>
      <c r="G112" s="183"/>
      <c r="H112" s="183"/>
      <c r="I112" s="183"/>
      <c r="J112" s="183"/>
      <c r="K112" s="183"/>
      <c r="L112" s="183"/>
      <c r="M112" s="183"/>
      <c r="N112" s="183"/>
      <c r="O112" s="183"/>
      <c r="P112" s="184"/>
      <c r="Q112" s="180"/>
      <c r="R112" s="180"/>
      <c r="S112" s="180"/>
      <c r="T112" s="180"/>
      <c r="U112" s="180"/>
      <c r="V112" s="180"/>
      <c r="W112" s="180"/>
      <c r="X112" s="180"/>
      <c r="Y112" s="180"/>
    </row>
    <row r="113" spans="1:25" s="181" customFormat="1" outlineLevel="1" x14ac:dyDescent="0.25">
      <c r="A113" s="234"/>
      <c r="B113" s="235" t="s">
        <v>102</v>
      </c>
      <c r="C113" s="545"/>
      <c r="D113" s="641"/>
      <c r="E113" s="641"/>
      <c r="F113" s="641"/>
      <c r="G113" s="641"/>
      <c r="H113" s="641"/>
      <c r="I113" s="641"/>
      <c r="J113" s="641"/>
      <c r="K113" s="641"/>
      <c r="L113" s="641"/>
      <c r="M113" s="641"/>
      <c r="N113" s="641"/>
      <c r="O113" s="641"/>
      <c r="P113" s="184"/>
      <c r="Q113" s="180"/>
      <c r="R113" s="180"/>
      <c r="S113" s="180"/>
      <c r="T113" s="180"/>
      <c r="U113" s="180"/>
      <c r="V113" s="180"/>
      <c r="W113" s="180"/>
      <c r="X113" s="180"/>
      <c r="Y113" s="180"/>
    </row>
    <row r="114" spans="1:25" s="181" customFormat="1" ht="5.25" customHeight="1" outlineLevel="1" thickBot="1" x14ac:dyDescent="0.3">
      <c r="A114" s="236"/>
      <c r="B114" s="212"/>
      <c r="C114" s="237"/>
      <c r="D114" s="237"/>
      <c r="E114" s="237"/>
      <c r="F114" s="237"/>
      <c r="G114" s="237"/>
      <c r="H114" s="237"/>
      <c r="I114" s="237"/>
      <c r="J114" s="237"/>
      <c r="K114" s="237"/>
      <c r="L114" s="237"/>
      <c r="M114" s="237"/>
      <c r="N114" s="237"/>
      <c r="O114" s="237"/>
      <c r="P114" s="238"/>
      <c r="Q114" s="180"/>
      <c r="R114" s="180"/>
      <c r="S114" s="180"/>
      <c r="T114" s="180"/>
      <c r="U114" s="180"/>
      <c r="V114" s="180"/>
      <c r="W114" s="180"/>
      <c r="X114" s="180"/>
      <c r="Y114" s="180"/>
    </row>
    <row r="115" spans="1:25" s="181" customFormat="1" ht="12.5" thickBot="1" x14ac:dyDescent="0.3">
      <c r="A115" s="171"/>
      <c r="B115" s="239"/>
      <c r="C115" s="240"/>
      <c r="D115" s="240"/>
      <c r="E115" s="240"/>
      <c r="F115" s="240"/>
      <c r="G115" s="240"/>
      <c r="H115" s="240"/>
      <c r="I115" s="240"/>
      <c r="J115" s="240"/>
      <c r="K115" s="240"/>
      <c r="L115" s="240"/>
      <c r="M115" s="240"/>
      <c r="N115" s="240"/>
      <c r="O115" s="240"/>
      <c r="P115" s="180"/>
      <c r="Q115" s="180"/>
      <c r="R115" s="180"/>
      <c r="S115" s="180"/>
      <c r="T115" s="180"/>
      <c r="U115" s="180"/>
      <c r="V115" s="180"/>
      <c r="W115" s="180"/>
      <c r="X115" s="180"/>
      <c r="Y115" s="180"/>
    </row>
    <row r="116" spans="1:25" ht="12.5" thickBot="1" x14ac:dyDescent="0.35">
      <c r="A116" s="566" t="str">
        <f>[1]Notes!B22</f>
        <v>Note 10</v>
      </c>
      <c r="B116" s="176" t="s">
        <v>944</v>
      </c>
      <c r="C116" s="178"/>
      <c r="D116" s="178"/>
      <c r="E116" s="178"/>
      <c r="F116" s="178"/>
      <c r="G116" s="178"/>
      <c r="H116" s="178"/>
      <c r="I116" s="178"/>
      <c r="J116" s="178"/>
      <c r="K116" s="178"/>
      <c r="L116" s="178"/>
      <c r="M116" s="178"/>
      <c r="N116" s="178"/>
      <c r="O116" s="178"/>
      <c r="P116" s="179"/>
      <c r="Q116" s="174"/>
      <c r="R116" s="174"/>
      <c r="S116" s="174"/>
      <c r="T116" s="174"/>
      <c r="U116" s="174"/>
      <c r="V116" s="174"/>
      <c r="W116" s="174"/>
      <c r="X116" s="174"/>
      <c r="Y116" s="174"/>
    </row>
    <row r="117" spans="1:25" s="181" customFormat="1" ht="6" customHeight="1" outlineLevel="1" x14ac:dyDescent="0.25">
      <c r="A117" s="567"/>
      <c r="B117" s="230"/>
      <c r="C117" s="183"/>
      <c r="D117" s="183"/>
      <c r="E117" s="183"/>
      <c r="F117" s="183"/>
      <c r="G117" s="183"/>
      <c r="H117" s="183"/>
      <c r="I117" s="183"/>
      <c r="J117" s="183"/>
      <c r="K117" s="183"/>
      <c r="L117" s="183"/>
      <c r="M117" s="183"/>
      <c r="N117" s="183"/>
      <c r="O117" s="183"/>
      <c r="P117" s="184"/>
      <c r="Q117" s="180"/>
      <c r="R117" s="180"/>
      <c r="S117" s="180"/>
      <c r="T117" s="180"/>
      <c r="U117" s="180"/>
      <c r="V117" s="180"/>
      <c r="W117" s="180"/>
      <c r="X117" s="180"/>
      <c r="Y117" s="180"/>
    </row>
    <row r="118" spans="1:25" s="181" customFormat="1" outlineLevel="1" x14ac:dyDescent="0.25">
      <c r="A118" s="567"/>
      <c r="B118" s="241" t="s">
        <v>104</v>
      </c>
      <c r="C118" s="183"/>
      <c r="D118" s="183"/>
      <c r="E118" s="183"/>
      <c r="F118" s="183"/>
      <c r="G118" s="183"/>
      <c r="H118" s="242" t="s">
        <v>105</v>
      </c>
      <c r="I118" s="183"/>
      <c r="J118" s="183"/>
      <c r="K118" s="183"/>
      <c r="L118" s="183"/>
      <c r="M118" s="183"/>
      <c r="N118" s="243"/>
      <c r="O118" s="243"/>
      <c r="P118" s="244"/>
      <c r="Q118" s="180"/>
      <c r="R118" s="180"/>
      <c r="S118" s="180"/>
      <c r="T118" s="180"/>
      <c r="U118" s="180"/>
      <c r="V118" s="180"/>
      <c r="W118" s="180"/>
      <c r="X118" s="180"/>
      <c r="Y118" s="180"/>
    </row>
    <row r="119" spans="1:25" s="181" customFormat="1" ht="6" customHeight="1" outlineLevel="1" x14ac:dyDescent="0.25">
      <c r="A119" s="567"/>
      <c r="B119" s="230"/>
      <c r="C119" s="183"/>
      <c r="D119" s="183"/>
      <c r="E119" s="183"/>
      <c r="F119" s="183"/>
      <c r="G119" s="183"/>
      <c r="H119" s="183"/>
      <c r="I119" s="183"/>
      <c r="J119" s="183"/>
      <c r="K119" s="183"/>
      <c r="L119" s="183"/>
      <c r="M119" s="183"/>
      <c r="N119" s="183"/>
      <c r="O119" s="183"/>
      <c r="P119" s="184"/>
      <c r="Q119" s="180"/>
      <c r="R119" s="180"/>
      <c r="S119" s="180"/>
      <c r="T119" s="180"/>
      <c r="U119" s="180"/>
      <c r="V119" s="180"/>
      <c r="W119" s="180"/>
      <c r="X119" s="180"/>
      <c r="Y119" s="180"/>
    </row>
    <row r="120" spans="1:25" s="181" customFormat="1" ht="15" customHeight="1" outlineLevel="1" x14ac:dyDescent="0.25">
      <c r="A120" s="567"/>
      <c r="B120" s="559" t="s">
        <v>106</v>
      </c>
      <c r="C120" s="641" t="s">
        <v>1970</v>
      </c>
      <c r="D120" s="641"/>
      <c r="E120" s="641"/>
      <c r="F120" s="641"/>
      <c r="G120" s="641"/>
      <c r="H120" s="641"/>
      <c r="I120" s="641"/>
      <c r="J120" s="641"/>
      <c r="K120" s="641"/>
      <c r="L120" s="641"/>
      <c r="M120" s="641"/>
      <c r="N120" s="641"/>
      <c r="O120" s="641"/>
      <c r="P120" s="184"/>
      <c r="Q120" s="180"/>
      <c r="R120" s="180"/>
      <c r="S120" s="180"/>
      <c r="T120" s="180"/>
      <c r="U120" s="180"/>
      <c r="V120" s="180"/>
      <c r="W120" s="180"/>
      <c r="X120" s="180"/>
      <c r="Y120" s="180"/>
    </row>
    <row r="121" spans="1:25" s="181" customFormat="1" outlineLevel="1" x14ac:dyDescent="0.25">
      <c r="A121" s="567"/>
      <c r="B121" s="539"/>
      <c r="C121" s="641"/>
      <c r="D121" s="641"/>
      <c r="E121" s="641"/>
      <c r="F121" s="641"/>
      <c r="G121" s="641"/>
      <c r="H121" s="641"/>
      <c r="I121" s="641"/>
      <c r="J121" s="641"/>
      <c r="K121" s="641"/>
      <c r="L121" s="641"/>
      <c r="M121" s="641"/>
      <c r="N121" s="641"/>
      <c r="O121" s="641"/>
      <c r="P121" s="184"/>
      <c r="Q121" s="180"/>
      <c r="R121" s="180"/>
      <c r="S121" s="180"/>
      <c r="T121" s="180"/>
      <c r="U121" s="180"/>
      <c r="V121" s="180"/>
      <c r="W121" s="180"/>
      <c r="X121" s="180"/>
      <c r="Y121" s="180"/>
    </row>
    <row r="122" spans="1:25" s="181" customFormat="1" outlineLevel="1" x14ac:dyDescent="0.25">
      <c r="A122" s="567"/>
      <c r="B122" s="539"/>
      <c r="C122" s="641"/>
      <c r="D122" s="641"/>
      <c r="E122" s="641"/>
      <c r="F122" s="641"/>
      <c r="G122" s="641"/>
      <c r="H122" s="641"/>
      <c r="I122" s="641"/>
      <c r="J122" s="641"/>
      <c r="K122" s="641"/>
      <c r="L122" s="641"/>
      <c r="M122" s="641"/>
      <c r="N122" s="641"/>
      <c r="O122" s="641"/>
      <c r="P122" s="184"/>
      <c r="Q122" s="180"/>
      <c r="R122" s="180"/>
      <c r="S122" s="180"/>
      <c r="T122" s="180"/>
      <c r="U122" s="180"/>
      <c r="V122" s="180"/>
      <c r="W122" s="180"/>
      <c r="X122" s="180"/>
      <c r="Y122" s="180"/>
    </row>
    <row r="123" spans="1:25" s="181" customFormat="1" outlineLevel="1" x14ac:dyDescent="0.25">
      <c r="A123" s="567"/>
      <c r="B123" s="539"/>
      <c r="C123" s="641"/>
      <c r="D123" s="641"/>
      <c r="E123" s="641"/>
      <c r="F123" s="641"/>
      <c r="G123" s="641"/>
      <c r="H123" s="641"/>
      <c r="I123" s="641"/>
      <c r="J123" s="641"/>
      <c r="K123" s="641"/>
      <c r="L123" s="641"/>
      <c r="M123" s="641"/>
      <c r="N123" s="641"/>
      <c r="O123" s="641"/>
      <c r="P123" s="184"/>
      <c r="Q123" s="180"/>
      <c r="R123" s="180"/>
      <c r="S123" s="180"/>
      <c r="T123" s="180"/>
      <c r="U123" s="180"/>
      <c r="V123" s="180"/>
      <c r="W123" s="180"/>
      <c r="X123" s="180"/>
      <c r="Y123" s="180"/>
    </row>
    <row r="124" spans="1:25" s="181" customFormat="1" outlineLevel="1" x14ac:dyDescent="0.25">
      <c r="A124" s="567"/>
      <c r="B124" s="539"/>
      <c r="C124" s="641"/>
      <c r="D124" s="641"/>
      <c r="E124" s="641"/>
      <c r="F124" s="641"/>
      <c r="G124" s="641"/>
      <c r="H124" s="641"/>
      <c r="I124" s="641"/>
      <c r="J124" s="641"/>
      <c r="K124" s="641"/>
      <c r="L124" s="641"/>
      <c r="M124" s="641"/>
      <c r="N124" s="641"/>
      <c r="O124" s="641"/>
      <c r="P124" s="184"/>
      <c r="Q124" s="180"/>
      <c r="R124" s="180"/>
      <c r="S124" s="180"/>
      <c r="T124" s="180"/>
      <c r="U124" s="180"/>
      <c r="V124" s="180"/>
      <c r="W124" s="180"/>
      <c r="X124" s="180"/>
      <c r="Y124" s="180"/>
    </row>
    <row r="125" spans="1:25" s="181" customFormat="1" ht="90.75" customHeight="1" outlineLevel="1" x14ac:dyDescent="0.25">
      <c r="A125" s="567"/>
      <c r="B125" s="540"/>
      <c r="C125" s="641"/>
      <c r="D125" s="641"/>
      <c r="E125" s="641"/>
      <c r="F125" s="641"/>
      <c r="G125" s="641"/>
      <c r="H125" s="641"/>
      <c r="I125" s="641"/>
      <c r="J125" s="641"/>
      <c r="K125" s="641"/>
      <c r="L125" s="641"/>
      <c r="M125" s="641"/>
      <c r="N125" s="641"/>
      <c r="O125" s="641"/>
      <c r="P125" s="184"/>
      <c r="Q125" s="180"/>
      <c r="R125" s="180"/>
      <c r="S125" s="180"/>
      <c r="T125" s="180"/>
      <c r="U125" s="180"/>
      <c r="V125" s="180"/>
      <c r="W125" s="180"/>
      <c r="X125" s="180"/>
      <c r="Y125" s="180"/>
    </row>
    <row r="126" spans="1:25" s="181" customFormat="1" ht="6" customHeight="1" outlineLevel="1" thickBot="1" x14ac:dyDescent="0.3">
      <c r="A126" s="568"/>
      <c r="B126" s="245"/>
      <c r="C126" s="213"/>
      <c r="D126" s="213"/>
      <c r="E126" s="213"/>
      <c r="F126" s="213"/>
      <c r="G126" s="213"/>
      <c r="H126" s="213"/>
      <c r="I126" s="213"/>
      <c r="J126" s="213"/>
      <c r="K126" s="213"/>
      <c r="L126" s="213"/>
      <c r="M126" s="213"/>
      <c r="N126" s="213"/>
      <c r="O126" s="213"/>
      <c r="P126" s="214"/>
      <c r="Q126" s="180"/>
      <c r="R126" s="180"/>
      <c r="S126" s="180"/>
      <c r="T126" s="180"/>
      <c r="U126" s="180"/>
      <c r="V126" s="180"/>
      <c r="W126" s="180"/>
      <c r="X126" s="180"/>
      <c r="Y126" s="180"/>
    </row>
    <row r="127" spans="1:25" s="181" customFormat="1" ht="12.5" thickBot="1" x14ac:dyDescent="0.3">
      <c r="A127" s="171"/>
      <c r="B127" s="246"/>
      <c r="C127" s="247"/>
      <c r="D127" s="247"/>
      <c r="E127" s="247"/>
      <c r="F127" s="247"/>
      <c r="G127" s="247"/>
      <c r="H127" s="247"/>
      <c r="I127" s="247"/>
      <c r="J127" s="247"/>
      <c r="K127" s="247"/>
      <c r="L127" s="247"/>
      <c r="M127" s="247"/>
      <c r="N127" s="247"/>
      <c r="O127" s="247"/>
      <c r="P127" s="248"/>
      <c r="Q127" s="180"/>
      <c r="R127" s="180"/>
      <c r="S127" s="180"/>
      <c r="T127" s="180"/>
      <c r="U127" s="180"/>
      <c r="V127" s="180"/>
      <c r="W127" s="180"/>
      <c r="X127" s="180"/>
      <c r="Y127" s="180"/>
    </row>
    <row r="128" spans="1:25" ht="12.5" thickBot="1" x14ac:dyDescent="0.35">
      <c r="A128" s="171"/>
      <c r="B128" s="176" t="s">
        <v>107</v>
      </c>
      <c r="C128" s="178"/>
      <c r="D128" s="178"/>
      <c r="E128" s="178"/>
      <c r="F128" s="178"/>
      <c r="G128" s="178"/>
      <c r="H128" s="178"/>
      <c r="I128" s="178"/>
      <c r="J128" s="178"/>
      <c r="K128" s="178"/>
      <c r="L128" s="178"/>
      <c r="M128" s="178"/>
      <c r="N128" s="178"/>
      <c r="O128" s="178"/>
      <c r="P128" s="179"/>
      <c r="Q128" s="174"/>
      <c r="R128" s="174"/>
      <c r="S128" s="174"/>
      <c r="T128" s="174"/>
      <c r="U128" s="174"/>
      <c r="V128" s="174"/>
      <c r="W128" s="174"/>
      <c r="X128" s="174"/>
      <c r="Y128" s="174"/>
    </row>
    <row r="129" spans="1:25" s="181" customFormat="1" ht="6" customHeight="1" outlineLevel="1" thickBot="1" x14ac:dyDescent="0.3">
      <c r="A129" s="249"/>
      <c r="B129" s="230"/>
      <c r="C129" s="183"/>
      <c r="D129" s="183"/>
      <c r="E129" s="183"/>
      <c r="F129" s="183"/>
      <c r="G129" s="183"/>
      <c r="H129" s="183"/>
      <c r="I129" s="183"/>
      <c r="J129" s="183"/>
      <c r="K129" s="183"/>
      <c r="L129" s="183"/>
      <c r="M129" s="183"/>
      <c r="N129" s="183"/>
      <c r="O129" s="183"/>
      <c r="P129" s="184"/>
      <c r="Q129" s="180"/>
      <c r="R129" s="180"/>
      <c r="S129" s="180"/>
      <c r="T129" s="180"/>
      <c r="U129" s="180"/>
      <c r="V129" s="180"/>
      <c r="W129" s="180"/>
      <c r="X129" s="180"/>
      <c r="Y129" s="180"/>
    </row>
    <row r="130" spans="1:25" s="181" customFormat="1" ht="12.5" outlineLevel="1" thickBot="1" x14ac:dyDescent="0.3">
      <c r="A130" s="249"/>
      <c r="B130" s="547" t="s">
        <v>2004</v>
      </c>
      <c r="C130" s="548"/>
      <c r="D130" s="548"/>
      <c r="E130" s="548"/>
      <c r="F130" s="548"/>
      <c r="G130" s="548"/>
      <c r="H130" s="548"/>
      <c r="I130" s="548"/>
      <c r="J130" s="548"/>
      <c r="K130" s="548"/>
      <c r="L130" s="548"/>
      <c r="M130" s="548"/>
      <c r="N130" s="548"/>
      <c r="O130" s="549"/>
      <c r="P130" s="184"/>
      <c r="Q130" s="180" t="s">
        <v>109</v>
      </c>
      <c r="R130" s="180"/>
      <c r="S130" s="180"/>
      <c r="T130" s="180"/>
      <c r="U130" s="180"/>
      <c r="V130" s="180"/>
      <c r="W130" s="180"/>
      <c r="X130" s="180"/>
      <c r="Y130" s="180"/>
    </row>
    <row r="131" spans="1:25" s="181" customFormat="1" ht="6" customHeight="1" outlineLevel="1" thickBot="1" x14ac:dyDescent="0.3">
      <c r="A131" s="249"/>
      <c r="B131" s="230"/>
      <c r="C131" s="183"/>
      <c r="D131" s="183"/>
      <c r="E131" s="183"/>
      <c r="F131" s="183"/>
      <c r="G131" s="183"/>
      <c r="H131" s="183"/>
      <c r="I131" s="183"/>
      <c r="J131" s="183"/>
      <c r="K131" s="183"/>
      <c r="L131" s="183"/>
      <c r="M131" s="183"/>
      <c r="N131" s="183"/>
      <c r="O131" s="183"/>
      <c r="P131" s="184"/>
      <c r="Q131" s="180" t="s">
        <v>110</v>
      </c>
      <c r="R131" s="180"/>
      <c r="S131" s="180"/>
      <c r="T131" s="180"/>
      <c r="U131" s="180"/>
      <c r="V131" s="180"/>
      <c r="W131" s="180"/>
      <c r="X131" s="180"/>
      <c r="Y131" s="180"/>
    </row>
    <row r="132" spans="1:25" s="181" customFormat="1" ht="15" customHeight="1" outlineLevel="1" x14ac:dyDescent="0.25">
      <c r="A132" s="566" t="str">
        <f>[1]Notes!B24</f>
        <v>Note 11</v>
      </c>
      <c r="B132" s="250" t="s">
        <v>34</v>
      </c>
      <c r="C132" s="251" t="s">
        <v>111</v>
      </c>
      <c r="D132" s="252"/>
      <c r="E132" s="195" t="s">
        <v>43</v>
      </c>
      <c r="F132" s="253" t="s">
        <v>112</v>
      </c>
      <c r="G132" s="195" t="s">
        <v>113</v>
      </c>
      <c r="H132" s="253" t="s">
        <v>114</v>
      </c>
      <c r="I132" s="195" t="s">
        <v>43</v>
      </c>
      <c r="J132" s="253" t="s">
        <v>115</v>
      </c>
      <c r="K132" s="195" t="s">
        <v>113</v>
      </c>
      <c r="L132" s="231"/>
      <c r="M132" s="231"/>
      <c r="N132" s="231"/>
      <c r="O132" s="231"/>
      <c r="P132" s="184"/>
      <c r="Q132" s="180" t="s">
        <v>43</v>
      </c>
      <c r="R132" s="180"/>
      <c r="S132" s="180"/>
      <c r="T132" s="180"/>
      <c r="U132" s="180"/>
      <c r="V132" s="180"/>
      <c r="W132" s="180"/>
      <c r="X132" s="180"/>
      <c r="Y132" s="180"/>
    </row>
    <row r="133" spans="1:25" s="181" customFormat="1" outlineLevel="1" x14ac:dyDescent="0.25">
      <c r="A133" s="567"/>
      <c r="B133" s="228"/>
      <c r="C133" s="254"/>
      <c r="D133" s="209"/>
      <c r="E133" s="209"/>
      <c r="F133" s="209"/>
      <c r="G133" s="209"/>
      <c r="H133" s="209"/>
      <c r="I133" s="209"/>
      <c r="J133" s="209"/>
      <c r="K133" s="209"/>
      <c r="L133" s="209"/>
      <c r="M133" s="209"/>
      <c r="N133" s="209"/>
      <c r="O133" s="209"/>
      <c r="P133" s="184"/>
      <c r="Q133" s="180" t="s">
        <v>113</v>
      </c>
      <c r="R133" s="180" t="s">
        <v>113</v>
      </c>
      <c r="S133" s="180"/>
      <c r="T133" s="180"/>
      <c r="U133" s="180"/>
      <c r="V133" s="180"/>
      <c r="W133" s="180"/>
      <c r="X133" s="180"/>
      <c r="Y133" s="180"/>
    </row>
    <row r="134" spans="1:25" s="181" customFormat="1" outlineLevel="1" x14ac:dyDescent="0.25">
      <c r="A134" s="567"/>
      <c r="B134" s="228"/>
      <c r="C134" s="254"/>
      <c r="D134" s="209"/>
      <c r="E134" s="209"/>
      <c r="F134" s="209"/>
      <c r="G134" s="209"/>
      <c r="H134" s="209"/>
      <c r="I134" s="209"/>
      <c r="J134" s="209"/>
      <c r="K134" s="209"/>
      <c r="L134" s="209"/>
      <c r="M134" s="209"/>
      <c r="N134" s="209"/>
      <c r="O134" s="209"/>
      <c r="P134" s="184"/>
      <c r="Q134" s="180"/>
      <c r="R134" s="180"/>
      <c r="S134" s="180"/>
      <c r="T134" s="180"/>
      <c r="U134" s="180"/>
      <c r="V134" s="180"/>
      <c r="W134" s="180"/>
      <c r="X134" s="180"/>
      <c r="Y134" s="180"/>
    </row>
    <row r="135" spans="1:25" s="181" customFormat="1" outlineLevel="1" x14ac:dyDescent="0.25">
      <c r="A135" s="567"/>
      <c r="B135" s="228"/>
      <c r="C135" s="254"/>
      <c r="D135" s="209"/>
      <c r="E135" s="209"/>
      <c r="F135" s="209"/>
      <c r="G135" s="209"/>
      <c r="H135" s="209"/>
      <c r="I135" s="209"/>
      <c r="J135" s="209"/>
      <c r="K135" s="209"/>
      <c r="L135" s="209"/>
      <c r="M135" s="209"/>
      <c r="N135" s="209"/>
      <c r="O135" s="209"/>
      <c r="P135" s="184"/>
      <c r="Q135" s="180"/>
      <c r="R135" s="180"/>
      <c r="S135" s="180"/>
      <c r="T135" s="180"/>
      <c r="U135" s="180"/>
      <c r="V135" s="180"/>
      <c r="W135" s="180"/>
      <c r="X135" s="180"/>
      <c r="Y135" s="180"/>
    </row>
    <row r="136" spans="1:25" s="181" customFormat="1" outlineLevel="1" x14ac:dyDescent="0.25">
      <c r="A136" s="567"/>
      <c r="B136" s="228"/>
      <c r="C136" s="254"/>
      <c r="D136" s="209"/>
      <c r="E136" s="209"/>
      <c r="F136" s="209"/>
      <c r="G136" s="209"/>
      <c r="H136" s="209"/>
      <c r="I136" s="209"/>
      <c r="J136" s="209"/>
      <c r="K136" s="209"/>
      <c r="L136" s="209"/>
      <c r="M136" s="209"/>
      <c r="N136" s="209"/>
      <c r="O136" s="209"/>
      <c r="P136" s="184"/>
      <c r="Q136" s="180"/>
      <c r="R136" s="180"/>
      <c r="S136" s="180"/>
      <c r="T136" s="180"/>
      <c r="U136" s="180"/>
      <c r="V136" s="180"/>
      <c r="W136" s="180"/>
      <c r="X136" s="180"/>
      <c r="Y136" s="180"/>
    </row>
    <row r="137" spans="1:25" s="181" customFormat="1" ht="12.5" outlineLevel="1" thickBot="1" x14ac:dyDescent="0.3">
      <c r="A137" s="568"/>
      <c r="B137" s="255"/>
      <c r="C137" s="254"/>
      <c r="D137" s="209"/>
      <c r="E137" s="209"/>
      <c r="F137" s="209"/>
      <c r="G137" s="209"/>
      <c r="H137" s="209"/>
      <c r="I137" s="209"/>
      <c r="J137" s="209"/>
      <c r="K137" s="209"/>
      <c r="L137" s="209"/>
      <c r="M137" s="209"/>
      <c r="N137" s="209"/>
      <c r="O137" s="209"/>
      <c r="P137" s="184"/>
      <c r="Q137" s="180"/>
      <c r="R137" s="180"/>
      <c r="S137" s="180"/>
      <c r="T137" s="180"/>
      <c r="U137" s="180"/>
      <c r="V137" s="180"/>
      <c r="W137" s="180"/>
      <c r="X137" s="180"/>
      <c r="Y137" s="180"/>
    </row>
    <row r="138" spans="1:25" s="181" customFormat="1" ht="6" customHeight="1" outlineLevel="1" x14ac:dyDescent="0.25">
      <c r="A138" s="566" t="str">
        <f>[1]Notes!B26</f>
        <v>Note 12</v>
      </c>
      <c r="B138" s="230"/>
      <c r="C138" s="183"/>
      <c r="D138" s="183"/>
      <c r="E138" s="183"/>
      <c r="F138" s="183"/>
      <c r="G138" s="183"/>
      <c r="H138" s="183"/>
      <c r="I138" s="183"/>
      <c r="J138" s="183"/>
      <c r="K138" s="183"/>
      <c r="L138" s="183"/>
      <c r="M138" s="183"/>
      <c r="N138" s="183"/>
      <c r="O138" s="183"/>
      <c r="P138" s="184"/>
      <c r="Q138" s="180"/>
      <c r="R138" s="180"/>
      <c r="S138" s="180"/>
      <c r="T138" s="180"/>
      <c r="U138" s="180"/>
      <c r="V138" s="180"/>
      <c r="W138" s="180"/>
      <c r="X138" s="180"/>
      <c r="Y138" s="180"/>
    </row>
    <row r="139" spans="1:25" s="181" customFormat="1" ht="15" customHeight="1" outlineLevel="1" x14ac:dyDescent="0.25">
      <c r="A139" s="567"/>
      <c r="B139" s="250" t="s">
        <v>27</v>
      </c>
      <c r="C139" s="550" t="s">
        <v>116</v>
      </c>
      <c r="D139" s="551"/>
      <c r="E139" s="551"/>
      <c r="F139" s="552"/>
      <c r="G139" s="231"/>
      <c r="H139" s="231"/>
      <c r="I139" s="231"/>
      <c r="J139" s="231"/>
      <c r="K139" s="231"/>
      <c r="L139" s="231"/>
      <c r="M139" s="231"/>
      <c r="N139" s="231"/>
      <c r="O139" s="231"/>
      <c r="P139" s="184"/>
      <c r="Q139" s="180" t="s">
        <v>116</v>
      </c>
      <c r="R139" s="180"/>
      <c r="S139" s="180"/>
      <c r="T139" s="180"/>
      <c r="U139" s="180"/>
      <c r="V139" s="180"/>
      <c r="W139" s="180"/>
      <c r="X139" s="180"/>
      <c r="Y139" s="180"/>
    </row>
    <row r="140" spans="1:25" s="181" customFormat="1" ht="15" customHeight="1" outlineLevel="1" x14ac:dyDescent="0.25">
      <c r="A140" s="567"/>
      <c r="B140" s="228"/>
      <c r="C140" s="256"/>
      <c r="D140" s="257"/>
      <c r="E140" s="257"/>
      <c r="F140" s="257"/>
      <c r="G140" s="257"/>
      <c r="H140" s="257"/>
      <c r="I140" s="257"/>
      <c r="J140" s="257"/>
      <c r="K140" s="257"/>
      <c r="L140" s="257"/>
      <c r="M140" s="257"/>
      <c r="N140" s="257"/>
      <c r="O140" s="257"/>
      <c r="P140" s="184"/>
      <c r="Q140" s="180" t="s">
        <v>117</v>
      </c>
      <c r="R140" s="180"/>
      <c r="S140" s="180"/>
      <c r="T140" s="180"/>
      <c r="U140" s="180"/>
      <c r="V140" s="180"/>
      <c r="W140" s="180"/>
      <c r="X140" s="180"/>
      <c r="Y140" s="180"/>
    </row>
    <row r="141" spans="1:25" s="181" customFormat="1" outlineLevel="1" x14ac:dyDescent="0.25">
      <c r="A141" s="567"/>
      <c r="B141" s="228"/>
      <c r="C141" s="256"/>
      <c r="D141" s="257"/>
      <c r="E141" s="257"/>
      <c r="F141" s="257"/>
      <c r="G141" s="257"/>
      <c r="H141" s="257"/>
      <c r="I141" s="257"/>
      <c r="J141" s="257"/>
      <c r="K141" s="257"/>
      <c r="L141" s="257"/>
      <c r="M141" s="257"/>
      <c r="N141" s="257"/>
      <c r="O141" s="257"/>
      <c r="P141" s="184"/>
      <c r="Q141" s="180"/>
      <c r="R141" s="180"/>
      <c r="S141" s="180"/>
      <c r="T141" s="180"/>
      <c r="U141" s="180"/>
      <c r="V141" s="180"/>
      <c r="W141" s="180"/>
      <c r="X141" s="180"/>
      <c r="Y141" s="180"/>
    </row>
    <row r="142" spans="1:25" s="181" customFormat="1" outlineLevel="1" x14ac:dyDescent="0.25">
      <c r="A142" s="567"/>
      <c r="B142" s="228"/>
      <c r="C142" s="256"/>
      <c r="D142" s="257"/>
      <c r="E142" s="257"/>
      <c r="F142" s="257"/>
      <c r="G142" s="257"/>
      <c r="H142" s="257"/>
      <c r="I142" s="257"/>
      <c r="J142" s="257"/>
      <c r="K142" s="257"/>
      <c r="L142" s="257"/>
      <c r="M142" s="257"/>
      <c r="N142" s="257"/>
      <c r="O142" s="257"/>
      <c r="P142" s="184"/>
      <c r="Q142" s="180"/>
      <c r="R142" s="180"/>
      <c r="S142" s="180"/>
      <c r="T142" s="180"/>
      <c r="U142" s="180"/>
      <c r="V142" s="180"/>
      <c r="W142" s="180"/>
      <c r="X142" s="180"/>
      <c r="Y142" s="180"/>
    </row>
    <row r="143" spans="1:25" s="181" customFormat="1" outlineLevel="1" x14ac:dyDescent="0.25">
      <c r="A143" s="567"/>
      <c r="B143" s="228"/>
      <c r="C143" s="256"/>
      <c r="D143" s="257"/>
      <c r="E143" s="257"/>
      <c r="F143" s="257"/>
      <c r="G143" s="257"/>
      <c r="H143" s="257"/>
      <c r="I143" s="257"/>
      <c r="J143" s="257"/>
      <c r="K143" s="257"/>
      <c r="L143" s="257"/>
      <c r="M143" s="257"/>
      <c r="N143" s="257"/>
      <c r="O143" s="257"/>
      <c r="P143" s="184"/>
      <c r="Q143" s="180"/>
      <c r="R143" s="180"/>
      <c r="S143" s="180"/>
      <c r="T143" s="180"/>
      <c r="U143" s="180"/>
      <c r="V143" s="180"/>
      <c r="W143" s="180"/>
      <c r="X143" s="180"/>
      <c r="Y143" s="180"/>
    </row>
    <row r="144" spans="1:25" s="181" customFormat="1" outlineLevel="1" x14ac:dyDescent="0.25">
      <c r="A144" s="567"/>
      <c r="B144" s="228"/>
      <c r="C144" s="256"/>
      <c r="D144" s="257"/>
      <c r="E144" s="257"/>
      <c r="F144" s="257"/>
      <c r="G144" s="257"/>
      <c r="H144" s="257"/>
      <c r="I144" s="257"/>
      <c r="J144" s="257"/>
      <c r="K144" s="257"/>
      <c r="L144" s="257"/>
      <c r="M144" s="257"/>
      <c r="N144" s="257"/>
      <c r="O144" s="257"/>
      <c r="P144" s="184"/>
      <c r="Q144" s="180"/>
      <c r="R144" s="180"/>
      <c r="S144" s="180"/>
      <c r="T144" s="180"/>
      <c r="U144" s="180"/>
      <c r="V144" s="180"/>
      <c r="W144" s="180"/>
      <c r="X144" s="180"/>
      <c r="Y144" s="180"/>
    </row>
    <row r="145" spans="1:25" s="181" customFormat="1" outlineLevel="1" x14ac:dyDescent="0.25">
      <c r="A145" s="567"/>
      <c r="B145" s="255"/>
      <c r="C145" s="256"/>
      <c r="D145" s="257"/>
      <c r="E145" s="257"/>
      <c r="F145" s="257"/>
      <c r="G145" s="257"/>
      <c r="H145" s="257"/>
      <c r="I145" s="257"/>
      <c r="J145" s="257"/>
      <c r="K145" s="257"/>
      <c r="L145" s="257"/>
      <c r="M145" s="257"/>
      <c r="N145" s="257"/>
      <c r="O145" s="257"/>
      <c r="P145" s="184"/>
      <c r="Q145" s="180"/>
      <c r="R145" s="180"/>
      <c r="S145" s="180"/>
      <c r="T145" s="180"/>
      <c r="U145" s="180"/>
      <c r="V145" s="180"/>
      <c r="W145" s="180"/>
      <c r="X145" s="180"/>
      <c r="Y145" s="180"/>
    </row>
    <row r="146" spans="1:25" s="181" customFormat="1" ht="6" customHeight="1" outlineLevel="1" thickBot="1" x14ac:dyDescent="0.3">
      <c r="A146" s="568"/>
      <c r="B146" s="182"/>
      <c r="C146" s="183"/>
      <c r="D146" s="183"/>
      <c r="E146" s="183"/>
      <c r="F146" s="183"/>
      <c r="G146" s="183"/>
      <c r="H146" s="183"/>
      <c r="I146" s="183"/>
      <c r="J146" s="183"/>
      <c r="K146" s="183"/>
      <c r="L146" s="183"/>
      <c r="M146" s="183"/>
      <c r="N146" s="183"/>
      <c r="O146" s="183"/>
      <c r="P146" s="184"/>
      <c r="Q146" s="180"/>
      <c r="R146" s="180"/>
      <c r="S146" s="180"/>
      <c r="T146" s="180"/>
      <c r="U146" s="180"/>
      <c r="V146" s="180"/>
      <c r="W146" s="180"/>
      <c r="X146" s="180"/>
      <c r="Y146" s="180"/>
    </row>
    <row r="147" spans="1:25" s="181" customFormat="1" ht="15" customHeight="1" outlineLevel="1" x14ac:dyDescent="0.25">
      <c r="A147" s="567" t="str">
        <f>[1]Notes!B28</f>
        <v>Note 13</v>
      </c>
      <c r="B147" s="250" t="s">
        <v>118</v>
      </c>
      <c r="C147" s="643" t="s">
        <v>119</v>
      </c>
      <c r="D147" s="644"/>
      <c r="E147" s="644"/>
      <c r="F147" s="644"/>
      <c r="G147" s="644"/>
      <c r="H147" s="644"/>
      <c r="I147" s="231"/>
      <c r="J147" s="231"/>
      <c r="K147" s="231"/>
      <c r="L147" s="231"/>
      <c r="M147" s="231"/>
      <c r="N147" s="231"/>
      <c r="O147" s="231"/>
      <c r="P147" s="184"/>
      <c r="Q147" s="180"/>
      <c r="R147" s="180"/>
      <c r="S147" s="180"/>
      <c r="T147" s="180"/>
      <c r="U147" s="180"/>
      <c r="V147" s="180"/>
      <c r="W147" s="180"/>
      <c r="X147" s="180"/>
      <c r="Y147" s="180"/>
    </row>
    <row r="148" spans="1:25" s="181" customFormat="1" ht="4.5" customHeight="1" outlineLevel="1" x14ac:dyDescent="0.25">
      <c r="A148" s="567"/>
      <c r="B148" s="228"/>
      <c r="C148" s="183"/>
      <c r="D148" s="183"/>
      <c r="E148" s="183"/>
      <c r="F148" s="183"/>
      <c r="G148" s="183"/>
      <c r="H148" s="183"/>
      <c r="I148" s="183"/>
      <c r="J148" s="183"/>
      <c r="K148" s="183"/>
      <c r="L148" s="183"/>
      <c r="M148" s="183"/>
      <c r="N148" s="183"/>
      <c r="O148" s="183"/>
      <c r="P148" s="184"/>
      <c r="Q148" s="180"/>
      <c r="R148" s="180"/>
      <c r="S148" s="180"/>
      <c r="T148" s="180"/>
      <c r="U148" s="180"/>
      <c r="V148" s="180"/>
      <c r="W148" s="180"/>
      <c r="X148" s="180"/>
      <c r="Y148" s="180"/>
    </row>
    <row r="149" spans="1:25" s="181" customFormat="1" ht="15" customHeight="1" outlineLevel="1" x14ac:dyDescent="0.25">
      <c r="A149" s="567"/>
      <c r="B149" s="228"/>
      <c r="C149" s="658">
        <v>12</v>
      </c>
      <c r="D149" s="659"/>
      <c r="E149" s="258" t="s">
        <v>120</v>
      </c>
      <c r="F149" s="259"/>
      <c r="G149" s="259"/>
      <c r="H149" s="259"/>
      <c r="I149" s="259"/>
      <c r="J149" s="259"/>
      <c r="K149" s="259"/>
      <c r="L149" s="259"/>
      <c r="M149" s="259"/>
      <c r="N149" s="259"/>
      <c r="O149" s="259"/>
      <c r="P149" s="184"/>
      <c r="Q149" s="180"/>
      <c r="R149" s="180"/>
      <c r="S149" s="180"/>
      <c r="T149" s="180"/>
      <c r="U149" s="180"/>
      <c r="V149" s="180"/>
      <c r="W149" s="180"/>
      <c r="X149" s="180"/>
      <c r="Y149" s="180"/>
    </row>
    <row r="150" spans="1:25" s="181" customFormat="1" outlineLevel="1" x14ac:dyDescent="0.25">
      <c r="A150" s="567"/>
      <c r="B150" s="228"/>
      <c r="C150" s="660">
        <v>1</v>
      </c>
      <c r="D150" s="661"/>
      <c r="E150" s="260" t="s">
        <v>121</v>
      </c>
      <c r="F150" s="258"/>
      <c r="G150" s="258"/>
      <c r="H150" s="258"/>
      <c r="I150" s="258"/>
      <c r="J150" s="258"/>
      <c r="K150" s="258"/>
      <c r="L150" s="258"/>
      <c r="M150" s="258"/>
      <c r="N150" s="258"/>
      <c r="O150" s="258"/>
      <c r="P150" s="184"/>
      <c r="Q150" s="180" t="s">
        <v>122</v>
      </c>
      <c r="R150" s="180"/>
      <c r="S150" s="180"/>
      <c r="T150" s="180"/>
      <c r="U150" s="180"/>
      <c r="V150" s="180"/>
      <c r="W150" s="180"/>
      <c r="X150" s="180"/>
      <c r="Y150" s="180"/>
    </row>
    <row r="151" spans="1:25" s="181" customFormat="1" ht="13.5" customHeight="1" outlineLevel="1" x14ac:dyDescent="0.25">
      <c r="A151" s="567"/>
      <c r="B151" s="228"/>
      <c r="C151" s="643" t="s">
        <v>1971</v>
      </c>
      <c r="D151" s="644"/>
      <c r="E151" s="644"/>
      <c r="F151" s="644"/>
      <c r="G151" s="644"/>
      <c r="H151" s="644"/>
      <c r="I151" s="644"/>
      <c r="J151" s="644"/>
      <c r="K151" s="644"/>
      <c r="L151" s="644"/>
      <c r="M151" s="644"/>
      <c r="N151" s="644"/>
      <c r="O151" s="644"/>
      <c r="P151" s="184"/>
      <c r="Q151" s="180" t="s">
        <v>123</v>
      </c>
      <c r="R151" s="180"/>
      <c r="S151" s="180" t="s">
        <v>130</v>
      </c>
      <c r="T151" s="180"/>
      <c r="U151" s="180"/>
      <c r="V151" s="180"/>
      <c r="W151" s="180"/>
      <c r="X151" s="180"/>
      <c r="Y151" s="180"/>
    </row>
    <row r="152" spans="1:25" s="181" customFormat="1" outlineLevel="1" x14ac:dyDescent="0.25">
      <c r="A152" s="567"/>
      <c r="B152" s="228"/>
      <c r="C152" s="643"/>
      <c r="D152" s="644"/>
      <c r="E152" s="644"/>
      <c r="F152" s="644"/>
      <c r="G152" s="644"/>
      <c r="H152" s="644"/>
      <c r="I152" s="644"/>
      <c r="J152" s="644"/>
      <c r="K152" s="644"/>
      <c r="L152" s="644"/>
      <c r="M152" s="644"/>
      <c r="N152" s="644"/>
      <c r="O152" s="644"/>
      <c r="P152" s="184"/>
      <c r="Q152" s="180" t="s">
        <v>124</v>
      </c>
      <c r="R152" s="180"/>
      <c r="S152" s="180"/>
      <c r="T152" s="180"/>
      <c r="U152" s="180"/>
      <c r="V152" s="180"/>
      <c r="W152" s="180"/>
      <c r="X152" s="180"/>
      <c r="Y152" s="180"/>
    </row>
    <row r="153" spans="1:25" s="181" customFormat="1" outlineLevel="1" x14ac:dyDescent="0.25">
      <c r="A153" s="567"/>
      <c r="B153" s="228"/>
      <c r="C153" s="643"/>
      <c r="D153" s="644"/>
      <c r="E153" s="644"/>
      <c r="F153" s="644"/>
      <c r="G153" s="644"/>
      <c r="H153" s="644"/>
      <c r="I153" s="644"/>
      <c r="J153" s="644"/>
      <c r="K153" s="644"/>
      <c r="L153" s="644"/>
      <c r="M153" s="644"/>
      <c r="N153" s="644"/>
      <c r="O153" s="644"/>
      <c r="P153" s="184"/>
      <c r="Q153" s="180" t="s">
        <v>125</v>
      </c>
      <c r="R153" s="180"/>
      <c r="S153" s="180"/>
      <c r="T153" s="180"/>
      <c r="U153" s="180"/>
      <c r="V153" s="180"/>
      <c r="W153" s="180"/>
      <c r="X153" s="180"/>
      <c r="Y153" s="180"/>
    </row>
    <row r="154" spans="1:25" s="181" customFormat="1" outlineLevel="1" x14ac:dyDescent="0.25">
      <c r="A154" s="567"/>
      <c r="B154" s="228"/>
      <c r="C154" s="643"/>
      <c r="D154" s="644"/>
      <c r="E154" s="644"/>
      <c r="F154" s="644"/>
      <c r="G154" s="644"/>
      <c r="H154" s="644"/>
      <c r="I154" s="644"/>
      <c r="J154" s="644"/>
      <c r="K154" s="644"/>
      <c r="L154" s="644"/>
      <c r="M154" s="644"/>
      <c r="N154" s="644"/>
      <c r="O154" s="644"/>
      <c r="P154" s="184"/>
      <c r="Q154" s="180" t="s">
        <v>126</v>
      </c>
      <c r="R154" s="180"/>
      <c r="S154" s="180"/>
      <c r="T154" s="180"/>
      <c r="U154" s="180"/>
      <c r="V154" s="180"/>
      <c r="W154" s="180"/>
      <c r="X154" s="180"/>
      <c r="Y154" s="180"/>
    </row>
    <row r="155" spans="1:25" s="181" customFormat="1" outlineLevel="1" x14ac:dyDescent="0.25">
      <c r="A155" s="567"/>
      <c r="B155" s="255"/>
      <c r="C155" s="643"/>
      <c r="D155" s="644"/>
      <c r="E155" s="644"/>
      <c r="F155" s="644"/>
      <c r="G155" s="644"/>
      <c r="H155" s="644"/>
      <c r="I155" s="644"/>
      <c r="J155" s="644"/>
      <c r="K155" s="644"/>
      <c r="L155" s="644"/>
      <c r="M155" s="644"/>
      <c r="N155" s="644"/>
      <c r="O155" s="644"/>
      <c r="P155" s="184"/>
      <c r="Q155" s="180" t="s">
        <v>119</v>
      </c>
      <c r="R155" s="180"/>
      <c r="S155" s="180"/>
      <c r="T155" s="180"/>
      <c r="U155" s="180"/>
      <c r="V155" s="180"/>
      <c r="W155" s="180"/>
      <c r="X155" s="180"/>
      <c r="Y155" s="180"/>
    </row>
    <row r="156" spans="1:25" s="181" customFormat="1" ht="6" customHeight="1" outlineLevel="1" thickBot="1" x14ac:dyDescent="0.3">
      <c r="A156" s="568"/>
      <c r="B156" s="230"/>
      <c r="C156" s="183"/>
      <c r="D156" s="183"/>
      <c r="E156" s="183"/>
      <c r="F156" s="183"/>
      <c r="G156" s="183"/>
      <c r="H156" s="183"/>
      <c r="I156" s="183"/>
      <c r="J156" s="183"/>
      <c r="K156" s="183"/>
      <c r="L156" s="183"/>
      <c r="M156" s="183"/>
      <c r="N156" s="183"/>
      <c r="O156" s="183"/>
      <c r="P156" s="184"/>
      <c r="Q156" s="180"/>
      <c r="R156" s="180"/>
      <c r="S156" s="180"/>
      <c r="T156" s="180"/>
      <c r="U156" s="180"/>
      <c r="V156" s="180"/>
      <c r="W156" s="180"/>
      <c r="X156" s="180"/>
      <c r="Y156" s="180"/>
    </row>
    <row r="157" spans="1:25" s="181" customFormat="1" ht="46.5" customHeight="1" outlineLevel="1" x14ac:dyDescent="0.25">
      <c r="A157" s="556" t="str">
        <f>[1]Notes!B30</f>
        <v>Note 14</v>
      </c>
      <c r="B157" s="261" t="s">
        <v>127</v>
      </c>
      <c r="C157" s="541" t="s">
        <v>80</v>
      </c>
      <c r="D157" s="606"/>
      <c r="E157" s="183"/>
      <c r="F157" s="183"/>
      <c r="G157" s="183"/>
      <c r="H157" s="183"/>
      <c r="I157" s="183"/>
      <c r="J157" s="183"/>
      <c r="K157" s="183"/>
      <c r="L157" s="183"/>
      <c r="M157" s="183"/>
      <c r="N157" s="183"/>
      <c r="O157" s="183"/>
      <c r="P157" s="184"/>
      <c r="Q157" s="180"/>
      <c r="R157" s="180"/>
      <c r="S157" s="180"/>
      <c r="T157" s="180"/>
      <c r="U157" s="180"/>
      <c r="V157" s="180"/>
      <c r="W157" s="180"/>
      <c r="X157" s="180"/>
      <c r="Y157" s="180"/>
    </row>
    <row r="158" spans="1:25" s="181" customFormat="1" ht="6" customHeight="1" outlineLevel="1" x14ac:dyDescent="0.25">
      <c r="A158" s="557"/>
      <c r="B158" s="233"/>
      <c r="C158" s="183"/>
      <c r="D158" s="183"/>
      <c r="E158" s="183"/>
      <c r="F158" s="183"/>
      <c r="G158" s="183"/>
      <c r="H158" s="183"/>
      <c r="I158" s="183"/>
      <c r="J158" s="183"/>
      <c r="K158" s="183"/>
      <c r="L158" s="183"/>
      <c r="M158" s="183"/>
      <c r="N158" s="183"/>
      <c r="O158" s="183"/>
      <c r="P158" s="184"/>
      <c r="Q158" s="180"/>
      <c r="R158" s="180"/>
      <c r="S158" s="180"/>
      <c r="T158" s="180"/>
      <c r="U158" s="180"/>
      <c r="V158" s="180"/>
      <c r="W158" s="180"/>
      <c r="X158" s="180"/>
      <c r="Y158" s="180"/>
    </row>
    <row r="159" spans="1:25" s="181" customFormat="1" ht="69.75" customHeight="1" outlineLevel="1" x14ac:dyDescent="0.25">
      <c r="A159" s="557"/>
      <c r="B159" s="261" t="s">
        <v>128</v>
      </c>
      <c r="C159" s="545"/>
      <c r="D159" s="641"/>
      <c r="E159" s="641"/>
      <c r="F159" s="641"/>
      <c r="G159" s="641"/>
      <c r="H159" s="641"/>
      <c r="I159" s="641"/>
      <c r="J159" s="641"/>
      <c r="K159" s="641"/>
      <c r="L159" s="641"/>
      <c r="M159" s="641"/>
      <c r="N159" s="641"/>
      <c r="O159" s="641"/>
      <c r="P159" s="184"/>
      <c r="Q159" s="180"/>
      <c r="R159" s="180"/>
      <c r="S159" s="180"/>
      <c r="T159" s="180"/>
      <c r="U159" s="180"/>
      <c r="V159" s="180"/>
      <c r="W159" s="180"/>
      <c r="X159" s="180"/>
      <c r="Y159" s="180"/>
    </row>
    <row r="160" spans="1:25" s="181" customFormat="1" ht="6" customHeight="1" outlineLevel="1" thickBot="1" x14ac:dyDescent="0.3">
      <c r="A160" s="558"/>
      <c r="B160" s="233"/>
      <c r="C160" s="183"/>
      <c r="D160" s="183"/>
      <c r="E160" s="183"/>
      <c r="F160" s="183"/>
      <c r="G160" s="183"/>
      <c r="H160" s="183"/>
      <c r="I160" s="183"/>
      <c r="J160" s="183"/>
      <c r="K160" s="183"/>
      <c r="L160" s="183"/>
      <c r="M160" s="183"/>
      <c r="N160" s="183"/>
      <c r="O160" s="183"/>
      <c r="P160" s="184"/>
      <c r="Q160" s="180"/>
      <c r="R160" s="180"/>
      <c r="S160" s="180"/>
      <c r="T160" s="180"/>
      <c r="U160" s="180"/>
      <c r="V160" s="180"/>
      <c r="W160" s="180"/>
      <c r="X160" s="180"/>
      <c r="Y160" s="180"/>
    </row>
    <row r="161" spans="1:25" s="181" customFormat="1" ht="15" customHeight="1" outlineLevel="1" x14ac:dyDescent="0.25">
      <c r="A161" s="556" t="str">
        <f>[1]Notes!B32</f>
        <v>Note 15</v>
      </c>
      <c r="B161" s="185" t="s">
        <v>129</v>
      </c>
      <c r="C161" s="541" t="s">
        <v>80</v>
      </c>
      <c r="D161" s="606"/>
      <c r="E161" s="231"/>
      <c r="F161" s="231"/>
      <c r="G161" s="231"/>
      <c r="H161" s="231"/>
      <c r="I161" s="231"/>
      <c r="J161" s="231"/>
      <c r="K161" s="231"/>
      <c r="L161" s="231"/>
      <c r="M161" s="231"/>
      <c r="N161" s="231"/>
      <c r="O161" s="231"/>
      <c r="P161" s="184"/>
      <c r="Q161" s="180"/>
      <c r="R161" s="180"/>
      <c r="S161" s="180"/>
      <c r="T161" s="180"/>
      <c r="U161" s="180"/>
      <c r="V161" s="180"/>
      <c r="W161" s="180"/>
      <c r="X161" s="180"/>
      <c r="Y161" s="180"/>
    </row>
    <row r="162" spans="1:25" s="181" customFormat="1" ht="6" customHeight="1" outlineLevel="1" x14ac:dyDescent="0.25">
      <c r="A162" s="557"/>
      <c r="B162" s="230"/>
      <c r="C162" s="183"/>
      <c r="D162" s="183"/>
      <c r="E162" s="183"/>
      <c r="F162" s="183"/>
      <c r="G162" s="183"/>
      <c r="H162" s="183"/>
      <c r="I162" s="183"/>
      <c r="J162" s="183"/>
      <c r="K162" s="183"/>
      <c r="L162" s="183"/>
      <c r="M162" s="183"/>
      <c r="N162" s="183"/>
      <c r="O162" s="183"/>
      <c r="P162" s="184"/>
      <c r="Q162" s="180" t="s">
        <v>130</v>
      </c>
      <c r="R162" s="180"/>
      <c r="S162" s="180"/>
      <c r="T162" s="180"/>
      <c r="U162" s="180"/>
      <c r="V162" s="180"/>
      <c r="W162" s="180"/>
      <c r="X162" s="180"/>
      <c r="Y162" s="180"/>
    </row>
    <row r="163" spans="1:25" s="181" customFormat="1" ht="15" customHeight="1" outlineLevel="1" x14ac:dyDescent="0.25">
      <c r="A163" s="557"/>
      <c r="B163" s="185" t="s">
        <v>31</v>
      </c>
      <c r="C163" s="541" t="s">
        <v>130</v>
      </c>
      <c r="D163" s="606"/>
      <c r="E163" s="606"/>
      <c r="F163" s="606"/>
      <c r="G163" s="231"/>
      <c r="H163" s="231"/>
      <c r="I163" s="183"/>
      <c r="J163" s="231"/>
      <c r="K163" s="231"/>
      <c r="L163" s="231"/>
      <c r="M163" s="231"/>
      <c r="N163" s="231"/>
      <c r="O163" s="231"/>
      <c r="P163" s="184"/>
      <c r="Q163" s="180" t="s">
        <v>131</v>
      </c>
      <c r="R163" s="180"/>
      <c r="S163" s="180"/>
      <c r="T163" s="180"/>
      <c r="U163" s="180"/>
      <c r="V163" s="180"/>
      <c r="W163" s="180"/>
      <c r="X163" s="180"/>
      <c r="Y163" s="180"/>
    </row>
    <row r="164" spans="1:25" s="181" customFormat="1" ht="6" customHeight="1" outlineLevel="1" thickBot="1" x14ac:dyDescent="0.3">
      <c r="A164" s="558"/>
      <c r="B164" s="230"/>
      <c r="C164" s="183"/>
      <c r="D164" s="183"/>
      <c r="E164" s="183"/>
      <c r="F164" s="183"/>
      <c r="G164" s="183"/>
      <c r="H164" s="183"/>
      <c r="I164" s="183"/>
      <c r="J164" s="183"/>
      <c r="K164" s="183"/>
      <c r="L164" s="183"/>
      <c r="M164" s="183"/>
      <c r="N164" s="183"/>
      <c r="O164" s="183"/>
      <c r="P164" s="184"/>
      <c r="Q164" s="180" t="s">
        <v>132</v>
      </c>
      <c r="R164" s="180"/>
      <c r="S164" s="180"/>
      <c r="T164" s="180"/>
      <c r="U164" s="180"/>
      <c r="V164" s="180"/>
      <c r="W164" s="180"/>
      <c r="X164" s="180"/>
      <c r="Y164" s="180"/>
    </row>
    <row r="165" spans="1:25" s="181" customFormat="1" ht="12.5" hidden="1" outlineLevel="1" thickBot="1" x14ac:dyDescent="0.3">
      <c r="A165" s="566" t="str">
        <f>[1]Notes!B34</f>
        <v>Note 16</v>
      </c>
      <c r="B165" s="547" t="s">
        <v>32</v>
      </c>
      <c r="C165" s="548"/>
      <c r="D165" s="548"/>
      <c r="E165" s="548"/>
      <c r="F165" s="548"/>
      <c r="G165" s="548"/>
      <c r="H165" s="548"/>
      <c r="I165" s="548"/>
      <c r="J165" s="548"/>
      <c r="K165" s="548"/>
      <c r="L165" s="548"/>
      <c r="M165" s="548"/>
      <c r="N165" s="548"/>
      <c r="O165" s="549"/>
      <c r="P165" s="184"/>
      <c r="Q165" s="180"/>
      <c r="R165" s="180"/>
      <c r="S165" s="180"/>
      <c r="T165" s="180"/>
      <c r="U165" s="180"/>
      <c r="V165" s="180"/>
      <c r="W165" s="180"/>
      <c r="X165" s="180"/>
      <c r="Y165" s="180"/>
    </row>
    <row r="166" spans="1:25" s="181" customFormat="1" ht="6" hidden="1" customHeight="1" outlineLevel="1" x14ac:dyDescent="0.25">
      <c r="A166" s="567"/>
      <c r="B166" s="230"/>
      <c r="C166" s="183"/>
      <c r="D166" s="183"/>
      <c r="E166" s="183"/>
      <c r="F166" s="183"/>
      <c r="G166" s="183"/>
      <c r="H166" s="183"/>
      <c r="I166" s="183"/>
      <c r="J166" s="183"/>
      <c r="K166" s="183"/>
      <c r="L166" s="183"/>
      <c r="M166" s="183"/>
      <c r="N166" s="183"/>
      <c r="O166" s="183"/>
      <c r="P166" s="184"/>
      <c r="Q166" s="180" t="s">
        <v>134</v>
      </c>
      <c r="R166" s="180"/>
      <c r="S166" s="180"/>
      <c r="T166" s="180"/>
      <c r="U166" s="180"/>
      <c r="V166" s="180"/>
      <c r="W166" s="180"/>
      <c r="X166" s="180"/>
      <c r="Y166" s="180"/>
    </row>
    <row r="167" spans="1:25" s="181" customFormat="1" ht="15" hidden="1" customHeight="1" outlineLevel="1" x14ac:dyDescent="0.25">
      <c r="A167" s="567"/>
      <c r="B167" s="185" t="s">
        <v>33</v>
      </c>
      <c r="C167" s="541"/>
      <c r="D167" s="606"/>
      <c r="E167" s="606"/>
      <c r="F167" s="606"/>
      <c r="G167" s="606"/>
      <c r="H167" s="231"/>
      <c r="I167" s="183"/>
      <c r="J167" s="231"/>
      <c r="K167" s="231"/>
      <c r="L167" s="231"/>
      <c r="M167" s="231"/>
      <c r="N167" s="231"/>
      <c r="O167" s="231"/>
      <c r="P167" s="184"/>
      <c r="Q167" s="180"/>
      <c r="R167" s="180"/>
      <c r="S167" s="180"/>
      <c r="T167" s="180"/>
      <c r="U167" s="180"/>
      <c r="V167" s="180"/>
      <c r="W167" s="180"/>
      <c r="X167" s="180"/>
      <c r="Y167" s="180"/>
    </row>
    <row r="168" spans="1:25" s="181" customFormat="1" ht="6" hidden="1" customHeight="1" outlineLevel="1" x14ac:dyDescent="0.25">
      <c r="A168" s="567"/>
      <c r="B168" s="230"/>
      <c r="C168" s="183"/>
      <c r="D168" s="183"/>
      <c r="E168" s="183"/>
      <c r="F168" s="183"/>
      <c r="G168" s="183"/>
      <c r="H168" s="183"/>
      <c r="I168" s="183"/>
      <c r="J168" s="183"/>
      <c r="K168" s="183"/>
      <c r="L168" s="183"/>
      <c r="M168" s="183"/>
      <c r="N168" s="183"/>
      <c r="O168" s="183"/>
      <c r="P168" s="184"/>
      <c r="Q168" s="180"/>
      <c r="R168" s="180"/>
      <c r="S168" s="180"/>
      <c r="T168" s="180"/>
      <c r="U168" s="180"/>
      <c r="V168" s="180"/>
      <c r="W168" s="180"/>
      <c r="X168" s="180"/>
      <c r="Y168" s="180"/>
    </row>
    <row r="169" spans="1:25" s="181" customFormat="1" ht="15" hidden="1" customHeight="1" outlineLevel="1" x14ac:dyDescent="0.25">
      <c r="A169" s="567"/>
      <c r="B169" s="559" t="s">
        <v>34</v>
      </c>
      <c r="C169" s="634" t="s">
        <v>111</v>
      </c>
      <c r="D169" s="635"/>
      <c r="E169" s="195" t="s">
        <v>43</v>
      </c>
      <c r="F169" s="253" t="s">
        <v>112</v>
      </c>
      <c r="G169" s="195" t="s">
        <v>113</v>
      </c>
      <c r="H169" s="253" t="s">
        <v>114</v>
      </c>
      <c r="I169" s="195" t="s">
        <v>43</v>
      </c>
      <c r="J169" s="253" t="s">
        <v>115</v>
      </c>
      <c r="K169" s="195" t="s">
        <v>43</v>
      </c>
      <c r="L169" s="231"/>
      <c r="M169" s="231"/>
      <c r="N169" s="231"/>
      <c r="O169" s="231"/>
      <c r="P169" s="184"/>
      <c r="Q169" s="180" t="s">
        <v>43</v>
      </c>
      <c r="R169" s="180"/>
      <c r="S169" s="180"/>
      <c r="T169" s="180"/>
      <c r="U169" s="180"/>
      <c r="V169" s="180"/>
      <c r="W169" s="180"/>
      <c r="X169" s="180"/>
      <c r="Y169" s="180"/>
    </row>
    <row r="170" spans="1:25" s="181" customFormat="1" ht="12.5" hidden="1" outlineLevel="1" thickBot="1" x14ac:dyDescent="0.3">
      <c r="A170" s="567"/>
      <c r="B170" s="539"/>
      <c r="C170" s="545"/>
      <c r="D170" s="641"/>
      <c r="E170" s="641"/>
      <c r="F170" s="641"/>
      <c r="G170" s="641"/>
      <c r="H170" s="641"/>
      <c r="I170" s="641"/>
      <c r="J170" s="641"/>
      <c r="K170" s="641"/>
      <c r="L170" s="641"/>
      <c r="M170" s="641"/>
      <c r="N170" s="641"/>
      <c r="O170" s="641"/>
      <c r="P170" s="184"/>
      <c r="Q170" s="180" t="s">
        <v>113</v>
      </c>
      <c r="R170" s="180"/>
      <c r="S170" s="180"/>
      <c r="T170" s="180"/>
      <c r="U170" s="180"/>
      <c r="V170" s="180"/>
      <c r="W170" s="180"/>
      <c r="X170" s="180"/>
      <c r="Y170" s="180"/>
    </row>
    <row r="171" spans="1:25" s="181" customFormat="1" ht="12.5" hidden="1" outlineLevel="1" thickBot="1" x14ac:dyDescent="0.3">
      <c r="A171" s="567"/>
      <c r="B171" s="539"/>
      <c r="C171" s="545"/>
      <c r="D171" s="641"/>
      <c r="E171" s="641"/>
      <c r="F171" s="641"/>
      <c r="G171" s="641"/>
      <c r="H171" s="641"/>
      <c r="I171" s="641"/>
      <c r="J171" s="641"/>
      <c r="K171" s="641"/>
      <c r="L171" s="641"/>
      <c r="M171" s="641"/>
      <c r="N171" s="641"/>
      <c r="O171" s="641"/>
      <c r="P171" s="184"/>
      <c r="Q171" s="180"/>
      <c r="R171" s="180"/>
      <c r="S171" s="180"/>
      <c r="T171" s="180"/>
      <c r="U171" s="180"/>
      <c r="V171" s="180"/>
      <c r="W171" s="180"/>
      <c r="X171" s="180"/>
      <c r="Y171" s="180"/>
    </row>
    <row r="172" spans="1:25" s="181" customFormat="1" ht="12.5" hidden="1" outlineLevel="1" thickBot="1" x14ac:dyDescent="0.3">
      <c r="A172" s="567"/>
      <c r="B172" s="539"/>
      <c r="C172" s="545"/>
      <c r="D172" s="641"/>
      <c r="E172" s="641"/>
      <c r="F172" s="641"/>
      <c r="G172" s="641"/>
      <c r="H172" s="641"/>
      <c r="I172" s="641"/>
      <c r="J172" s="641"/>
      <c r="K172" s="641"/>
      <c r="L172" s="641"/>
      <c r="M172" s="641"/>
      <c r="N172" s="641"/>
      <c r="O172" s="641"/>
      <c r="P172" s="184"/>
      <c r="Q172" s="180"/>
      <c r="R172" s="180"/>
      <c r="S172" s="180"/>
      <c r="T172" s="180"/>
      <c r="U172" s="180"/>
      <c r="V172" s="180"/>
      <c r="W172" s="180"/>
      <c r="X172" s="180"/>
      <c r="Y172" s="180"/>
    </row>
    <row r="173" spans="1:25" s="181" customFormat="1" ht="12.5" hidden="1" outlineLevel="1" thickBot="1" x14ac:dyDescent="0.3">
      <c r="A173" s="567"/>
      <c r="B173" s="539"/>
      <c r="C173" s="545"/>
      <c r="D173" s="641"/>
      <c r="E173" s="641"/>
      <c r="F173" s="641"/>
      <c r="G173" s="641"/>
      <c r="H173" s="641"/>
      <c r="I173" s="641"/>
      <c r="J173" s="641"/>
      <c r="K173" s="641"/>
      <c r="L173" s="641"/>
      <c r="M173" s="641"/>
      <c r="N173" s="641"/>
      <c r="O173" s="641"/>
      <c r="P173" s="184"/>
      <c r="Q173" s="180"/>
      <c r="R173" s="180"/>
      <c r="S173" s="180"/>
      <c r="T173" s="180"/>
      <c r="U173" s="180"/>
      <c r="V173" s="180"/>
      <c r="W173" s="180"/>
      <c r="X173" s="180"/>
      <c r="Y173" s="180"/>
    </row>
    <row r="174" spans="1:25" s="181" customFormat="1" ht="12.5" hidden="1" outlineLevel="1" thickBot="1" x14ac:dyDescent="0.3">
      <c r="A174" s="567"/>
      <c r="B174" s="540"/>
      <c r="C174" s="545"/>
      <c r="D174" s="641"/>
      <c r="E174" s="641"/>
      <c r="F174" s="641"/>
      <c r="G174" s="641"/>
      <c r="H174" s="641"/>
      <c r="I174" s="641"/>
      <c r="J174" s="641"/>
      <c r="K174" s="641"/>
      <c r="L174" s="641"/>
      <c r="M174" s="641"/>
      <c r="N174" s="641"/>
      <c r="O174" s="641"/>
      <c r="P174" s="184"/>
      <c r="Q174" s="180"/>
      <c r="R174" s="180"/>
      <c r="S174" s="180"/>
      <c r="T174" s="180"/>
      <c r="U174" s="180"/>
      <c r="V174" s="180"/>
      <c r="W174" s="180"/>
      <c r="X174" s="180"/>
      <c r="Y174" s="180"/>
    </row>
    <row r="175" spans="1:25" s="181" customFormat="1" ht="6" hidden="1" customHeight="1" outlineLevel="1" x14ac:dyDescent="0.25">
      <c r="A175" s="567"/>
      <c r="B175" s="262"/>
      <c r="C175" s="183"/>
      <c r="D175" s="183"/>
      <c r="E175" s="183"/>
      <c r="F175" s="183"/>
      <c r="G175" s="183"/>
      <c r="H175" s="183"/>
      <c r="I175" s="183"/>
      <c r="J175" s="183"/>
      <c r="K175" s="183"/>
      <c r="L175" s="183"/>
      <c r="M175" s="183"/>
      <c r="N175" s="183"/>
      <c r="O175" s="183"/>
      <c r="P175" s="184"/>
      <c r="Q175" s="180"/>
      <c r="R175" s="180"/>
      <c r="S175" s="180"/>
      <c r="T175" s="180"/>
      <c r="U175" s="180"/>
      <c r="V175" s="180"/>
      <c r="W175" s="180"/>
      <c r="X175" s="180"/>
      <c r="Y175" s="180"/>
    </row>
    <row r="176" spans="1:25" s="181" customFormat="1" ht="15" hidden="1" customHeight="1" outlineLevel="1" x14ac:dyDescent="0.25">
      <c r="A176" s="567"/>
      <c r="B176" s="559" t="s">
        <v>27</v>
      </c>
      <c r="C176" s="545"/>
      <c r="D176" s="641"/>
      <c r="E176" s="641"/>
      <c r="F176" s="641"/>
      <c r="G176" s="641"/>
      <c r="H176" s="641"/>
      <c r="I176" s="641"/>
      <c r="J176" s="641"/>
      <c r="K176" s="641"/>
      <c r="L176" s="641"/>
      <c r="M176" s="641"/>
      <c r="N176" s="641"/>
      <c r="O176" s="641"/>
      <c r="P176" s="184"/>
      <c r="Q176" s="180"/>
      <c r="R176" s="180"/>
      <c r="S176" s="180"/>
      <c r="T176" s="180"/>
      <c r="U176" s="180"/>
      <c r="V176" s="180"/>
      <c r="W176" s="180"/>
      <c r="X176" s="180"/>
      <c r="Y176" s="180"/>
    </row>
    <row r="177" spans="1:25" s="181" customFormat="1" ht="15" hidden="1" customHeight="1" outlineLevel="1" x14ac:dyDescent="0.25">
      <c r="A177" s="567"/>
      <c r="B177" s="539"/>
      <c r="C177" s="545"/>
      <c r="D177" s="641"/>
      <c r="E177" s="641"/>
      <c r="F177" s="641"/>
      <c r="G177" s="641"/>
      <c r="H177" s="641"/>
      <c r="I177" s="641"/>
      <c r="J177" s="641"/>
      <c r="K177" s="641"/>
      <c r="L177" s="641"/>
      <c r="M177" s="641"/>
      <c r="N177" s="641"/>
      <c r="O177" s="641"/>
      <c r="P177" s="184"/>
      <c r="Q177" s="180"/>
      <c r="R177" s="180"/>
      <c r="S177" s="180"/>
      <c r="T177" s="180"/>
      <c r="U177" s="180"/>
      <c r="V177" s="180"/>
      <c r="W177" s="180"/>
      <c r="X177" s="180"/>
      <c r="Y177" s="180"/>
    </row>
    <row r="178" spans="1:25" s="181" customFormat="1" ht="12.5" hidden="1" outlineLevel="1" thickBot="1" x14ac:dyDescent="0.3">
      <c r="A178" s="567"/>
      <c r="B178" s="539"/>
      <c r="C178" s="545"/>
      <c r="D178" s="641"/>
      <c r="E178" s="641"/>
      <c r="F178" s="641"/>
      <c r="G178" s="641"/>
      <c r="H178" s="641"/>
      <c r="I178" s="641"/>
      <c r="J178" s="641"/>
      <c r="K178" s="641"/>
      <c r="L178" s="641"/>
      <c r="M178" s="641"/>
      <c r="N178" s="641"/>
      <c r="O178" s="641"/>
      <c r="P178" s="184"/>
      <c r="Q178" s="180"/>
      <c r="R178" s="180"/>
      <c r="S178" s="180"/>
      <c r="T178" s="180"/>
      <c r="U178" s="180"/>
      <c r="V178" s="180"/>
      <c r="W178" s="180"/>
      <c r="X178" s="180"/>
      <c r="Y178" s="180"/>
    </row>
    <row r="179" spans="1:25" s="181" customFormat="1" ht="12.5" hidden="1" outlineLevel="1" thickBot="1" x14ac:dyDescent="0.3">
      <c r="A179" s="567"/>
      <c r="B179" s="539"/>
      <c r="C179" s="545"/>
      <c r="D179" s="641"/>
      <c r="E179" s="641"/>
      <c r="F179" s="641"/>
      <c r="G179" s="641"/>
      <c r="H179" s="641"/>
      <c r="I179" s="641"/>
      <c r="J179" s="641"/>
      <c r="K179" s="641"/>
      <c r="L179" s="641"/>
      <c r="M179" s="641"/>
      <c r="N179" s="641"/>
      <c r="O179" s="641"/>
      <c r="P179" s="184"/>
      <c r="Q179" s="180"/>
      <c r="R179" s="180"/>
      <c r="S179" s="180"/>
      <c r="T179" s="180"/>
      <c r="U179" s="180"/>
      <c r="V179" s="180"/>
      <c r="W179" s="180"/>
      <c r="X179" s="180"/>
      <c r="Y179" s="180"/>
    </row>
    <row r="180" spans="1:25" s="181" customFormat="1" ht="12.5" hidden="1" outlineLevel="1" thickBot="1" x14ac:dyDescent="0.3">
      <c r="A180" s="567"/>
      <c r="B180" s="539"/>
      <c r="C180" s="545"/>
      <c r="D180" s="641"/>
      <c r="E180" s="641"/>
      <c r="F180" s="641"/>
      <c r="G180" s="641"/>
      <c r="H180" s="641"/>
      <c r="I180" s="641"/>
      <c r="J180" s="641"/>
      <c r="K180" s="641"/>
      <c r="L180" s="641"/>
      <c r="M180" s="641"/>
      <c r="N180" s="641"/>
      <c r="O180" s="641"/>
      <c r="P180" s="184"/>
      <c r="Q180" s="180"/>
      <c r="R180" s="180"/>
      <c r="S180" s="180"/>
      <c r="T180" s="180"/>
      <c r="U180" s="180"/>
      <c r="V180" s="180"/>
      <c r="W180" s="180"/>
      <c r="X180" s="180"/>
      <c r="Y180" s="180"/>
    </row>
    <row r="181" spans="1:25" s="181" customFormat="1" ht="12.5" hidden="1" outlineLevel="1" thickBot="1" x14ac:dyDescent="0.3">
      <c r="A181" s="567"/>
      <c r="B181" s="539"/>
      <c r="C181" s="545"/>
      <c r="D181" s="641"/>
      <c r="E181" s="641"/>
      <c r="F181" s="641"/>
      <c r="G181" s="641"/>
      <c r="H181" s="641"/>
      <c r="I181" s="641"/>
      <c r="J181" s="641"/>
      <c r="K181" s="641"/>
      <c r="L181" s="641"/>
      <c r="M181" s="641"/>
      <c r="N181" s="641"/>
      <c r="O181" s="641"/>
      <c r="P181" s="184"/>
      <c r="Q181" s="180"/>
      <c r="R181" s="180"/>
      <c r="S181" s="180"/>
      <c r="T181" s="180"/>
      <c r="U181" s="180"/>
      <c r="V181" s="180"/>
      <c r="W181" s="180"/>
      <c r="X181" s="180"/>
      <c r="Y181" s="180"/>
    </row>
    <row r="182" spans="1:25" s="181" customFormat="1" ht="12.5" hidden="1" outlineLevel="1" thickBot="1" x14ac:dyDescent="0.3">
      <c r="A182" s="567"/>
      <c r="B182" s="540"/>
      <c r="C182" s="545"/>
      <c r="D182" s="641"/>
      <c r="E182" s="641"/>
      <c r="F182" s="641"/>
      <c r="G182" s="641"/>
      <c r="H182" s="641"/>
      <c r="I182" s="641"/>
      <c r="J182" s="641"/>
      <c r="K182" s="641"/>
      <c r="L182" s="641"/>
      <c r="M182" s="641"/>
      <c r="N182" s="641"/>
      <c r="O182" s="641"/>
      <c r="P182" s="184"/>
      <c r="Q182" s="180"/>
      <c r="R182" s="180"/>
      <c r="S182" s="180"/>
      <c r="T182" s="180"/>
      <c r="U182" s="180"/>
      <c r="V182" s="180"/>
      <c r="W182" s="180"/>
      <c r="X182" s="180"/>
      <c r="Y182" s="180"/>
    </row>
    <row r="183" spans="1:25" s="181" customFormat="1" ht="6" hidden="1" customHeight="1" outlineLevel="1" x14ac:dyDescent="0.25">
      <c r="A183" s="567"/>
      <c r="B183" s="182"/>
      <c r="C183" s="183"/>
      <c r="D183" s="183"/>
      <c r="E183" s="183"/>
      <c r="F183" s="183"/>
      <c r="G183" s="183"/>
      <c r="H183" s="183"/>
      <c r="I183" s="183"/>
      <c r="J183" s="183"/>
      <c r="K183" s="183"/>
      <c r="L183" s="183"/>
      <c r="M183" s="183"/>
      <c r="N183" s="183"/>
      <c r="O183" s="183"/>
      <c r="P183" s="184"/>
      <c r="Q183" s="180"/>
      <c r="R183" s="180"/>
      <c r="S183" s="180"/>
      <c r="T183" s="180"/>
      <c r="U183" s="180"/>
      <c r="V183" s="180"/>
      <c r="W183" s="180"/>
      <c r="X183" s="180"/>
      <c r="Y183" s="180"/>
    </row>
    <row r="184" spans="1:25" s="181" customFormat="1" ht="15" hidden="1" customHeight="1" outlineLevel="1" x14ac:dyDescent="0.25">
      <c r="A184" s="567"/>
      <c r="B184" s="250" t="s">
        <v>118</v>
      </c>
      <c r="C184" s="660" t="s">
        <v>130</v>
      </c>
      <c r="D184" s="662"/>
      <c r="E184" s="662"/>
      <c r="F184" s="661"/>
      <c r="G184" s="231"/>
      <c r="H184" s="231"/>
      <c r="I184" s="231"/>
      <c r="J184" s="231"/>
      <c r="K184" s="231"/>
      <c r="L184" s="231"/>
      <c r="M184" s="231"/>
      <c r="N184" s="231"/>
      <c r="O184" s="231"/>
      <c r="P184" s="184"/>
      <c r="Q184" s="180"/>
      <c r="R184" s="180"/>
      <c r="S184" s="180"/>
      <c r="T184" s="180"/>
      <c r="U184" s="180"/>
      <c r="V184" s="180"/>
      <c r="W184" s="180"/>
      <c r="X184" s="180"/>
      <c r="Y184" s="180"/>
    </row>
    <row r="185" spans="1:25" s="181" customFormat="1" ht="4.5" hidden="1" customHeight="1" outlineLevel="1" x14ac:dyDescent="0.25">
      <c r="A185" s="567"/>
      <c r="B185" s="228"/>
      <c r="C185" s="231"/>
      <c r="D185" s="231"/>
      <c r="E185" s="231"/>
      <c r="F185" s="231"/>
      <c r="G185" s="231"/>
      <c r="H185" s="231"/>
      <c r="I185" s="231"/>
      <c r="J185" s="231"/>
      <c r="K185" s="231"/>
      <c r="L185" s="231"/>
      <c r="M185" s="231"/>
      <c r="N185" s="231"/>
      <c r="O185" s="231"/>
      <c r="P185" s="184"/>
      <c r="Q185" s="180"/>
      <c r="R185" s="180"/>
      <c r="S185" s="180"/>
      <c r="T185" s="180"/>
      <c r="U185" s="180"/>
      <c r="V185" s="180"/>
      <c r="W185" s="180"/>
      <c r="X185" s="180"/>
      <c r="Y185" s="180"/>
    </row>
    <row r="186" spans="1:25" s="181" customFormat="1" ht="15" hidden="1" customHeight="1" outlineLevel="1" x14ac:dyDescent="0.25">
      <c r="A186" s="567"/>
      <c r="B186" s="539"/>
      <c r="C186" s="660">
        <v>1</v>
      </c>
      <c r="D186" s="661"/>
      <c r="E186" s="263" t="s">
        <v>135</v>
      </c>
      <c r="F186" s="231"/>
      <c r="G186" s="231"/>
      <c r="H186" s="231"/>
      <c r="I186" s="231"/>
      <c r="J186" s="231"/>
      <c r="K186" s="231"/>
      <c r="L186" s="231"/>
      <c r="M186" s="231"/>
      <c r="N186" s="231"/>
      <c r="O186" s="231"/>
      <c r="P186" s="184"/>
      <c r="Q186" s="180" t="s">
        <v>122</v>
      </c>
      <c r="R186" s="180"/>
      <c r="S186" s="180"/>
      <c r="T186" s="180"/>
      <c r="U186" s="180"/>
      <c r="V186" s="180"/>
      <c r="W186" s="180"/>
      <c r="X186" s="180"/>
      <c r="Y186" s="180"/>
    </row>
    <row r="187" spans="1:25" s="181" customFormat="1" ht="13.5" hidden="1" customHeight="1" outlineLevel="1" x14ac:dyDescent="0.25">
      <c r="A187" s="567"/>
      <c r="B187" s="539"/>
      <c r="C187" s="643"/>
      <c r="D187" s="644"/>
      <c r="E187" s="644"/>
      <c r="F187" s="644"/>
      <c r="G187" s="644"/>
      <c r="H187" s="644"/>
      <c r="I187" s="644"/>
      <c r="J187" s="644"/>
      <c r="K187" s="644"/>
      <c r="L187" s="644"/>
      <c r="M187" s="644"/>
      <c r="N187" s="644"/>
      <c r="O187" s="644"/>
      <c r="P187" s="184"/>
      <c r="Q187" s="180" t="s">
        <v>123</v>
      </c>
      <c r="R187" s="180"/>
      <c r="S187" s="180"/>
      <c r="T187" s="180"/>
      <c r="U187" s="180"/>
      <c r="V187" s="180"/>
      <c r="W187" s="180"/>
      <c r="X187" s="180"/>
      <c r="Y187" s="180"/>
    </row>
    <row r="188" spans="1:25" s="181" customFormat="1" ht="12.5" hidden="1" outlineLevel="1" thickBot="1" x14ac:dyDescent="0.3">
      <c r="A188" s="567"/>
      <c r="B188" s="539"/>
      <c r="C188" s="643"/>
      <c r="D188" s="644"/>
      <c r="E188" s="644"/>
      <c r="F188" s="644"/>
      <c r="G188" s="644"/>
      <c r="H188" s="644"/>
      <c r="I188" s="644"/>
      <c r="J188" s="644"/>
      <c r="K188" s="644"/>
      <c r="L188" s="644"/>
      <c r="M188" s="644"/>
      <c r="N188" s="644"/>
      <c r="O188" s="644"/>
      <c r="P188" s="184"/>
      <c r="Q188" s="180" t="s">
        <v>124</v>
      </c>
      <c r="R188" s="180"/>
      <c r="S188" s="180"/>
      <c r="T188" s="180"/>
      <c r="U188" s="180"/>
      <c r="V188" s="180"/>
      <c r="W188" s="180"/>
      <c r="X188" s="180"/>
      <c r="Y188" s="180"/>
    </row>
    <row r="189" spans="1:25" s="181" customFormat="1" ht="12.5" hidden="1" outlineLevel="1" thickBot="1" x14ac:dyDescent="0.3">
      <c r="A189" s="567"/>
      <c r="B189" s="539"/>
      <c r="C189" s="643"/>
      <c r="D189" s="644"/>
      <c r="E189" s="644"/>
      <c r="F189" s="644"/>
      <c r="G189" s="644"/>
      <c r="H189" s="644"/>
      <c r="I189" s="644"/>
      <c r="J189" s="644"/>
      <c r="K189" s="644"/>
      <c r="L189" s="644"/>
      <c r="M189" s="644"/>
      <c r="N189" s="644"/>
      <c r="O189" s="644"/>
      <c r="P189" s="184"/>
      <c r="Q189" s="180" t="s">
        <v>125</v>
      </c>
      <c r="R189" s="180"/>
      <c r="S189" s="180"/>
      <c r="T189" s="180"/>
      <c r="U189" s="180"/>
      <c r="V189" s="180"/>
      <c r="W189" s="180"/>
      <c r="X189" s="180"/>
      <c r="Y189" s="180"/>
    </row>
    <row r="190" spans="1:25" s="181" customFormat="1" ht="12.5" hidden="1" outlineLevel="1" thickBot="1" x14ac:dyDescent="0.3">
      <c r="A190" s="567"/>
      <c r="B190" s="539"/>
      <c r="C190" s="643"/>
      <c r="D190" s="644"/>
      <c r="E190" s="644"/>
      <c r="F190" s="644"/>
      <c r="G190" s="644"/>
      <c r="H190" s="644"/>
      <c r="I190" s="644"/>
      <c r="J190" s="644"/>
      <c r="K190" s="644"/>
      <c r="L190" s="644"/>
      <c r="M190" s="644"/>
      <c r="N190" s="644"/>
      <c r="O190" s="644"/>
      <c r="P190" s="184"/>
      <c r="Q190" s="180" t="s">
        <v>126</v>
      </c>
      <c r="R190" s="180"/>
      <c r="S190" s="180"/>
      <c r="T190" s="180"/>
      <c r="U190" s="180"/>
      <c r="V190" s="180"/>
      <c r="W190" s="180"/>
      <c r="X190" s="180"/>
      <c r="Y190" s="180"/>
    </row>
    <row r="191" spans="1:25" s="181" customFormat="1" ht="12.5" hidden="1" outlineLevel="1" thickBot="1" x14ac:dyDescent="0.3">
      <c r="A191" s="567"/>
      <c r="B191" s="540"/>
      <c r="C191" s="643"/>
      <c r="D191" s="644"/>
      <c r="E191" s="644"/>
      <c r="F191" s="644"/>
      <c r="G191" s="644"/>
      <c r="H191" s="644"/>
      <c r="I191" s="644"/>
      <c r="J191" s="644"/>
      <c r="K191" s="644"/>
      <c r="L191" s="644"/>
      <c r="M191" s="644"/>
      <c r="N191" s="644"/>
      <c r="O191" s="644"/>
      <c r="P191" s="184"/>
      <c r="Q191" s="180" t="s">
        <v>119</v>
      </c>
      <c r="R191" s="180"/>
      <c r="S191" s="180"/>
      <c r="T191" s="180"/>
      <c r="U191" s="180"/>
      <c r="V191" s="180"/>
      <c r="W191" s="180"/>
      <c r="X191" s="180"/>
      <c r="Y191" s="180"/>
    </row>
    <row r="192" spans="1:25" s="181" customFormat="1" ht="6" hidden="1" customHeight="1" outlineLevel="1" x14ac:dyDescent="0.25">
      <c r="A192" s="567"/>
      <c r="B192" s="230"/>
      <c r="C192" s="183"/>
      <c r="D192" s="183"/>
      <c r="E192" s="183"/>
      <c r="F192" s="183"/>
      <c r="G192" s="183"/>
      <c r="H192" s="183"/>
      <c r="I192" s="183"/>
      <c r="J192" s="183"/>
      <c r="K192" s="183"/>
      <c r="L192" s="183"/>
      <c r="M192" s="183"/>
      <c r="N192" s="183"/>
      <c r="O192" s="183"/>
      <c r="P192" s="184"/>
      <c r="Q192" s="180" t="s">
        <v>130</v>
      </c>
      <c r="R192" s="180"/>
      <c r="S192" s="180"/>
      <c r="T192" s="180"/>
      <c r="U192" s="180"/>
      <c r="V192" s="180"/>
      <c r="W192" s="180"/>
      <c r="X192" s="180"/>
      <c r="Y192" s="180"/>
    </row>
    <row r="193" spans="1:25" s="181" customFormat="1" ht="24.5" hidden="1" outlineLevel="1" thickBot="1" x14ac:dyDescent="0.3">
      <c r="A193" s="567"/>
      <c r="B193" s="232" t="s">
        <v>136</v>
      </c>
      <c r="C193" s="541" t="s">
        <v>80</v>
      </c>
      <c r="D193" s="606"/>
      <c r="E193" s="183"/>
      <c r="F193" s="183"/>
      <c r="G193" s="183"/>
      <c r="H193" s="183"/>
      <c r="I193" s="183"/>
      <c r="J193" s="183"/>
      <c r="K193" s="183"/>
      <c r="L193" s="183"/>
      <c r="M193" s="183"/>
      <c r="N193" s="183"/>
      <c r="O193" s="183"/>
      <c r="P193" s="184"/>
      <c r="Q193" s="180"/>
      <c r="R193" s="180"/>
      <c r="S193" s="180"/>
      <c r="T193" s="180"/>
      <c r="U193" s="180"/>
      <c r="V193" s="180"/>
      <c r="W193" s="180"/>
      <c r="X193" s="180"/>
      <c r="Y193" s="180"/>
    </row>
    <row r="194" spans="1:25" s="181" customFormat="1" ht="6" hidden="1" customHeight="1" outlineLevel="1" x14ac:dyDescent="0.25">
      <c r="A194" s="567"/>
      <c r="B194" s="230"/>
      <c r="C194" s="183"/>
      <c r="D194" s="183"/>
      <c r="E194" s="183"/>
      <c r="F194" s="183"/>
      <c r="G194" s="183"/>
      <c r="H194" s="183"/>
      <c r="I194" s="183"/>
      <c r="J194" s="183"/>
      <c r="K194" s="183"/>
      <c r="L194" s="183"/>
      <c r="M194" s="183"/>
      <c r="N194" s="183"/>
      <c r="O194" s="183"/>
      <c r="P194" s="184"/>
      <c r="Q194" s="180"/>
      <c r="R194" s="180"/>
      <c r="S194" s="180"/>
      <c r="T194" s="180"/>
      <c r="U194" s="180"/>
      <c r="V194" s="180"/>
      <c r="W194" s="180"/>
      <c r="X194" s="180"/>
      <c r="Y194" s="180"/>
    </row>
    <row r="195" spans="1:25" s="181" customFormat="1" ht="24.5" hidden="1" outlineLevel="1" thickBot="1" x14ac:dyDescent="0.3">
      <c r="A195" s="567"/>
      <c r="B195" s="235" t="s">
        <v>128</v>
      </c>
      <c r="C195" s="545"/>
      <c r="D195" s="641"/>
      <c r="E195" s="641"/>
      <c r="F195" s="641"/>
      <c r="G195" s="641"/>
      <c r="H195" s="641"/>
      <c r="I195" s="641"/>
      <c r="J195" s="641"/>
      <c r="K195" s="641"/>
      <c r="L195" s="641"/>
      <c r="M195" s="641"/>
      <c r="N195" s="641"/>
      <c r="O195" s="641"/>
      <c r="P195" s="184"/>
      <c r="Q195" s="180"/>
      <c r="R195" s="180"/>
      <c r="S195" s="180"/>
      <c r="T195" s="180"/>
      <c r="U195" s="180"/>
      <c r="V195" s="180"/>
      <c r="W195" s="180"/>
      <c r="X195" s="180"/>
      <c r="Y195" s="180"/>
    </row>
    <row r="196" spans="1:25" s="181" customFormat="1" ht="6" hidden="1" customHeight="1" outlineLevel="1" x14ac:dyDescent="0.25">
      <c r="A196" s="567"/>
      <c r="B196" s="230"/>
      <c r="C196" s="183"/>
      <c r="D196" s="183"/>
      <c r="E196" s="183"/>
      <c r="F196" s="183"/>
      <c r="G196" s="183"/>
      <c r="H196" s="183"/>
      <c r="I196" s="183"/>
      <c r="J196" s="183"/>
      <c r="K196" s="183"/>
      <c r="L196" s="183"/>
      <c r="M196" s="183"/>
      <c r="N196" s="183"/>
      <c r="O196" s="183"/>
      <c r="P196" s="184"/>
      <c r="Q196" s="180"/>
      <c r="R196" s="180"/>
      <c r="S196" s="180"/>
      <c r="T196" s="180"/>
      <c r="U196" s="180"/>
      <c r="V196" s="180"/>
      <c r="W196" s="180"/>
      <c r="X196" s="180"/>
      <c r="Y196" s="180"/>
    </row>
    <row r="197" spans="1:25" s="181" customFormat="1" ht="15" hidden="1" customHeight="1" outlineLevel="1" x14ac:dyDescent="0.25">
      <c r="A197" s="567"/>
      <c r="B197" s="185" t="s">
        <v>129</v>
      </c>
      <c r="C197" s="541" t="s">
        <v>80</v>
      </c>
      <c r="D197" s="606"/>
      <c r="E197" s="231"/>
      <c r="F197" s="231"/>
      <c r="G197" s="231"/>
      <c r="H197" s="231"/>
      <c r="I197" s="231"/>
      <c r="J197" s="231"/>
      <c r="K197" s="231"/>
      <c r="L197" s="231"/>
      <c r="M197" s="231"/>
      <c r="N197" s="231"/>
      <c r="O197" s="231"/>
      <c r="P197" s="184"/>
      <c r="Q197" s="180"/>
      <c r="R197" s="180"/>
      <c r="S197" s="180"/>
      <c r="T197" s="180"/>
      <c r="U197" s="180"/>
      <c r="V197" s="180"/>
      <c r="W197" s="180"/>
      <c r="X197" s="180"/>
      <c r="Y197" s="180"/>
    </row>
    <row r="198" spans="1:25" s="181" customFormat="1" ht="6" hidden="1" customHeight="1" outlineLevel="1" x14ac:dyDescent="0.25">
      <c r="A198" s="567"/>
      <c r="B198" s="230"/>
      <c r="C198" s="183"/>
      <c r="D198" s="183"/>
      <c r="E198" s="183"/>
      <c r="F198" s="183"/>
      <c r="G198" s="183"/>
      <c r="H198" s="183"/>
      <c r="I198" s="183"/>
      <c r="J198" s="183"/>
      <c r="K198" s="183"/>
      <c r="L198" s="183"/>
      <c r="M198" s="183"/>
      <c r="N198" s="183"/>
      <c r="O198" s="183"/>
      <c r="P198" s="184"/>
      <c r="Q198" s="180" t="s">
        <v>130</v>
      </c>
      <c r="R198" s="180"/>
      <c r="S198" s="180"/>
      <c r="T198" s="180"/>
      <c r="U198" s="180"/>
      <c r="V198" s="180"/>
      <c r="W198" s="180"/>
      <c r="X198" s="180"/>
      <c r="Y198" s="180"/>
    </row>
    <row r="199" spans="1:25" s="181" customFormat="1" ht="15" hidden="1" customHeight="1" outlineLevel="1" x14ac:dyDescent="0.25">
      <c r="A199" s="567"/>
      <c r="B199" s="185" t="s">
        <v>31</v>
      </c>
      <c r="C199" s="541" t="s">
        <v>130</v>
      </c>
      <c r="D199" s="606"/>
      <c r="E199" s="606"/>
      <c r="F199" s="606"/>
      <c r="G199" s="231"/>
      <c r="H199" s="231"/>
      <c r="I199" s="183"/>
      <c r="J199" s="231"/>
      <c r="K199" s="231"/>
      <c r="L199" s="231"/>
      <c r="M199" s="231"/>
      <c r="N199" s="231"/>
      <c r="O199" s="231"/>
      <c r="P199" s="184"/>
      <c r="Q199" s="180" t="s">
        <v>131</v>
      </c>
      <c r="R199" s="180"/>
      <c r="S199" s="180"/>
      <c r="T199" s="180"/>
      <c r="U199" s="180"/>
      <c r="V199" s="180"/>
      <c r="W199" s="180"/>
      <c r="X199" s="180"/>
      <c r="Y199" s="180"/>
    </row>
    <row r="200" spans="1:25" s="181" customFormat="1" ht="6" hidden="1" customHeight="1" outlineLevel="1" thickBot="1" x14ac:dyDescent="0.3">
      <c r="A200" s="568"/>
      <c r="B200" s="264"/>
      <c r="C200" s="213"/>
      <c r="D200" s="213"/>
      <c r="E200" s="213"/>
      <c r="F200" s="213"/>
      <c r="G200" s="213"/>
      <c r="H200" s="213"/>
      <c r="I200" s="213"/>
      <c r="J200" s="213"/>
      <c r="K200" s="213"/>
      <c r="L200" s="213"/>
      <c r="M200" s="213"/>
      <c r="N200" s="213"/>
      <c r="O200" s="213"/>
      <c r="P200" s="214"/>
      <c r="Q200" s="180" t="s">
        <v>132</v>
      </c>
      <c r="R200" s="180"/>
      <c r="S200" s="180"/>
      <c r="T200" s="180"/>
      <c r="U200" s="180"/>
      <c r="V200" s="180"/>
      <c r="W200" s="180"/>
      <c r="X200" s="180"/>
      <c r="Y200" s="180"/>
    </row>
    <row r="201" spans="1:25" s="181" customFormat="1" ht="12.5" hidden="1" thickBot="1" x14ac:dyDescent="0.3">
      <c r="A201" s="171"/>
      <c r="B201" s="246"/>
      <c r="C201" s="247"/>
      <c r="D201" s="247"/>
      <c r="E201" s="247"/>
      <c r="F201" s="247"/>
      <c r="G201" s="247"/>
      <c r="H201" s="247"/>
      <c r="I201" s="247"/>
      <c r="J201" s="247"/>
      <c r="K201" s="247"/>
      <c r="L201" s="247"/>
      <c r="M201" s="247"/>
      <c r="N201" s="247"/>
      <c r="O201" s="247"/>
      <c r="P201" s="248"/>
      <c r="Q201" s="180"/>
      <c r="R201" s="180"/>
      <c r="S201" s="180"/>
      <c r="T201" s="180"/>
      <c r="U201" s="180"/>
      <c r="V201" s="180"/>
      <c r="W201" s="180"/>
      <c r="X201" s="180"/>
      <c r="Y201" s="180"/>
    </row>
    <row r="202" spans="1:25" ht="12.5" thickBot="1" x14ac:dyDescent="0.35">
      <c r="A202" s="171"/>
      <c r="B202" s="176" t="s">
        <v>137</v>
      </c>
      <c r="C202" s="178"/>
      <c r="D202" s="178"/>
      <c r="E202" s="178"/>
      <c r="F202" s="178"/>
      <c r="G202" s="178"/>
      <c r="H202" s="178"/>
      <c r="I202" s="178"/>
      <c r="J202" s="178"/>
      <c r="K202" s="178"/>
      <c r="L202" s="178"/>
      <c r="M202" s="178"/>
      <c r="N202" s="178"/>
      <c r="O202" s="178"/>
      <c r="P202" s="179"/>
      <c r="Q202" s="174"/>
      <c r="R202" s="174"/>
      <c r="S202" s="174"/>
      <c r="T202" s="174"/>
      <c r="U202" s="174"/>
      <c r="V202" s="174"/>
      <c r="W202" s="174"/>
      <c r="X202" s="174"/>
      <c r="Y202" s="174"/>
    </row>
    <row r="203" spans="1:25" ht="6" customHeight="1" outlineLevel="1" x14ac:dyDescent="0.3">
      <c r="A203" s="171"/>
      <c r="B203" s="265"/>
      <c r="C203" s="266"/>
      <c r="D203" s="266"/>
      <c r="E203" s="266"/>
      <c r="F203" s="266"/>
      <c r="G203" s="266"/>
      <c r="H203" s="266"/>
      <c r="I203" s="266"/>
      <c r="J203" s="266"/>
      <c r="K203" s="266"/>
      <c r="L203" s="266"/>
      <c r="M203" s="266"/>
      <c r="N203" s="266"/>
      <c r="O203" s="266"/>
      <c r="P203" s="267"/>
      <c r="Q203" s="174"/>
      <c r="R203" s="174"/>
      <c r="S203" s="174"/>
      <c r="T203" s="174"/>
      <c r="U203" s="174"/>
      <c r="V203" s="174"/>
      <c r="W203" s="174"/>
      <c r="X203" s="174"/>
      <c r="Y203" s="174"/>
    </row>
    <row r="204" spans="1:25" s="181" customFormat="1" ht="6" customHeight="1" outlineLevel="1" thickBot="1" x14ac:dyDescent="0.3">
      <c r="A204" s="171"/>
      <c r="B204" s="230"/>
      <c r="C204" s="183"/>
      <c r="D204" s="183"/>
      <c r="E204" s="183"/>
      <c r="F204" s="183"/>
      <c r="G204" s="183"/>
      <c r="H204" s="183"/>
      <c r="I204" s="183"/>
      <c r="J204" s="183"/>
      <c r="K204" s="183"/>
      <c r="L204" s="183"/>
      <c r="M204" s="183"/>
      <c r="N204" s="183"/>
      <c r="O204" s="183"/>
      <c r="P204" s="184"/>
      <c r="Q204" s="180"/>
      <c r="R204" s="180"/>
      <c r="S204" s="180"/>
      <c r="T204" s="180"/>
      <c r="U204" s="180"/>
      <c r="V204" s="180"/>
      <c r="W204" s="180"/>
      <c r="X204" s="180"/>
      <c r="Y204" s="180"/>
    </row>
    <row r="205" spans="1:25" ht="12.5" outlineLevel="1" thickBot="1" x14ac:dyDescent="0.35">
      <c r="A205" s="171"/>
      <c r="B205" s="268" t="s">
        <v>138</v>
      </c>
      <c r="C205" s="269"/>
      <c r="D205" s="269"/>
      <c r="E205" s="269"/>
      <c r="F205" s="269"/>
      <c r="G205" s="269"/>
      <c r="H205" s="269"/>
      <c r="I205" s="269"/>
      <c r="J205" s="269"/>
      <c r="K205" s="269"/>
      <c r="L205" s="269"/>
      <c r="M205" s="269"/>
      <c r="N205" s="269"/>
      <c r="O205" s="270"/>
      <c r="P205" s="267"/>
      <c r="Q205" s="174"/>
      <c r="R205" s="174"/>
      <c r="S205" s="174"/>
      <c r="T205" s="174"/>
      <c r="U205" s="174"/>
      <c r="V205" s="174"/>
      <c r="W205" s="174"/>
      <c r="X205" s="174"/>
      <c r="Y205" s="174"/>
    </row>
    <row r="206" spans="1:25" outlineLevel="1" x14ac:dyDescent="0.3">
      <c r="A206" s="171"/>
      <c r="B206" s="664" t="str">
        <f>[1]Notes!B36</f>
        <v>Note 17</v>
      </c>
      <c r="C206" s="665"/>
      <c r="D206" s="665"/>
      <c r="E206" s="665"/>
      <c r="F206" s="665"/>
      <c r="G206" s="665"/>
      <c r="H206" s="665"/>
      <c r="I206" s="665"/>
      <c r="J206" s="665"/>
      <c r="K206" s="665"/>
      <c r="L206" s="665"/>
      <c r="M206" s="665"/>
      <c r="N206" s="666"/>
      <c r="O206" s="271" t="str">
        <f>[1]Notes!B38</f>
        <v>Note 18</v>
      </c>
      <c r="P206" s="267"/>
      <c r="Q206" s="174"/>
      <c r="R206" s="174"/>
      <c r="S206" s="174"/>
      <c r="T206" s="174"/>
      <c r="U206" s="174"/>
      <c r="V206" s="174"/>
      <c r="W206" s="174"/>
      <c r="X206" s="174"/>
      <c r="Y206" s="174"/>
    </row>
    <row r="207" spans="1:25" ht="24" outlineLevel="1" x14ac:dyDescent="0.3">
      <c r="A207" s="171"/>
      <c r="B207" s="272" t="s">
        <v>139</v>
      </c>
      <c r="C207" s="667"/>
      <c r="D207" s="667"/>
      <c r="E207" s="273"/>
      <c r="F207" s="273"/>
      <c r="G207" s="273"/>
      <c r="H207" s="273"/>
      <c r="I207" s="273"/>
      <c r="J207" s="273"/>
      <c r="K207" s="273"/>
      <c r="L207" s="273"/>
      <c r="M207" s="273"/>
      <c r="N207" s="274"/>
      <c r="O207" s="273" t="s">
        <v>157</v>
      </c>
      <c r="P207" s="267"/>
      <c r="Q207" s="174"/>
      <c r="R207" s="174"/>
      <c r="S207" s="174"/>
      <c r="T207" s="174"/>
      <c r="U207" s="174"/>
      <c r="V207" s="174"/>
      <c r="W207" s="174"/>
      <c r="X207" s="174"/>
      <c r="Y207" s="174"/>
    </row>
    <row r="208" spans="1:25" outlineLevel="1" x14ac:dyDescent="0.3">
      <c r="A208" s="171"/>
      <c r="B208" s="275" t="s">
        <v>1972</v>
      </c>
      <c r="C208" s="668"/>
      <c r="D208" s="668"/>
      <c r="E208" s="274"/>
      <c r="F208" s="274"/>
      <c r="G208" s="274"/>
      <c r="H208" s="274"/>
      <c r="I208" s="274"/>
      <c r="J208" s="274"/>
      <c r="K208" s="274"/>
      <c r="L208" s="274"/>
      <c r="M208" s="274"/>
      <c r="N208" s="274"/>
      <c r="O208" s="274"/>
      <c r="P208" s="267"/>
      <c r="Q208" s="174"/>
      <c r="R208" s="174"/>
      <c r="S208" s="174"/>
      <c r="T208" s="174"/>
      <c r="U208" s="174"/>
      <c r="V208" s="174"/>
      <c r="W208" s="174"/>
      <c r="X208" s="174"/>
      <c r="Y208" s="174"/>
    </row>
    <row r="209" spans="1:25" outlineLevel="1" x14ac:dyDescent="0.3">
      <c r="A209" s="171"/>
      <c r="B209" s="275" t="s">
        <v>2209</v>
      </c>
      <c r="C209" s="663"/>
      <c r="D209" s="663"/>
      <c r="E209" s="274"/>
      <c r="F209" s="274"/>
      <c r="G209" s="274"/>
      <c r="H209" s="274"/>
      <c r="I209" s="274"/>
      <c r="J209" s="274"/>
      <c r="K209" s="274"/>
      <c r="L209" s="274"/>
      <c r="M209" s="274"/>
      <c r="N209" s="274"/>
      <c r="O209" s="274"/>
      <c r="P209" s="267"/>
      <c r="Q209" s="174"/>
      <c r="R209" s="174"/>
      <c r="S209" s="174"/>
      <c r="T209" s="174"/>
      <c r="U209" s="174"/>
      <c r="V209" s="174"/>
      <c r="W209" s="174"/>
      <c r="X209" s="174"/>
      <c r="Y209" s="174"/>
    </row>
    <row r="210" spans="1:25" outlineLevel="1" x14ac:dyDescent="0.3">
      <c r="A210" s="171"/>
      <c r="B210" s="276" t="s">
        <v>1973</v>
      </c>
      <c r="C210" s="663"/>
      <c r="D210" s="663"/>
      <c r="E210" s="274"/>
      <c r="F210" s="274"/>
      <c r="G210" s="274"/>
      <c r="H210" s="274"/>
      <c r="I210" s="274"/>
      <c r="J210" s="274"/>
      <c r="K210" s="274"/>
      <c r="L210" s="274"/>
      <c r="M210" s="274"/>
      <c r="N210" s="274"/>
      <c r="O210" s="487"/>
      <c r="P210" s="267"/>
      <c r="Q210" s="174"/>
      <c r="R210" s="174"/>
      <c r="S210" s="174"/>
      <c r="T210" s="174"/>
      <c r="U210" s="174"/>
      <c r="V210" s="174"/>
      <c r="W210" s="174"/>
      <c r="X210" s="174"/>
      <c r="Y210" s="174"/>
    </row>
    <row r="211" spans="1:25" outlineLevel="1" x14ac:dyDescent="0.3">
      <c r="A211" s="171"/>
      <c r="B211" s="277" t="s">
        <v>1974</v>
      </c>
      <c r="C211" s="663"/>
      <c r="D211" s="663"/>
      <c r="E211" s="274"/>
      <c r="F211" s="274"/>
      <c r="G211" s="274"/>
      <c r="H211" s="274"/>
      <c r="I211" s="274"/>
      <c r="J211" s="274"/>
      <c r="K211" s="274"/>
      <c r="L211" s="274"/>
      <c r="M211" s="274"/>
      <c r="N211" s="274"/>
      <c r="O211" s="487"/>
      <c r="P211" s="267"/>
      <c r="Q211" s="174"/>
      <c r="R211" s="174"/>
      <c r="S211" s="174"/>
      <c r="T211" s="174"/>
      <c r="U211" s="174"/>
      <c r="V211" s="174"/>
      <c r="W211" s="174"/>
      <c r="X211" s="174"/>
      <c r="Y211" s="174"/>
    </row>
    <row r="212" spans="1:25" ht="13" outlineLevel="1" x14ac:dyDescent="0.3">
      <c r="A212" s="171"/>
      <c r="B212" s="278" t="s">
        <v>143</v>
      </c>
      <c r="C212" s="663"/>
      <c r="D212" s="663"/>
      <c r="E212" s="274"/>
      <c r="F212" s="274"/>
      <c r="G212" s="274"/>
      <c r="H212" s="274"/>
      <c r="I212" s="274"/>
      <c r="J212" s="274"/>
      <c r="K212" s="274"/>
      <c r="L212" s="274"/>
      <c r="M212" s="274"/>
      <c r="N212" s="274"/>
      <c r="O212" s="487"/>
      <c r="P212" s="267"/>
      <c r="Q212" s="174"/>
      <c r="R212" s="174"/>
      <c r="S212" s="174"/>
      <c r="T212" s="174"/>
      <c r="U212" s="174"/>
      <c r="V212" s="174"/>
      <c r="W212" s="174"/>
      <c r="X212" s="174"/>
      <c r="Y212" s="174"/>
    </row>
    <row r="213" spans="1:25" outlineLevel="1" x14ac:dyDescent="0.3">
      <c r="A213" s="171"/>
      <c r="B213" s="279"/>
      <c r="C213" s="663"/>
      <c r="D213" s="663"/>
      <c r="E213" s="274"/>
      <c r="F213" s="274"/>
      <c r="G213" s="274"/>
      <c r="H213" s="274"/>
      <c r="I213" s="274"/>
      <c r="J213" s="274"/>
      <c r="K213" s="274"/>
      <c r="L213" s="274"/>
      <c r="M213" s="274"/>
      <c r="N213" s="274"/>
      <c r="O213" s="487"/>
      <c r="P213" s="267"/>
      <c r="Q213" s="174"/>
      <c r="R213" s="174"/>
      <c r="S213" s="174"/>
      <c r="T213" s="174"/>
      <c r="U213" s="174"/>
      <c r="V213" s="174"/>
      <c r="W213" s="174"/>
      <c r="X213" s="174"/>
      <c r="Y213" s="174"/>
    </row>
    <row r="214" spans="1:25" ht="43.5" customHeight="1" outlineLevel="1" x14ac:dyDescent="0.3">
      <c r="A214" s="171"/>
      <c r="B214" s="280"/>
      <c r="C214" s="281" t="s">
        <v>144</v>
      </c>
      <c r="D214" s="505" t="s">
        <v>1975</v>
      </c>
      <c r="E214" s="282" t="s">
        <v>1991</v>
      </c>
      <c r="F214" s="283" t="s">
        <v>1976</v>
      </c>
      <c r="G214" s="283" t="s">
        <v>1977</v>
      </c>
      <c r="H214" s="283" t="s">
        <v>1978</v>
      </c>
      <c r="I214" s="283" t="s">
        <v>1979</v>
      </c>
      <c r="J214" s="283" t="s">
        <v>1980</v>
      </c>
      <c r="K214" s="284" t="s">
        <v>1981</v>
      </c>
      <c r="L214" s="284" t="s">
        <v>1982</v>
      </c>
      <c r="M214" s="284" t="s">
        <v>1983</v>
      </c>
      <c r="N214" s="274"/>
      <c r="O214" s="487"/>
      <c r="P214" s="267"/>
      <c r="Q214" s="174"/>
      <c r="R214" s="174"/>
      <c r="S214" s="174"/>
      <c r="T214" s="174"/>
      <c r="U214" s="174"/>
      <c r="V214" s="174"/>
      <c r="W214" s="174"/>
      <c r="X214" s="174"/>
      <c r="Y214" s="174"/>
    </row>
    <row r="215" spans="1:25" s="391" customFormat="1" ht="14.5" outlineLevel="1" x14ac:dyDescent="0.3">
      <c r="A215" s="171"/>
      <c r="B215" s="471"/>
      <c r="C215" s="476">
        <v>1</v>
      </c>
      <c r="D215" s="388" t="s">
        <v>1992</v>
      </c>
      <c r="E215" s="473" t="s">
        <v>1984</v>
      </c>
      <c r="F215" s="475">
        <v>44049</v>
      </c>
      <c r="G215" s="390">
        <v>6639878.5099999998</v>
      </c>
      <c r="H215" s="473" t="s">
        <v>2210</v>
      </c>
      <c r="I215" s="473">
        <v>2020</v>
      </c>
      <c r="J215" s="390">
        <v>6639878.5099999998</v>
      </c>
      <c r="K215" s="473" t="s">
        <v>158</v>
      </c>
      <c r="L215" s="473" t="s">
        <v>158</v>
      </c>
      <c r="M215" s="473" t="s">
        <v>158</v>
      </c>
      <c r="N215" s="472"/>
      <c r="O215" s="487"/>
      <c r="P215" s="267"/>
      <c r="R215" s="174"/>
      <c r="S215" s="174"/>
      <c r="T215" s="174"/>
      <c r="U215" s="174"/>
      <c r="V215" s="174"/>
      <c r="W215" s="174"/>
      <c r="X215" s="174"/>
      <c r="Y215" s="174"/>
    </row>
    <row r="216" spans="1:25" ht="14.5" outlineLevel="1" x14ac:dyDescent="0.35">
      <c r="A216" s="171"/>
      <c r="B216" s="279"/>
      <c r="C216" s="473">
        <v>2</v>
      </c>
      <c r="D216" s="474" t="s">
        <v>1999</v>
      </c>
      <c r="E216" s="473" t="s">
        <v>1984</v>
      </c>
      <c r="F216" s="475">
        <v>44384</v>
      </c>
      <c r="G216" s="390">
        <v>7085262.3300000001</v>
      </c>
      <c r="H216" s="473" t="s">
        <v>2210</v>
      </c>
      <c r="I216" s="473">
        <v>2020</v>
      </c>
      <c r="J216" s="390">
        <v>7085262.3300000001</v>
      </c>
      <c r="K216" s="473" t="s">
        <v>158</v>
      </c>
      <c r="L216" s="473" t="s">
        <v>158</v>
      </c>
      <c r="M216" s="473" t="s">
        <v>158</v>
      </c>
      <c r="N216" s="114"/>
      <c r="O216" s="487"/>
      <c r="P216" s="267"/>
      <c r="Q216" s="174"/>
      <c r="R216" s="174"/>
      <c r="S216" s="174"/>
      <c r="T216" s="174"/>
      <c r="U216" s="174"/>
      <c r="V216" s="174"/>
      <c r="W216" s="174"/>
      <c r="X216" s="174"/>
      <c r="Y216" s="174"/>
    </row>
    <row r="217" spans="1:25" ht="14.5" outlineLevel="1" x14ac:dyDescent="0.35">
      <c r="A217" s="171"/>
      <c r="B217" s="279"/>
      <c r="C217" s="114"/>
      <c r="D217" s="114"/>
      <c r="E217" s="285"/>
      <c r="F217" s="114"/>
      <c r="G217" s="114"/>
      <c r="H217" s="114"/>
      <c r="I217" s="114"/>
      <c r="J217" s="114"/>
      <c r="K217" s="114"/>
      <c r="L217" s="114"/>
      <c r="M217" s="114"/>
      <c r="N217" s="114"/>
      <c r="O217" s="487"/>
      <c r="P217" s="267"/>
      <c r="Q217" s="174"/>
      <c r="R217" s="174"/>
      <c r="S217" s="174"/>
      <c r="T217" s="174"/>
      <c r="U217" s="174"/>
      <c r="V217" s="174"/>
      <c r="W217" s="174"/>
      <c r="X217" s="174"/>
      <c r="Y217" s="174"/>
    </row>
    <row r="218" spans="1:25" ht="14.5" outlineLevel="1" x14ac:dyDescent="0.35">
      <c r="A218" s="171"/>
      <c r="B218" s="279"/>
      <c r="C218" s="114"/>
      <c r="D218" s="286" t="s">
        <v>161</v>
      </c>
      <c r="E218" s="285"/>
      <c r="F218" s="114"/>
      <c r="G218" s="114"/>
      <c r="H218" s="114"/>
      <c r="I218" s="114"/>
      <c r="J218" s="114"/>
      <c r="K218" s="114"/>
      <c r="L218" s="114"/>
      <c r="M218" s="114"/>
      <c r="N218" s="114"/>
      <c r="O218" s="487"/>
      <c r="P218" s="267"/>
      <c r="Q218" s="174"/>
      <c r="R218" s="174"/>
      <c r="S218" s="174"/>
      <c r="T218" s="174"/>
      <c r="U218" s="174"/>
      <c r="V218" s="174"/>
      <c r="W218" s="174"/>
      <c r="X218" s="174"/>
      <c r="Y218" s="174"/>
    </row>
    <row r="219" spans="1:25" ht="14.5" outlineLevel="1" x14ac:dyDescent="0.35">
      <c r="A219" s="171"/>
      <c r="B219" s="279"/>
      <c r="C219" s="114"/>
      <c r="D219" s="287" t="s">
        <v>152</v>
      </c>
      <c r="E219" s="288" t="s">
        <v>2001</v>
      </c>
      <c r="F219" s="288"/>
      <c r="G219" s="288"/>
      <c r="H219" s="288"/>
      <c r="I219" s="288"/>
      <c r="J219" s="288"/>
      <c r="K219" s="114"/>
      <c r="L219" s="114"/>
      <c r="M219" s="114"/>
      <c r="N219" s="274"/>
      <c r="O219" s="274"/>
      <c r="P219" s="267"/>
      <c r="Q219" s="174"/>
      <c r="R219" s="174"/>
      <c r="S219" s="174"/>
      <c r="T219" s="174"/>
      <c r="U219" s="174"/>
      <c r="V219" s="174"/>
      <c r="W219" s="174"/>
      <c r="X219" s="174"/>
      <c r="Y219" s="174"/>
    </row>
    <row r="220" spans="1:25" ht="14.5" outlineLevel="1" x14ac:dyDescent="0.35">
      <c r="A220" s="171"/>
      <c r="B220" s="279"/>
      <c r="C220" s="114"/>
      <c r="D220" s="287" t="s">
        <v>153</v>
      </c>
      <c r="E220" s="288" t="s">
        <v>2002</v>
      </c>
      <c r="F220" s="288"/>
      <c r="G220" s="288"/>
      <c r="H220" s="288"/>
      <c r="I220" s="288"/>
      <c r="J220" s="288"/>
      <c r="K220" s="114"/>
      <c r="L220" s="114"/>
      <c r="M220" s="114"/>
      <c r="N220" s="274"/>
      <c r="O220" s="274"/>
      <c r="P220" s="267"/>
      <c r="Q220" s="174"/>
      <c r="R220" s="174"/>
      <c r="S220" s="174"/>
      <c r="T220" s="174"/>
      <c r="U220" s="174"/>
      <c r="V220" s="174"/>
      <c r="W220" s="174"/>
      <c r="X220" s="174"/>
      <c r="Y220" s="174"/>
    </row>
    <row r="221" spans="1:25" ht="14.5" outlineLevel="1" x14ac:dyDescent="0.35">
      <c r="A221" s="171"/>
      <c r="B221" s="279"/>
      <c r="C221" s="114"/>
      <c r="D221" s="287" t="s">
        <v>154</v>
      </c>
      <c r="E221" s="288" t="s">
        <v>2003</v>
      </c>
      <c r="F221" s="288"/>
      <c r="G221" s="288"/>
      <c r="H221" s="288"/>
      <c r="I221" s="288"/>
      <c r="J221" s="288"/>
      <c r="K221" s="114"/>
      <c r="L221" s="114"/>
      <c r="M221" s="114"/>
      <c r="N221" s="274"/>
      <c r="O221" s="274"/>
      <c r="P221" s="267"/>
      <c r="Q221" s="174"/>
      <c r="R221" s="174"/>
      <c r="S221" s="174"/>
      <c r="T221" s="174"/>
      <c r="U221" s="174"/>
      <c r="V221" s="174"/>
      <c r="W221" s="174"/>
      <c r="X221" s="174"/>
      <c r="Y221" s="174"/>
    </row>
    <row r="222" spans="1:25" outlineLevel="1" x14ac:dyDescent="0.3">
      <c r="A222" s="171"/>
      <c r="B222" s="279"/>
      <c r="C222" s="274"/>
      <c r="D222" s="274"/>
      <c r="E222" s="274"/>
      <c r="F222" s="274"/>
      <c r="G222" s="274"/>
      <c r="H222" s="274"/>
      <c r="I222" s="274"/>
      <c r="J222" s="274"/>
      <c r="K222" s="274"/>
      <c r="L222" s="274"/>
      <c r="M222" s="274"/>
      <c r="N222" s="274"/>
      <c r="O222" s="274"/>
      <c r="P222" s="267"/>
      <c r="Q222" s="174"/>
      <c r="R222" s="174"/>
      <c r="S222" s="174"/>
      <c r="T222" s="174"/>
      <c r="U222" s="174"/>
      <c r="V222" s="174"/>
      <c r="W222" s="174"/>
      <c r="X222" s="174"/>
      <c r="Y222" s="174"/>
    </row>
    <row r="223" spans="1:25" outlineLevel="1" x14ac:dyDescent="0.3">
      <c r="A223" s="171"/>
      <c r="B223" s="279"/>
      <c r="C223" s="274"/>
      <c r="D223" s="274"/>
      <c r="E223" s="274"/>
      <c r="F223" s="274"/>
      <c r="G223" s="274"/>
      <c r="H223" s="274"/>
      <c r="I223" s="274"/>
      <c r="J223" s="274"/>
      <c r="K223" s="274"/>
      <c r="L223" s="274"/>
      <c r="M223" s="274"/>
      <c r="N223" s="274"/>
      <c r="O223" s="274"/>
      <c r="P223" s="267"/>
      <c r="Q223" s="174"/>
      <c r="R223" s="174"/>
      <c r="S223" s="174"/>
      <c r="T223" s="174"/>
      <c r="U223" s="174"/>
      <c r="V223" s="174"/>
      <c r="W223" s="174"/>
      <c r="X223" s="174"/>
      <c r="Y223" s="174"/>
    </row>
    <row r="224" spans="1:25" outlineLevel="1" x14ac:dyDescent="0.3">
      <c r="A224" s="171"/>
      <c r="B224" s="279"/>
      <c r="C224" s="274"/>
      <c r="D224" s="274"/>
      <c r="E224" s="274"/>
      <c r="F224" s="274"/>
      <c r="G224" s="274"/>
      <c r="H224" s="274"/>
      <c r="I224" s="274"/>
      <c r="J224" s="274"/>
      <c r="K224" s="274"/>
      <c r="L224" s="274"/>
      <c r="M224" s="274"/>
      <c r="N224" s="274"/>
      <c r="O224" s="274"/>
      <c r="P224" s="267"/>
      <c r="Q224" s="174"/>
      <c r="R224" s="174"/>
      <c r="S224" s="174"/>
      <c r="T224" s="174"/>
      <c r="U224" s="174"/>
      <c r="V224" s="174"/>
      <c r="W224" s="174"/>
      <c r="X224" s="174"/>
      <c r="Y224" s="174"/>
    </row>
    <row r="225" spans="1:25" outlineLevel="1" x14ac:dyDescent="0.3">
      <c r="A225" s="171"/>
      <c r="B225" s="279"/>
      <c r="C225" s="274"/>
      <c r="D225" s="274"/>
      <c r="E225" s="274"/>
      <c r="F225" s="274"/>
      <c r="G225" s="274"/>
      <c r="H225" s="274"/>
      <c r="I225" s="274"/>
      <c r="J225" s="274"/>
      <c r="K225" s="274"/>
      <c r="L225" s="274"/>
      <c r="M225" s="274"/>
      <c r="N225" s="274"/>
      <c r="O225" s="274"/>
      <c r="P225" s="267"/>
      <c r="Q225" s="174"/>
      <c r="R225" s="174"/>
      <c r="S225" s="174"/>
      <c r="T225" s="174"/>
      <c r="U225" s="174"/>
      <c r="V225" s="174"/>
      <c r="W225" s="174"/>
      <c r="X225" s="174"/>
      <c r="Y225" s="174"/>
    </row>
    <row r="226" spans="1:25" outlineLevel="1" x14ac:dyDescent="0.3">
      <c r="A226" s="171"/>
      <c r="B226" s="279"/>
      <c r="C226" s="274"/>
      <c r="D226" s="274"/>
      <c r="E226" s="274"/>
      <c r="F226" s="274"/>
      <c r="G226" s="274"/>
      <c r="H226" s="274"/>
      <c r="I226" s="274"/>
      <c r="J226" s="274"/>
      <c r="K226" s="274"/>
      <c r="L226" s="274"/>
      <c r="M226" s="274"/>
      <c r="N226" s="274"/>
      <c r="O226" s="274"/>
      <c r="P226" s="267"/>
      <c r="Q226" s="174"/>
      <c r="R226" s="174"/>
      <c r="S226" s="174"/>
      <c r="T226" s="174"/>
      <c r="U226" s="174"/>
      <c r="V226" s="174"/>
      <c r="W226" s="174"/>
      <c r="X226" s="174"/>
      <c r="Y226" s="174"/>
    </row>
    <row r="227" spans="1:25" outlineLevel="1" x14ac:dyDescent="0.3">
      <c r="A227" s="171"/>
      <c r="B227" s="279"/>
      <c r="C227" s="274"/>
      <c r="D227" s="274"/>
      <c r="E227" s="274"/>
      <c r="F227" s="274"/>
      <c r="G227" s="274"/>
      <c r="H227" s="274"/>
      <c r="I227" s="274"/>
      <c r="J227" s="274"/>
      <c r="K227" s="274"/>
      <c r="L227" s="274"/>
      <c r="M227" s="274"/>
      <c r="N227" s="274"/>
      <c r="O227" s="274"/>
      <c r="P227" s="267"/>
      <c r="Q227" s="174"/>
      <c r="R227" s="174"/>
      <c r="S227" s="174"/>
      <c r="T227" s="174"/>
      <c r="U227" s="174"/>
      <c r="V227" s="174"/>
      <c r="W227" s="174"/>
      <c r="X227" s="174"/>
      <c r="Y227" s="174"/>
    </row>
    <row r="228" spans="1:25" outlineLevel="1" x14ac:dyDescent="0.3">
      <c r="A228" s="171"/>
      <c r="B228" s="279"/>
      <c r="C228" s="274"/>
      <c r="D228" s="274"/>
      <c r="E228" s="274"/>
      <c r="F228" s="274"/>
      <c r="G228" s="274"/>
      <c r="H228" s="274"/>
      <c r="I228" s="274"/>
      <c r="J228" s="274"/>
      <c r="K228" s="274"/>
      <c r="L228" s="274"/>
      <c r="M228" s="274"/>
      <c r="N228" s="274"/>
      <c r="O228" s="274"/>
      <c r="P228" s="267"/>
      <c r="Q228" s="174"/>
      <c r="R228" s="174"/>
      <c r="S228" s="174"/>
      <c r="T228" s="174"/>
      <c r="U228" s="174"/>
      <c r="V228" s="174"/>
      <c r="W228" s="174"/>
      <c r="X228" s="174"/>
      <c r="Y228" s="174"/>
    </row>
    <row r="229" spans="1:25" outlineLevel="1" x14ac:dyDescent="0.3">
      <c r="A229" s="171"/>
      <c r="B229" s="279"/>
      <c r="C229" s="274"/>
      <c r="D229" s="274"/>
      <c r="E229" s="274"/>
      <c r="F229" s="274"/>
      <c r="G229" s="274"/>
      <c r="H229" s="274"/>
      <c r="I229" s="274"/>
      <c r="J229" s="274"/>
      <c r="K229" s="274"/>
      <c r="L229" s="274"/>
      <c r="M229" s="274"/>
      <c r="N229" s="274"/>
      <c r="O229" s="274"/>
      <c r="P229" s="267"/>
      <c r="Q229" s="174"/>
      <c r="R229" s="174"/>
      <c r="S229" s="174"/>
      <c r="T229" s="174"/>
      <c r="U229" s="174"/>
      <c r="V229" s="174"/>
      <c r="W229" s="174"/>
      <c r="X229" s="174"/>
      <c r="Y229" s="174"/>
    </row>
    <row r="230" spans="1:25" outlineLevel="1" x14ac:dyDescent="0.3">
      <c r="A230" s="171"/>
      <c r="B230" s="279"/>
      <c r="C230" s="663"/>
      <c r="D230" s="663"/>
      <c r="E230" s="274"/>
      <c r="F230" s="274"/>
      <c r="G230" s="274"/>
      <c r="H230" s="274"/>
      <c r="I230" s="274"/>
      <c r="J230" s="274"/>
      <c r="K230" s="274"/>
      <c r="L230" s="274"/>
      <c r="M230" s="274"/>
      <c r="N230" s="274"/>
      <c r="O230" s="274"/>
      <c r="P230" s="267"/>
      <c r="Q230" s="174"/>
      <c r="R230" s="174"/>
      <c r="S230" s="174"/>
      <c r="T230" s="174"/>
      <c r="U230" s="174"/>
      <c r="V230" s="174"/>
      <c r="W230" s="174"/>
      <c r="X230" s="174"/>
      <c r="Y230" s="174"/>
    </row>
    <row r="231" spans="1:25" outlineLevel="1" x14ac:dyDescent="0.3">
      <c r="A231" s="171"/>
      <c r="B231" s="279"/>
      <c r="C231" s="663"/>
      <c r="D231" s="663"/>
      <c r="E231" s="274"/>
      <c r="F231" s="274"/>
      <c r="G231" s="274"/>
      <c r="H231" s="274"/>
      <c r="I231" s="274"/>
      <c r="J231" s="274"/>
      <c r="K231" s="274"/>
      <c r="L231" s="274"/>
      <c r="M231" s="274"/>
      <c r="N231" s="289"/>
      <c r="O231" s="289"/>
      <c r="P231" s="267"/>
      <c r="Q231" s="174"/>
      <c r="R231" s="174"/>
      <c r="S231" s="174"/>
      <c r="T231" s="174"/>
      <c r="U231" s="174"/>
      <c r="V231" s="174"/>
      <c r="W231" s="174"/>
      <c r="X231" s="174"/>
      <c r="Y231" s="174"/>
    </row>
    <row r="232" spans="1:25" ht="12.5" outlineLevel="1" thickBot="1" x14ac:dyDescent="0.35">
      <c r="A232" s="171"/>
      <c r="B232" s="290"/>
      <c r="C232" s="663"/>
      <c r="D232" s="663"/>
      <c r="E232" s="274"/>
      <c r="F232" s="274"/>
      <c r="G232" s="274"/>
      <c r="H232" s="274"/>
      <c r="I232" s="274"/>
      <c r="J232" s="274"/>
      <c r="K232" s="274"/>
      <c r="L232" s="274"/>
      <c r="M232" s="274"/>
      <c r="N232" s="291"/>
      <c r="O232" s="291"/>
      <c r="P232" s="292"/>
      <c r="Q232" s="174"/>
      <c r="R232" s="174"/>
      <c r="S232" s="174"/>
      <c r="T232" s="174"/>
      <c r="U232" s="174"/>
      <c r="V232" s="174"/>
      <c r="W232" s="174"/>
      <c r="X232" s="174"/>
      <c r="Y232" s="174"/>
    </row>
    <row r="233" spans="1:25" s="181" customFormat="1" x14ac:dyDescent="0.25">
      <c r="A233" s="171"/>
      <c r="B233" s="246"/>
      <c r="C233" s="663"/>
      <c r="D233" s="663"/>
      <c r="E233" s="274"/>
      <c r="F233" s="274"/>
      <c r="G233" s="274"/>
      <c r="H233" s="274"/>
      <c r="I233" s="274"/>
      <c r="J233" s="274"/>
      <c r="K233" s="274"/>
      <c r="L233" s="274"/>
      <c r="M233" s="274"/>
      <c r="N233" s="247"/>
      <c r="O233" s="247"/>
      <c r="P233" s="248"/>
      <c r="Q233" s="180"/>
      <c r="R233" s="180"/>
      <c r="S233" s="180"/>
      <c r="T233" s="180"/>
      <c r="U233" s="180"/>
      <c r="V233" s="180"/>
      <c r="W233" s="180"/>
      <c r="X233" s="180"/>
      <c r="Y233" s="180"/>
    </row>
    <row r="234" spans="1:25" ht="12.5" hidden="1" thickBot="1" x14ac:dyDescent="0.35">
      <c r="A234" s="171"/>
      <c r="B234" s="176" t="s">
        <v>162</v>
      </c>
      <c r="C234" s="663"/>
      <c r="D234" s="663"/>
      <c r="E234" s="289"/>
      <c r="F234" s="289"/>
      <c r="G234" s="289"/>
      <c r="H234" s="289"/>
      <c r="I234" s="289"/>
      <c r="J234" s="289"/>
      <c r="K234" s="289"/>
      <c r="L234" s="289"/>
      <c r="M234" s="289"/>
      <c r="N234" s="178"/>
      <c r="O234" s="178"/>
      <c r="P234" s="179"/>
      <c r="Q234" s="174"/>
      <c r="R234" s="174"/>
      <c r="S234" s="174"/>
      <c r="T234" s="174"/>
      <c r="U234" s="174"/>
      <c r="V234" s="174"/>
      <c r="W234" s="174"/>
      <c r="X234" s="174"/>
      <c r="Y234" s="174"/>
    </row>
    <row r="235" spans="1:25" ht="6" hidden="1" customHeight="1" outlineLevel="1" x14ac:dyDescent="0.3">
      <c r="A235" s="171"/>
      <c r="B235" s="265"/>
      <c r="C235" s="669"/>
      <c r="D235" s="669"/>
      <c r="E235" s="291"/>
      <c r="F235" s="291"/>
      <c r="G235" s="291"/>
      <c r="H235" s="291"/>
      <c r="I235" s="291"/>
      <c r="J235" s="291"/>
      <c r="K235" s="291"/>
      <c r="L235" s="291"/>
      <c r="M235" s="291"/>
      <c r="N235" s="266"/>
      <c r="O235" s="266"/>
      <c r="P235" s="267"/>
      <c r="Q235" s="174"/>
      <c r="R235" s="174"/>
      <c r="S235" s="174"/>
      <c r="T235" s="174"/>
      <c r="U235" s="174"/>
      <c r="V235" s="174"/>
      <c r="W235" s="174"/>
      <c r="X235" s="174"/>
      <c r="Y235" s="174"/>
    </row>
    <row r="236" spans="1:25" s="181" customFormat="1" ht="6" hidden="1" customHeight="1" outlineLevel="1" thickBot="1" x14ac:dyDescent="0.3">
      <c r="A236" s="171"/>
      <c r="B236" s="230"/>
      <c r="C236" s="247"/>
      <c r="D236" s="247"/>
      <c r="E236" s="247"/>
      <c r="F236" s="247"/>
      <c r="G236" s="247"/>
      <c r="H236" s="247"/>
      <c r="I236" s="247"/>
      <c r="J236" s="247"/>
      <c r="K236" s="247"/>
      <c r="L236" s="247"/>
      <c r="M236" s="247"/>
      <c r="N236" s="183"/>
      <c r="O236" s="183"/>
      <c r="P236" s="184"/>
      <c r="Q236" s="180"/>
      <c r="R236" s="180"/>
      <c r="S236" s="180"/>
      <c r="T236" s="180"/>
      <c r="U236" s="180"/>
      <c r="V236" s="180"/>
      <c r="W236" s="180"/>
      <c r="X236" s="180"/>
      <c r="Y236" s="180"/>
    </row>
    <row r="237" spans="1:25" ht="12.5" hidden="1" outlineLevel="1" thickBot="1" x14ac:dyDescent="0.35">
      <c r="A237" s="171"/>
      <c r="B237" s="268" t="s">
        <v>138</v>
      </c>
      <c r="C237" s="178"/>
      <c r="D237" s="178"/>
      <c r="E237" s="178"/>
      <c r="F237" s="178"/>
      <c r="G237" s="178"/>
      <c r="H237" s="178"/>
      <c r="I237" s="178"/>
      <c r="J237" s="178"/>
      <c r="K237" s="178"/>
      <c r="L237" s="178"/>
      <c r="M237" s="178"/>
      <c r="N237" s="269"/>
      <c r="O237" s="270"/>
      <c r="P237" s="267"/>
      <c r="Q237" s="174"/>
      <c r="R237" s="293"/>
      <c r="S237" s="174"/>
      <c r="T237" s="174"/>
      <c r="U237" s="174"/>
      <c r="V237" s="174"/>
      <c r="W237" s="174"/>
      <c r="X237" s="174"/>
      <c r="Y237" s="174"/>
    </row>
    <row r="238" spans="1:25" ht="12" hidden="1" customHeight="1" outlineLevel="1" x14ac:dyDescent="0.3">
      <c r="A238" s="171"/>
      <c r="B238" s="468" t="str">
        <f>[1]Notes!B36</f>
        <v>Note 17</v>
      </c>
      <c r="C238" s="266"/>
      <c r="D238" s="266"/>
      <c r="E238" s="266"/>
      <c r="F238" s="266"/>
      <c r="G238" s="266"/>
      <c r="H238" s="266"/>
      <c r="I238" s="266"/>
      <c r="J238" s="266"/>
      <c r="K238" s="266"/>
      <c r="L238" s="266"/>
      <c r="M238" s="266"/>
      <c r="N238" s="470"/>
      <c r="O238" s="271" t="str">
        <f>[1]Notes!B38</f>
        <v>Note 18</v>
      </c>
      <c r="P238" s="267"/>
      <c r="Q238" s="174"/>
      <c r="R238" s="293"/>
      <c r="S238" s="174"/>
      <c r="T238" s="174"/>
      <c r="U238" s="174"/>
      <c r="V238" s="174"/>
      <c r="W238" s="174"/>
      <c r="X238" s="174"/>
      <c r="Y238" s="174"/>
    </row>
    <row r="239" spans="1:25" ht="24" hidden="1" outlineLevel="1" x14ac:dyDescent="0.3">
      <c r="A239" s="171"/>
      <c r="B239" s="294" t="s">
        <v>163</v>
      </c>
      <c r="C239" s="183"/>
      <c r="D239" s="183"/>
      <c r="E239" s="183"/>
      <c r="F239" s="183"/>
      <c r="G239" s="183"/>
      <c r="H239" s="183"/>
      <c r="I239" s="183"/>
      <c r="J239" s="183"/>
      <c r="K239" s="183"/>
      <c r="L239" s="183"/>
      <c r="M239" s="183"/>
      <c r="N239" s="274"/>
      <c r="O239" s="273" t="s">
        <v>157</v>
      </c>
      <c r="P239" s="267"/>
      <c r="Q239" s="174"/>
      <c r="R239" s="174"/>
      <c r="S239" s="174"/>
      <c r="T239" s="174"/>
      <c r="U239" s="174"/>
      <c r="V239" s="174"/>
      <c r="W239" s="174"/>
      <c r="X239" s="174"/>
      <c r="Y239" s="174"/>
    </row>
    <row r="240" spans="1:25" ht="12.5" hidden="1" outlineLevel="1" thickBot="1" x14ac:dyDescent="0.35">
      <c r="A240" s="171"/>
      <c r="B240" s="294"/>
      <c r="C240" s="269"/>
      <c r="D240" s="269"/>
      <c r="E240" s="269"/>
      <c r="F240" s="269"/>
      <c r="G240" s="269"/>
      <c r="H240" s="269"/>
      <c r="I240" s="269"/>
      <c r="J240" s="269"/>
      <c r="K240" s="269"/>
      <c r="L240" s="269"/>
      <c r="M240" s="269"/>
      <c r="N240" s="274"/>
      <c r="O240" s="274"/>
      <c r="P240" s="267"/>
      <c r="Q240" s="174"/>
      <c r="R240" s="174"/>
      <c r="S240" s="174"/>
      <c r="T240" s="174"/>
      <c r="U240" s="174"/>
      <c r="V240" s="174"/>
      <c r="W240" s="174"/>
      <c r="X240" s="174"/>
      <c r="Y240" s="174"/>
    </row>
    <row r="241" spans="1:25" hidden="1" outlineLevel="1" x14ac:dyDescent="0.3">
      <c r="A241" s="171"/>
      <c r="B241" s="279"/>
      <c r="C241" s="469"/>
      <c r="D241" s="469"/>
      <c r="E241" s="469"/>
      <c r="F241" s="469"/>
      <c r="G241" s="469"/>
      <c r="H241" s="469"/>
      <c r="I241" s="469"/>
      <c r="J241" s="469"/>
      <c r="K241" s="469"/>
      <c r="L241" s="469"/>
      <c r="M241" s="469"/>
      <c r="N241" s="274"/>
      <c r="O241" s="274"/>
      <c r="P241" s="267"/>
      <c r="Q241" s="174"/>
      <c r="R241" s="174"/>
      <c r="S241" s="174"/>
      <c r="T241" s="174"/>
      <c r="U241" s="174"/>
      <c r="V241" s="174"/>
      <c r="W241" s="174"/>
      <c r="X241" s="174"/>
      <c r="Y241" s="174"/>
    </row>
    <row r="242" spans="1:25" hidden="1" outlineLevel="1" x14ac:dyDescent="0.3">
      <c r="A242" s="171"/>
      <c r="B242" s="279"/>
      <c r="C242" s="667" t="s">
        <v>164</v>
      </c>
      <c r="D242" s="667"/>
      <c r="E242" s="273"/>
      <c r="F242" s="273"/>
      <c r="G242" s="273"/>
      <c r="H242" s="273"/>
      <c r="I242" s="273"/>
      <c r="J242" s="273"/>
      <c r="K242" s="273"/>
      <c r="L242" s="273"/>
      <c r="M242" s="273"/>
      <c r="N242" s="274"/>
      <c r="O242" s="274"/>
      <c r="P242" s="267"/>
      <c r="Q242" s="174"/>
      <c r="R242" s="174"/>
      <c r="S242" s="174"/>
      <c r="T242" s="174"/>
      <c r="U242" s="174"/>
      <c r="V242" s="174"/>
      <c r="W242" s="174"/>
      <c r="X242" s="174"/>
      <c r="Y242" s="174"/>
    </row>
    <row r="243" spans="1:25" hidden="1" outlineLevel="1" x14ac:dyDescent="0.3">
      <c r="A243" s="171"/>
      <c r="B243" s="279"/>
      <c r="C243" s="663"/>
      <c r="D243" s="663"/>
      <c r="E243" s="274"/>
      <c r="F243" s="274"/>
      <c r="G243" s="274"/>
      <c r="H243" s="274"/>
      <c r="I243" s="274"/>
      <c r="J243" s="274"/>
      <c r="K243" s="274"/>
      <c r="L243" s="274"/>
      <c r="M243" s="274"/>
      <c r="N243" s="274"/>
      <c r="O243" s="274"/>
      <c r="P243" s="267"/>
      <c r="Q243" s="174"/>
      <c r="R243" s="174"/>
      <c r="S243" s="174"/>
      <c r="T243" s="174"/>
      <c r="U243" s="174"/>
      <c r="V243" s="174"/>
      <c r="W243" s="174"/>
      <c r="X243" s="174"/>
      <c r="Y243" s="174"/>
    </row>
    <row r="244" spans="1:25" hidden="1" outlineLevel="1" x14ac:dyDescent="0.3">
      <c r="A244" s="171"/>
      <c r="B244" s="279"/>
      <c r="C244" s="663"/>
      <c r="D244" s="663"/>
      <c r="E244" s="274"/>
      <c r="F244" s="274"/>
      <c r="G244" s="274"/>
      <c r="H244" s="274"/>
      <c r="I244" s="274"/>
      <c r="J244" s="274"/>
      <c r="K244" s="274"/>
      <c r="L244" s="274"/>
      <c r="M244" s="274"/>
      <c r="N244" s="274"/>
      <c r="O244" s="274"/>
      <c r="P244" s="267"/>
      <c r="Q244" s="174"/>
      <c r="R244" s="174"/>
      <c r="S244" s="174"/>
      <c r="T244" s="174"/>
      <c r="U244" s="174"/>
      <c r="V244" s="174"/>
      <c r="W244" s="174"/>
      <c r="X244" s="174"/>
      <c r="Y244" s="174"/>
    </row>
    <row r="245" spans="1:25" hidden="1" outlineLevel="1" x14ac:dyDescent="0.3">
      <c r="A245" s="171"/>
      <c r="B245" s="279"/>
      <c r="C245" s="663"/>
      <c r="D245" s="663"/>
      <c r="E245" s="274"/>
      <c r="F245" s="274"/>
      <c r="G245" s="274"/>
      <c r="H245" s="274"/>
      <c r="I245" s="274"/>
      <c r="J245" s="274"/>
      <c r="K245" s="274"/>
      <c r="L245" s="274"/>
      <c r="M245" s="274"/>
      <c r="N245" s="274"/>
      <c r="O245" s="274"/>
      <c r="P245" s="267"/>
      <c r="Q245" s="174"/>
      <c r="R245" s="174"/>
      <c r="S245" s="174"/>
      <c r="T245" s="174"/>
      <c r="U245" s="174"/>
      <c r="V245" s="174"/>
      <c r="W245" s="174"/>
      <c r="X245" s="174"/>
      <c r="Y245" s="174"/>
    </row>
    <row r="246" spans="1:25" hidden="1" outlineLevel="1" x14ac:dyDescent="0.3">
      <c r="A246" s="171"/>
      <c r="B246" s="279"/>
      <c r="C246" s="663"/>
      <c r="D246" s="663"/>
      <c r="E246" s="274"/>
      <c r="F246" s="274"/>
      <c r="G246" s="274"/>
      <c r="H246" s="274"/>
      <c r="I246" s="274"/>
      <c r="J246" s="274"/>
      <c r="K246" s="274"/>
      <c r="L246" s="274"/>
      <c r="M246" s="274"/>
      <c r="N246" s="274"/>
      <c r="O246" s="274"/>
      <c r="P246" s="267"/>
      <c r="Q246" s="174"/>
      <c r="R246" s="174"/>
      <c r="S246" s="174"/>
      <c r="T246" s="174"/>
      <c r="U246" s="174"/>
      <c r="V246" s="174"/>
      <c r="W246" s="174"/>
      <c r="X246" s="174"/>
      <c r="Y246" s="174"/>
    </row>
    <row r="247" spans="1:25" hidden="1" outlineLevel="1" x14ac:dyDescent="0.3">
      <c r="A247" s="171"/>
      <c r="B247" s="279"/>
      <c r="C247" s="663"/>
      <c r="D247" s="663"/>
      <c r="E247" s="274"/>
      <c r="F247" s="274"/>
      <c r="G247" s="274"/>
      <c r="H247" s="274"/>
      <c r="I247" s="274"/>
      <c r="J247" s="274"/>
      <c r="K247" s="274"/>
      <c r="L247" s="274"/>
      <c r="M247" s="274"/>
      <c r="N247" s="274"/>
      <c r="O247" s="274"/>
      <c r="P247" s="267"/>
      <c r="Q247" s="174"/>
      <c r="R247" s="174"/>
      <c r="S247" s="174"/>
      <c r="T247" s="174"/>
      <c r="U247" s="174"/>
      <c r="V247" s="174"/>
      <c r="W247" s="174"/>
      <c r="X247" s="174"/>
      <c r="Y247" s="174"/>
    </row>
    <row r="248" spans="1:25" hidden="1" outlineLevel="1" x14ac:dyDescent="0.3">
      <c r="A248" s="171"/>
      <c r="B248" s="279"/>
      <c r="C248" s="663"/>
      <c r="D248" s="663"/>
      <c r="E248" s="274"/>
      <c r="F248" s="274"/>
      <c r="G248" s="274"/>
      <c r="H248" s="274"/>
      <c r="I248" s="274"/>
      <c r="J248" s="274"/>
      <c r="K248" s="274"/>
      <c r="L248" s="274"/>
      <c r="M248" s="274"/>
      <c r="N248" s="274"/>
      <c r="O248" s="274"/>
      <c r="P248" s="267"/>
      <c r="Q248" s="174"/>
      <c r="R248" s="174"/>
      <c r="S248" s="174"/>
      <c r="T248" s="174"/>
      <c r="U248" s="174"/>
      <c r="V248" s="174"/>
      <c r="W248" s="174"/>
      <c r="X248" s="174"/>
      <c r="Y248" s="174"/>
    </row>
    <row r="249" spans="1:25" hidden="1" outlineLevel="1" x14ac:dyDescent="0.3">
      <c r="A249" s="171"/>
      <c r="B249" s="279"/>
      <c r="C249" s="663"/>
      <c r="D249" s="663"/>
      <c r="E249" s="274"/>
      <c r="F249" s="274"/>
      <c r="G249" s="274"/>
      <c r="H249" s="274"/>
      <c r="I249" s="274"/>
      <c r="J249" s="274"/>
      <c r="K249" s="274"/>
      <c r="L249" s="274"/>
      <c r="M249" s="274"/>
      <c r="N249" s="274"/>
      <c r="O249" s="274"/>
      <c r="P249" s="267"/>
      <c r="Q249" s="174"/>
      <c r="R249" s="174"/>
      <c r="S249" s="174"/>
      <c r="T249" s="174"/>
      <c r="U249" s="174"/>
      <c r="V249" s="174"/>
      <c r="W249" s="174"/>
      <c r="X249" s="174"/>
      <c r="Y249" s="174"/>
    </row>
    <row r="250" spans="1:25" hidden="1" outlineLevel="1" x14ac:dyDescent="0.3">
      <c r="A250" s="171"/>
      <c r="B250" s="279"/>
      <c r="C250" s="663"/>
      <c r="D250" s="663"/>
      <c r="E250" s="274"/>
      <c r="F250" s="274"/>
      <c r="G250" s="274"/>
      <c r="H250" s="274"/>
      <c r="I250" s="274"/>
      <c r="J250" s="274"/>
      <c r="K250" s="274"/>
      <c r="L250" s="274"/>
      <c r="M250" s="274"/>
      <c r="N250" s="274"/>
      <c r="O250" s="274"/>
      <c r="P250" s="267"/>
      <c r="Q250" s="174"/>
      <c r="R250" s="174"/>
      <c r="S250" s="174"/>
      <c r="T250" s="174"/>
      <c r="U250" s="174"/>
      <c r="V250" s="174"/>
      <c r="W250" s="174"/>
      <c r="X250" s="174"/>
      <c r="Y250" s="174"/>
    </row>
    <row r="251" spans="1:25" hidden="1" outlineLevel="1" x14ac:dyDescent="0.3">
      <c r="A251" s="171"/>
      <c r="B251" s="279"/>
      <c r="C251" s="663"/>
      <c r="D251" s="663"/>
      <c r="E251" s="274"/>
      <c r="F251" s="274"/>
      <c r="G251" s="274"/>
      <c r="H251" s="274"/>
      <c r="I251" s="274"/>
      <c r="J251" s="274"/>
      <c r="K251" s="274"/>
      <c r="L251" s="274"/>
      <c r="M251" s="274"/>
      <c r="N251" s="274"/>
      <c r="O251" s="274"/>
      <c r="P251" s="267"/>
      <c r="Q251" s="174"/>
      <c r="R251" s="174"/>
      <c r="S251" s="174"/>
      <c r="T251" s="174"/>
      <c r="U251" s="174"/>
      <c r="V251" s="174"/>
      <c r="W251" s="174"/>
      <c r="X251" s="174"/>
      <c r="Y251" s="174"/>
    </row>
    <row r="252" spans="1:25" hidden="1" outlineLevel="1" x14ac:dyDescent="0.3">
      <c r="A252" s="171"/>
      <c r="B252" s="279"/>
      <c r="C252" s="663"/>
      <c r="D252" s="663"/>
      <c r="E252" s="274"/>
      <c r="F252" s="274"/>
      <c r="G252" s="274"/>
      <c r="H252" s="274"/>
      <c r="I252" s="274"/>
      <c r="J252" s="274"/>
      <c r="K252" s="274"/>
      <c r="L252" s="274"/>
      <c r="M252" s="274"/>
      <c r="N252" s="289"/>
      <c r="O252" s="289"/>
      <c r="P252" s="267"/>
      <c r="Q252" s="174"/>
      <c r="R252" s="174"/>
      <c r="S252" s="174"/>
      <c r="T252" s="174"/>
      <c r="U252" s="174"/>
      <c r="V252" s="174"/>
      <c r="W252" s="174"/>
      <c r="X252" s="174"/>
      <c r="Y252" s="174"/>
    </row>
    <row r="253" spans="1:25" ht="12.5" hidden="1" outlineLevel="1" thickBot="1" x14ac:dyDescent="0.35">
      <c r="A253" s="171"/>
      <c r="B253" s="290"/>
      <c r="C253" s="663"/>
      <c r="D253" s="663"/>
      <c r="E253" s="274"/>
      <c r="F253" s="274"/>
      <c r="G253" s="274"/>
      <c r="H253" s="274"/>
      <c r="I253" s="274"/>
      <c r="J253" s="274"/>
      <c r="K253" s="274"/>
      <c r="L253" s="274"/>
      <c r="M253" s="274"/>
      <c r="N253" s="291"/>
      <c r="O253" s="291"/>
      <c r="P253" s="292"/>
      <c r="Q253" s="174"/>
      <c r="R253" s="174"/>
      <c r="S253" s="174"/>
      <c r="T253" s="174"/>
      <c r="U253" s="174"/>
      <c r="V253" s="174"/>
      <c r="W253" s="174"/>
      <c r="X253" s="174"/>
      <c r="Y253" s="174"/>
    </row>
    <row r="254" spans="1:25" ht="12.5" collapsed="1" thickBot="1" x14ac:dyDescent="0.35">
      <c r="A254" s="171"/>
      <c r="B254" s="172"/>
      <c r="C254" s="663"/>
      <c r="D254" s="663"/>
      <c r="E254" s="274"/>
      <c r="F254" s="274"/>
      <c r="G254" s="274"/>
      <c r="H254" s="274"/>
      <c r="I254" s="274"/>
      <c r="J254" s="274"/>
      <c r="K254" s="274"/>
      <c r="L254" s="274"/>
      <c r="M254" s="274"/>
      <c r="N254" s="173"/>
      <c r="O254" s="173"/>
      <c r="P254" s="174"/>
      <c r="Q254" s="174"/>
      <c r="R254" s="174"/>
      <c r="S254" s="174"/>
      <c r="T254" s="174"/>
      <c r="U254" s="174"/>
      <c r="V254" s="174"/>
      <c r="W254" s="174"/>
      <c r="X254" s="174"/>
      <c r="Y254" s="174"/>
    </row>
    <row r="255" spans="1:25" ht="12.5" thickBot="1" x14ac:dyDescent="0.35">
      <c r="A255" s="566"/>
      <c r="B255" s="176" t="s">
        <v>165</v>
      </c>
      <c r="C255" s="663"/>
      <c r="D255" s="663"/>
      <c r="E255" s="289"/>
      <c r="F255" s="289"/>
      <c r="G255" s="289"/>
      <c r="H255" s="289"/>
      <c r="I255" s="289"/>
      <c r="J255" s="289"/>
      <c r="K255" s="289"/>
      <c r="L255" s="289"/>
      <c r="M255" s="289"/>
      <c r="N255" s="178"/>
      <c r="O255" s="178"/>
      <c r="P255" s="179"/>
      <c r="Q255" s="174"/>
      <c r="R255" s="174"/>
      <c r="S255" s="174"/>
      <c r="T255" s="174"/>
      <c r="U255" s="174"/>
      <c r="V255" s="174"/>
      <c r="W255" s="174"/>
      <c r="X255" s="174"/>
      <c r="Y255" s="174"/>
    </row>
    <row r="256" spans="1:25" s="181" customFormat="1" ht="6" customHeight="1" outlineLevel="1" thickBot="1" x14ac:dyDescent="0.35">
      <c r="A256" s="567"/>
      <c r="B256" s="230"/>
      <c r="C256" s="669"/>
      <c r="D256" s="669"/>
      <c r="E256" s="291"/>
      <c r="F256" s="291"/>
      <c r="G256" s="291"/>
      <c r="H256" s="291"/>
      <c r="I256" s="291"/>
      <c r="J256" s="291"/>
      <c r="K256" s="291"/>
      <c r="L256" s="291"/>
      <c r="M256" s="291"/>
      <c r="N256" s="183"/>
      <c r="O256" s="183"/>
      <c r="P256" s="184"/>
      <c r="Q256" s="180"/>
      <c r="R256" s="180"/>
      <c r="S256" s="180"/>
      <c r="T256" s="180"/>
      <c r="U256" s="180"/>
      <c r="V256" s="180"/>
      <c r="W256" s="180"/>
      <c r="X256" s="180"/>
      <c r="Y256" s="180"/>
    </row>
    <row r="257" spans="1:25" s="181" customFormat="1" ht="12.5" outlineLevel="1" thickBot="1" x14ac:dyDescent="0.35">
      <c r="A257" s="567"/>
      <c r="B257" s="670" t="s">
        <v>35</v>
      </c>
      <c r="C257" s="173"/>
      <c r="D257" s="173"/>
      <c r="E257" s="173"/>
      <c r="F257" s="173"/>
      <c r="G257" s="173"/>
      <c r="H257" s="173"/>
      <c r="I257" s="173"/>
      <c r="J257" s="173"/>
      <c r="K257" s="173"/>
      <c r="L257" s="173"/>
      <c r="M257" s="173"/>
      <c r="N257" s="183"/>
      <c r="O257" s="183"/>
      <c r="P257" s="184"/>
      <c r="Q257" s="174"/>
      <c r="R257" s="174"/>
      <c r="S257" s="180"/>
      <c r="T257" s="180"/>
      <c r="U257" s="180"/>
      <c r="V257" s="180"/>
      <c r="W257" s="180"/>
      <c r="X257" s="180"/>
      <c r="Y257" s="180"/>
    </row>
    <row r="258" spans="1:25" s="181" customFormat="1" ht="5.25" customHeight="1" outlineLevel="1" thickBot="1" x14ac:dyDescent="0.35">
      <c r="A258" s="567"/>
      <c r="B258" s="671"/>
      <c r="C258" s="178"/>
      <c r="D258" s="178"/>
      <c r="E258" s="178"/>
      <c r="F258" s="178"/>
      <c r="G258" s="178"/>
      <c r="H258" s="178"/>
      <c r="I258" s="178"/>
      <c r="J258" s="178"/>
      <c r="K258" s="178"/>
      <c r="L258" s="178"/>
      <c r="M258" s="178"/>
      <c r="N258" s="183"/>
      <c r="O258" s="183"/>
      <c r="P258" s="184"/>
      <c r="Q258" s="174"/>
      <c r="R258" s="174"/>
      <c r="S258" s="180"/>
      <c r="T258" s="180"/>
      <c r="U258" s="180"/>
      <c r="V258" s="180"/>
      <c r="W258" s="180"/>
      <c r="X258" s="180"/>
      <c r="Y258" s="180"/>
    </row>
    <row r="259" spans="1:25" s="181" customFormat="1" outlineLevel="1" x14ac:dyDescent="0.3">
      <c r="A259" s="567"/>
      <c r="B259" s="672"/>
      <c r="C259" s="183"/>
      <c r="D259" s="183"/>
      <c r="E259" s="183"/>
      <c r="F259" s="183"/>
      <c r="G259" s="183"/>
      <c r="H259" s="183"/>
      <c r="I259" s="183"/>
      <c r="J259" s="183"/>
      <c r="K259" s="183"/>
      <c r="L259" s="183"/>
      <c r="M259" s="183"/>
      <c r="N259" s="183"/>
      <c r="O259" s="183"/>
      <c r="P259" s="184"/>
      <c r="Q259" s="180"/>
      <c r="R259" s="174"/>
      <c r="S259" s="180"/>
      <c r="T259" s="180"/>
      <c r="U259" s="180"/>
      <c r="V259" s="180"/>
      <c r="W259" s="180"/>
      <c r="X259" s="180"/>
      <c r="Y259" s="180"/>
    </row>
    <row r="260" spans="1:25" s="181" customFormat="1" ht="6.75" customHeight="1" outlineLevel="1" x14ac:dyDescent="0.3">
      <c r="A260" s="567"/>
      <c r="B260" s="297"/>
      <c r="C260" s="606" t="s">
        <v>101</v>
      </c>
      <c r="D260" s="606"/>
      <c r="E260" s="183"/>
      <c r="F260" s="607"/>
      <c r="G260" s="607"/>
      <c r="H260" s="607"/>
      <c r="I260" s="607"/>
      <c r="J260" s="607"/>
      <c r="K260" s="183"/>
      <c r="L260" s="183"/>
      <c r="M260" s="183"/>
      <c r="N260" s="183"/>
      <c r="O260" s="183"/>
      <c r="P260" s="184"/>
      <c r="Q260" s="174"/>
      <c r="R260" s="174"/>
      <c r="S260" s="180"/>
      <c r="T260" s="180"/>
      <c r="U260" s="180"/>
      <c r="V260" s="180"/>
      <c r="W260" s="180"/>
      <c r="X260" s="180"/>
      <c r="Y260" s="180"/>
    </row>
    <row r="261" spans="1:25" s="181" customFormat="1" outlineLevel="1" x14ac:dyDescent="0.3">
      <c r="A261" s="567"/>
      <c r="B261" s="562" t="s">
        <v>166</v>
      </c>
      <c r="C261" s="606"/>
      <c r="D261" s="606"/>
      <c r="E261" s="183"/>
      <c r="F261" s="295"/>
      <c r="G261" s="296"/>
      <c r="H261" s="296"/>
      <c r="I261" s="183"/>
      <c r="J261" s="183"/>
      <c r="K261" s="183"/>
      <c r="L261" s="183"/>
      <c r="M261" s="183"/>
      <c r="N261" s="467"/>
      <c r="O261" s="467"/>
      <c r="P261" s="184"/>
      <c r="Q261" s="174"/>
      <c r="R261" s="174"/>
      <c r="S261" s="180"/>
      <c r="T261" s="180"/>
      <c r="U261" s="180"/>
      <c r="V261" s="180"/>
      <c r="W261" s="180"/>
      <c r="X261" s="180"/>
      <c r="Y261" s="180"/>
    </row>
    <row r="262" spans="1:25" s="181" customFormat="1" outlineLevel="1" x14ac:dyDescent="0.3">
      <c r="A262" s="567"/>
      <c r="B262" s="563"/>
      <c r="C262" s="606"/>
      <c r="D262" s="606"/>
      <c r="E262" s="183"/>
      <c r="F262" s="607"/>
      <c r="G262" s="607"/>
      <c r="H262" s="607"/>
      <c r="I262" s="607"/>
      <c r="J262" s="607"/>
      <c r="K262" s="183"/>
      <c r="L262" s="183"/>
      <c r="M262" s="183"/>
      <c r="N262" s="467"/>
      <c r="O262" s="467"/>
      <c r="P262" s="184"/>
      <c r="Q262" s="174"/>
      <c r="R262" s="174"/>
      <c r="S262" s="180"/>
      <c r="T262" s="180"/>
      <c r="U262" s="180"/>
      <c r="V262" s="180"/>
      <c r="W262" s="180"/>
      <c r="X262" s="180"/>
      <c r="Y262" s="180"/>
    </row>
    <row r="263" spans="1:25" s="181" customFormat="1" outlineLevel="1" x14ac:dyDescent="0.3">
      <c r="A263" s="567"/>
      <c r="B263" s="563"/>
      <c r="C263" s="191"/>
      <c r="D263" s="191"/>
      <c r="E263" s="183"/>
      <c r="F263" s="295"/>
      <c r="G263" s="296"/>
      <c r="H263" s="296"/>
      <c r="I263" s="183"/>
      <c r="J263" s="183"/>
      <c r="K263" s="183"/>
      <c r="L263" s="183"/>
      <c r="M263" s="183"/>
      <c r="N263" s="467"/>
      <c r="O263" s="467"/>
      <c r="P263" s="184"/>
      <c r="Q263" s="174"/>
      <c r="R263" s="174"/>
      <c r="S263" s="180"/>
      <c r="T263" s="180"/>
      <c r="U263" s="180"/>
      <c r="V263" s="180"/>
      <c r="W263" s="180"/>
      <c r="X263" s="180"/>
      <c r="Y263" s="180"/>
    </row>
    <row r="264" spans="1:25" s="181" customFormat="1" outlineLevel="1" x14ac:dyDescent="0.3">
      <c r="A264" s="567"/>
      <c r="B264" s="563"/>
      <c r="C264" s="466"/>
      <c r="D264" s="467"/>
      <c r="E264" s="467"/>
      <c r="F264" s="467"/>
      <c r="G264" s="467"/>
      <c r="H264" s="467"/>
      <c r="I264" s="467"/>
      <c r="J264" s="467"/>
      <c r="K264" s="467"/>
      <c r="L264" s="467"/>
      <c r="M264" s="467"/>
      <c r="N264" s="467"/>
      <c r="O264" s="467"/>
      <c r="P264" s="184"/>
      <c r="Q264" s="174"/>
      <c r="R264" s="174"/>
      <c r="S264" s="180"/>
      <c r="T264" s="180"/>
      <c r="U264" s="180"/>
      <c r="V264" s="180"/>
      <c r="W264" s="180"/>
      <c r="X264" s="180"/>
      <c r="Y264" s="180"/>
    </row>
    <row r="265" spans="1:25" s="181" customFormat="1" outlineLevel="1" x14ac:dyDescent="0.3">
      <c r="A265" s="567"/>
      <c r="B265" s="574"/>
      <c r="C265" s="466"/>
      <c r="D265" s="467"/>
      <c r="E265" s="467"/>
      <c r="F265" s="467"/>
      <c r="G265" s="467"/>
      <c r="H265" s="467"/>
      <c r="I265" s="467"/>
      <c r="J265" s="467"/>
      <c r="K265" s="467"/>
      <c r="L265" s="467"/>
      <c r="M265" s="467"/>
      <c r="N265" s="467"/>
      <c r="O265" s="467"/>
      <c r="P265" s="184"/>
      <c r="Q265" s="174"/>
      <c r="R265" s="174"/>
      <c r="S265" s="180"/>
      <c r="T265" s="180"/>
      <c r="U265" s="180"/>
      <c r="V265" s="180"/>
      <c r="W265" s="180"/>
      <c r="X265" s="180"/>
      <c r="Y265" s="180"/>
    </row>
    <row r="266" spans="1:25" s="181" customFormat="1" ht="6" customHeight="1" outlineLevel="1" thickBot="1" x14ac:dyDescent="0.35">
      <c r="A266" s="568"/>
      <c r="B266" s="245"/>
      <c r="C266" s="466"/>
      <c r="D266" s="467"/>
      <c r="E266" s="467"/>
      <c r="F266" s="467"/>
      <c r="G266" s="467"/>
      <c r="H266" s="467"/>
      <c r="I266" s="467"/>
      <c r="J266" s="467"/>
      <c r="K266" s="467"/>
      <c r="L266" s="467"/>
      <c r="M266" s="467"/>
      <c r="N266" s="213"/>
      <c r="O266" s="213"/>
      <c r="P266" s="214"/>
      <c r="Q266" s="180"/>
      <c r="R266" s="174"/>
      <c r="S266" s="180"/>
      <c r="T266" s="180"/>
      <c r="U266" s="180"/>
      <c r="V266" s="180"/>
      <c r="W266" s="180"/>
      <c r="X266" s="180"/>
      <c r="Y266" s="180"/>
    </row>
    <row r="267" spans="1:25" s="181" customFormat="1" x14ac:dyDescent="0.25">
      <c r="A267" s="171"/>
      <c r="B267" s="246"/>
      <c r="C267" s="466"/>
      <c r="D267" s="467"/>
      <c r="E267" s="467"/>
      <c r="F267" s="467"/>
      <c r="G267" s="467"/>
      <c r="H267" s="467"/>
      <c r="I267" s="467"/>
      <c r="J267" s="467"/>
      <c r="K267" s="467"/>
      <c r="L267" s="467"/>
      <c r="M267" s="467"/>
      <c r="N267" s="247"/>
      <c r="O267" s="247"/>
      <c r="P267" s="248"/>
      <c r="Q267" s="180"/>
      <c r="R267" s="180"/>
      <c r="S267" s="180"/>
      <c r="T267" s="180"/>
      <c r="U267" s="180"/>
      <c r="V267" s="180"/>
      <c r="W267" s="180"/>
      <c r="X267" s="180"/>
      <c r="Y267" s="180"/>
    </row>
    <row r="268" spans="1:25" x14ac:dyDescent="0.3">
      <c r="A268" s="171"/>
      <c r="B268" s="172"/>
      <c r="C268" s="466"/>
      <c r="D268" s="467"/>
      <c r="E268" s="467"/>
      <c r="F268" s="467"/>
      <c r="G268" s="467"/>
      <c r="H268" s="467"/>
      <c r="I268" s="467"/>
      <c r="J268" s="467"/>
      <c r="K268" s="467"/>
      <c r="L268" s="467"/>
      <c r="M268" s="467"/>
      <c r="N268" s="173"/>
      <c r="O268" s="173"/>
      <c r="P268" s="174"/>
      <c r="Q268" s="174"/>
      <c r="R268" s="174"/>
      <c r="S268" s="174"/>
      <c r="T268" s="174"/>
      <c r="U268" s="174"/>
      <c r="V268" s="174"/>
      <c r="W268" s="174"/>
      <c r="X268" s="174"/>
      <c r="Y268" s="174"/>
    </row>
    <row r="269" spans="1:25" ht="12.5" thickBot="1" x14ac:dyDescent="0.35">
      <c r="A269" s="171"/>
      <c r="B269" s="172"/>
      <c r="C269" s="213"/>
      <c r="D269" s="213"/>
      <c r="E269" s="213"/>
      <c r="F269" s="213"/>
      <c r="G269" s="213"/>
      <c r="H269" s="213"/>
      <c r="I269" s="213"/>
      <c r="J269" s="213"/>
      <c r="K269" s="213"/>
      <c r="L269" s="213"/>
      <c r="M269" s="213"/>
      <c r="N269" s="173"/>
      <c r="O269" s="173"/>
      <c r="P269" s="174"/>
      <c r="Q269" s="174"/>
      <c r="R269" s="174"/>
      <c r="S269" s="174"/>
      <c r="T269" s="174"/>
      <c r="U269" s="174"/>
      <c r="V269" s="174"/>
      <c r="W269" s="174"/>
      <c r="X269" s="174"/>
      <c r="Y269" s="174"/>
    </row>
    <row r="270" spans="1:25" x14ac:dyDescent="0.3">
      <c r="A270" s="171"/>
      <c r="B270" s="172"/>
      <c r="C270" s="247"/>
      <c r="D270" s="247"/>
      <c r="E270" s="247"/>
      <c r="F270" s="247"/>
      <c r="G270" s="247"/>
      <c r="H270" s="247"/>
      <c r="I270" s="247"/>
      <c r="J270" s="247"/>
      <c r="K270" s="247"/>
      <c r="L270" s="247"/>
      <c r="M270" s="247"/>
      <c r="N270" s="173"/>
      <c r="O270" s="173"/>
      <c r="P270" s="174"/>
      <c r="Q270" s="174"/>
      <c r="R270" s="174"/>
      <c r="S270" s="174"/>
      <c r="T270" s="174"/>
      <c r="U270" s="174"/>
      <c r="V270" s="174"/>
      <c r="W270" s="174"/>
      <c r="X270" s="174"/>
      <c r="Y270" s="174"/>
    </row>
    <row r="271" spans="1:25" x14ac:dyDescent="0.3">
      <c r="A271" s="171"/>
      <c r="B271" s="172"/>
      <c r="C271" s="173"/>
      <c r="D271" s="173"/>
      <c r="E271" s="173"/>
      <c r="F271" s="173"/>
      <c r="G271" s="173"/>
      <c r="H271" s="173"/>
      <c r="I271" s="173"/>
      <c r="J271" s="173"/>
      <c r="K271" s="173"/>
      <c r="L271" s="173"/>
      <c r="M271" s="173"/>
      <c r="N271" s="173"/>
      <c r="O271" s="173"/>
      <c r="P271" s="174"/>
      <c r="Q271" s="174"/>
      <c r="R271" s="174"/>
      <c r="S271" s="174"/>
      <c r="T271" s="174"/>
      <c r="U271" s="174"/>
      <c r="V271" s="174"/>
      <c r="W271" s="174"/>
      <c r="X271" s="174"/>
      <c r="Y271" s="174"/>
    </row>
    <row r="272" spans="1:25" x14ac:dyDescent="0.3">
      <c r="A272" s="171"/>
      <c r="B272" s="172"/>
      <c r="C272" s="173"/>
      <c r="D272" s="173"/>
      <c r="E272" s="173"/>
      <c r="F272" s="173"/>
      <c r="G272" s="173"/>
      <c r="H272" s="173"/>
      <c r="I272" s="173"/>
      <c r="J272" s="173"/>
      <c r="K272" s="173"/>
      <c r="L272" s="173"/>
      <c r="M272" s="173"/>
      <c r="N272" s="173"/>
      <c r="O272" s="173"/>
      <c r="P272" s="174"/>
      <c r="Q272" s="174"/>
      <c r="R272" s="174"/>
      <c r="S272" s="174"/>
      <c r="T272" s="174"/>
      <c r="U272" s="174"/>
      <c r="V272" s="174"/>
      <c r="W272" s="174"/>
      <c r="X272" s="174"/>
      <c r="Y272" s="174"/>
    </row>
    <row r="273" spans="1:25" x14ac:dyDescent="0.3">
      <c r="A273" s="171"/>
      <c r="B273" s="172"/>
      <c r="C273" s="173"/>
      <c r="D273" s="173"/>
      <c r="E273" s="173"/>
      <c r="F273" s="173"/>
      <c r="G273" s="173"/>
      <c r="H273" s="173"/>
      <c r="I273" s="173"/>
      <c r="J273" s="173"/>
      <c r="K273" s="173"/>
      <c r="L273" s="173"/>
      <c r="M273" s="173"/>
      <c r="N273" s="173"/>
      <c r="O273" s="173"/>
      <c r="P273" s="174"/>
      <c r="Q273" s="174"/>
      <c r="R273" s="174"/>
      <c r="S273" s="174"/>
      <c r="T273" s="174"/>
      <c r="U273" s="174"/>
      <c r="V273" s="174"/>
      <c r="W273" s="174"/>
      <c r="X273" s="174"/>
      <c r="Y273" s="174"/>
    </row>
    <row r="274" spans="1:25" x14ac:dyDescent="0.3">
      <c r="A274" s="171"/>
      <c r="B274" s="172"/>
      <c r="C274" s="173"/>
      <c r="D274" s="173"/>
      <c r="E274" s="173"/>
      <c r="F274" s="173"/>
      <c r="G274" s="173"/>
      <c r="H274" s="173"/>
      <c r="I274" s="173"/>
      <c r="J274" s="173"/>
      <c r="K274" s="173"/>
      <c r="L274" s="173"/>
      <c r="M274" s="173"/>
      <c r="N274" s="173"/>
      <c r="O274" s="173"/>
      <c r="P274" s="174"/>
      <c r="Q274" s="174"/>
      <c r="R274" s="174"/>
      <c r="S274" s="174"/>
      <c r="T274" s="174"/>
      <c r="U274" s="174"/>
      <c r="V274" s="174"/>
      <c r="W274" s="174"/>
      <c r="X274" s="174"/>
      <c r="Y274" s="174"/>
    </row>
    <row r="275" spans="1:25" x14ac:dyDescent="0.3">
      <c r="A275" s="171"/>
      <c r="B275" s="172"/>
      <c r="C275" s="173"/>
      <c r="D275" s="173"/>
      <c r="E275" s="173"/>
      <c r="F275" s="173"/>
      <c r="G275" s="173"/>
      <c r="H275" s="173"/>
      <c r="I275" s="173"/>
      <c r="J275" s="173"/>
      <c r="K275" s="173"/>
      <c r="L275" s="173"/>
      <c r="M275" s="173"/>
      <c r="N275" s="173"/>
      <c r="O275" s="173"/>
      <c r="P275" s="174"/>
      <c r="Q275" s="174"/>
      <c r="R275" s="174"/>
      <c r="S275" s="174"/>
      <c r="T275" s="174"/>
      <c r="U275" s="174"/>
      <c r="V275" s="174"/>
      <c r="W275" s="174"/>
      <c r="X275" s="174"/>
      <c r="Y275" s="174"/>
    </row>
    <row r="276" spans="1:25" x14ac:dyDescent="0.3">
      <c r="A276" s="171"/>
      <c r="B276" s="172"/>
      <c r="C276" s="173"/>
      <c r="D276" s="173"/>
      <c r="E276" s="173"/>
      <c r="F276" s="173"/>
      <c r="G276" s="173"/>
      <c r="H276" s="173"/>
      <c r="I276" s="173"/>
      <c r="J276" s="173"/>
      <c r="K276" s="173"/>
      <c r="L276" s="173"/>
      <c r="M276" s="173"/>
      <c r="N276" s="173"/>
      <c r="O276" s="173"/>
      <c r="P276" s="174"/>
      <c r="Q276" s="174"/>
      <c r="R276" s="174"/>
      <c r="S276" s="174"/>
      <c r="T276" s="174"/>
      <c r="U276" s="174"/>
      <c r="V276" s="174"/>
      <c r="W276" s="174"/>
      <c r="X276" s="174"/>
      <c r="Y276" s="174"/>
    </row>
    <row r="277" spans="1:25" x14ac:dyDescent="0.3">
      <c r="A277" s="171"/>
      <c r="B277" s="172"/>
      <c r="C277" s="173"/>
      <c r="D277" s="173"/>
      <c r="E277" s="173"/>
      <c r="F277" s="173"/>
      <c r="G277" s="173"/>
      <c r="H277" s="173"/>
      <c r="I277" s="173"/>
      <c r="J277" s="173"/>
      <c r="K277" s="173"/>
      <c r="L277" s="173"/>
      <c r="M277" s="173"/>
      <c r="N277" s="173"/>
      <c r="O277" s="173"/>
      <c r="P277" s="174"/>
      <c r="Q277" s="174"/>
      <c r="R277" s="174"/>
      <c r="S277" s="174"/>
      <c r="T277" s="174"/>
      <c r="U277" s="174"/>
      <c r="V277" s="174"/>
      <c r="W277" s="174"/>
      <c r="X277" s="174"/>
      <c r="Y277" s="174"/>
    </row>
    <row r="278" spans="1:25" x14ac:dyDescent="0.3">
      <c r="A278" s="171"/>
      <c r="B278" s="172"/>
      <c r="C278" s="173"/>
      <c r="D278" s="173"/>
      <c r="E278" s="173"/>
      <c r="F278" s="173"/>
      <c r="G278" s="173"/>
      <c r="H278" s="173"/>
      <c r="I278" s="173"/>
      <c r="J278" s="173"/>
      <c r="K278" s="173"/>
      <c r="L278" s="173"/>
      <c r="M278" s="173"/>
      <c r="N278" s="173"/>
      <c r="O278" s="173"/>
      <c r="P278" s="174"/>
      <c r="Q278" s="174"/>
      <c r="R278" s="174"/>
      <c r="S278" s="174"/>
      <c r="T278" s="174"/>
      <c r="U278" s="174"/>
      <c r="V278" s="174"/>
      <c r="W278" s="174"/>
      <c r="X278" s="174"/>
      <c r="Y278" s="174"/>
    </row>
    <row r="279" spans="1:25" x14ac:dyDescent="0.3">
      <c r="A279" s="171"/>
      <c r="B279" s="172"/>
      <c r="C279" s="173"/>
      <c r="D279" s="173"/>
      <c r="E279" s="173"/>
      <c r="F279" s="173"/>
      <c r="G279" s="173"/>
      <c r="H279" s="173"/>
      <c r="I279" s="173"/>
      <c r="J279" s="173"/>
      <c r="K279" s="173"/>
      <c r="L279" s="173"/>
      <c r="M279" s="173"/>
      <c r="N279" s="173"/>
      <c r="O279" s="173"/>
      <c r="P279" s="174"/>
      <c r="Q279" s="174"/>
      <c r="R279" s="174"/>
      <c r="S279" s="174"/>
      <c r="T279" s="174"/>
      <c r="U279" s="174"/>
      <c r="V279" s="174"/>
      <c r="W279" s="174"/>
      <c r="X279" s="174"/>
      <c r="Y279" s="174"/>
    </row>
    <row r="280" spans="1:25" x14ac:dyDescent="0.3">
      <c r="A280" s="171"/>
      <c r="B280" s="172"/>
      <c r="C280" s="173"/>
      <c r="D280" s="173"/>
      <c r="E280" s="173"/>
      <c r="F280" s="173"/>
      <c r="G280" s="173"/>
      <c r="H280" s="173"/>
      <c r="I280" s="173"/>
      <c r="J280" s="173"/>
      <c r="K280" s="173"/>
      <c r="L280" s="173"/>
      <c r="M280" s="173"/>
      <c r="N280" s="173"/>
      <c r="O280" s="173"/>
      <c r="P280" s="174"/>
      <c r="Q280" s="174"/>
      <c r="R280" s="174"/>
      <c r="S280" s="174"/>
      <c r="T280" s="174"/>
      <c r="U280" s="174"/>
      <c r="V280" s="174"/>
      <c r="W280" s="174"/>
      <c r="X280" s="174"/>
      <c r="Y280" s="174"/>
    </row>
    <row r="281" spans="1:25" x14ac:dyDescent="0.3">
      <c r="A281" s="171"/>
      <c r="B281" s="172"/>
      <c r="C281" s="173"/>
      <c r="D281" s="173"/>
      <c r="E281" s="173"/>
      <c r="F281" s="173"/>
      <c r="G281" s="173"/>
      <c r="H281" s="173"/>
      <c r="I281" s="173"/>
      <c r="J281" s="173"/>
      <c r="K281" s="173"/>
      <c r="L281" s="173"/>
      <c r="M281" s="173"/>
      <c r="N281" s="173"/>
      <c r="O281" s="173"/>
      <c r="P281" s="174"/>
      <c r="Q281" s="174"/>
      <c r="R281" s="174"/>
      <c r="S281" s="174"/>
      <c r="T281" s="174"/>
      <c r="U281" s="174"/>
      <c r="V281" s="174"/>
      <c r="W281" s="174"/>
      <c r="X281" s="174"/>
      <c r="Y281" s="174"/>
    </row>
    <row r="282" spans="1:25" x14ac:dyDescent="0.3">
      <c r="A282" s="171"/>
      <c r="B282" s="172"/>
      <c r="C282" s="173"/>
      <c r="D282" s="173"/>
      <c r="E282" s="173"/>
      <c r="F282" s="173"/>
      <c r="G282" s="173"/>
      <c r="H282" s="173"/>
      <c r="I282" s="173"/>
      <c r="J282" s="173"/>
      <c r="K282" s="173"/>
      <c r="L282" s="173"/>
      <c r="M282" s="173"/>
      <c r="N282" s="173"/>
      <c r="O282" s="173"/>
      <c r="P282" s="174"/>
      <c r="Q282" s="174"/>
      <c r="R282" s="174"/>
      <c r="S282" s="174"/>
      <c r="T282" s="174"/>
      <c r="U282" s="174"/>
      <c r="V282" s="174"/>
      <c r="W282" s="174"/>
      <c r="X282" s="174"/>
      <c r="Y282" s="174"/>
    </row>
    <row r="283" spans="1:25" x14ac:dyDescent="0.3">
      <c r="A283" s="171"/>
      <c r="B283" s="172"/>
      <c r="C283" s="173"/>
      <c r="D283" s="173"/>
      <c r="E283" s="173"/>
      <c r="F283" s="173"/>
      <c r="G283" s="173"/>
      <c r="H283" s="173"/>
      <c r="I283" s="173"/>
      <c r="J283" s="173"/>
      <c r="K283" s="173"/>
      <c r="L283" s="173"/>
      <c r="M283" s="173"/>
      <c r="N283" s="173"/>
      <c r="O283" s="173"/>
      <c r="P283" s="174"/>
      <c r="Q283" s="174"/>
      <c r="R283" s="174"/>
      <c r="S283" s="174"/>
      <c r="T283" s="174"/>
      <c r="U283" s="174"/>
      <c r="V283" s="174"/>
      <c r="W283" s="174"/>
      <c r="X283" s="174"/>
      <c r="Y283" s="174"/>
    </row>
    <row r="284" spans="1:25" x14ac:dyDescent="0.3">
      <c r="A284" s="171"/>
      <c r="B284" s="172"/>
      <c r="C284" s="173"/>
      <c r="D284" s="173"/>
      <c r="E284" s="173"/>
      <c r="F284" s="173"/>
      <c r="G284" s="173"/>
      <c r="H284" s="173"/>
      <c r="I284" s="173"/>
      <c r="J284" s="173"/>
      <c r="K284" s="173"/>
      <c r="L284" s="173"/>
      <c r="M284" s="173"/>
      <c r="N284" s="173"/>
      <c r="O284" s="173"/>
      <c r="P284" s="174"/>
      <c r="Q284" s="174"/>
      <c r="R284" s="174"/>
      <c r="S284" s="174"/>
      <c r="T284" s="174"/>
      <c r="U284" s="174"/>
      <c r="V284" s="174"/>
      <c r="W284" s="174"/>
      <c r="X284" s="174"/>
      <c r="Y284" s="174"/>
    </row>
    <row r="285" spans="1:25" x14ac:dyDescent="0.3">
      <c r="A285" s="171"/>
      <c r="B285" s="172"/>
      <c r="C285" s="173"/>
      <c r="D285" s="173"/>
      <c r="E285" s="173"/>
      <c r="F285" s="173"/>
      <c r="G285" s="173"/>
      <c r="H285" s="173"/>
      <c r="I285" s="173"/>
      <c r="J285" s="173"/>
      <c r="K285" s="173"/>
      <c r="L285" s="173"/>
      <c r="M285" s="173"/>
      <c r="N285" s="173"/>
      <c r="O285" s="173"/>
      <c r="P285" s="174"/>
      <c r="Q285" s="174"/>
      <c r="R285" s="174"/>
      <c r="S285" s="174"/>
      <c r="T285" s="174"/>
      <c r="U285" s="174"/>
      <c r="V285" s="174"/>
      <c r="W285" s="174"/>
      <c r="X285" s="174"/>
      <c r="Y285" s="174"/>
    </row>
    <row r="286" spans="1:25" x14ac:dyDescent="0.3">
      <c r="A286" s="171"/>
      <c r="B286" s="172"/>
      <c r="C286" s="173"/>
      <c r="D286" s="173"/>
      <c r="E286" s="173"/>
      <c r="F286" s="173"/>
      <c r="G286" s="173"/>
      <c r="H286" s="173"/>
      <c r="I286" s="173"/>
      <c r="J286" s="173"/>
      <c r="K286" s="173"/>
      <c r="L286" s="173"/>
      <c r="M286" s="173"/>
      <c r="N286" s="173"/>
      <c r="O286" s="173"/>
      <c r="P286" s="174"/>
      <c r="Q286" s="174"/>
      <c r="R286" s="174"/>
      <c r="S286" s="174"/>
      <c r="T286" s="174"/>
      <c r="U286" s="174"/>
      <c r="V286" s="174"/>
      <c r="W286" s="174"/>
      <c r="X286" s="174"/>
      <c r="Y286" s="174"/>
    </row>
    <row r="287" spans="1:25" x14ac:dyDescent="0.3">
      <c r="A287" s="171"/>
      <c r="B287" s="172"/>
      <c r="C287" s="173"/>
      <c r="D287" s="173"/>
      <c r="E287" s="173"/>
      <c r="F287" s="173"/>
      <c r="G287" s="173"/>
      <c r="H287" s="173"/>
      <c r="I287" s="173"/>
      <c r="J287" s="173"/>
      <c r="K287" s="173"/>
      <c r="L287" s="173"/>
      <c r="M287" s="173"/>
      <c r="N287" s="173"/>
      <c r="O287" s="173"/>
      <c r="P287" s="174"/>
      <c r="Q287" s="174"/>
      <c r="R287" s="174"/>
      <c r="S287" s="174"/>
      <c r="T287" s="174"/>
      <c r="U287" s="174"/>
      <c r="V287" s="174"/>
      <c r="W287" s="174"/>
      <c r="X287" s="174"/>
      <c r="Y287" s="174"/>
    </row>
    <row r="288" spans="1:25" x14ac:dyDescent="0.3">
      <c r="A288" s="171"/>
      <c r="B288" s="172"/>
      <c r="C288" s="173"/>
      <c r="D288" s="173"/>
      <c r="E288" s="173"/>
      <c r="F288" s="173"/>
      <c r="G288" s="173"/>
      <c r="H288" s="173"/>
      <c r="I288" s="173"/>
      <c r="J288" s="173"/>
      <c r="K288" s="173"/>
      <c r="L288" s="173"/>
      <c r="M288" s="173"/>
      <c r="N288" s="173"/>
      <c r="O288" s="173"/>
      <c r="P288" s="174"/>
      <c r="Q288" s="174"/>
      <c r="R288" s="174"/>
      <c r="S288" s="174"/>
      <c r="T288" s="174"/>
      <c r="U288" s="174"/>
      <c r="V288" s="174"/>
      <c r="W288" s="174"/>
      <c r="X288" s="174"/>
      <c r="Y288" s="174"/>
    </row>
    <row r="289" spans="1:25" x14ac:dyDescent="0.3">
      <c r="A289" s="171"/>
      <c r="B289" s="172"/>
      <c r="C289" s="173"/>
      <c r="D289" s="173"/>
      <c r="E289" s="173"/>
      <c r="F289" s="173"/>
      <c r="G289" s="173"/>
      <c r="H289" s="173"/>
      <c r="I289" s="173"/>
      <c r="J289" s="173"/>
      <c r="K289" s="173"/>
      <c r="L289" s="173"/>
      <c r="M289" s="173"/>
      <c r="N289" s="173"/>
      <c r="O289" s="173"/>
      <c r="P289" s="174"/>
      <c r="Q289" s="174"/>
      <c r="R289" s="174"/>
      <c r="S289" s="174"/>
      <c r="T289" s="174"/>
      <c r="U289" s="174"/>
      <c r="V289" s="174"/>
      <c r="W289" s="174"/>
      <c r="X289" s="174"/>
      <c r="Y289" s="174"/>
    </row>
    <row r="290" spans="1:25" x14ac:dyDescent="0.3">
      <c r="A290" s="171"/>
      <c r="B290" s="172"/>
      <c r="C290" s="173"/>
      <c r="D290" s="173"/>
      <c r="E290" s="173"/>
      <c r="F290" s="173"/>
      <c r="G290" s="173"/>
      <c r="H290" s="173"/>
      <c r="I290" s="173"/>
      <c r="J290" s="173"/>
      <c r="K290" s="173"/>
      <c r="L290" s="173"/>
      <c r="M290" s="173"/>
      <c r="N290" s="173"/>
      <c r="O290" s="173"/>
      <c r="P290" s="174"/>
      <c r="Q290" s="174"/>
      <c r="R290" s="174"/>
      <c r="S290" s="174"/>
      <c r="T290" s="174"/>
      <c r="U290" s="174"/>
      <c r="V290" s="174"/>
      <c r="W290" s="174"/>
      <c r="X290" s="174"/>
      <c r="Y290" s="174"/>
    </row>
    <row r="291" spans="1:25" x14ac:dyDescent="0.3">
      <c r="A291" s="171"/>
      <c r="B291" s="172"/>
      <c r="C291" s="173"/>
      <c r="D291" s="173"/>
      <c r="E291" s="173"/>
      <c r="F291" s="173"/>
      <c r="G291" s="173"/>
      <c r="H291" s="173"/>
      <c r="I291" s="173"/>
      <c r="J291" s="173"/>
      <c r="K291" s="173"/>
      <c r="L291" s="173"/>
      <c r="M291" s="173"/>
      <c r="N291" s="173"/>
      <c r="O291" s="173"/>
      <c r="P291" s="174"/>
      <c r="Q291" s="174"/>
      <c r="R291" s="174"/>
      <c r="S291" s="174"/>
      <c r="T291" s="174"/>
      <c r="U291" s="174"/>
      <c r="V291" s="174"/>
      <c r="W291" s="174"/>
      <c r="X291" s="174"/>
      <c r="Y291" s="174"/>
    </row>
    <row r="292" spans="1:25" x14ac:dyDescent="0.3">
      <c r="A292" s="171"/>
      <c r="B292" s="172"/>
      <c r="C292" s="173"/>
      <c r="D292" s="173"/>
      <c r="E292" s="173"/>
      <c r="F292" s="173"/>
      <c r="G292" s="173"/>
      <c r="H292" s="173"/>
      <c r="I292" s="173"/>
      <c r="J292" s="173"/>
      <c r="K292" s="173"/>
      <c r="L292" s="173"/>
      <c r="M292" s="173"/>
      <c r="N292" s="173"/>
      <c r="O292" s="173"/>
      <c r="P292" s="174"/>
      <c r="Q292" s="174"/>
      <c r="R292" s="174"/>
      <c r="S292" s="174"/>
      <c r="T292" s="174"/>
      <c r="U292" s="174"/>
      <c r="V292" s="174"/>
      <c r="W292" s="174"/>
      <c r="X292" s="174"/>
      <c r="Y292" s="174"/>
    </row>
    <row r="293" spans="1:25" x14ac:dyDescent="0.3">
      <c r="A293" s="171"/>
      <c r="B293" s="172"/>
      <c r="C293" s="173"/>
      <c r="D293" s="173"/>
      <c r="E293" s="173"/>
      <c r="F293" s="173"/>
      <c r="G293" s="173"/>
      <c r="H293" s="173"/>
      <c r="I293" s="173"/>
      <c r="J293" s="173"/>
      <c r="K293" s="173"/>
      <c r="L293" s="173"/>
      <c r="M293" s="173"/>
      <c r="N293" s="173"/>
      <c r="O293" s="173"/>
      <c r="P293" s="174"/>
      <c r="Q293" s="174"/>
      <c r="R293" s="174"/>
      <c r="S293" s="174"/>
      <c r="T293" s="174"/>
      <c r="U293" s="174"/>
      <c r="V293" s="174"/>
      <c r="W293" s="174"/>
      <c r="X293" s="174"/>
      <c r="Y293" s="174"/>
    </row>
    <row r="294" spans="1:25" x14ac:dyDescent="0.3">
      <c r="A294" s="171"/>
      <c r="B294" s="172"/>
      <c r="C294" s="173"/>
      <c r="D294" s="173"/>
      <c r="E294" s="173"/>
      <c r="F294" s="173"/>
      <c r="G294" s="173"/>
      <c r="H294" s="173"/>
      <c r="I294" s="173"/>
      <c r="J294" s="173"/>
      <c r="K294" s="173"/>
      <c r="L294" s="173"/>
      <c r="M294" s="173"/>
      <c r="N294" s="173"/>
      <c r="O294" s="173"/>
      <c r="P294" s="174"/>
      <c r="Q294" s="174"/>
      <c r="R294" s="174"/>
      <c r="S294" s="174"/>
      <c r="T294" s="174"/>
      <c r="U294" s="174"/>
      <c r="V294" s="174"/>
      <c r="W294" s="174"/>
      <c r="X294" s="174"/>
      <c r="Y294" s="174"/>
    </row>
    <row r="295" spans="1:25" x14ac:dyDescent="0.3">
      <c r="A295" s="171"/>
      <c r="B295" s="172"/>
      <c r="C295" s="173"/>
      <c r="D295" s="173"/>
      <c r="E295" s="173"/>
      <c r="F295" s="173"/>
      <c r="G295" s="173"/>
      <c r="H295" s="173"/>
      <c r="I295" s="173"/>
      <c r="J295" s="173"/>
      <c r="K295" s="173"/>
      <c r="L295" s="173"/>
      <c r="M295" s="173"/>
      <c r="N295" s="173"/>
      <c r="O295" s="173"/>
      <c r="P295" s="174"/>
      <c r="Q295" s="174"/>
      <c r="R295" s="174"/>
      <c r="S295" s="174"/>
      <c r="T295" s="174"/>
      <c r="U295" s="174"/>
      <c r="V295" s="174"/>
      <c r="W295" s="174"/>
      <c r="X295" s="174"/>
      <c r="Y295" s="174"/>
    </row>
    <row r="296" spans="1:25" x14ac:dyDescent="0.3">
      <c r="A296" s="171"/>
      <c r="B296" s="172"/>
      <c r="C296" s="173"/>
      <c r="D296" s="173"/>
      <c r="E296" s="173"/>
      <c r="F296" s="173"/>
      <c r="G296" s="173"/>
      <c r="H296" s="173"/>
      <c r="I296" s="173"/>
      <c r="J296" s="173"/>
      <c r="K296" s="173"/>
      <c r="L296" s="173"/>
      <c r="M296" s="173"/>
      <c r="N296" s="173"/>
      <c r="O296" s="173"/>
      <c r="P296" s="174"/>
      <c r="Q296" s="174"/>
      <c r="R296" s="174"/>
      <c r="S296" s="174"/>
      <c r="T296" s="174"/>
      <c r="U296" s="174"/>
      <c r="V296" s="174"/>
      <c r="W296" s="174"/>
      <c r="X296" s="174"/>
      <c r="Y296" s="174"/>
    </row>
    <row r="297" spans="1:25" x14ac:dyDescent="0.3">
      <c r="A297" s="171"/>
      <c r="B297" s="172"/>
      <c r="C297" s="173"/>
      <c r="D297" s="173"/>
      <c r="E297" s="173"/>
      <c r="F297" s="173"/>
      <c r="G297" s="173"/>
      <c r="H297" s="173"/>
      <c r="I297" s="173"/>
      <c r="J297" s="173"/>
      <c r="K297" s="173"/>
      <c r="L297" s="173"/>
      <c r="M297" s="173"/>
      <c r="N297" s="173"/>
      <c r="O297" s="173"/>
      <c r="P297" s="174"/>
      <c r="Q297" s="174"/>
      <c r="R297" s="174"/>
      <c r="S297" s="174"/>
      <c r="T297" s="174"/>
      <c r="U297" s="174"/>
      <c r="V297" s="174"/>
      <c r="W297" s="174"/>
      <c r="X297" s="174"/>
      <c r="Y297" s="174"/>
    </row>
    <row r="298" spans="1:25" x14ac:dyDescent="0.3">
      <c r="A298" s="171"/>
      <c r="B298" s="172"/>
      <c r="C298" s="173"/>
      <c r="D298" s="173"/>
      <c r="E298" s="173"/>
      <c r="F298" s="173"/>
      <c r="G298" s="173"/>
      <c r="H298" s="173"/>
      <c r="I298" s="173"/>
      <c r="J298" s="173"/>
      <c r="K298" s="173"/>
      <c r="L298" s="173"/>
      <c r="M298" s="173"/>
      <c r="N298" s="173"/>
      <c r="O298" s="173"/>
      <c r="P298" s="174"/>
      <c r="Q298" s="174"/>
      <c r="R298" s="174"/>
      <c r="S298" s="174"/>
      <c r="T298" s="174"/>
      <c r="U298" s="174"/>
      <c r="V298" s="174"/>
      <c r="W298" s="174"/>
      <c r="X298" s="174"/>
      <c r="Y298" s="174"/>
    </row>
    <row r="299" spans="1:25" x14ac:dyDescent="0.3">
      <c r="C299" s="173"/>
      <c r="D299" s="173"/>
      <c r="E299" s="173"/>
      <c r="F299" s="173"/>
      <c r="G299" s="173"/>
      <c r="H299" s="173"/>
      <c r="I299" s="173"/>
      <c r="J299" s="173"/>
      <c r="K299" s="173"/>
      <c r="L299" s="173"/>
      <c r="M299" s="173"/>
    </row>
    <row r="300" spans="1:25" x14ac:dyDescent="0.3">
      <c r="C300" s="173"/>
      <c r="D300" s="173"/>
      <c r="E300" s="173"/>
      <c r="F300" s="173"/>
      <c r="G300" s="173"/>
      <c r="H300" s="173"/>
      <c r="I300" s="173"/>
      <c r="J300" s="173"/>
      <c r="K300" s="173"/>
      <c r="L300" s="173"/>
      <c r="M300" s="173"/>
    </row>
    <row r="301" spans="1:25" x14ac:dyDescent="0.3">
      <c r="C301" s="173"/>
      <c r="D301" s="173"/>
      <c r="E301" s="173"/>
      <c r="F301" s="173"/>
      <c r="G301" s="173"/>
      <c r="H301" s="173"/>
      <c r="I301" s="173"/>
      <c r="J301" s="173"/>
      <c r="K301" s="173"/>
      <c r="L301" s="173"/>
      <c r="M301" s="173"/>
    </row>
  </sheetData>
  <mergeCells count="146">
    <mergeCell ref="C255:D255"/>
    <mergeCell ref="C256:D256"/>
    <mergeCell ref="A255:A266"/>
    <mergeCell ref="B257:B259"/>
    <mergeCell ref="C260:D262"/>
    <mergeCell ref="F260:J260"/>
    <mergeCell ref="F262:J262"/>
    <mergeCell ref="B261:B265"/>
    <mergeCell ref="C249:D249"/>
    <mergeCell ref="C250:D250"/>
    <mergeCell ref="C251:D251"/>
    <mergeCell ref="C252:D252"/>
    <mergeCell ref="C253:D253"/>
    <mergeCell ref="C254:D254"/>
    <mergeCell ref="C243:D243"/>
    <mergeCell ref="C244:D244"/>
    <mergeCell ref="C245:D245"/>
    <mergeCell ref="C246:D246"/>
    <mergeCell ref="C247:D247"/>
    <mergeCell ref="C248:D248"/>
    <mergeCell ref="C232:D232"/>
    <mergeCell ref="C233:D233"/>
    <mergeCell ref="C234:D234"/>
    <mergeCell ref="C235:D235"/>
    <mergeCell ref="C242:D242"/>
    <mergeCell ref="C230:D230"/>
    <mergeCell ref="C231:D231"/>
    <mergeCell ref="C212:D212"/>
    <mergeCell ref="C213:D213"/>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24" priority="4" operator="equal">
      <formula>"ineffective"</formula>
    </cfRule>
    <cfRule type="cellIs" dxfId="23" priority="5" operator="equal">
      <formula>"effective"</formula>
    </cfRule>
  </conditionalFormatting>
  <conditionalFormatting sqref="H167 G199:H199 G163:H163">
    <cfRule type="expression" dxfId="22" priority="3">
      <formula>$C$161="No"</formula>
    </cfRule>
  </conditionalFormatting>
  <conditionalFormatting sqref="E262:F262">
    <cfRule type="expression" dxfId="21" priority="2">
      <formula>$C$139="Apportion"</formula>
    </cfRule>
  </conditionalFormatting>
  <conditionalFormatting sqref="C163">
    <cfRule type="expression" dxfId="20" priority="1">
      <formula>$C$161="No"</formula>
    </cfRule>
  </conditionalFormatting>
  <dataValidations count="18">
    <dataValidation type="list" allowBlank="1" showInputMessage="1" showErrorMessage="1" sqref="C112" xr:uid="{A219C5FD-680E-42F3-B533-E9CBD4CEA9C4}">
      <formula1>"Effective, Ineffective"</formula1>
    </dataValidation>
    <dataValidation type="list" allowBlank="1" showInputMessage="1" showErrorMessage="1" sqref="O255 O35 O202 O234" xr:uid="{4AE7F866-34DC-47E9-8F04-5F2F056C1586}">
      <formula1>"Open, Ready for Review, Reviewed, Final"</formula1>
    </dataValidation>
    <dataValidation type="list" allowBlank="1" showInputMessage="1" showErrorMessage="1" sqref="K118:M118 E118 G118 I118" xr:uid="{BD34B2E8-C034-48A6-A3B7-F0B38301229D}">
      <formula1>"low risk, normal risk, high risk"</formula1>
    </dataValidation>
    <dataValidation type="list" allowBlank="1" showInputMessage="1" showErrorMessage="1" sqref="H118" xr:uid="{E54340E1-FF95-4B79-BF40-45C892507B1E}">
      <formula1>"Not Higher, Higher"</formula1>
    </dataValidation>
    <dataValidation type="list" allowBlank="1" showInputMessage="1" showErrorMessage="1" sqref="C161:D161 C157:D157 C193:D193 G97:H97 G99:H99 G105:H105 C86:D86 H90:I90" xr:uid="{FEFD668E-B303-4279-960E-534DFDEB8019}">
      <formula1>"Yes,No"</formula1>
    </dataValidation>
    <dataValidation type="list" allowBlank="1" showInputMessage="1" showErrorMessage="1" sqref="C263 C260" xr:uid="{E320684F-35A2-43C1-9596-A3802106040A}">
      <formula1>"N/A for approach, Effective, Ineffective"</formula1>
    </dataValidation>
    <dataValidation type="list" allowBlank="1" showInputMessage="1" showErrorMessage="1" sqref="C197:D197" xr:uid="{8F36564B-F057-4D14-824C-BEFBF609D6C2}">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E7A2F914-7260-401F-9816-60BB2A6EF4E3}">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61 J263" xr:uid="{5DB2B0BF-AF10-4C21-96B2-E8FB22543848}"/>
    <dataValidation type="list" allowBlank="1" showInputMessage="1" showErrorMessage="1" prompt="See Internal Control Guide Section 3.5.1 for factors to consider when planning the nature of our tests of operating effectiveness." sqref="E132 K132 I132 G132" xr:uid="{ED5E682D-721E-48EB-920C-B0046006B94A}">
      <formula1>$Q$132:$Q$133</formula1>
    </dataValidation>
    <dataValidation type="list" allowBlank="1" showInputMessage="1" showErrorMessage="1" sqref="E169 K169 I169 G169" xr:uid="{FC0CAB74-6D78-49AD-B8CA-09F2A1D923FE}">
      <formula1>$Q$169:$Q$170</formula1>
    </dataValidation>
    <dataValidation type="list" allowBlank="1" showInputMessage="1" showErrorMessage="1" sqref="C163" xr:uid="{D2571146-B936-4EAB-9460-259C2357F8C0}">
      <formula1>$Q$162:$Q$164</formula1>
    </dataValidation>
    <dataValidation type="list" allowBlank="1" showInputMessage="1" showErrorMessage="1" sqref="C199" xr:uid="{612D32E3-51B3-4ADE-81C6-64DB214CB566}">
      <formula1>$Q$198:$Q$200</formula1>
    </dataValidation>
    <dataValidation type="list" allowBlank="1" showInputMessage="1" showErrorMessage="1" prompt="See Internal Control Guide Section 3.4.3 for factors to consider when determining the extent of operating effectiveness testing procedures." sqref="C147" xr:uid="{284AA2A2-1A1A-4C20-BB44-997D227DEDAC}">
      <formula1>$Q$150:$Q$155</formula1>
    </dataValidation>
    <dataValidation type="list" allowBlank="1" showInputMessage="1" showErrorMessage="1" sqref="C184:F184" xr:uid="{CB7A8E8F-5428-412D-A09E-2CADBA3862E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37EDEDD-5633-4E99-A3D5-56178CDF1374}">
      <formula1>0</formula1>
    </dataValidation>
    <dataValidation type="list" allowBlank="1" showInputMessage="1" showErrorMessage="1" prompt="See Internal Control Guide Section 3.4.2 for factors to consider when planning the timing of operating effectiveness testing." sqref="C139:F139" xr:uid="{A9DB298D-7365-4DAF-ABDA-BF489F46D74C}">
      <formula1>$Q$139:$Q$140</formula1>
    </dataValidation>
    <dataValidation type="list" allowBlank="1" showInputMessage="1" showErrorMessage="1" sqref="H28" xr:uid="{C52D3139-396C-4B2A-BDFE-F59056A51E7C}">
      <formula1>"Lower, Higher, Significant"</formula1>
    </dataValidation>
  </dataValidations>
  <pageMargins left="0.75" right="0.75" top="1" bottom="1" header="0.5" footer="0.5"/>
  <pageSetup scale="49"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4:J1807"/>
  <sheetViews>
    <sheetView topLeftCell="B1" workbookViewId="0">
      <selection activeCell="D6" sqref="D6"/>
    </sheetView>
  </sheetViews>
  <sheetFormatPr defaultColWidth="9.0703125" defaultRowHeight="13.5" x14ac:dyDescent="0.25"/>
  <cols>
    <col min="1" max="1" width="9.0703125" style="98"/>
    <col min="2" max="2" width="38.28515625" style="98" bestFit="1" customWidth="1"/>
    <col min="3" max="3" width="13.92578125" style="98" bestFit="1" customWidth="1"/>
    <col min="4" max="4" width="13.42578125" style="98" customWidth="1"/>
    <col min="5" max="5" width="26.7109375" style="98" bestFit="1" customWidth="1"/>
    <col min="6" max="6" width="1.92578125" style="98" customWidth="1"/>
    <col min="7" max="16384" width="9.0703125" style="98"/>
  </cols>
  <sheetData>
    <row r="4" spans="2:10" ht="40.5" x14ac:dyDescent="0.25">
      <c r="B4" s="99" t="s">
        <v>270</v>
      </c>
      <c r="C4" s="99" t="s">
        <v>271</v>
      </c>
      <c r="D4" s="113" t="s">
        <v>932</v>
      </c>
      <c r="E4" s="99" t="s">
        <v>273</v>
      </c>
    </row>
    <row r="5" spans="2:10" x14ac:dyDescent="0.25">
      <c r="B5" s="111" t="s">
        <v>933</v>
      </c>
      <c r="C5" s="111">
        <f>E1807</f>
        <v>1792</v>
      </c>
      <c r="D5" s="111">
        <v>305</v>
      </c>
      <c r="E5" s="112">
        <f>C5/D5</f>
        <v>5.8754098360655735</v>
      </c>
    </row>
    <row r="6" spans="2:10" x14ac:dyDescent="0.25">
      <c r="B6" s="111" t="s">
        <v>934</v>
      </c>
      <c r="C6" s="111">
        <f>J221</f>
        <v>206</v>
      </c>
      <c r="D6" s="111">
        <v>305</v>
      </c>
      <c r="E6" s="112">
        <f>C6/D6</f>
        <v>0.67540983606557381</v>
      </c>
    </row>
    <row r="8" spans="2:10" ht="13.5" customHeight="1" x14ac:dyDescent="0.25">
      <c r="B8" s="673" t="s">
        <v>935</v>
      </c>
      <c r="C8" s="673"/>
      <c r="D8" s="673"/>
      <c r="E8" s="673"/>
      <c r="F8" s="673"/>
      <c r="G8" s="673"/>
      <c r="H8" s="673"/>
      <c r="I8" s="673"/>
      <c r="J8" s="673"/>
    </row>
    <row r="9" spans="2:10" x14ac:dyDescent="0.25">
      <c r="B9" s="673"/>
      <c r="C9" s="673"/>
      <c r="D9" s="673"/>
      <c r="E9" s="673"/>
      <c r="F9" s="673"/>
      <c r="G9" s="673"/>
      <c r="H9" s="673"/>
      <c r="I9" s="673"/>
      <c r="J9" s="673"/>
    </row>
    <row r="10" spans="2:10" x14ac:dyDescent="0.25">
      <c r="B10" s="673"/>
      <c r="C10" s="673"/>
      <c r="D10" s="673"/>
      <c r="E10" s="673"/>
      <c r="F10" s="673"/>
      <c r="G10" s="673"/>
      <c r="H10" s="673"/>
      <c r="I10" s="673"/>
      <c r="J10" s="673"/>
    </row>
    <row r="11" spans="2:10" x14ac:dyDescent="0.25">
      <c r="B11" s="673"/>
      <c r="C11" s="673"/>
      <c r="D11" s="673"/>
      <c r="E11" s="673"/>
      <c r="F11" s="673"/>
      <c r="G11" s="673"/>
      <c r="H11" s="673"/>
      <c r="I11" s="673"/>
      <c r="J11" s="673"/>
    </row>
    <row r="13" spans="2:10" x14ac:dyDescent="0.25">
      <c r="B13" s="110" t="s">
        <v>936</v>
      </c>
      <c r="G13" s="110" t="s">
        <v>937</v>
      </c>
    </row>
    <row r="14" spans="2:10" ht="54" x14ac:dyDescent="0.25">
      <c r="B14" s="101" t="s">
        <v>277</v>
      </c>
      <c r="C14" s="102" t="s">
        <v>278</v>
      </c>
      <c r="D14" s="102" t="s">
        <v>938</v>
      </c>
      <c r="E14" s="102" t="s">
        <v>280</v>
      </c>
      <c r="G14" s="101" t="s">
        <v>277</v>
      </c>
      <c r="H14" s="102" t="s">
        <v>278</v>
      </c>
      <c r="I14" s="102" t="s">
        <v>938</v>
      </c>
      <c r="J14" s="102" t="s">
        <v>939</v>
      </c>
    </row>
    <row r="15" spans="2:10" x14ac:dyDescent="0.25">
      <c r="B15" s="103">
        <v>44013</v>
      </c>
      <c r="C15" s="100" t="s">
        <v>308</v>
      </c>
      <c r="D15" s="104">
        <v>6151.21</v>
      </c>
      <c r="E15" s="106">
        <v>1</v>
      </c>
      <c r="G15" s="103">
        <v>44013</v>
      </c>
      <c r="H15" s="100" t="s">
        <v>308</v>
      </c>
      <c r="I15" s="104">
        <v>6151.21</v>
      </c>
      <c r="J15" s="106">
        <v>1</v>
      </c>
    </row>
    <row r="16" spans="2:10" x14ac:dyDescent="0.25">
      <c r="B16" s="103">
        <v>44014</v>
      </c>
      <c r="C16" s="100" t="s">
        <v>183</v>
      </c>
      <c r="D16" s="104">
        <v>22914.69</v>
      </c>
      <c r="E16" s="106">
        <v>1</v>
      </c>
      <c r="G16" s="103">
        <v>44014</v>
      </c>
      <c r="H16" s="100" t="s">
        <v>183</v>
      </c>
      <c r="I16" s="104">
        <v>22914.69</v>
      </c>
      <c r="J16" s="106">
        <v>1</v>
      </c>
    </row>
    <row r="17" spans="2:10" x14ac:dyDescent="0.25">
      <c r="B17" s="103">
        <v>44014</v>
      </c>
      <c r="C17" s="100" t="s">
        <v>183</v>
      </c>
      <c r="D17" s="104">
        <v>5555.98</v>
      </c>
      <c r="E17" s="106">
        <v>1</v>
      </c>
      <c r="G17" s="103">
        <v>44015</v>
      </c>
      <c r="H17" s="100" t="s">
        <v>281</v>
      </c>
      <c r="I17" s="104">
        <v>25200.720000000001</v>
      </c>
      <c r="J17" s="106">
        <v>1</v>
      </c>
    </row>
    <row r="18" spans="2:10" x14ac:dyDescent="0.25">
      <c r="B18" s="103">
        <v>44014</v>
      </c>
      <c r="C18" s="100" t="s">
        <v>282</v>
      </c>
      <c r="D18" s="104">
        <v>17023.919999999998</v>
      </c>
      <c r="E18" s="106">
        <v>1</v>
      </c>
      <c r="G18" s="103">
        <v>44017</v>
      </c>
      <c r="H18" s="100" t="s">
        <v>285</v>
      </c>
      <c r="I18" s="104">
        <v>72.05</v>
      </c>
      <c r="J18" s="106">
        <v>1</v>
      </c>
    </row>
    <row r="19" spans="2:10" x14ac:dyDescent="0.25">
      <c r="B19" s="103">
        <v>44014</v>
      </c>
      <c r="C19" s="100" t="s">
        <v>282</v>
      </c>
      <c r="D19" s="104">
        <v>1971.92</v>
      </c>
      <c r="E19" s="106">
        <v>1</v>
      </c>
      <c r="G19" s="103">
        <v>44018</v>
      </c>
      <c r="H19" s="100" t="s">
        <v>287</v>
      </c>
      <c r="I19" s="104">
        <v>1093.56</v>
      </c>
      <c r="J19" s="106">
        <v>1</v>
      </c>
    </row>
    <row r="20" spans="2:10" x14ac:dyDescent="0.25">
      <c r="B20" s="103">
        <v>44014</v>
      </c>
      <c r="C20" s="100" t="s">
        <v>282</v>
      </c>
      <c r="D20" s="104">
        <v>3853.25</v>
      </c>
      <c r="E20" s="106">
        <v>1</v>
      </c>
      <c r="G20" s="103">
        <v>44020</v>
      </c>
      <c r="H20" s="100" t="s">
        <v>286</v>
      </c>
      <c r="I20" s="104">
        <v>617.95000000000005</v>
      </c>
      <c r="J20" s="106">
        <v>1</v>
      </c>
    </row>
    <row r="21" spans="2:10" x14ac:dyDescent="0.25">
      <c r="B21" s="103">
        <v>44015</v>
      </c>
      <c r="C21" s="100" t="s">
        <v>281</v>
      </c>
      <c r="D21" s="104">
        <v>25200.720000000001</v>
      </c>
      <c r="E21" s="106">
        <v>1</v>
      </c>
      <c r="G21" s="103">
        <v>44021</v>
      </c>
      <c r="H21" s="100" t="s">
        <v>314</v>
      </c>
      <c r="I21" s="104">
        <v>3214.21</v>
      </c>
      <c r="J21" s="106">
        <v>1</v>
      </c>
    </row>
    <row r="22" spans="2:10" x14ac:dyDescent="0.25">
      <c r="B22" s="103">
        <v>44015</v>
      </c>
      <c r="C22" s="100" t="s">
        <v>281</v>
      </c>
      <c r="D22" s="104">
        <v>25826.67</v>
      </c>
      <c r="E22" s="106">
        <v>1</v>
      </c>
      <c r="G22" s="103">
        <v>44023</v>
      </c>
      <c r="H22" s="100" t="s">
        <v>288</v>
      </c>
      <c r="I22" s="104">
        <v>1199.48</v>
      </c>
      <c r="J22" s="106">
        <v>1</v>
      </c>
    </row>
    <row r="23" spans="2:10" x14ac:dyDescent="0.25">
      <c r="B23" s="103">
        <v>44015</v>
      </c>
      <c r="C23" s="100" t="s">
        <v>293</v>
      </c>
      <c r="D23" s="104">
        <v>1336.88</v>
      </c>
      <c r="E23" s="106">
        <v>1</v>
      </c>
      <c r="G23" s="103">
        <v>44024</v>
      </c>
      <c r="H23" s="100" t="s">
        <v>306</v>
      </c>
      <c r="I23" s="104">
        <v>3565.93</v>
      </c>
      <c r="J23" s="106">
        <v>1</v>
      </c>
    </row>
    <row r="24" spans="2:10" x14ac:dyDescent="0.25">
      <c r="B24" s="103">
        <v>44015</v>
      </c>
      <c r="C24" s="100" t="s">
        <v>301</v>
      </c>
      <c r="D24" s="104">
        <v>1290.33</v>
      </c>
      <c r="E24" s="106">
        <v>1</v>
      </c>
      <c r="G24" s="103">
        <v>44025</v>
      </c>
      <c r="H24" s="100" t="s">
        <v>305</v>
      </c>
      <c r="I24" s="104">
        <v>1524.56</v>
      </c>
      <c r="J24" s="106">
        <v>1</v>
      </c>
    </row>
    <row r="25" spans="2:10" x14ac:dyDescent="0.25">
      <c r="B25" s="103">
        <v>44015</v>
      </c>
      <c r="C25" s="100" t="s">
        <v>283</v>
      </c>
      <c r="D25" s="104">
        <v>1357.69</v>
      </c>
      <c r="E25" s="106">
        <v>1</v>
      </c>
      <c r="G25" s="103">
        <v>44026</v>
      </c>
      <c r="H25" s="100" t="s">
        <v>319</v>
      </c>
      <c r="I25" s="104">
        <v>3582.06</v>
      </c>
      <c r="J25" s="106">
        <v>1</v>
      </c>
    </row>
    <row r="26" spans="2:10" x14ac:dyDescent="0.25">
      <c r="B26" s="103">
        <v>44015</v>
      </c>
      <c r="C26" s="100" t="s">
        <v>283</v>
      </c>
      <c r="D26" s="104">
        <v>1375.67</v>
      </c>
      <c r="E26" s="106">
        <v>1</v>
      </c>
      <c r="G26" s="103">
        <v>44027</v>
      </c>
      <c r="H26" s="100" t="s">
        <v>331</v>
      </c>
      <c r="I26" s="104">
        <v>4988.82</v>
      </c>
      <c r="J26" s="106">
        <v>1</v>
      </c>
    </row>
    <row r="27" spans="2:10" x14ac:dyDescent="0.25">
      <c r="B27" s="103">
        <v>44015</v>
      </c>
      <c r="C27" s="100" t="s">
        <v>284</v>
      </c>
      <c r="D27" s="104">
        <v>1757.25</v>
      </c>
      <c r="E27" s="106">
        <v>1</v>
      </c>
      <c r="G27" s="103">
        <v>44028</v>
      </c>
      <c r="H27" s="100" t="s">
        <v>317</v>
      </c>
      <c r="I27" s="104">
        <v>1214.52</v>
      </c>
      <c r="J27" s="106">
        <v>1</v>
      </c>
    </row>
    <row r="28" spans="2:10" x14ac:dyDescent="0.25">
      <c r="B28" s="103">
        <v>44015</v>
      </c>
      <c r="C28" s="100" t="s">
        <v>284</v>
      </c>
      <c r="D28" s="104">
        <v>1739.76</v>
      </c>
      <c r="E28" s="106">
        <v>1</v>
      </c>
      <c r="G28" s="103">
        <v>44029</v>
      </c>
      <c r="H28" s="100" t="s">
        <v>348</v>
      </c>
      <c r="I28" s="104">
        <v>973.18</v>
      </c>
      <c r="J28" s="106">
        <v>1</v>
      </c>
    </row>
    <row r="29" spans="2:10" x14ac:dyDescent="0.25">
      <c r="B29" s="103">
        <v>44015</v>
      </c>
      <c r="C29" s="100" t="s">
        <v>184</v>
      </c>
      <c r="D29" s="104">
        <v>9254.91</v>
      </c>
      <c r="E29" s="106">
        <v>1</v>
      </c>
      <c r="G29" s="103">
        <v>44030</v>
      </c>
      <c r="H29" s="100" t="s">
        <v>188</v>
      </c>
      <c r="I29" s="104">
        <v>361083.38</v>
      </c>
      <c r="J29" s="106">
        <v>1</v>
      </c>
    </row>
    <row r="30" spans="2:10" x14ac:dyDescent="0.25">
      <c r="B30" s="103">
        <v>44015</v>
      </c>
      <c r="C30" s="100" t="s">
        <v>184</v>
      </c>
      <c r="D30" s="104">
        <v>16121.26</v>
      </c>
      <c r="E30" s="106">
        <v>1</v>
      </c>
      <c r="G30" s="103">
        <v>44031</v>
      </c>
      <c r="H30" s="100" t="s">
        <v>352</v>
      </c>
      <c r="I30" s="104">
        <v>1312.78</v>
      </c>
      <c r="J30" s="106">
        <v>1</v>
      </c>
    </row>
    <row r="31" spans="2:10" x14ac:dyDescent="0.25">
      <c r="B31" s="103">
        <v>44015</v>
      </c>
      <c r="C31" s="100" t="s">
        <v>184</v>
      </c>
      <c r="D31" s="104">
        <v>3327.54</v>
      </c>
      <c r="E31" s="106">
        <v>1</v>
      </c>
      <c r="G31" s="103">
        <v>44032</v>
      </c>
      <c r="H31" s="100" t="s">
        <v>334</v>
      </c>
      <c r="I31" s="104">
        <v>372.87</v>
      </c>
      <c r="J31" s="106">
        <v>1</v>
      </c>
    </row>
    <row r="32" spans="2:10" x14ac:dyDescent="0.25">
      <c r="B32" s="103">
        <v>44015</v>
      </c>
      <c r="C32" s="100" t="s">
        <v>184</v>
      </c>
      <c r="D32" s="104">
        <v>6331.61</v>
      </c>
      <c r="E32" s="106">
        <v>1</v>
      </c>
      <c r="G32" s="103">
        <v>44034</v>
      </c>
      <c r="H32" s="100" t="s">
        <v>299</v>
      </c>
      <c r="I32" s="104">
        <v>8747.11</v>
      </c>
      <c r="J32" s="106">
        <v>1</v>
      </c>
    </row>
    <row r="33" spans="2:10" x14ac:dyDescent="0.25">
      <c r="B33" s="103">
        <v>44015</v>
      </c>
      <c r="C33" s="100" t="s">
        <v>184</v>
      </c>
      <c r="D33" s="104">
        <v>4458.91</v>
      </c>
      <c r="E33" s="106">
        <v>1</v>
      </c>
      <c r="G33" s="103">
        <v>44036</v>
      </c>
      <c r="H33" s="100" t="s">
        <v>322</v>
      </c>
      <c r="I33" s="104">
        <v>8231.01</v>
      </c>
      <c r="J33" s="106">
        <v>1</v>
      </c>
    </row>
    <row r="34" spans="2:10" x14ac:dyDescent="0.25">
      <c r="B34" s="103">
        <v>44015</v>
      </c>
      <c r="C34" s="100" t="s">
        <v>184</v>
      </c>
      <c r="D34" s="104">
        <v>522.54</v>
      </c>
      <c r="E34" s="106">
        <v>1</v>
      </c>
      <c r="G34" s="103">
        <v>44037</v>
      </c>
      <c r="H34" s="100" t="s">
        <v>304</v>
      </c>
      <c r="I34" s="104">
        <v>889.26</v>
      </c>
      <c r="J34" s="106">
        <v>1</v>
      </c>
    </row>
    <row r="35" spans="2:10" x14ac:dyDescent="0.25">
      <c r="B35" s="103">
        <v>44015</v>
      </c>
      <c r="C35" s="100" t="s">
        <v>184</v>
      </c>
      <c r="D35" s="104">
        <v>5002.8</v>
      </c>
      <c r="E35" s="106">
        <v>1</v>
      </c>
      <c r="G35" s="103">
        <v>44038</v>
      </c>
      <c r="H35" s="100" t="s">
        <v>298</v>
      </c>
      <c r="I35" s="104">
        <v>1356.18</v>
      </c>
      <c r="J35" s="106">
        <v>1</v>
      </c>
    </row>
    <row r="36" spans="2:10" x14ac:dyDescent="0.25">
      <c r="B36" s="103">
        <v>44015</v>
      </c>
      <c r="C36" s="100" t="s">
        <v>184</v>
      </c>
      <c r="D36" s="104">
        <v>1134.82</v>
      </c>
      <c r="E36" s="106">
        <v>1</v>
      </c>
      <c r="G36" s="103">
        <v>44039</v>
      </c>
      <c r="H36" s="100" t="s">
        <v>190</v>
      </c>
      <c r="I36" s="104">
        <v>27128.48</v>
      </c>
      <c r="J36" s="106">
        <v>1</v>
      </c>
    </row>
    <row r="37" spans="2:10" x14ac:dyDescent="0.25">
      <c r="B37" s="103">
        <v>44015</v>
      </c>
      <c r="C37" s="100" t="s">
        <v>184</v>
      </c>
      <c r="D37" s="104">
        <v>1554.82</v>
      </c>
      <c r="E37" s="106">
        <v>1</v>
      </c>
      <c r="G37" s="103">
        <v>44040</v>
      </c>
      <c r="H37" s="100" t="s">
        <v>353</v>
      </c>
      <c r="I37" s="104">
        <v>13372.56</v>
      </c>
      <c r="J37" s="106">
        <v>1</v>
      </c>
    </row>
    <row r="38" spans="2:10" x14ac:dyDescent="0.25">
      <c r="B38" s="103">
        <v>44015</v>
      </c>
      <c r="C38" s="100" t="s">
        <v>184</v>
      </c>
      <c r="D38" s="104">
        <v>20862.25</v>
      </c>
      <c r="E38" s="106">
        <v>1</v>
      </c>
      <c r="G38" s="103">
        <v>44041</v>
      </c>
      <c r="H38" s="100" t="s">
        <v>354</v>
      </c>
      <c r="I38" s="104">
        <v>9065.7000000000007</v>
      </c>
      <c r="J38" s="106">
        <v>1</v>
      </c>
    </row>
    <row r="39" spans="2:10" x14ac:dyDescent="0.25">
      <c r="B39" s="103">
        <v>44015</v>
      </c>
      <c r="C39" s="100" t="s">
        <v>184</v>
      </c>
      <c r="D39" s="104">
        <v>7530.79</v>
      </c>
      <c r="E39" s="106">
        <v>1</v>
      </c>
      <c r="G39" s="103">
        <v>44046</v>
      </c>
      <c r="H39" s="100" t="s">
        <v>193</v>
      </c>
      <c r="I39" s="104">
        <v>21749.37</v>
      </c>
      <c r="J39" s="106">
        <v>1</v>
      </c>
    </row>
    <row r="40" spans="2:10" x14ac:dyDescent="0.25">
      <c r="B40" s="103">
        <v>44015</v>
      </c>
      <c r="C40" s="100" t="s">
        <v>303</v>
      </c>
      <c r="D40" s="104">
        <v>13342.42</v>
      </c>
      <c r="E40" s="106">
        <v>1</v>
      </c>
      <c r="G40" s="103">
        <v>44050</v>
      </c>
      <c r="H40" s="100" t="s">
        <v>326</v>
      </c>
      <c r="I40" s="104">
        <v>1486.29</v>
      </c>
      <c r="J40" s="106">
        <v>1</v>
      </c>
    </row>
    <row r="41" spans="2:10" x14ac:dyDescent="0.25">
      <c r="B41" s="103">
        <v>44015</v>
      </c>
      <c r="C41" s="100" t="s">
        <v>303</v>
      </c>
      <c r="D41" s="104">
        <v>6128.27</v>
      </c>
      <c r="E41" s="106">
        <v>1</v>
      </c>
      <c r="G41" s="103">
        <v>44052</v>
      </c>
      <c r="H41" s="100" t="s">
        <v>346</v>
      </c>
      <c r="I41" s="104">
        <v>3410.02</v>
      </c>
      <c r="J41" s="106">
        <v>1</v>
      </c>
    </row>
    <row r="42" spans="2:10" x14ac:dyDescent="0.25">
      <c r="B42" s="103">
        <v>44015</v>
      </c>
      <c r="C42" s="100" t="s">
        <v>303</v>
      </c>
      <c r="D42" s="104">
        <v>46728.800000000003</v>
      </c>
      <c r="E42" s="106">
        <v>1</v>
      </c>
      <c r="G42" s="103">
        <v>44053</v>
      </c>
      <c r="H42" s="100" t="s">
        <v>327</v>
      </c>
      <c r="I42" s="104">
        <v>372.87</v>
      </c>
      <c r="J42" s="106">
        <v>1</v>
      </c>
    </row>
    <row r="43" spans="2:10" x14ac:dyDescent="0.25">
      <c r="B43" s="103">
        <v>44015</v>
      </c>
      <c r="C43" s="100" t="s">
        <v>303</v>
      </c>
      <c r="D43" s="104">
        <v>14654.86</v>
      </c>
      <c r="E43" s="106">
        <v>1</v>
      </c>
      <c r="G43" s="103">
        <v>44054</v>
      </c>
      <c r="H43" s="100" t="s">
        <v>359</v>
      </c>
      <c r="I43" s="104">
        <v>16598.96</v>
      </c>
      <c r="J43" s="106">
        <v>1</v>
      </c>
    </row>
    <row r="44" spans="2:10" x14ac:dyDescent="0.25">
      <c r="B44" s="103">
        <v>44017</v>
      </c>
      <c r="C44" s="100" t="s">
        <v>285</v>
      </c>
      <c r="D44" s="104">
        <v>72.05</v>
      </c>
      <c r="E44" s="106">
        <v>1</v>
      </c>
      <c r="G44" s="103">
        <v>44059</v>
      </c>
      <c r="H44" s="100" t="s">
        <v>372</v>
      </c>
      <c r="I44" s="104">
        <v>6663.55</v>
      </c>
      <c r="J44" s="106">
        <v>1</v>
      </c>
    </row>
    <row r="45" spans="2:10" x14ac:dyDescent="0.25">
      <c r="B45" s="103">
        <v>44017</v>
      </c>
      <c r="C45" s="100" t="s">
        <v>285</v>
      </c>
      <c r="D45" s="104">
        <v>78.08</v>
      </c>
      <c r="E45" s="106">
        <v>1</v>
      </c>
      <c r="G45" s="103">
        <v>44060</v>
      </c>
      <c r="H45" s="100" t="s">
        <v>197</v>
      </c>
      <c r="I45" s="104">
        <v>85555.82</v>
      </c>
      <c r="J45" s="106">
        <v>1</v>
      </c>
    </row>
    <row r="46" spans="2:10" x14ac:dyDescent="0.25">
      <c r="B46" s="103">
        <v>44017</v>
      </c>
      <c r="C46" s="100" t="s">
        <v>285</v>
      </c>
      <c r="D46" s="104">
        <v>77.73</v>
      </c>
      <c r="E46" s="106">
        <v>1</v>
      </c>
      <c r="G46" s="103">
        <v>44061</v>
      </c>
      <c r="H46" s="100" t="s">
        <v>364</v>
      </c>
      <c r="I46" s="104">
        <v>705.81</v>
      </c>
      <c r="J46" s="106">
        <v>1</v>
      </c>
    </row>
    <row r="47" spans="2:10" x14ac:dyDescent="0.25">
      <c r="B47" s="103">
        <v>44017</v>
      </c>
      <c r="C47" s="100" t="s">
        <v>285</v>
      </c>
      <c r="D47" s="104">
        <v>97.36</v>
      </c>
      <c r="E47" s="106">
        <v>1</v>
      </c>
      <c r="G47" s="103">
        <v>44062</v>
      </c>
      <c r="H47" s="100" t="s">
        <v>360</v>
      </c>
      <c r="I47" s="104">
        <v>5336.1</v>
      </c>
      <c r="J47" s="106">
        <v>1</v>
      </c>
    </row>
    <row r="48" spans="2:10" x14ac:dyDescent="0.25">
      <c r="B48" s="103">
        <v>44017</v>
      </c>
      <c r="C48" s="100" t="s">
        <v>285</v>
      </c>
      <c r="D48" s="104">
        <v>206.41</v>
      </c>
      <c r="E48" s="106">
        <v>1</v>
      </c>
      <c r="G48" s="103">
        <v>44063</v>
      </c>
      <c r="H48" s="100" t="s">
        <v>368</v>
      </c>
      <c r="I48" s="104">
        <v>705.81</v>
      </c>
      <c r="J48" s="106">
        <v>1</v>
      </c>
    </row>
    <row r="49" spans="2:10" x14ac:dyDescent="0.25">
      <c r="B49" s="103">
        <v>44017</v>
      </c>
      <c r="C49" s="100" t="s">
        <v>302</v>
      </c>
      <c r="D49" s="104">
        <v>823.44</v>
      </c>
      <c r="E49" s="106">
        <v>1</v>
      </c>
      <c r="G49" s="103">
        <v>44064</v>
      </c>
      <c r="H49" s="100" t="s">
        <v>363</v>
      </c>
      <c r="I49" s="104">
        <v>1328.71</v>
      </c>
      <c r="J49" s="106">
        <v>1</v>
      </c>
    </row>
    <row r="50" spans="2:10" x14ac:dyDescent="0.25">
      <c r="B50" s="103">
        <v>44017</v>
      </c>
      <c r="C50" s="100" t="s">
        <v>294</v>
      </c>
      <c r="D50" s="104">
        <v>823.44</v>
      </c>
      <c r="E50" s="106">
        <v>1</v>
      </c>
      <c r="G50" s="103">
        <v>44066</v>
      </c>
      <c r="H50" s="100" t="s">
        <v>366</v>
      </c>
      <c r="I50" s="104">
        <v>1212.02</v>
      </c>
      <c r="J50" s="106">
        <v>1</v>
      </c>
    </row>
    <row r="51" spans="2:10" x14ac:dyDescent="0.25">
      <c r="B51" s="103">
        <v>44017</v>
      </c>
      <c r="C51" s="100" t="s">
        <v>350</v>
      </c>
      <c r="D51" s="104">
        <v>876</v>
      </c>
      <c r="E51" s="106">
        <v>1</v>
      </c>
      <c r="G51" s="103">
        <v>44068</v>
      </c>
      <c r="H51" s="100" t="s">
        <v>371</v>
      </c>
      <c r="I51" s="104">
        <v>10921.74</v>
      </c>
      <c r="J51" s="106">
        <v>1</v>
      </c>
    </row>
    <row r="52" spans="2:10" x14ac:dyDescent="0.25">
      <c r="B52" s="103">
        <v>44018</v>
      </c>
      <c r="C52" s="100" t="s">
        <v>287</v>
      </c>
      <c r="D52" s="104">
        <v>1093.56</v>
      </c>
      <c r="E52" s="106">
        <v>1</v>
      </c>
      <c r="G52" s="103">
        <v>44069</v>
      </c>
      <c r="H52" s="100" t="s">
        <v>377</v>
      </c>
      <c r="I52" s="104">
        <v>3766.06</v>
      </c>
      <c r="J52" s="106">
        <v>1</v>
      </c>
    </row>
    <row r="53" spans="2:10" x14ac:dyDescent="0.25">
      <c r="B53" s="103">
        <v>44018</v>
      </c>
      <c r="C53" s="100" t="s">
        <v>287</v>
      </c>
      <c r="D53" s="104">
        <v>3881.09</v>
      </c>
      <c r="E53" s="106">
        <v>1</v>
      </c>
      <c r="G53" s="103">
        <v>44070</v>
      </c>
      <c r="H53" s="100" t="s">
        <v>199</v>
      </c>
      <c r="I53" s="104">
        <v>63688.3</v>
      </c>
      <c r="J53" s="106">
        <v>1</v>
      </c>
    </row>
    <row r="54" spans="2:10" x14ac:dyDescent="0.25">
      <c r="B54" s="103">
        <v>44018</v>
      </c>
      <c r="C54" s="100" t="s">
        <v>287</v>
      </c>
      <c r="D54" s="104">
        <v>188.6</v>
      </c>
      <c r="E54" s="106">
        <v>1</v>
      </c>
      <c r="G54" s="103">
        <v>44073</v>
      </c>
      <c r="H54" s="100" t="s">
        <v>383</v>
      </c>
      <c r="I54" s="104">
        <v>924.92</v>
      </c>
      <c r="J54" s="106">
        <v>1</v>
      </c>
    </row>
    <row r="55" spans="2:10" x14ac:dyDescent="0.25">
      <c r="B55" s="103">
        <v>44018</v>
      </c>
      <c r="C55" s="100" t="s">
        <v>287</v>
      </c>
      <c r="D55" s="104">
        <v>653.72</v>
      </c>
      <c r="E55" s="106">
        <v>1</v>
      </c>
      <c r="G55" s="103">
        <v>44074</v>
      </c>
      <c r="H55" s="100" t="s">
        <v>376</v>
      </c>
      <c r="I55" s="104">
        <v>6549.58</v>
      </c>
      <c r="J55" s="106">
        <v>1</v>
      </c>
    </row>
    <row r="56" spans="2:10" x14ac:dyDescent="0.25">
      <c r="B56" s="103">
        <v>44020</v>
      </c>
      <c r="C56" s="100" t="s">
        <v>286</v>
      </c>
      <c r="D56" s="104">
        <v>617.95000000000005</v>
      </c>
      <c r="E56" s="106">
        <v>1</v>
      </c>
      <c r="G56" s="103">
        <v>44075</v>
      </c>
      <c r="H56" s="100" t="s">
        <v>347</v>
      </c>
      <c r="I56" s="104">
        <v>6078.27</v>
      </c>
      <c r="J56" s="106">
        <v>1</v>
      </c>
    </row>
    <row r="57" spans="2:10" x14ac:dyDescent="0.25">
      <c r="B57" s="103">
        <v>44020</v>
      </c>
      <c r="C57" s="100" t="s">
        <v>286</v>
      </c>
      <c r="D57" s="104">
        <v>3146.7</v>
      </c>
      <c r="E57" s="106">
        <v>1</v>
      </c>
      <c r="G57" s="103">
        <v>44076</v>
      </c>
      <c r="H57" s="100" t="s">
        <v>391</v>
      </c>
      <c r="I57" s="104">
        <v>24707.31</v>
      </c>
      <c r="J57" s="106">
        <v>1</v>
      </c>
    </row>
    <row r="58" spans="2:10" x14ac:dyDescent="0.25">
      <c r="B58" s="103">
        <v>44020</v>
      </c>
      <c r="C58" s="100" t="s">
        <v>297</v>
      </c>
      <c r="D58" s="104">
        <v>6376.1</v>
      </c>
      <c r="E58" s="106">
        <v>1</v>
      </c>
      <c r="G58" s="103">
        <v>44077</v>
      </c>
      <c r="H58" s="100" t="s">
        <v>378</v>
      </c>
      <c r="I58" s="104">
        <v>1471.35</v>
      </c>
      <c r="J58" s="106">
        <v>1</v>
      </c>
    </row>
    <row r="59" spans="2:10" x14ac:dyDescent="0.25">
      <c r="B59" s="103">
        <v>44020</v>
      </c>
      <c r="C59" s="100" t="s">
        <v>297</v>
      </c>
      <c r="D59" s="104">
        <v>18708.36</v>
      </c>
      <c r="E59" s="106">
        <v>1</v>
      </c>
      <c r="G59" s="103">
        <v>44079</v>
      </c>
      <c r="H59" s="100" t="s">
        <v>200</v>
      </c>
      <c r="I59" s="104">
        <v>3028.68</v>
      </c>
      <c r="J59" s="106">
        <v>1</v>
      </c>
    </row>
    <row r="60" spans="2:10" x14ac:dyDescent="0.25">
      <c r="B60" s="103">
        <v>44020</v>
      </c>
      <c r="C60" s="100" t="s">
        <v>309</v>
      </c>
      <c r="D60" s="104">
        <v>1515.02</v>
      </c>
      <c r="E60" s="106">
        <v>1</v>
      </c>
      <c r="G60" s="103">
        <v>44080</v>
      </c>
      <c r="H60" s="100" t="s">
        <v>201</v>
      </c>
      <c r="I60" s="104">
        <v>445120.28</v>
      </c>
      <c r="J60" s="106">
        <v>1</v>
      </c>
    </row>
    <row r="61" spans="2:10" x14ac:dyDescent="0.25">
      <c r="B61" s="103">
        <v>44020</v>
      </c>
      <c r="C61" s="100" t="s">
        <v>309</v>
      </c>
      <c r="D61" s="104">
        <v>5555.47</v>
      </c>
      <c r="E61" s="106">
        <v>1</v>
      </c>
      <c r="G61" s="103">
        <v>44081</v>
      </c>
      <c r="H61" s="100" t="s">
        <v>335</v>
      </c>
      <c r="I61" s="104">
        <v>1550.18</v>
      </c>
      <c r="J61" s="106">
        <v>1</v>
      </c>
    </row>
    <row r="62" spans="2:10" x14ac:dyDescent="0.25">
      <c r="B62" s="103">
        <v>44020</v>
      </c>
      <c r="C62" s="100" t="s">
        <v>309</v>
      </c>
      <c r="D62" s="104">
        <v>34184.67</v>
      </c>
      <c r="E62" s="106">
        <v>1</v>
      </c>
      <c r="G62" s="103">
        <v>44085</v>
      </c>
      <c r="H62" s="100" t="s">
        <v>336</v>
      </c>
      <c r="I62" s="104">
        <v>1336.49</v>
      </c>
      <c r="J62" s="106">
        <v>1</v>
      </c>
    </row>
    <row r="63" spans="2:10" x14ac:dyDescent="0.25">
      <c r="B63" s="103">
        <v>44020</v>
      </c>
      <c r="C63" s="100" t="s">
        <v>309</v>
      </c>
      <c r="D63" s="104">
        <v>1616.3</v>
      </c>
      <c r="E63" s="106">
        <v>1</v>
      </c>
      <c r="G63" s="103">
        <v>44087</v>
      </c>
      <c r="H63" s="100" t="s">
        <v>387</v>
      </c>
      <c r="I63" s="104">
        <v>3475.97</v>
      </c>
      <c r="J63" s="106">
        <v>1</v>
      </c>
    </row>
    <row r="64" spans="2:10" x14ac:dyDescent="0.25">
      <c r="B64" s="103">
        <v>44020</v>
      </c>
      <c r="C64" s="100" t="s">
        <v>310</v>
      </c>
      <c r="D64" s="104">
        <v>5922.5</v>
      </c>
      <c r="E64" s="106">
        <v>1</v>
      </c>
      <c r="G64" s="103">
        <v>44089</v>
      </c>
      <c r="H64" s="100" t="s">
        <v>373</v>
      </c>
      <c r="I64" s="104">
        <v>24.84</v>
      </c>
      <c r="J64" s="106">
        <v>1</v>
      </c>
    </row>
    <row r="65" spans="2:10" x14ac:dyDescent="0.25">
      <c r="B65" s="103">
        <v>44020</v>
      </c>
      <c r="C65" s="100" t="s">
        <v>310</v>
      </c>
      <c r="D65" s="104">
        <v>5543.31</v>
      </c>
      <c r="E65" s="106">
        <v>1</v>
      </c>
      <c r="G65" s="103">
        <v>44090</v>
      </c>
      <c r="H65" s="100" t="s">
        <v>397</v>
      </c>
      <c r="I65" s="104">
        <v>1789.4</v>
      </c>
      <c r="J65" s="106">
        <v>1</v>
      </c>
    </row>
    <row r="66" spans="2:10" x14ac:dyDescent="0.25">
      <c r="B66" s="103">
        <v>44020</v>
      </c>
      <c r="C66" s="100" t="s">
        <v>310</v>
      </c>
      <c r="D66" s="104">
        <v>4499.8599999999997</v>
      </c>
      <c r="E66" s="106">
        <v>1</v>
      </c>
      <c r="G66" s="103">
        <v>44091</v>
      </c>
      <c r="H66" s="100" t="s">
        <v>399</v>
      </c>
      <c r="I66" s="104">
        <v>4011.95</v>
      </c>
      <c r="J66" s="106">
        <v>1</v>
      </c>
    </row>
    <row r="67" spans="2:10" x14ac:dyDescent="0.25">
      <c r="B67" s="103">
        <v>44020</v>
      </c>
      <c r="C67" s="100" t="s">
        <v>311</v>
      </c>
      <c r="D67" s="104">
        <v>4604.38</v>
      </c>
      <c r="E67" s="106">
        <v>1</v>
      </c>
      <c r="G67" s="103">
        <v>44092</v>
      </c>
      <c r="H67" s="100" t="s">
        <v>406</v>
      </c>
      <c r="I67" s="104">
        <v>9325.02</v>
      </c>
      <c r="J67" s="106">
        <v>1</v>
      </c>
    </row>
    <row r="68" spans="2:10" x14ac:dyDescent="0.25">
      <c r="B68" s="103">
        <v>44020</v>
      </c>
      <c r="C68" s="100" t="s">
        <v>312</v>
      </c>
      <c r="D68" s="104">
        <v>1120.1099999999999</v>
      </c>
      <c r="E68" s="106">
        <v>1</v>
      </c>
      <c r="G68" s="103">
        <v>44093</v>
      </c>
      <c r="H68" s="100" t="s">
        <v>394</v>
      </c>
      <c r="I68" s="104">
        <v>5536.88</v>
      </c>
      <c r="J68" s="106">
        <v>1</v>
      </c>
    </row>
    <row r="69" spans="2:10" x14ac:dyDescent="0.25">
      <c r="B69" s="103">
        <v>44020</v>
      </c>
      <c r="C69" s="100" t="s">
        <v>313</v>
      </c>
      <c r="D69" s="104">
        <v>5675.73</v>
      </c>
      <c r="E69" s="106">
        <v>1</v>
      </c>
      <c r="G69" s="103">
        <v>44096</v>
      </c>
      <c r="H69" s="100" t="s">
        <v>407</v>
      </c>
      <c r="I69" s="104">
        <v>12544.15</v>
      </c>
      <c r="J69" s="106">
        <v>1</v>
      </c>
    </row>
    <row r="70" spans="2:10" x14ac:dyDescent="0.25">
      <c r="B70" s="103">
        <v>44020</v>
      </c>
      <c r="C70" s="100" t="s">
        <v>315</v>
      </c>
      <c r="D70" s="104">
        <v>2992.67</v>
      </c>
      <c r="E70" s="106">
        <v>1</v>
      </c>
      <c r="G70" s="103">
        <v>44097</v>
      </c>
      <c r="H70" s="100" t="s">
        <v>408</v>
      </c>
      <c r="I70" s="104">
        <v>8357.9599999999991</v>
      </c>
      <c r="J70" s="106">
        <v>1</v>
      </c>
    </row>
    <row r="71" spans="2:10" x14ac:dyDescent="0.25">
      <c r="B71" s="103">
        <v>44020</v>
      </c>
      <c r="C71" s="100" t="s">
        <v>351</v>
      </c>
      <c r="D71" s="104">
        <v>9129.43</v>
      </c>
      <c r="E71" s="106">
        <v>1</v>
      </c>
      <c r="G71" s="103">
        <v>44098</v>
      </c>
      <c r="H71" s="100" t="s">
        <v>412</v>
      </c>
      <c r="I71" s="104">
        <v>1138.56</v>
      </c>
      <c r="J71" s="106">
        <v>1</v>
      </c>
    </row>
    <row r="72" spans="2:10" x14ac:dyDescent="0.25">
      <c r="B72" s="103">
        <v>44020</v>
      </c>
      <c r="C72" s="100" t="s">
        <v>351</v>
      </c>
      <c r="D72" s="104">
        <v>9038.57</v>
      </c>
      <c r="E72" s="106">
        <v>1</v>
      </c>
      <c r="G72" s="103">
        <v>44104</v>
      </c>
      <c r="H72" s="100" t="s">
        <v>205</v>
      </c>
      <c r="I72" s="104">
        <v>5277.81</v>
      </c>
      <c r="J72" s="106">
        <v>1</v>
      </c>
    </row>
    <row r="73" spans="2:10" x14ac:dyDescent="0.25">
      <c r="B73" s="103">
        <v>44020</v>
      </c>
      <c r="C73" s="100" t="s">
        <v>351</v>
      </c>
      <c r="D73" s="104">
        <v>11352</v>
      </c>
      <c r="E73" s="106">
        <v>1</v>
      </c>
      <c r="G73" s="103">
        <v>44106</v>
      </c>
      <c r="H73" s="100" t="s">
        <v>423</v>
      </c>
      <c r="I73" s="104">
        <v>9646.6200000000008</v>
      </c>
      <c r="J73" s="106">
        <v>1</v>
      </c>
    </row>
    <row r="74" spans="2:10" x14ac:dyDescent="0.25">
      <c r="B74" s="103">
        <v>44021</v>
      </c>
      <c r="C74" s="100" t="s">
        <v>314</v>
      </c>
      <c r="D74" s="104">
        <v>3214.21</v>
      </c>
      <c r="E74" s="106">
        <v>1</v>
      </c>
      <c r="G74" s="103">
        <v>44108</v>
      </c>
      <c r="H74" s="100" t="s">
        <v>413</v>
      </c>
      <c r="I74" s="104">
        <v>3160.64</v>
      </c>
      <c r="J74" s="106">
        <v>1</v>
      </c>
    </row>
    <row r="75" spans="2:10" x14ac:dyDescent="0.25">
      <c r="B75" s="103">
        <v>44023</v>
      </c>
      <c r="C75" s="100" t="s">
        <v>288</v>
      </c>
      <c r="D75" s="104">
        <v>1199.48</v>
      </c>
      <c r="E75" s="106">
        <v>1</v>
      </c>
      <c r="G75" s="103">
        <v>44109</v>
      </c>
      <c r="H75" s="100" t="s">
        <v>410</v>
      </c>
      <c r="I75" s="104">
        <v>9373.92</v>
      </c>
      <c r="J75" s="106">
        <v>1</v>
      </c>
    </row>
    <row r="76" spans="2:10" x14ac:dyDescent="0.25">
      <c r="B76" s="103">
        <v>44023</v>
      </c>
      <c r="C76" s="100" t="s">
        <v>288</v>
      </c>
      <c r="D76" s="104">
        <v>1189.2</v>
      </c>
      <c r="E76" s="106">
        <v>1</v>
      </c>
      <c r="G76" s="103">
        <v>44111</v>
      </c>
      <c r="H76" s="100" t="s">
        <v>424</v>
      </c>
      <c r="I76" s="104">
        <v>4697.3999999999996</v>
      </c>
      <c r="J76" s="106">
        <v>1</v>
      </c>
    </row>
    <row r="77" spans="2:10" x14ac:dyDescent="0.25">
      <c r="B77" s="103">
        <v>44023</v>
      </c>
      <c r="C77" s="100" t="s">
        <v>288</v>
      </c>
      <c r="D77" s="104">
        <v>956.99</v>
      </c>
      <c r="E77" s="106">
        <v>1</v>
      </c>
      <c r="G77" s="103">
        <v>44114</v>
      </c>
      <c r="H77" s="100" t="s">
        <v>441</v>
      </c>
      <c r="I77" s="104">
        <v>1440.76</v>
      </c>
      <c r="J77" s="106">
        <v>1</v>
      </c>
    </row>
    <row r="78" spans="2:10" x14ac:dyDescent="0.25">
      <c r="B78" s="103">
        <v>44023</v>
      </c>
      <c r="C78" s="100" t="s">
        <v>288</v>
      </c>
      <c r="D78" s="104">
        <v>1616.3</v>
      </c>
      <c r="E78" s="106">
        <v>1</v>
      </c>
      <c r="G78" s="103">
        <v>44115</v>
      </c>
      <c r="H78" s="100" t="s">
        <v>443</v>
      </c>
      <c r="I78" s="104">
        <v>4444.29</v>
      </c>
      <c r="J78" s="106">
        <v>1</v>
      </c>
    </row>
    <row r="79" spans="2:10" x14ac:dyDescent="0.25">
      <c r="B79" s="103">
        <v>44023</v>
      </c>
      <c r="C79" s="100" t="s">
        <v>295</v>
      </c>
      <c r="D79" s="104">
        <v>4279.3</v>
      </c>
      <c r="E79" s="106">
        <v>1</v>
      </c>
      <c r="G79" s="103">
        <v>44116</v>
      </c>
      <c r="H79" s="100" t="s">
        <v>433</v>
      </c>
      <c r="I79" s="104">
        <v>1920.84</v>
      </c>
      <c r="J79" s="106">
        <v>1</v>
      </c>
    </row>
    <row r="80" spans="2:10" x14ac:dyDescent="0.25">
      <c r="B80" s="103">
        <v>44023</v>
      </c>
      <c r="C80" s="100" t="s">
        <v>295</v>
      </c>
      <c r="D80" s="104">
        <v>7994.06</v>
      </c>
      <c r="E80" s="106">
        <v>1</v>
      </c>
      <c r="G80" s="103">
        <v>44117</v>
      </c>
      <c r="H80" s="100" t="s">
        <v>444</v>
      </c>
      <c r="I80" s="104">
        <v>5249.46</v>
      </c>
      <c r="J80" s="106">
        <v>1</v>
      </c>
    </row>
    <row r="81" spans="2:10" x14ac:dyDescent="0.25">
      <c r="B81" s="103">
        <v>44023</v>
      </c>
      <c r="C81" s="100" t="s">
        <v>296</v>
      </c>
      <c r="D81" s="104">
        <v>765.88</v>
      </c>
      <c r="E81" s="106">
        <v>1</v>
      </c>
      <c r="G81" s="103">
        <v>44119</v>
      </c>
      <c r="H81" s="100" t="s">
        <v>434</v>
      </c>
      <c r="I81" s="104">
        <v>2396.7600000000002</v>
      </c>
      <c r="J81" s="106">
        <v>1</v>
      </c>
    </row>
    <row r="82" spans="2:10" x14ac:dyDescent="0.25">
      <c r="B82" s="103">
        <v>44023</v>
      </c>
      <c r="C82" s="100" t="s">
        <v>296</v>
      </c>
      <c r="D82" s="104">
        <v>236.5</v>
      </c>
      <c r="E82" s="106">
        <v>1</v>
      </c>
      <c r="G82" s="103">
        <v>44120</v>
      </c>
      <c r="H82" s="100" t="s">
        <v>207</v>
      </c>
      <c r="I82" s="104">
        <v>3769.78</v>
      </c>
      <c r="J82" s="106">
        <v>1</v>
      </c>
    </row>
    <row r="83" spans="2:10" x14ac:dyDescent="0.25">
      <c r="B83" s="103">
        <v>44023</v>
      </c>
      <c r="C83" s="100" t="s">
        <v>316</v>
      </c>
      <c r="D83" s="104">
        <v>1414.98</v>
      </c>
      <c r="E83" s="106">
        <v>1</v>
      </c>
      <c r="G83" s="103">
        <v>44121</v>
      </c>
      <c r="H83" s="100" t="s">
        <v>454</v>
      </c>
      <c r="I83" s="104">
        <v>1022.91</v>
      </c>
      <c r="J83" s="106">
        <v>1</v>
      </c>
    </row>
    <row r="84" spans="2:10" x14ac:dyDescent="0.25">
      <c r="B84" s="103">
        <v>44023</v>
      </c>
      <c r="C84" s="100" t="s">
        <v>316</v>
      </c>
      <c r="D84" s="104">
        <v>174.33</v>
      </c>
      <c r="E84" s="106">
        <v>1</v>
      </c>
      <c r="G84" s="103">
        <v>44122</v>
      </c>
      <c r="H84" s="100" t="s">
        <v>436</v>
      </c>
      <c r="I84" s="104">
        <v>24743.66</v>
      </c>
      <c r="J84" s="106">
        <v>1</v>
      </c>
    </row>
    <row r="85" spans="2:10" x14ac:dyDescent="0.25">
      <c r="B85" s="103">
        <v>44024</v>
      </c>
      <c r="C85" s="100" t="s">
        <v>306</v>
      </c>
      <c r="D85" s="104">
        <v>3565.93</v>
      </c>
      <c r="E85" s="106">
        <v>1</v>
      </c>
      <c r="G85" s="103">
        <v>44123</v>
      </c>
      <c r="H85" s="100" t="s">
        <v>432</v>
      </c>
      <c r="I85" s="104">
        <v>1453.19</v>
      </c>
      <c r="J85" s="106">
        <v>1</v>
      </c>
    </row>
    <row r="86" spans="2:10" x14ac:dyDescent="0.25">
      <c r="B86" s="103">
        <v>44024</v>
      </c>
      <c r="C86" s="100" t="s">
        <v>185</v>
      </c>
      <c r="D86" s="104">
        <v>9164.31</v>
      </c>
      <c r="E86" s="106">
        <v>1</v>
      </c>
      <c r="G86" s="103">
        <v>44125</v>
      </c>
      <c r="H86" s="100" t="s">
        <v>438</v>
      </c>
      <c r="I86" s="104">
        <v>682.15</v>
      </c>
      <c r="J86" s="106">
        <v>1</v>
      </c>
    </row>
    <row r="87" spans="2:10" x14ac:dyDescent="0.25">
      <c r="B87" s="103">
        <v>44024</v>
      </c>
      <c r="C87" s="100" t="s">
        <v>185</v>
      </c>
      <c r="D87" s="104">
        <v>129111.21</v>
      </c>
      <c r="E87" s="106">
        <v>1</v>
      </c>
      <c r="G87" s="103">
        <v>44127</v>
      </c>
      <c r="H87" s="100" t="s">
        <v>449</v>
      </c>
      <c r="I87" s="104">
        <v>570.38</v>
      </c>
      <c r="J87" s="106">
        <v>1</v>
      </c>
    </row>
    <row r="88" spans="2:10" x14ac:dyDescent="0.25">
      <c r="B88" s="103">
        <v>44025</v>
      </c>
      <c r="C88" s="100" t="s">
        <v>305</v>
      </c>
      <c r="D88" s="104">
        <v>1524.56</v>
      </c>
      <c r="E88" s="106">
        <v>1</v>
      </c>
      <c r="G88" s="103">
        <v>44128</v>
      </c>
      <c r="H88" s="100" t="s">
        <v>460</v>
      </c>
      <c r="I88" s="104">
        <v>1591.8</v>
      </c>
      <c r="J88" s="106">
        <v>1</v>
      </c>
    </row>
    <row r="89" spans="2:10" x14ac:dyDescent="0.25">
      <c r="B89" s="103">
        <v>44025</v>
      </c>
      <c r="C89" s="100" t="s">
        <v>305</v>
      </c>
      <c r="D89" s="104">
        <v>2703.14</v>
      </c>
      <c r="E89" s="106">
        <v>1</v>
      </c>
      <c r="G89" s="103">
        <v>44130</v>
      </c>
      <c r="H89" s="100" t="s">
        <v>453</v>
      </c>
      <c r="I89" s="104">
        <v>4423.72</v>
      </c>
      <c r="J89" s="106">
        <v>1</v>
      </c>
    </row>
    <row r="90" spans="2:10" x14ac:dyDescent="0.25">
      <c r="B90" s="103">
        <v>44025</v>
      </c>
      <c r="C90" s="100" t="s">
        <v>305</v>
      </c>
      <c r="D90" s="104">
        <v>1658.88</v>
      </c>
      <c r="E90" s="106">
        <v>1</v>
      </c>
      <c r="G90" s="103">
        <v>44131</v>
      </c>
      <c r="H90" s="100" t="s">
        <v>447</v>
      </c>
      <c r="I90" s="104">
        <v>1334.69</v>
      </c>
      <c r="J90" s="106">
        <v>1</v>
      </c>
    </row>
    <row r="91" spans="2:10" x14ac:dyDescent="0.25">
      <c r="B91" s="103">
        <v>44025</v>
      </c>
      <c r="C91" s="100" t="s">
        <v>305</v>
      </c>
      <c r="D91" s="104">
        <v>6492.31</v>
      </c>
      <c r="E91" s="106">
        <v>1</v>
      </c>
      <c r="G91" s="103">
        <v>44132</v>
      </c>
      <c r="H91" s="100" t="s">
        <v>456</v>
      </c>
      <c r="I91" s="104">
        <v>1443.57</v>
      </c>
      <c r="J91" s="106">
        <v>1</v>
      </c>
    </row>
    <row r="92" spans="2:10" x14ac:dyDescent="0.25">
      <c r="B92" s="103">
        <v>44025</v>
      </c>
      <c r="C92" s="100" t="s">
        <v>305</v>
      </c>
      <c r="D92" s="104">
        <v>7500.77</v>
      </c>
      <c r="E92" s="106">
        <v>1</v>
      </c>
      <c r="G92" s="103">
        <v>44133</v>
      </c>
      <c r="H92" s="100" t="s">
        <v>458</v>
      </c>
      <c r="I92" s="104">
        <v>12970.84</v>
      </c>
      <c r="J92" s="106">
        <v>1</v>
      </c>
    </row>
    <row r="93" spans="2:10" x14ac:dyDescent="0.25">
      <c r="B93" s="103">
        <v>44025</v>
      </c>
      <c r="C93" s="100" t="s">
        <v>186</v>
      </c>
      <c r="D93" s="104">
        <v>161970.87</v>
      </c>
      <c r="E93" s="106">
        <v>1</v>
      </c>
      <c r="G93" s="103">
        <v>44134</v>
      </c>
      <c r="H93" s="100" t="s">
        <v>528</v>
      </c>
      <c r="I93" s="104">
        <v>1910.83</v>
      </c>
      <c r="J93" s="106">
        <v>1</v>
      </c>
    </row>
    <row r="94" spans="2:10" x14ac:dyDescent="0.25">
      <c r="B94" s="103">
        <v>44025</v>
      </c>
      <c r="C94" s="100" t="s">
        <v>307</v>
      </c>
      <c r="D94" s="104">
        <v>929.84</v>
      </c>
      <c r="E94" s="106">
        <v>1</v>
      </c>
      <c r="G94" s="103">
        <v>44137</v>
      </c>
      <c r="H94" s="100" t="s">
        <v>452</v>
      </c>
      <c r="I94" s="104">
        <v>18135.45</v>
      </c>
      <c r="J94" s="106">
        <v>1</v>
      </c>
    </row>
    <row r="95" spans="2:10" x14ac:dyDescent="0.25">
      <c r="B95" s="103">
        <v>44025</v>
      </c>
      <c r="C95" s="100" t="s">
        <v>307</v>
      </c>
      <c r="D95" s="104">
        <v>87.16</v>
      </c>
      <c r="E95" s="106">
        <v>1</v>
      </c>
      <c r="G95" s="103">
        <v>44139</v>
      </c>
      <c r="H95" s="100" t="s">
        <v>459</v>
      </c>
      <c r="I95" s="104">
        <v>2402.44</v>
      </c>
      <c r="J95" s="106">
        <v>1</v>
      </c>
    </row>
    <row r="96" spans="2:10" x14ac:dyDescent="0.25">
      <c r="B96" s="103">
        <v>44025</v>
      </c>
      <c r="C96" s="100" t="s">
        <v>332</v>
      </c>
      <c r="D96" s="104">
        <v>29483.42</v>
      </c>
      <c r="E96" s="106">
        <v>1</v>
      </c>
      <c r="G96" s="103">
        <v>44140</v>
      </c>
      <c r="H96" s="100" t="s">
        <v>462</v>
      </c>
      <c r="I96" s="104">
        <v>26671.35</v>
      </c>
      <c r="J96" s="106">
        <v>1</v>
      </c>
    </row>
    <row r="97" spans="2:10" x14ac:dyDescent="0.25">
      <c r="B97" s="103">
        <v>44025</v>
      </c>
      <c r="C97" s="100" t="s">
        <v>332</v>
      </c>
      <c r="D97" s="104">
        <v>5111.5</v>
      </c>
      <c r="E97" s="106">
        <v>1</v>
      </c>
      <c r="G97" s="103">
        <v>44141</v>
      </c>
      <c r="H97" s="100" t="s">
        <v>475</v>
      </c>
      <c r="I97" s="104">
        <v>19786.259999999998</v>
      </c>
      <c r="J97" s="106">
        <v>1</v>
      </c>
    </row>
    <row r="98" spans="2:10" x14ac:dyDescent="0.25">
      <c r="B98" s="103">
        <v>44025</v>
      </c>
      <c r="C98" s="100" t="s">
        <v>332</v>
      </c>
      <c r="D98" s="104">
        <v>28900.7</v>
      </c>
      <c r="E98" s="106">
        <v>1</v>
      </c>
      <c r="G98" s="103">
        <v>44143</v>
      </c>
      <c r="H98" s="100" t="s">
        <v>463</v>
      </c>
      <c r="I98" s="104">
        <v>1917.85</v>
      </c>
      <c r="J98" s="106">
        <v>1</v>
      </c>
    </row>
    <row r="99" spans="2:10" x14ac:dyDescent="0.25">
      <c r="B99" s="103">
        <v>44025</v>
      </c>
      <c r="C99" s="100" t="s">
        <v>332</v>
      </c>
      <c r="D99" s="104">
        <v>387.58</v>
      </c>
      <c r="E99" s="106">
        <v>1</v>
      </c>
      <c r="G99" s="103">
        <v>44144</v>
      </c>
      <c r="H99" s="100" t="s">
        <v>472</v>
      </c>
      <c r="I99" s="104">
        <v>945.51</v>
      </c>
      <c r="J99" s="106">
        <v>1</v>
      </c>
    </row>
    <row r="100" spans="2:10" x14ac:dyDescent="0.25">
      <c r="B100" s="103">
        <v>44025</v>
      </c>
      <c r="C100" s="100" t="s">
        <v>332</v>
      </c>
      <c r="D100" s="104">
        <v>10169.27</v>
      </c>
      <c r="E100" s="106">
        <v>1</v>
      </c>
      <c r="G100" s="103">
        <v>44145</v>
      </c>
      <c r="H100" s="100" t="s">
        <v>479</v>
      </c>
      <c r="I100" s="104">
        <v>16560.63</v>
      </c>
      <c r="J100" s="106">
        <v>1</v>
      </c>
    </row>
    <row r="101" spans="2:10" x14ac:dyDescent="0.25">
      <c r="B101" s="103">
        <v>44025</v>
      </c>
      <c r="C101" s="100" t="s">
        <v>332</v>
      </c>
      <c r="D101" s="104">
        <v>4922.4399999999996</v>
      </c>
      <c r="E101" s="106">
        <v>1</v>
      </c>
      <c r="G101" s="103">
        <v>44146</v>
      </c>
      <c r="H101" s="100" t="s">
        <v>476</v>
      </c>
      <c r="I101" s="104">
        <v>4423.8599999999997</v>
      </c>
      <c r="J101" s="106">
        <v>1</v>
      </c>
    </row>
    <row r="102" spans="2:10" x14ac:dyDescent="0.25">
      <c r="B102" s="103">
        <v>44025</v>
      </c>
      <c r="C102" s="100" t="s">
        <v>332</v>
      </c>
      <c r="D102" s="104">
        <v>9722.43</v>
      </c>
      <c r="E102" s="106">
        <v>1</v>
      </c>
      <c r="G102" s="103">
        <v>44147</v>
      </c>
      <c r="H102" s="100" t="s">
        <v>481</v>
      </c>
      <c r="I102" s="104">
        <v>39852.699999999997</v>
      </c>
      <c r="J102" s="106">
        <v>1</v>
      </c>
    </row>
    <row r="103" spans="2:10" x14ac:dyDescent="0.25">
      <c r="B103" s="103">
        <v>44025</v>
      </c>
      <c r="C103" s="100" t="s">
        <v>332</v>
      </c>
      <c r="D103" s="104">
        <v>2915.26</v>
      </c>
      <c r="E103" s="106">
        <v>1</v>
      </c>
      <c r="G103" s="103">
        <v>44148</v>
      </c>
      <c r="H103" s="100" t="s">
        <v>484</v>
      </c>
      <c r="I103" s="104">
        <v>19692.169999999998</v>
      </c>
      <c r="J103" s="106">
        <v>1</v>
      </c>
    </row>
    <row r="104" spans="2:10" x14ac:dyDescent="0.25">
      <c r="B104" s="103">
        <v>44025</v>
      </c>
      <c r="C104" s="100" t="s">
        <v>332</v>
      </c>
      <c r="D104" s="104">
        <v>20432.63</v>
      </c>
      <c r="E104" s="106">
        <v>1</v>
      </c>
      <c r="G104" s="103">
        <v>44150</v>
      </c>
      <c r="H104" s="100" t="s">
        <v>485</v>
      </c>
      <c r="I104" s="104">
        <v>4358.13</v>
      </c>
      <c r="J104" s="106">
        <v>1</v>
      </c>
    </row>
    <row r="105" spans="2:10" x14ac:dyDescent="0.25">
      <c r="B105" s="103">
        <v>44025</v>
      </c>
      <c r="C105" s="100" t="s">
        <v>332</v>
      </c>
      <c r="D105" s="104">
        <v>5841.77</v>
      </c>
      <c r="E105" s="106">
        <v>1</v>
      </c>
      <c r="G105" s="103">
        <v>44152</v>
      </c>
      <c r="H105" s="100" t="s">
        <v>216</v>
      </c>
      <c r="I105" s="104">
        <v>27644.91</v>
      </c>
      <c r="J105" s="106">
        <v>1</v>
      </c>
    </row>
    <row r="106" spans="2:10" x14ac:dyDescent="0.25">
      <c r="B106" s="103">
        <v>44026</v>
      </c>
      <c r="C106" s="100" t="s">
        <v>319</v>
      </c>
      <c r="D106" s="104">
        <v>3582.06</v>
      </c>
      <c r="E106" s="106">
        <v>1</v>
      </c>
      <c r="G106" s="103">
        <v>44153</v>
      </c>
      <c r="H106" s="100" t="s">
        <v>488</v>
      </c>
      <c r="I106" s="104">
        <v>1364.06</v>
      </c>
      <c r="J106" s="106">
        <v>1</v>
      </c>
    </row>
    <row r="107" spans="2:10" x14ac:dyDescent="0.25">
      <c r="B107" s="103">
        <v>44026</v>
      </c>
      <c r="C107" s="100" t="s">
        <v>187</v>
      </c>
      <c r="D107" s="104">
        <v>14327.51</v>
      </c>
      <c r="E107" s="106">
        <v>1</v>
      </c>
      <c r="G107" s="103">
        <v>44154</v>
      </c>
      <c r="H107" s="100" t="s">
        <v>486</v>
      </c>
      <c r="I107" s="104">
        <v>1817.78</v>
      </c>
      <c r="J107" s="106">
        <v>1</v>
      </c>
    </row>
    <row r="108" spans="2:10" x14ac:dyDescent="0.25">
      <c r="B108" s="103">
        <v>44026</v>
      </c>
      <c r="C108" s="100" t="s">
        <v>187</v>
      </c>
      <c r="D108" s="104">
        <v>1506.11</v>
      </c>
      <c r="E108" s="106">
        <v>1</v>
      </c>
      <c r="G108" s="103">
        <v>44155</v>
      </c>
      <c r="H108" s="100" t="s">
        <v>487</v>
      </c>
      <c r="I108" s="104">
        <v>1428.9</v>
      </c>
      <c r="J108" s="106">
        <v>1</v>
      </c>
    </row>
    <row r="109" spans="2:10" x14ac:dyDescent="0.25">
      <c r="B109" s="103">
        <v>44026</v>
      </c>
      <c r="C109" s="100" t="s">
        <v>187</v>
      </c>
      <c r="D109" s="104">
        <v>26845.4</v>
      </c>
      <c r="E109" s="106">
        <v>1</v>
      </c>
      <c r="G109" s="103">
        <v>44156</v>
      </c>
      <c r="H109" s="100" t="s">
        <v>502</v>
      </c>
      <c r="I109" s="104">
        <v>5713.11</v>
      </c>
      <c r="J109" s="106">
        <v>1</v>
      </c>
    </row>
    <row r="110" spans="2:10" x14ac:dyDescent="0.25">
      <c r="B110" s="103">
        <v>44026</v>
      </c>
      <c r="C110" s="100" t="s">
        <v>187</v>
      </c>
      <c r="D110" s="104">
        <v>5014.71</v>
      </c>
      <c r="E110" s="106">
        <v>1</v>
      </c>
      <c r="G110" s="103">
        <v>44157</v>
      </c>
      <c r="H110" s="100" t="s">
        <v>524</v>
      </c>
      <c r="I110" s="104">
        <v>4227.62</v>
      </c>
      <c r="J110" s="106">
        <v>1</v>
      </c>
    </row>
    <row r="111" spans="2:10" x14ac:dyDescent="0.25">
      <c r="B111" s="103">
        <v>44026</v>
      </c>
      <c r="C111" s="100" t="s">
        <v>187</v>
      </c>
      <c r="D111" s="104">
        <v>9093.27</v>
      </c>
      <c r="E111" s="106">
        <v>1</v>
      </c>
      <c r="G111" s="103">
        <v>44158</v>
      </c>
      <c r="H111" s="100" t="s">
        <v>519</v>
      </c>
      <c r="I111" s="104">
        <v>1072.8</v>
      </c>
      <c r="J111" s="106">
        <v>1</v>
      </c>
    </row>
    <row r="112" spans="2:10" x14ac:dyDescent="0.25">
      <c r="B112" s="103">
        <v>44027</v>
      </c>
      <c r="C112" s="100" t="s">
        <v>331</v>
      </c>
      <c r="D112" s="104">
        <v>4988.82</v>
      </c>
      <c r="E112" s="106">
        <v>1</v>
      </c>
      <c r="G112" s="103">
        <v>44160</v>
      </c>
      <c r="H112" s="100" t="s">
        <v>516</v>
      </c>
      <c r="I112" s="104">
        <v>8205.86</v>
      </c>
      <c r="J112" s="106">
        <v>1</v>
      </c>
    </row>
    <row r="113" spans="2:10" x14ac:dyDescent="0.25">
      <c r="B113" s="103">
        <v>44027</v>
      </c>
      <c r="C113" s="100" t="s">
        <v>331</v>
      </c>
      <c r="D113" s="104">
        <v>5059.17</v>
      </c>
      <c r="E113" s="106">
        <v>1</v>
      </c>
      <c r="G113" s="103">
        <v>44161</v>
      </c>
      <c r="H113" s="100" t="s">
        <v>511</v>
      </c>
      <c r="I113" s="104">
        <v>3681.23</v>
      </c>
      <c r="J113" s="106">
        <v>1</v>
      </c>
    </row>
    <row r="114" spans="2:10" x14ac:dyDescent="0.25">
      <c r="B114" s="103">
        <v>44027</v>
      </c>
      <c r="C114" s="100" t="s">
        <v>331</v>
      </c>
      <c r="D114" s="104">
        <v>5258.12</v>
      </c>
      <c r="E114" s="106">
        <v>1</v>
      </c>
      <c r="G114" s="103">
        <v>44162</v>
      </c>
      <c r="H114" s="100" t="s">
        <v>523</v>
      </c>
      <c r="I114" s="104">
        <v>4699.95</v>
      </c>
      <c r="J114" s="106">
        <v>1</v>
      </c>
    </row>
    <row r="115" spans="2:10" x14ac:dyDescent="0.25">
      <c r="B115" s="103">
        <v>44027</v>
      </c>
      <c r="C115" s="100" t="s">
        <v>349</v>
      </c>
      <c r="D115" s="104">
        <v>17601.810000000001</v>
      </c>
      <c r="E115" s="106">
        <v>1</v>
      </c>
      <c r="G115" s="103">
        <v>44163</v>
      </c>
      <c r="H115" s="100" t="s">
        <v>522</v>
      </c>
      <c r="I115" s="104">
        <v>8723.77</v>
      </c>
      <c r="J115" s="106">
        <v>1</v>
      </c>
    </row>
    <row r="116" spans="2:10" x14ac:dyDescent="0.25">
      <c r="B116" s="103">
        <v>44028</v>
      </c>
      <c r="C116" s="100" t="s">
        <v>317</v>
      </c>
      <c r="D116" s="104">
        <v>1214.52</v>
      </c>
      <c r="E116" s="106">
        <v>1</v>
      </c>
      <c r="G116" s="103">
        <v>44164</v>
      </c>
      <c r="H116" s="100" t="s">
        <v>221</v>
      </c>
      <c r="I116" s="104">
        <v>7064.81</v>
      </c>
      <c r="J116" s="106">
        <v>1</v>
      </c>
    </row>
    <row r="117" spans="2:10" x14ac:dyDescent="0.25">
      <c r="B117" s="103">
        <v>44028</v>
      </c>
      <c r="C117" s="100" t="s">
        <v>320</v>
      </c>
      <c r="D117" s="104">
        <v>1878.41</v>
      </c>
      <c r="E117" s="106">
        <v>1</v>
      </c>
      <c r="G117" s="103">
        <v>44165</v>
      </c>
      <c r="H117" s="100" t="s">
        <v>547</v>
      </c>
      <c r="I117" s="104">
        <v>1286.24</v>
      </c>
      <c r="J117" s="106">
        <v>1</v>
      </c>
    </row>
    <row r="118" spans="2:10" x14ac:dyDescent="0.25">
      <c r="B118" s="103">
        <v>44028</v>
      </c>
      <c r="C118" s="100" t="s">
        <v>320</v>
      </c>
      <c r="D118" s="104">
        <v>5057.79</v>
      </c>
      <c r="E118" s="106">
        <v>1</v>
      </c>
      <c r="G118" s="103">
        <v>44168</v>
      </c>
      <c r="H118" s="100" t="s">
        <v>550</v>
      </c>
      <c r="I118" s="104">
        <v>5856.34</v>
      </c>
      <c r="J118" s="106">
        <v>1</v>
      </c>
    </row>
    <row r="119" spans="2:10" x14ac:dyDescent="0.25">
      <c r="B119" s="103">
        <v>44028</v>
      </c>
      <c r="C119" s="100" t="s">
        <v>321</v>
      </c>
      <c r="D119" s="104">
        <v>972.05</v>
      </c>
      <c r="E119" s="106">
        <v>1</v>
      </c>
      <c r="G119" s="103">
        <v>44169</v>
      </c>
      <c r="H119" s="100" t="s">
        <v>555</v>
      </c>
      <c r="I119" s="104">
        <v>4770.51</v>
      </c>
      <c r="J119" s="106">
        <v>1</v>
      </c>
    </row>
    <row r="120" spans="2:10" x14ac:dyDescent="0.25">
      <c r="B120" s="103">
        <v>44028</v>
      </c>
      <c r="C120" s="100" t="s">
        <v>330</v>
      </c>
      <c r="D120" s="104">
        <v>4639.34</v>
      </c>
      <c r="E120" s="106">
        <v>1</v>
      </c>
      <c r="G120" s="103">
        <v>44171</v>
      </c>
      <c r="H120" s="100" t="s">
        <v>554</v>
      </c>
      <c r="I120" s="104">
        <v>4190.17</v>
      </c>
      <c r="J120" s="106">
        <v>1</v>
      </c>
    </row>
    <row r="121" spans="2:10" x14ac:dyDescent="0.25">
      <c r="B121" s="103">
        <v>44028</v>
      </c>
      <c r="C121" s="100" t="s">
        <v>318</v>
      </c>
      <c r="D121" s="104">
        <v>813.74</v>
      </c>
      <c r="E121" s="106">
        <v>1</v>
      </c>
      <c r="G121" s="103">
        <v>44172</v>
      </c>
      <c r="H121" s="100" t="s">
        <v>586</v>
      </c>
      <c r="I121" s="104">
        <v>1794.66</v>
      </c>
      <c r="J121" s="106">
        <v>1</v>
      </c>
    </row>
    <row r="122" spans="2:10" x14ac:dyDescent="0.25">
      <c r="B122" s="103">
        <v>44028</v>
      </c>
      <c r="C122" s="100" t="s">
        <v>318</v>
      </c>
      <c r="D122" s="104">
        <v>20765.36</v>
      </c>
      <c r="E122" s="106">
        <v>1</v>
      </c>
      <c r="G122" s="103">
        <v>44173</v>
      </c>
      <c r="H122" s="100" t="s">
        <v>496</v>
      </c>
      <c r="I122" s="104">
        <v>1283.8499999999999</v>
      </c>
      <c r="J122" s="106">
        <v>1</v>
      </c>
    </row>
    <row r="123" spans="2:10" x14ac:dyDescent="0.25">
      <c r="B123" s="103">
        <v>44028</v>
      </c>
      <c r="C123" s="100" t="s">
        <v>318</v>
      </c>
      <c r="D123" s="104">
        <v>4872.45</v>
      </c>
      <c r="E123" s="106">
        <v>1</v>
      </c>
      <c r="G123" s="103">
        <v>44174</v>
      </c>
      <c r="H123" s="100" t="s">
        <v>538</v>
      </c>
      <c r="I123" s="104">
        <v>2269.4299999999998</v>
      </c>
      <c r="J123" s="106">
        <v>1</v>
      </c>
    </row>
    <row r="124" spans="2:10" x14ac:dyDescent="0.25">
      <c r="B124" s="103">
        <v>44028</v>
      </c>
      <c r="C124" s="100" t="s">
        <v>333</v>
      </c>
      <c r="D124" s="104">
        <v>2687.66</v>
      </c>
      <c r="E124" s="106">
        <v>1</v>
      </c>
      <c r="G124" s="103">
        <v>44175</v>
      </c>
      <c r="H124" s="100" t="s">
        <v>532</v>
      </c>
      <c r="I124" s="104">
        <v>1971.28</v>
      </c>
      <c r="J124" s="106">
        <v>1</v>
      </c>
    </row>
    <row r="125" spans="2:10" x14ac:dyDescent="0.25">
      <c r="B125" s="103">
        <v>44028</v>
      </c>
      <c r="C125" s="100" t="s">
        <v>333</v>
      </c>
      <c r="D125" s="104">
        <v>2767.1</v>
      </c>
      <c r="E125" s="106">
        <v>1</v>
      </c>
      <c r="G125" s="103">
        <v>44176</v>
      </c>
      <c r="H125" s="100" t="s">
        <v>565</v>
      </c>
      <c r="I125" s="104">
        <v>6281.32</v>
      </c>
      <c r="J125" s="106">
        <v>1</v>
      </c>
    </row>
    <row r="126" spans="2:10" x14ac:dyDescent="0.25">
      <c r="B126" s="103">
        <v>44028</v>
      </c>
      <c r="C126" s="100" t="s">
        <v>333</v>
      </c>
      <c r="D126" s="104">
        <v>10908.21</v>
      </c>
      <c r="E126" s="106">
        <v>1</v>
      </c>
      <c r="G126" s="103">
        <v>44177</v>
      </c>
      <c r="H126" s="100" t="s">
        <v>583</v>
      </c>
      <c r="I126" s="104">
        <v>3541.64</v>
      </c>
      <c r="J126" s="106">
        <v>1</v>
      </c>
    </row>
    <row r="127" spans="2:10" x14ac:dyDescent="0.25">
      <c r="B127" s="103">
        <v>44028</v>
      </c>
      <c r="C127" s="100" t="s">
        <v>333</v>
      </c>
      <c r="D127" s="104">
        <v>17455.04</v>
      </c>
      <c r="E127" s="106">
        <v>1</v>
      </c>
      <c r="G127" s="103">
        <v>44178</v>
      </c>
      <c r="H127" s="100" t="s">
        <v>537</v>
      </c>
      <c r="I127" s="104">
        <v>3060</v>
      </c>
      <c r="J127" s="106">
        <v>1</v>
      </c>
    </row>
    <row r="128" spans="2:10" x14ac:dyDescent="0.25">
      <c r="B128" s="103">
        <v>44028</v>
      </c>
      <c r="C128" s="100" t="s">
        <v>333</v>
      </c>
      <c r="D128" s="104">
        <v>3080.8</v>
      </c>
      <c r="E128" s="106">
        <v>1</v>
      </c>
      <c r="G128" s="103">
        <v>44180</v>
      </c>
      <c r="H128" s="100" t="s">
        <v>632</v>
      </c>
      <c r="I128" s="104">
        <v>4119.99</v>
      </c>
      <c r="J128" s="106">
        <v>1</v>
      </c>
    </row>
    <row r="129" spans="2:10" x14ac:dyDescent="0.25">
      <c r="B129" s="103">
        <v>44029</v>
      </c>
      <c r="C129" s="100" t="s">
        <v>348</v>
      </c>
      <c r="D129" s="104">
        <v>973.18</v>
      </c>
      <c r="E129" s="106">
        <v>1</v>
      </c>
      <c r="G129" s="103">
        <v>44181</v>
      </c>
      <c r="H129" s="100" t="s">
        <v>227</v>
      </c>
      <c r="I129" s="104">
        <v>49059.87</v>
      </c>
      <c r="J129" s="106">
        <v>1</v>
      </c>
    </row>
    <row r="130" spans="2:10" x14ac:dyDescent="0.25">
      <c r="B130" s="103">
        <v>44029</v>
      </c>
      <c r="C130" s="100" t="s">
        <v>348</v>
      </c>
      <c r="D130" s="104">
        <v>1073.6400000000001</v>
      </c>
      <c r="E130" s="106">
        <v>1</v>
      </c>
      <c r="G130" s="103">
        <v>44182</v>
      </c>
      <c r="H130" s="100" t="s">
        <v>594</v>
      </c>
      <c r="I130" s="104">
        <v>6061.22</v>
      </c>
      <c r="J130" s="106">
        <v>1</v>
      </c>
    </row>
    <row r="131" spans="2:10" x14ac:dyDescent="0.25">
      <c r="B131" s="103">
        <v>44029</v>
      </c>
      <c r="C131" s="100" t="s">
        <v>348</v>
      </c>
      <c r="D131" s="104">
        <v>4461.8599999999997</v>
      </c>
      <c r="E131" s="106">
        <v>1</v>
      </c>
      <c r="G131" s="103">
        <v>44183</v>
      </c>
      <c r="H131" s="100" t="s">
        <v>580</v>
      </c>
      <c r="I131" s="104">
        <v>1116.58</v>
      </c>
      <c r="J131" s="106">
        <v>1</v>
      </c>
    </row>
    <row r="132" spans="2:10" x14ac:dyDescent="0.25">
      <c r="B132" s="103">
        <v>44029</v>
      </c>
      <c r="C132" s="100" t="s">
        <v>348</v>
      </c>
      <c r="D132" s="104">
        <v>5076.84</v>
      </c>
      <c r="E132" s="106">
        <v>1</v>
      </c>
      <c r="G132" s="103">
        <v>44184</v>
      </c>
      <c r="H132" s="100" t="s">
        <v>601</v>
      </c>
      <c r="I132" s="104">
        <v>1236.6600000000001</v>
      </c>
      <c r="J132" s="106">
        <v>1</v>
      </c>
    </row>
    <row r="133" spans="2:10" x14ac:dyDescent="0.25">
      <c r="B133" s="103">
        <v>44030</v>
      </c>
      <c r="C133" s="100" t="s">
        <v>188</v>
      </c>
      <c r="D133" s="104">
        <v>361083.38</v>
      </c>
      <c r="E133" s="106">
        <v>1</v>
      </c>
      <c r="G133" s="103">
        <v>44185</v>
      </c>
      <c r="H133" s="100" t="s">
        <v>581</v>
      </c>
      <c r="I133" s="104">
        <v>22960.65</v>
      </c>
      <c r="J133" s="106">
        <v>1</v>
      </c>
    </row>
    <row r="134" spans="2:10" x14ac:dyDescent="0.25">
      <c r="B134" s="103">
        <v>44030</v>
      </c>
      <c r="C134" s="100" t="s">
        <v>188</v>
      </c>
      <c r="D134" s="104">
        <v>68978.259999999995</v>
      </c>
      <c r="E134" s="106">
        <v>1</v>
      </c>
      <c r="G134" s="103">
        <v>44187</v>
      </c>
      <c r="H134" s="100" t="s">
        <v>602</v>
      </c>
      <c r="I134" s="104">
        <v>373.02</v>
      </c>
      <c r="J134" s="106">
        <v>1</v>
      </c>
    </row>
    <row r="135" spans="2:10" x14ac:dyDescent="0.25">
      <c r="B135" s="103">
        <v>44030</v>
      </c>
      <c r="C135" s="100" t="s">
        <v>188</v>
      </c>
      <c r="D135" s="104">
        <v>106421.7</v>
      </c>
      <c r="E135" s="106">
        <v>1</v>
      </c>
      <c r="G135" s="103">
        <v>44188</v>
      </c>
      <c r="H135" s="100" t="s">
        <v>627</v>
      </c>
      <c r="I135" s="104">
        <v>23073.439999999999</v>
      </c>
      <c r="J135" s="106">
        <v>1</v>
      </c>
    </row>
    <row r="136" spans="2:10" x14ac:dyDescent="0.25">
      <c r="B136" s="103">
        <v>44031</v>
      </c>
      <c r="C136" s="100" t="s">
        <v>352</v>
      </c>
      <c r="D136" s="104">
        <v>1312.78</v>
      </c>
      <c r="E136" s="106">
        <v>1</v>
      </c>
      <c r="G136" s="103">
        <v>44189</v>
      </c>
      <c r="H136" s="100" t="s">
        <v>618</v>
      </c>
      <c r="I136" s="104">
        <v>1433.21</v>
      </c>
      <c r="J136" s="106">
        <v>1</v>
      </c>
    </row>
    <row r="137" spans="2:10" x14ac:dyDescent="0.25">
      <c r="B137" s="103">
        <v>44031</v>
      </c>
      <c r="C137" s="100" t="s">
        <v>352</v>
      </c>
      <c r="D137" s="104">
        <v>1456</v>
      </c>
      <c r="E137" s="106">
        <v>1</v>
      </c>
      <c r="G137" s="103">
        <v>44190</v>
      </c>
      <c r="H137" s="100" t="s">
        <v>620</v>
      </c>
      <c r="I137" s="104">
        <v>946.49</v>
      </c>
      <c r="J137" s="106">
        <v>1</v>
      </c>
    </row>
    <row r="138" spans="2:10" x14ac:dyDescent="0.25">
      <c r="B138" s="103">
        <v>44031</v>
      </c>
      <c r="C138" s="100" t="s">
        <v>352</v>
      </c>
      <c r="D138" s="104">
        <v>1229.24</v>
      </c>
      <c r="E138" s="106">
        <v>1</v>
      </c>
      <c r="G138" s="103">
        <v>44192</v>
      </c>
      <c r="H138" s="100" t="s">
        <v>624</v>
      </c>
      <c r="I138" s="104">
        <v>14413.4</v>
      </c>
      <c r="J138" s="106">
        <v>1</v>
      </c>
    </row>
    <row r="139" spans="2:10" x14ac:dyDescent="0.25">
      <c r="B139" s="103">
        <v>44031</v>
      </c>
      <c r="C139" s="100" t="s">
        <v>352</v>
      </c>
      <c r="D139" s="104">
        <v>1145.7</v>
      </c>
      <c r="E139" s="106">
        <v>1</v>
      </c>
      <c r="G139" s="103">
        <v>44193</v>
      </c>
      <c r="H139" s="100" t="s">
        <v>639</v>
      </c>
      <c r="I139" s="104">
        <v>22254.82</v>
      </c>
      <c r="J139" s="106">
        <v>1</v>
      </c>
    </row>
    <row r="140" spans="2:10" x14ac:dyDescent="0.25">
      <c r="B140" s="103">
        <v>44031</v>
      </c>
      <c r="C140" s="100" t="s">
        <v>352</v>
      </c>
      <c r="D140" s="104">
        <v>1524.56</v>
      </c>
      <c r="E140" s="106">
        <v>1</v>
      </c>
      <c r="G140" s="103">
        <v>44194</v>
      </c>
      <c r="H140" s="100" t="s">
        <v>623</v>
      </c>
      <c r="I140" s="104">
        <v>3857.67</v>
      </c>
      <c r="J140" s="106">
        <v>1</v>
      </c>
    </row>
    <row r="141" spans="2:10" x14ac:dyDescent="0.25">
      <c r="B141" s="103">
        <v>44031</v>
      </c>
      <c r="C141" s="100" t="s">
        <v>289</v>
      </c>
      <c r="D141" s="104">
        <v>689.64</v>
      </c>
      <c r="E141" s="106">
        <v>1</v>
      </c>
      <c r="G141" s="103">
        <v>44195</v>
      </c>
      <c r="H141" s="100" t="s">
        <v>635</v>
      </c>
      <c r="I141" s="104">
        <v>1101.4100000000001</v>
      </c>
      <c r="J141" s="106">
        <v>1</v>
      </c>
    </row>
    <row r="142" spans="2:10" x14ac:dyDescent="0.25">
      <c r="B142" s="103">
        <v>44032</v>
      </c>
      <c r="C142" s="100" t="s">
        <v>334</v>
      </c>
      <c r="D142" s="104">
        <v>372.87</v>
      </c>
      <c r="E142" s="106">
        <v>1</v>
      </c>
      <c r="G142" s="103">
        <v>44196</v>
      </c>
      <c r="H142" s="100" t="s">
        <v>649</v>
      </c>
      <c r="I142" s="104">
        <v>1471.25</v>
      </c>
      <c r="J142" s="106">
        <v>1</v>
      </c>
    </row>
    <row r="143" spans="2:10" x14ac:dyDescent="0.25">
      <c r="B143" s="103">
        <v>44032</v>
      </c>
      <c r="C143" s="100" t="s">
        <v>334</v>
      </c>
      <c r="D143" s="104">
        <v>2029.19</v>
      </c>
      <c r="E143" s="106">
        <v>1</v>
      </c>
      <c r="G143" s="103">
        <v>44197</v>
      </c>
      <c r="H143" s="100" t="s">
        <v>429</v>
      </c>
      <c r="I143" s="104">
        <v>638.76</v>
      </c>
      <c r="J143" s="106">
        <v>1</v>
      </c>
    </row>
    <row r="144" spans="2:10" x14ac:dyDescent="0.25">
      <c r="B144" s="103">
        <v>44032</v>
      </c>
      <c r="C144" s="100" t="s">
        <v>290</v>
      </c>
      <c r="D144" s="104">
        <v>823.44</v>
      </c>
      <c r="E144" s="106">
        <v>1</v>
      </c>
      <c r="G144" s="103">
        <v>44199</v>
      </c>
      <c r="H144" s="100" t="s">
        <v>621</v>
      </c>
      <c r="I144" s="104">
        <v>5834.11</v>
      </c>
      <c r="J144" s="106">
        <v>1</v>
      </c>
    </row>
    <row r="145" spans="2:10" x14ac:dyDescent="0.25">
      <c r="B145" s="103">
        <v>44032</v>
      </c>
      <c r="C145" s="100" t="s">
        <v>300</v>
      </c>
      <c r="D145" s="104">
        <v>2803.96</v>
      </c>
      <c r="E145" s="106">
        <v>1</v>
      </c>
      <c r="G145" s="103">
        <v>44200</v>
      </c>
      <c r="H145" s="100" t="s">
        <v>646</v>
      </c>
      <c r="I145" s="104">
        <v>1934.87</v>
      </c>
      <c r="J145" s="106">
        <v>1</v>
      </c>
    </row>
    <row r="146" spans="2:10" x14ac:dyDescent="0.25">
      <c r="B146" s="103">
        <v>44032</v>
      </c>
      <c r="C146" s="100" t="s">
        <v>300</v>
      </c>
      <c r="D146" s="104">
        <v>4488.9399999999996</v>
      </c>
      <c r="E146" s="106">
        <v>1</v>
      </c>
      <c r="G146" s="103">
        <v>44201</v>
      </c>
      <c r="H146" s="100" t="s">
        <v>642</v>
      </c>
      <c r="I146" s="104">
        <v>1455.08</v>
      </c>
      <c r="J146" s="106">
        <v>1</v>
      </c>
    </row>
    <row r="147" spans="2:10" x14ac:dyDescent="0.25">
      <c r="B147" s="103">
        <v>44032</v>
      </c>
      <c r="C147" s="100" t="s">
        <v>189</v>
      </c>
      <c r="D147" s="104">
        <v>1148.98</v>
      </c>
      <c r="E147" s="106">
        <v>1</v>
      </c>
      <c r="G147" s="103">
        <v>44202</v>
      </c>
      <c r="H147" s="100" t="s">
        <v>647</v>
      </c>
      <c r="I147" s="104">
        <v>863.76</v>
      </c>
      <c r="J147" s="106">
        <v>1</v>
      </c>
    </row>
    <row r="148" spans="2:10" x14ac:dyDescent="0.25">
      <c r="B148" s="103">
        <v>44032</v>
      </c>
      <c r="C148" s="100" t="s">
        <v>189</v>
      </c>
      <c r="D148" s="104">
        <v>3824.72</v>
      </c>
      <c r="E148" s="106">
        <v>1</v>
      </c>
      <c r="G148" s="103">
        <v>44203</v>
      </c>
      <c r="H148" s="100" t="s">
        <v>657</v>
      </c>
      <c r="I148" s="104">
        <v>1266.3599999999999</v>
      </c>
      <c r="J148" s="106">
        <v>1</v>
      </c>
    </row>
    <row r="149" spans="2:10" x14ac:dyDescent="0.25">
      <c r="B149" s="103">
        <v>44034</v>
      </c>
      <c r="C149" s="100" t="s">
        <v>299</v>
      </c>
      <c r="D149" s="104">
        <v>8747.11</v>
      </c>
      <c r="E149" s="106">
        <v>1</v>
      </c>
      <c r="G149" s="103">
        <v>44204</v>
      </c>
      <c r="H149" s="100" t="s">
        <v>654</v>
      </c>
      <c r="I149" s="104">
        <v>1033.45</v>
      </c>
      <c r="J149" s="106">
        <v>1</v>
      </c>
    </row>
    <row r="150" spans="2:10" x14ac:dyDescent="0.25">
      <c r="B150" s="103">
        <v>44034</v>
      </c>
      <c r="C150" s="100" t="s">
        <v>299</v>
      </c>
      <c r="D150" s="104">
        <v>9144.27</v>
      </c>
      <c r="E150" s="106">
        <v>1</v>
      </c>
      <c r="G150" s="103">
        <v>44205</v>
      </c>
      <c r="H150" s="100" t="s">
        <v>234</v>
      </c>
      <c r="I150" s="104">
        <v>8040.08</v>
      </c>
      <c r="J150" s="106">
        <v>1</v>
      </c>
    </row>
    <row r="151" spans="2:10" x14ac:dyDescent="0.25">
      <c r="B151" s="103">
        <v>44034</v>
      </c>
      <c r="C151" s="100" t="s">
        <v>291</v>
      </c>
      <c r="D151" s="104">
        <v>689.64</v>
      </c>
      <c r="E151" s="106">
        <v>1</v>
      </c>
      <c r="G151" s="103">
        <v>44206</v>
      </c>
      <c r="H151" s="100" t="s">
        <v>658</v>
      </c>
      <c r="I151" s="104">
        <v>2405.7199999999998</v>
      </c>
      <c r="J151" s="106">
        <v>1</v>
      </c>
    </row>
    <row r="152" spans="2:10" x14ac:dyDescent="0.25">
      <c r="B152" s="103">
        <v>44036</v>
      </c>
      <c r="C152" s="100" t="s">
        <v>322</v>
      </c>
      <c r="D152" s="104">
        <v>8231.01</v>
      </c>
      <c r="E152" s="106">
        <v>1</v>
      </c>
      <c r="G152" s="103">
        <v>44207</v>
      </c>
      <c r="H152" s="100" t="s">
        <v>575</v>
      </c>
      <c r="I152" s="104">
        <v>5445.79</v>
      </c>
      <c r="J152" s="106">
        <v>1</v>
      </c>
    </row>
    <row r="153" spans="2:10" x14ac:dyDescent="0.25">
      <c r="B153" s="103">
        <v>44036</v>
      </c>
      <c r="C153" s="100" t="s">
        <v>337</v>
      </c>
      <c r="D153" s="104">
        <v>3282.15</v>
      </c>
      <c r="E153" s="106">
        <v>1</v>
      </c>
      <c r="G153" s="103">
        <v>44208</v>
      </c>
      <c r="H153" s="100" t="s">
        <v>655</v>
      </c>
      <c r="I153" s="104">
        <v>1599.88</v>
      </c>
      <c r="J153" s="106">
        <v>1</v>
      </c>
    </row>
    <row r="154" spans="2:10" x14ac:dyDescent="0.25">
      <c r="B154" s="103">
        <v>44036</v>
      </c>
      <c r="C154" s="100" t="s">
        <v>323</v>
      </c>
      <c r="D154" s="104">
        <v>1076.69</v>
      </c>
      <c r="E154" s="106">
        <v>1</v>
      </c>
      <c r="G154" s="103">
        <v>44209</v>
      </c>
      <c r="H154" s="100" t="s">
        <v>661</v>
      </c>
      <c r="I154" s="104">
        <v>6430.16</v>
      </c>
      <c r="J154" s="106">
        <v>1</v>
      </c>
    </row>
    <row r="155" spans="2:10" x14ac:dyDescent="0.25">
      <c r="B155" s="103">
        <v>44036</v>
      </c>
      <c r="C155" s="100" t="s">
        <v>338</v>
      </c>
      <c r="D155" s="104">
        <v>586.49</v>
      </c>
      <c r="E155" s="106">
        <v>1</v>
      </c>
      <c r="G155" s="103">
        <v>44210</v>
      </c>
      <c r="H155" s="100" t="s">
        <v>237</v>
      </c>
      <c r="I155" s="104">
        <v>18033.84</v>
      </c>
      <c r="J155" s="106">
        <v>1</v>
      </c>
    </row>
    <row r="156" spans="2:10" x14ac:dyDescent="0.25">
      <c r="B156" s="103">
        <v>44036</v>
      </c>
      <c r="C156" s="100" t="s">
        <v>339</v>
      </c>
      <c r="D156" s="104">
        <v>1470.6</v>
      </c>
      <c r="E156" s="106">
        <v>1</v>
      </c>
      <c r="G156" s="103">
        <v>44211</v>
      </c>
      <c r="H156" s="100" t="s">
        <v>667</v>
      </c>
      <c r="I156" s="104">
        <v>5521.08</v>
      </c>
      <c r="J156" s="106">
        <v>1</v>
      </c>
    </row>
    <row r="157" spans="2:10" x14ac:dyDescent="0.25">
      <c r="B157" s="103">
        <v>44036</v>
      </c>
      <c r="C157" s="100" t="s">
        <v>340</v>
      </c>
      <c r="D157" s="104">
        <v>175.07</v>
      </c>
      <c r="E157" s="106">
        <v>1</v>
      </c>
      <c r="G157" s="103">
        <v>44212</v>
      </c>
      <c r="H157" s="100" t="s">
        <v>666</v>
      </c>
      <c r="I157" s="104">
        <v>602.82000000000005</v>
      </c>
      <c r="J157" s="106">
        <v>1</v>
      </c>
    </row>
    <row r="158" spans="2:10" x14ac:dyDescent="0.25">
      <c r="B158" s="103">
        <v>44036</v>
      </c>
      <c r="C158" s="100" t="s">
        <v>356</v>
      </c>
      <c r="D158" s="104">
        <v>15368.41</v>
      </c>
      <c r="E158" s="106">
        <v>1</v>
      </c>
      <c r="G158" s="103">
        <v>44215</v>
      </c>
      <c r="H158" s="100" t="s">
        <v>677</v>
      </c>
      <c r="I158" s="104">
        <v>8833.1</v>
      </c>
      <c r="J158" s="106">
        <v>1</v>
      </c>
    </row>
    <row r="159" spans="2:10" x14ac:dyDescent="0.25">
      <c r="B159" s="103">
        <v>44036</v>
      </c>
      <c r="C159" s="100" t="s">
        <v>356</v>
      </c>
      <c r="D159" s="104">
        <v>5381.75</v>
      </c>
      <c r="E159" s="106">
        <v>1</v>
      </c>
      <c r="G159" s="103">
        <v>44216</v>
      </c>
      <c r="H159" s="100" t="s">
        <v>695</v>
      </c>
      <c r="I159" s="104">
        <v>4926.1899999999996</v>
      </c>
      <c r="J159" s="106">
        <v>1</v>
      </c>
    </row>
    <row r="160" spans="2:10" x14ac:dyDescent="0.25">
      <c r="B160" s="103">
        <v>44036</v>
      </c>
      <c r="C160" s="100" t="s">
        <v>356</v>
      </c>
      <c r="D160" s="104">
        <v>20350.759999999998</v>
      </c>
      <c r="E160" s="106">
        <v>1</v>
      </c>
      <c r="G160" s="103">
        <v>44218</v>
      </c>
      <c r="H160" s="100" t="s">
        <v>699</v>
      </c>
      <c r="I160" s="104">
        <v>6624.35</v>
      </c>
      <c r="J160" s="106">
        <v>1</v>
      </c>
    </row>
    <row r="161" spans="2:10" x14ac:dyDescent="0.25">
      <c r="B161" s="103">
        <v>44036</v>
      </c>
      <c r="C161" s="100" t="s">
        <v>356</v>
      </c>
      <c r="D161" s="104">
        <v>5950.39</v>
      </c>
      <c r="E161" s="106">
        <v>1</v>
      </c>
      <c r="G161" s="103">
        <v>44220</v>
      </c>
      <c r="H161" s="100" t="s">
        <v>705</v>
      </c>
      <c r="I161" s="104">
        <v>1629.68</v>
      </c>
      <c r="J161" s="106">
        <v>1</v>
      </c>
    </row>
    <row r="162" spans="2:10" x14ac:dyDescent="0.25">
      <c r="B162" s="103">
        <v>44036</v>
      </c>
      <c r="C162" s="100" t="s">
        <v>356</v>
      </c>
      <c r="D162" s="104">
        <v>11830.29</v>
      </c>
      <c r="E162" s="106">
        <v>1</v>
      </c>
      <c r="G162" s="103">
        <v>44221</v>
      </c>
      <c r="H162" s="100" t="s">
        <v>711</v>
      </c>
      <c r="I162" s="104">
        <v>4542.74</v>
      </c>
      <c r="J162" s="106">
        <v>1</v>
      </c>
    </row>
    <row r="163" spans="2:10" x14ac:dyDescent="0.25">
      <c r="B163" s="103">
        <v>44036</v>
      </c>
      <c r="C163" s="100" t="s">
        <v>342</v>
      </c>
      <c r="D163" s="104">
        <v>5406</v>
      </c>
      <c r="E163" s="106">
        <v>1</v>
      </c>
      <c r="G163" s="103">
        <v>44224</v>
      </c>
      <c r="H163" s="100" t="s">
        <v>721</v>
      </c>
      <c r="I163" s="104">
        <v>1781.34</v>
      </c>
      <c r="J163" s="106">
        <v>1</v>
      </c>
    </row>
    <row r="164" spans="2:10" x14ac:dyDescent="0.25">
      <c r="B164" s="103">
        <v>44036</v>
      </c>
      <c r="C164" s="100" t="s">
        <v>342</v>
      </c>
      <c r="D164" s="104">
        <v>7560</v>
      </c>
      <c r="E164" s="106">
        <v>1</v>
      </c>
      <c r="G164" s="103">
        <v>44225</v>
      </c>
      <c r="H164" s="100" t="s">
        <v>731</v>
      </c>
      <c r="I164" s="104">
        <v>1697.59</v>
      </c>
      <c r="J164" s="106">
        <v>1</v>
      </c>
    </row>
    <row r="165" spans="2:10" x14ac:dyDescent="0.25">
      <c r="B165" s="103">
        <v>44036</v>
      </c>
      <c r="C165" s="100" t="s">
        <v>342</v>
      </c>
      <c r="D165" s="104">
        <v>6916</v>
      </c>
      <c r="E165" s="106">
        <v>1</v>
      </c>
      <c r="G165" s="103">
        <v>44227</v>
      </c>
      <c r="H165" s="100" t="s">
        <v>736</v>
      </c>
      <c r="I165" s="104">
        <v>422.65</v>
      </c>
      <c r="J165" s="106">
        <v>1</v>
      </c>
    </row>
    <row r="166" spans="2:10" x14ac:dyDescent="0.25">
      <c r="B166" s="103">
        <v>44036</v>
      </c>
      <c r="C166" s="100" t="s">
        <v>343</v>
      </c>
      <c r="D166" s="104">
        <v>1135.5</v>
      </c>
      <c r="E166" s="106">
        <v>1</v>
      </c>
      <c r="G166" s="103">
        <v>44229</v>
      </c>
      <c r="H166" s="100" t="s">
        <v>724</v>
      </c>
      <c r="I166" s="104">
        <v>537.15</v>
      </c>
      <c r="J166" s="106">
        <v>1</v>
      </c>
    </row>
    <row r="167" spans="2:10" x14ac:dyDescent="0.25">
      <c r="B167" s="103">
        <v>44037</v>
      </c>
      <c r="C167" s="100" t="s">
        <v>304</v>
      </c>
      <c r="D167" s="104">
        <v>889.26</v>
      </c>
      <c r="E167" s="106">
        <v>1</v>
      </c>
      <c r="G167" s="103">
        <v>44230</v>
      </c>
      <c r="H167" s="100" t="s">
        <v>740</v>
      </c>
      <c r="I167" s="104">
        <v>13505.29</v>
      </c>
      <c r="J167" s="106">
        <v>1</v>
      </c>
    </row>
    <row r="168" spans="2:10" x14ac:dyDescent="0.25">
      <c r="B168" s="103">
        <v>44037</v>
      </c>
      <c r="C168" s="100" t="s">
        <v>292</v>
      </c>
      <c r="D168" s="104">
        <v>930.88</v>
      </c>
      <c r="E168" s="106">
        <v>1</v>
      </c>
      <c r="G168" s="103">
        <v>44231</v>
      </c>
      <c r="H168" s="100" t="s">
        <v>745</v>
      </c>
      <c r="I168" s="104">
        <v>6500.82</v>
      </c>
      <c r="J168" s="106">
        <v>1</v>
      </c>
    </row>
    <row r="169" spans="2:10" x14ac:dyDescent="0.25">
      <c r="B169" s="103">
        <v>44037</v>
      </c>
      <c r="C169" s="100" t="s">
        <v>292</v>
      </c>
      <c r="D169" s="104">
        <v>6552.27</v>
      </c>
      <c r="E169" s="106">
        <v>1</v>
      </c>
      <c r="G169" s="103">
        <v>44232</v>
      </c>
      <c r="H169" s="100" t="s">
        <v>741</v>
      </c>
      <c r="I169" s="104">
        <v>1167.5899999999999</v>
      </c>
      <c r="J169" s="106">
        <v>1</v>
      </c>
    </row>
    <row r="170" spans="2:10" x14ac:dyDescent="0.25">
      <c r="B170" s="103">
        <v>44037</v>
      </c>
      <c r="C170" s="100" t="s">
        <v>292</v>
      </c>
      <c r="D170" s="104">
        <v>2412.62</v>
      </c>
      <c r="E170" s="106">
        <v>1</v>
      </c>
      <c r="G170" s="103">
        <v>44233</v>
      </c>
      <c r="H170" s="100" t="s">
        <v>245</v>
      </c>
      <c r="I170" s="104">
        <v>85973.34</v>
      </c>
      <c r="J170" s="106">
        <v>1</v>
      </c>
    </row>
    <row r="171" spans="2:10" x14ac:dyDescent="0.25">
      <c r="B171" s="103">
        <v>44037</v>
      </c>
      <c r="C171" s="100" t="s">
        <v>292</v>
      </c>
      <c r="D171" s="104">
        <v>3785.09</v>
      </c>
      <c r="E171" s="106">
        <v>1</v>
      </c>
      <c r="G171" s="103">
        <v>44234</v>
      </c>
      <c r="H171" s="100" t="s">
        <v>747</v>
      </c>
      <c r="I171" s="104">
        <v>1391</v>
      </c>
      <c r="J171" s="106">
        <v>1</v>
      </c>
    </row>
    <row r="172" spans="2:10" x14ac:dyDescent="0.25">
      <c r="B172" s="103">
        <v>44038</v>
      </c>
      <c r="C172" s="100" t="s">
        <v>298</v>
      </c>
      <c r="D172" s="104">
        <v>1356.18</v>
      </c>
      <c r="E172" s="106">
        <v>1</v>
      </c>
      <c r="G172" s="103">
        <v>44235</v>
      </c>
      <c r="H172" s="100" t="s">
        <v>749</v>
      </c>
      <c r="I172" s="104">
        <v>367.49</v>
      </c>
      <c r="J172" s="106">
        <v>1</v>
      </c>
    </row>
    <row r="173" spans="2:10" x14ac:dyDescent="0.25">
      <c r="B173" s="103">
        <v>44038</v>
      </c>
      <c r="C173" s="100" t="s">
        <v>298</v>
      </c>
      <c r="D173" s="104">
        <v>2050.02</v>
      </c>
      <c r="E173" s="106">
        <v>1</v>
      </c>
      <c r="G173" s="103">
        <v>44236</v>
      </c>
      <c r="H173" s="100" t="s">
        <v>766</v>
      </c>
      <c r="I173" s="104">
        <v>10661.04</v>
      </c>
      <c r="J173" s="106">
        <v>1</v>
      </c>
    </row>
    <row r="174" spans="2:10" x14ac:dyDescent="0.25">
      <c r="B174" s="103">
        <v>44038</v>
      </c>
      <c r="C174" s="100" t="s">
        <v>341</v>
      </c>
      <c r="D174" s="104">
        <v>1377.99</v>
      </c>
      <c r="E174" s="106">
        <v>1</v>
      </c>
      <c r="G174" s="103">
        <v>44237</v>
      </c>
      <c r="H174" s="100" t="s">
        <v>750</v>
      </c>
      <c r="I174" s="104">
        <v>5455.41</v>
      </c>
      <c r="J174" s="106">
        <v>1</v>
      </c>
    </row>
    <row r="175" spans="2:10" x14ac:dyDescent="0.25">
      <c r="B175" s="103">
        <v>44038</v>
      </c>
      <c r="C175" s="100" t="s">
        <v>341</v>
      </c>
      <c r="D175" s="104">
        <v>1354.77</v>
      </c>
      <c r="E175" s="106">
        <v>1</v>
      </c>
      <c r="G175" s="103">
        <v>44238</v>
      </c>
      <c r="H175" s="100" t="s">
        <v>772</v>
      </c>
      <c r="I175" s="104">
        <v>436.52</v>
      </c>
      <c r="J175" s="106">
        <v>1</v>
      </c>
    </row>
    <row r="176" spans="2:10" x14ac:dyDescent="0.25">
      <c r="B176" s="103">
        <v>44038</v>
      </c>
      <c r="C176" s="100" t="s">
        <v>341</v>
      </c>
      <c r="D176" s="104">
        <v>1372.14</v>
      </c>
      <c r="E176" s="106">
        <v>1</v>
      </c>
      <c r="G176" s="103">
        <v>44240</v>
      </c>
      <c r="H176" s="100" t="s">
        <v>764</v>
      </c>
      <c r="I176" s="104">
        <v>2390.11</v>
      </c>
      <c r="J176" s="106">
        <v>1</v>
      </c>
    </row>
    <row r="177" spans="2:10" x14ac:dyDescent="0.25">
      <c r="B177" s="103">
        <v>44038</v>
      </c>
      <c r="C177" s="100" t="s">
        <v>341</v>
      </c>
      <c r="D177" s="104">
        <v>1496.2</v>
      </c>
      <c r="E177" s="106">
        <v>1</v>
      </c>
      <c r="G177" s="103">
        <v>44241</v>
      </c>
      <c r="H177" s="100" t="s">
        <v>767</v>
      </c>
      <c r="I177" s="104">
        <v>1407.42</v>
      </c>
      <c r="J177" s="106">
        <v>1</v>
      </c>
    </row>
    <row r="178" spans="2:10" x14ac:dyDescent="0.25">
      <c r="B178" s="103">
        <v>44038</v>
      </c>
      <c r="C178" s="100" t="s">
        <v>341</v>
      </c>
      <c r="D178" s="104">
        <v>1191.74</v>
      </c>
      <c r="E178" s="106">
        <v>1</v>
      </c>
      <c r="G178" s="103">
        <v>44243</v>
      </c>
      <c r="H178" s="100" t="s">
        <v>776</v>
      </c>
      <c r="I178" s="104">
        <v>2227.98</v>
      </c>
      <c r="J178" s="106">
        <v>1</v>
      </c>
    </row>
    <row r="179" spans="2:10" x14ac:dyDescent="0.25">
      <c r="B179" s="103">
        <v>44038</v>
      </c>
      <c r="C179" s="100" t="s">
        <v>357</v>
      </c>
      <c r="D179" s="104">
        <v>539.65</v>
      </c>
      <c r="E179" s="106">
        <v>1</v>
      </c>
      <c r="G179" s="103">
        <v>44245</v>
      </c>
      <c r="H179" s="100" t="s">
        <v>783</v>
      </c>
      <c r="I179" s="104">
        <v>2115.67</v>
      </c>
      <c r="J179" s="106">
        <v>1</v>
      </c>
    </row>
    <row r="180" spans="2:10" x14ac:dyDescent="0.25">
      <c r="B180" s="103">
        <v>44038</v>
      </c>
      <c r="C180" s="100" t="s">
        <v>357</v>
      </c>
      <c r="D180" s="104">
        <v>647.15</v>
      </c>
      <c r="E180" s="106">
        <v>1</v>
      </c>
      <c r="G180" s="103">
        <v>44246</v>
      </c>
      <c r="H180" s="100" t="s">
        <v>248</v>
      </c>
      <c r="I180" s="104">
        <v>1269.25</v>
      </c>
      <c r="J180" s="106">
        <v>1</v>
      </c>
    </row>
    <row r="181" spans="2:10" x14ac:dyDescent="0.25">
      <c r="B181" s="103">
        <v>44039</v>
      </c>
      <c r="C181" s="100" t="s">
        <v>190</v>
      </c>
      <c r="D181" s="104">
        <v>27128.48</v>
      </c>
      <c r="E181" s="106">
        <v>1</v>
      </c>
      <c r="G181" s="103">
        <v>44247</v>
      </c>
      <c r="H181" s="100" t="s">
        <v>789</v>
      </c>
      <c r="I181" s="104">
        <v>8470.83</v>
      </c>
      <c r="J181" s="106">
        <v>1</v>
      </c>
    </row>
    <row r="182" spans="2:10" x14ac:dyDescent="0.25">
      <c r="B182" s="103">
        <v>44039</v>
      </c>
      <c r="C182" s="100" t="s">
        <v>190</v>
      </c>
      <c r="D182" s="104">
        <v>61841.89</v>
      </c>
      <c r="E182" s="106">
        <v>1</v>
      </c>
      <c r="G182" s="103">
        <v>44248</v>
      </c>
      <c r="H182" s="100" t="s">
        <v>803</v>
      </c>
      <c r="I182" s="104">
        <v>1290.82</v>
      </c>
      <c r="J182" s="106">
        <v>1</v>
      </c>
    </row>
    <row r="183" spans="2:10" x14ac:dyDescent="0.25">
      <c r="B183" s="103">
        <v>44039</v>
      </c>
      <c r="C183" s="100" t="s">
        <v>190</v>
      </c>
      <c r="D183" s="104">
        <v>111471.12</v>
      </c>
      <c r="E183" s="106">
        <v>1</v>
      </c>
      <c r="G183" s="103">
        <v>44249</v>
      </c>
      <c r="H183" s="100" t="s">
        <v>812</v>
      </c>
      <c r="I183" s="104">
        <v>267.43</v>
      </c>
      <c r="J183" s="106">
        <v>1</v>
      </c>
    </row>
    <row r="184" spans="2:10" x14ac:dyDescent="0.25">
      <c r="B184" s="103">
        <v>44039</v>
      </c>
      <c r="C184" s="100" t="s">
        <v>191</v>
      </c>
      <c r="D184" s="104">
        <v>52315.94</v>
      </c>
      <c r="E184" s="106">
        <v>1</v>
      </c>
      <c r="G184" s="103">
        <v>44251</v>
      </c>
      <c r="H184" s="100" t="s">
        <v>815</v>
      </c>
      <c r="I184" s="104">
        <v>5905.07</v>
      </c>
      <c r="J184" s="106">
        <v>1</v>
      </c>
    </row>
    <row r="185" spans="2:10" x14ac:dyDescent="0.25">
      <c r="B185" s="103">
        <v>44040</v>
      </c>
      <c r="C185" s="100" t="s">
        <v>353</v>
      </c>
      <c r="D185" s="104">
        <v>13372.56</v>
      </c>
      <c r="E185" s="106">
        <v>1</v>
      </c>
      <c r="G185" s="103">
        <v>44252</v>
      </c>
      <c r="H185" s="100" t="s">
        <v>252</v>
      </c>
      <c r="I185" s="104">
        <v>10337.17</v>
      </c>
      <c r="J185" s="106">
        <v>1</v>
      </c>
    </row>
    <row r="186" spans="2:10" x14ac:dyDescent="0.25">
      <c r="B186" s="103">
        <v>44040</v>
      </c>
      <c r="C186" s="100" t="s">
        <v>353</v>
      </c>
      <c r="D186" s="104">
        <v>1740.63</v>
      </c>
      <c r="E186" s="106">
        <v>1</v>
      </c>
      <c r="G186" s="103">
        <v>44253</v>
      </c>
      <c r="H186" s="100" t="s">
        <v>819</v>
      </c>
      <c r="I186" s="104">
        <v>5812.67</v>
      </c>
      <c r="J186" s="106">
        <v>1</v>
      </c>
    </row>
    <row r="187" spans="2:10" x14ac:dyDescent="0.25">
      <c r="B187" s="103">
        <v>44040</v>
      </c>
      <c r="C187" s="100" t="s">
        <v>353</v>
      </c>
      <c r="D187" s="104">
        <v>1616.3</v>
      </c>
      <c r="E187" s="106">
        <v>1</v>
      </c>
      <c r="G187" s="103">
        <v>44254</v>
      </c>
      <c r="H187" s="100" t="s">
        <v>829</v>
      </c>
      <c r="I187" s="104">
        <v>5786.8</v>
      </c>
      <c r="J187" s="106">
        <v>1</v>
      </c>
    </row>
    <row r="188" spans="2:10" x14ac:dyDescent="0.25">
      <c r="B188" s="103">
        <v>44040</v>
      </c>
      <c r="C188" s="100" t="s">
        <v>353</v>
      </c>
      <c r="D188" s="104">
        <v>2952.51</v>
      </c>
      <c r="E188" s="106">
        <v>1</v>
      </c>
      <c r="G188" s="103">
        <v>44255</v>
      </c>
      <c r="H188" s="100" t="s">
        <v>847</v>
      </c>
      <c r="I188" s="104">
        <v>14199.85</v>
      </c>
      <c r="J188" s="106">
        <v>1</v>
      </c>
    </row>
    <row r="189" spans="2:10" x14ac:dyDescent="0.25">
      <c r="B189" s="103">
        <v>44040</v>
      </c>
      <c r="C189" s="100" t="s">
        <v>344</v>
      </c>
      <c r="D189" s="104">
        <v>1981.42</v>
      </c>
      <c r="E189" s="106">
        <v>1</v>
      </c>
      <c r="G189" s="103">
        <v>44256</v>
      </c>
      <c r="H189" s="100" t="s">
        <v>843</v>
      </c>
      <c r="I189" s="104">
        <v>2255.98</v>
      </c>
      <c r="J189" s="106">
        <v>1</v>
      </c>
    </row>
    <row r="190" spans="2:10" x14ac:dyDescent="0.25">
      <c r="B190" s="103">
        <v>44040</v>
      </c>
      <c r="C190" s="100" t="s">
        <v>355</v>
      </c>
      <c r="D190" s="104">
        <v>11925.78</v>
      </c>
      <c r="E190" s="106">
        <v>1</v>
      </c>
      <c r="G190" s="103">
        <v>44257</v>
      </c>
      <c r="H190" s="100" t="s">
        <v>825</v>
      </c>
      <c r="I190" s="104">
        <v>5515.9</v>
      </c>
      <c r="J190" s="106">
        <v>1</v>
      </c>
    </row>
    <row r="191" spans="2:10" x14ac:dyDescent="0.25">
      <c r="B191" s="103">
        <v>44040</v>
      </c>
      <c r="C191" s="100" t="s">
        <v>355</v>
      </c>
      <c r="D191" s="104">
        <v>2669.67</v>
      </c>
      <c r="E191" s="106">
        <v>1</v>
      </c>
      <c r="G191" s="103">
        <v>44258</v>
      </c>
      <c r="H191" s="100" t="s">
        <v>845</v>
      </c>
      <c r="I191" s="104">
        <v>15880.9</v>
      </c>
      <c r="J191" s="106">
        <v>1</v>
      </c>
    </row>
    <row r="192" spans="2:10" x14ac:dyDescent="0.25">
      <c r="B192" s="103">
        <v>44040</v>
      </c>
      <c r="C192" s="100" t="s">
        <v>355</v>
      </c>
      <c r="D192" s="104">
        <v>9235.39</v>
      </c>
      <c r="E192" s="106">
        <v>1</v>
      </c>
      <c r="G192" s="103">
        <v>44259</v>
      </c>
      <c r="H192" s="100" t="s">
        <v>822</v>
      </c>
      <c r="I192" s="104">
        <v>2961.94</v>
      </c>
      <c r="J192" s="106">
        <v>1</v>
      </c>
    </row>
    <row r="193" spans="2:10" x14ac:dyDescent="0.25">
      <c r="B193" s="103">
        <v>44040</v>
      </c>
      <c r="C193" s="100" t="s">
        <v>355</v>
      </c>
      <c r="D193" s="104">
        <v>1344.96</v>
      </c>
      <c r="E193" s="106">
        <v>1</v>
      </c>
      <c r="G193" s="103">
        <v>44260</v>
      </c>
      <c r="H193" s="100" t="s">
        <v>821</v>
      </c>
      <c r="I193" s="104">
        <v>2960.92</v>
      </c>
      <c r="J193" s="106">
        <v>1</v>
      </c>
    </row>
    <row r="194" spans="2:10" x14ac:dyDescent="0.25">
      <c r="B194" s="103">
        <v>44040</v>
      </c>
      <c r="C194" s="100" t="s">
        <v>355</v>
      </c>
      <c r="D194" s="104">
        <v>4144.99</v>
      </c>
      <c r="E194" s="106">
        <v>1</v>
      </c>
      <c r="G194" s="103">
        <v>44262</v>
      </c>
      <c r="H194" s="100" t="s">
        <v>832</v>
      </c>
      <c r="I194" s="104">
        <v>2324.5</v>
      </c>
      <c r="J194" s="106">
        <v>1</v>
      </c>
    </row>
    <row r="195" spans="2:10" x14ac:dyDescent="0.25">
      <c r="B195" s="103">
        <v>44040</v>
      </c>
      <c r="C195" s="100" t="s">
        <v>355</v>
      </c>
      <c r="D195" s="104">
        <v>8712.57</v>
      </c>
      <c r="E195" s="106">
        <v>1</v>
      </c>
      <c r="G195" s="103">
        <v>44263</v>
      </c>
      <c r="H195" s="100" t="s">
        <v>858</v>
      </c>
      <c r="I195" s="104">
        <v>2039.94</v>
      </c>
      <c r="J195" s="106">
        <v>1</v>
      </c>
    </row>
    <row r="196" spans="2:10" x14ac:dyDescent="0.25">
      <c r="B196" s="103">
        <v>44040</v>
      </c>
      <c r="C196" s="100" t="s">
        <v>192</v>
      </c>
      <c r="D196" s="104">
        <v>169423.13</v>
      </c>
      <c r="E196" s="106">
        <v>1</v>
      </c>
      <c r="G196" s="103">
        <v>44264</v>
      </c>
      <c r="H196" s="100" t="s">
        <v>861</v>
      </c>
      <c r="I196" s="104">
        <v>17689.89</v>
      </c>
      <c r="J196" s="106">
        <v>1</v>
      </c>
    </row>
    <row r="197" spans="2:10" x14ac:dyDescent="0.25">
      <c r="B197" s="103">
        <v>44040</v>
      </c>
      <c r="C197" s="100" t="s">
        <v>192</v>
      </c>
      <c r="D197" s="104">
        <v>100930.63</v>
      </c>
      <c r="E197" s="106">
        <v>1</v>
      </c>
      <c r="G197" s="103">
        <v>44265</v>
      </c>
      <c r="H197" s="100" t="s">
        <v>856</v>
      </c>
      <c r="I197" s="104">
        <v>13408.6</v>
      </c>
      <c r="J197" s="106">
        <v>1</v>
      </c>
    </row>
    <row r="198" spans="2:10" x14ac:dyDescent="0.25">
      <c r="B198" s="103">
        <v>44040</v>
      </c>
      <c r="C198" s="100" t="s">
        <v>192</v>
      </c>
      <c r="D198" s="104">
        <v>65981.45</v>
      </c>
      <c r="E198" s="106">
        <v>1</v>
      </c>
      <c r="G198" s="103">
        <v>44266</v>
      </c>
      <c r="H198" s="100" t="s">
        <v>859</v>
      </c>
      <c r="I198" s="104">
        <v>1491.96</v>
      </c>
      <c r="J198" s="106">
        <v>1</v>
      </c>
    </row>
    <row r="199" spans="2:10" x14ac:dyDescent="0.25">
      <c r="B199" s="103">
        <v>44040</v>
      </c>
      <c r="C199" s="100" t="s">
        <v>325</v>
      </c>
      <c r="D199" s="104">
        <v>8000.11</v>
      </c>
      <c r="E199" s="106">
        <v>1</v>
      </c>
      <c r="G199" s="103">
        <v>44267</v>
      </c>
      <c r="H199" s="100" t="s">
        <v>857</v>
      </c>
      <c r="I199" s="104">
        <v>4163.22</v>
      </c>
      <c r="J199" s="106">
        <v>1</v>
      </c>
    </row>
    <row r="200" spans="2:10" x14ac:dyDescent="0.25">
      <c r="B200" s="103">
        <v>44040</v>
      </c>
      <c r="C200" s="100" t="s">
        <v>325</v>
      </c>
      <c r="D200" s="104">
        <v>9946.31</v>
      </c>
      <c r="E200" s="106">
        <v>1</v>
      </c>
      <c r="G200" s="103">
        <v>44271</v>
      </c>
      <c r="H200" s="100" t="s">
        <v>865</v>
      </c>
      <c r="I200" s="104">
        <v>1056.73</v>
      </c>
      <c r="J200" s="106">
        <v>1</v>
      </c>
    </row>
    <row r="201" spans="2:10" x14ac:dyDescent="0.25">
      <c r="B201" s="103">
        <v>44040</v>
      </c>
      <c r="C201" s="100" t="s">
        <v>325</v>
      </c>
      <c r="D201" s="104">
        <v>10612.83</v>
      </c>
      <c r="E201" s="106">
        <v>1</v>
      </c>
      <c r="G201" s="103">
        <v>44272</v>
      </c>
      <c r="H201" s="100" t="s">
        <v>876</v>
      </c>
      <c r="I201" s="104">
        <v>7609.44</v>
      </c>
      <c r="J201" s="106">
        <v>1</v>
      </c>
    </row>
    <row r="202" spans="2:10" x14ac:dyDescent="0.25">
      <c r="B202" s="103">
        <v>44040</v>
      </c>
      <c r="C202" s="100" t="s">
        <v>325</v>
      </c>
      <c r="D202" s="104">
        <v>10686.66</v>
      </c>
      <c r="E202" s="106">
        <v>1</v>
      </c>
      <c r="G202" s="103">
        <v>44273</v>
      </c>
      <c r="H202" s="100" t="s">
        <v>878</v>
      </c>
      <c r="I202" s="104">
        <v>3955.32</v>
      </c>
      <c r="J202" s="106">
        <v>1</v>
      </c>
    </row>
    <row r="203" spans="2:10" x14ac:dyDescent="0.25">
      <c r="B203" s="103">
        <v>44041</v>
      </c>
      <c r="C203" s="100" t="s">
        <v>354</v>
      </c>
      <c r="D203" s="104">
        <v>9065.7000000000007</v>
      </c>
      <c r="E203" s="106">
        <v>1</v>
      </c>
      <c r="G203" s="103">
        <v>44275</v>
      </c>
      <c r="H203" s="100" t="s">
        <v>884</v>
      </c>
      <c r="I203" s="104">
        <v>2031.84</v>
      </c>
      <c r="J203" s="106">
        <v>1</v>
      </c>
    </row>
    <row r="204" spans="2:10" x14ac:dyDescent="0.25">
      <c r="B204" s="103">
        <v>44041</v>
      </c>
      <c r="C204" s="100" t="s">
        <v>354</v>
      </c>
      <c r="D204" s="104">
        <v>14979.51</v>
      </c>
      <c r="E204" s="106">
        <v>1</v>
      </c>
      <c r="G204" s="103">
        <v>44276</v>
      </c>
      <c r="H204" s="100" t="s">
        <v>880</v>
      </c>
      <c r="I204" s="104">
        <v>1211.93</v>
      </c>
      <c r="J204" s="106">
        <v>1</v>
      </c>
    </row>
    <row r="205" spans="2:10" x14ac:dyDescent="0.25">
      <c r="B205" s="103">
        <v>44041</v>
      </c>
      <c r="C205" s="100" t="s">
        <v>354</v>
      </c>
      <c r="D205" s="104">
        <v>17973.61</v>
      </c>
      <c r="E205" s="106">
        <v>1</v>
      </c>
      <c r="G205" s="103">
        <v>44278</v>
      </c>
      <c r="H205" s="100" t="s">
        <v>261</v>
      </c>
      <c r="I205" s="104">
        <v>13656.18</v>
      </c>
      <c r="J205" s="106">
        <v>1</v>
      </c>
    </row>
    <row r="206" spans="2:10" x14ac:dyDescent="0.25">
      <c r="B206" s="103">
        <v>44041</v>
      </c>
      <c r="C206" s="100" t="s">
        <v>354</v>
      </c>
      <c r="D206" s="104">
        <v>2416.3200000000002</v>
      </c>
      <c r="E206" s="106">
        <v>1</v>
      </c>
      <c r="G206" s="103">
        <v>44279</v>
      </c>
      <c r="H206" s="100" t="s">
        <v>868</v>
      </c>
      <c r="I206" s="104">
        <v>21100.66</v>
      </c>
      <c r="J206" s="106">
        <v>1</v>
      </c>
    </row>
    <row r="207" spans="2:10" x14ac:dyDescent="0.25">
      <c r="B207" s="103">
        <v>44041</v>
      </c>
      <c r="C207" s="100" t="s">
        <v>354</v>
      </c>
      <c r="D207" s="104">
        <v>12422.34</v>
      </c>
      <c r="E207" s="106">
        <v>1</v>
      </c>
      <c r="G207" s="103">
        <v>44280</v>
      </c>
      <c r="H207" s="100" t="s">
        <v>872</v>
      </c>
      <c r="I207" s="104">
        <v>2043.64</v>
      </c>
      <c r="J207" s="106">
        <v>1</v>
      </c>
    </row>
    <row r="208" spans="2:10" x14ac:dyDescent="0.25">
      <c r="B208" s="103">
        <v>44046</v>
      </c>
      <c r="C208" s="100" t="s">
        <v>193</v>
      </c>
      <c r="D208" s="104">
        <v>21749.37</v>
      </c>
      <c r="E208" s="106">
        <v>1</v>
      </c>
      <c r="G208" s="103">
        <v>44281</v>
      </c>
      <c r="H208" s="100" t="s">
        <v>870</v>
      </c>
      <c r="I208" s="104">
        <v>1607.51</v>
      </c>
      <c r="J208" s="106">
        <v>1</v>
      </c>
    </row>
    <row r="209" spans="2:10" x14ac:dyDescent="0.25">
      <c r="B209" s="103">
        <v>44046</v>
      </c>
      <c r="C209" s="100" t="s">
        <v>193</v>
      </c>
      <c r="D209" s="104">
        <v>34297.629999999997</v>
      </c>
      <c r="E209" s="106">
        <v>1</v>
      </c>
      <c r="G209" s="103">
        <v>44284</v>
      </c>
      <c r="H209" s="100" t="s">
        <v>262</v>
      </c>
      <c r="I209" s="104">
        <v>8892.77</v>
      </c>
      <c r="J209" s="106">
        <v>1</v>
      </c>
    </row>
    <row r="210" spans="2:10" x14ac:dyDescent="0.25">
      <c r="B210" s="103">
        <v>44046</v>
      </c>
      <c r="C210" s="100" t="s">
        <v>193</v>
      </c>
      <c r="D210" s="104">
        <v>6640.32</v>
      </c>
      <c r="E210" s="106">
        <v>1</v>
      </c>
      <c r="G210" s="103">
        <v>44287</v>
      </c>
      <c r="H210" s="100" t="s">
        <v>893</v>
      </c>
      <c r="I210" s="104">
        <v>2093.0300000000002</v>
      </c>
      <c r="J210" s="106">
        <v>1</v>
      </c>
    </row>
    <row r="211" spans="2:10" x14ac:dyDescent="0.25">
      <c r="B211" s="103">
        <v>44046</v>
      </c>
      <c r="C211" s="100" t="s">
        <v>193</v>
      </c>
      <c r="D211" s="104">
        <v>9296.4500000000007</v>
      </c>
      <c r="E211" s="106">
        <v>1</v>
      </c>
      <c r="G211" s="103">
        <v>44290</v>
      </c>
      <c r="H211" s="100" t="s">
        <v>898</v>
      </c>
      <c r="I211" s="104">
        <v>1517.83</v>
      </c>
      <c r="J211" s="106">
        <v>1</v>
      </c>
    </row>
    <row r="212" spans="2:10" x14ac:dyDescent="0.25">
      <c r="B212" s="103">
        <v>44046</v>
      </c>
      <c r="C212" s="100" t="s">
        <v>193</v>
      </c>
      <c r="D212" s="104">
        <v>9424.2800000000007</v>
      </c>
      <c r="E212" s="106">
        <v>1</v>
      </c>
      <c r="G212" s="103">
        <v>44291</v>
      </c>
      <c r="H212" s="100" t="s">
        <v>895</v>
      </c>
      <c r="I212" s="104">
        <v>2113.46</v>
      </c>
      <c r="J212" s="106">
        <v>1</v>
      </c>
    </row>
    <row r="213" spans="2:10" x14ac:dyDescent="0.25">
      <c r="B213" s="103">
        <v>44046</v>
      </c>
      <c r="C213" s="100" t="s">
        <v>358</v>
      </c>
      <c r="D213" s="104">
        <v>6344.54</v>
      </c>
      <c r="E213" s="106">
        <v>1</v>
      </c>
      <c r="G213" s="103">
        <v>44293</v>
      </c>
      <c r="H213" s="100" t="s">
        <v>263</v>
      </c>
      <c r="I213" s="104">
        <v>300796</v>
      </c>
      <c r="J213" s="106">
        <v>1</v>
      </c>
    </row>
    <row r="214" spans="2:10" x14ac:dyDescent="0.25">
      <c r="B214" s="103">
        <v>44046</v>
      </c>
      <c r="C214" s="100" t="s">
        <v>358</v>
      </c>
      <c r="D214" s="104">
        <v>1238.73</v>
      </c>
      <c r="E214" s="106">
        <v>1</v>
      </c>
      <c r="G214" s="103">
        <v>44297</v>
      </c>
      <c r="H214" s="100" t="s">
        <v>900</v>
      </c>
      <c r="I214" s="104">
        <v>9066.6</v>
      </c>
      <c r="J214" s="106">
        <v>1</v>
      </c>
    </row>
    <row r="215" spans="2:10" x14ac:dyDescent="0.25">
      <c r="B215" s="103">
        <v>44046</v>
      </c>
      <c r="C215" s="100" t="s">
        <v>324</v>
      </c>
      <c r="D215" s="104">
        <v>1531.44</v>
      </c>
      <c r="E215" s="106">
        <v>1</v>
      </c>
      <c r="G215" s="103">
        <v>44299</v>
      </c>
      <c r="H215" s="100" t="s">
        <v>902</v>
      </c>
      <c r="I215" s="104">
        <v>1721.1</v>
      </c>
      <c r="J215" s="106">
        <v>1</v>
      </c>
    </row>
    <row r="216" spans="2:10" x14ac:dyDescent="0.25">
      <c r="B216" s="103">
        <v>44046</v>
      </c>
      <c r="C216" s="100" t="s">
        <v>324</v>
      </c>
      <c r="D216" s="104">
        <v>3128.82</v>
      </c>
      <c r="E216" s="106">
        <v>1</v>
      </c>
      <c r="G216" s="103">
        <v>44301</v>
      </c>
      <c r="H216" s="100" t="s">
        <v>903</v>
      </c>
      <c r="I216" s="104">
        <v>14428.23</v>
      </c>
      <c r="J216" s="106">
        <v>1</v>
      </c>
    </row>
    <row r="217" spans="2:10" x14ac:dyDescent="0.25">
      <c r="B217" s="103">
        <v>44046</v>
      </c>
      <c r="C217" s="100" t="s">
        <v>324</v>
      </c>
      <c r="D217" s="104">
        <v>1346.08</v>
      </c>
      <c r="E217" s="106">
        <v>1</v>
      </c>
      <c r="G217" s="103">
        <v>44303</v>
      </c>
      <c r="H217" s="100" t="s">
        <v>904</v>
      </c>
      <c r="I217" s="104">
        <v>14279.02</v>
      </c>
      <c r="J217" s="106">
        <v>1</v>
      </c>
    </row>
    <row r="218" spans="2:10" x14ac:dyDescent="0.25">
      <c r="B218" s="103">
        <v>44046</v>
      </c>
      <c r="C218" s="100" t="s">
        <v>324</v>
      </c>
      <c r="D218" s="104">
        <v>1344.96</v>
      </c>
      <c r="E218" s="106">
        <v>1</v>
      </c>
      <c r="G218" s="103">
        <v>44307</v>
      </c>
      <c r="H218" s="100" t="s">
        <v>874</v>
      </c>
      <c r="I218" s="104">
        <v>6148.23</v>
      </c>
      <c r="J218" s="106">
        <v>1</v>
      </c>
    </row>
    <row r="219" spans="2:10" x14ac:dyDescent="0.25">
      <c r="B219" s="103">
        <v>44046</v>
      </c>
      <c r="C219" s="100" t="s">
        <v>324</v>
      </c>
      <c r="D219" s="104">
        <v>1230.79</v>
      </c>
      <c r="E219" s="106">
        <v>1</v>
      </c>
      <c r="G219" s="103">
        <v>44308</v>
      </c>
      <c r="H219" s="100" t="s">
        <v>908</v>
      </c>
      <c r="I219" s="104">
        <v>1063.5</v>
      </c>
      <c r="J219" s="106">
        <v>1</v>
      </c>
    </row>
    <row r="220" spans="2:10" x14ac:dyDescent="0.25">
      <c r="B220" s="103">
        <v>44046</v>
      </c>
      <c r="C220" s="100" t="s">
        <v>324</v>
      </c>
      <c r="D220" s="104">
        <v>1230.79</v>
      </c>
      <c r="E220" s="106">
        <v>1</v>
      </c>
      <c r="G220" s="103">
        <v>44309</v>
      </c>
      <c r="H220" s="100" t="s">
        <v>909</v>
      </c>
      <c r="I220" s="104">
        <v>569.37</v>
      </c>
      <c r="J220" s="106">
        <v>1</v>
      </c>
    </row>
    <row r="221" spans="2:10" x14ac:dyDescent="0.25">
      <c r="B221" s="103">
        <v>44050</v>
      </c>
      <c r="C221" s="100" t="s">
        <v>326</v>
      </c>
      <c r="D221" s="104">
        <v>1486.29</v>
      </c>
      <c r="E221" s="106">
        <v>1</v>
      </c>
      <c r="G221" s="99" t="s">
        <v>940</v>
      </c>
      <c r="H221" s="99"/>
      <c r="I221" s="99"/>
      <c r="J221" s="99">
        <f>SUM(J15:J220)</f>
        <v>206</v>
      </c>
    </row>
    <row r="222" spans="2:10" x14ac:dyDescent="0.25">
      <c r="B222" s="103">
        <v>44050</v>
      </c>
      <c r="C222" s="100" t="s">
        <v>194</v>
      </c>
      <c r="D222" s="104">
        <v>46322.86</v>
      </c>
      <c r="E222" s="106">
        <v>1</v>
      </c>
    </row>
    <row r="223" spans="2:10" x14ac:dyDescent="0.25">
      <c r="B223" s="103">
        <v>44050</v>
      </c>
      <c r="C223" s="100" t="s">
        <v>194</v>
      </c>
      <c r="D223" s="104">
        <v>83370.149999999994</v>
      </c>
      <c r="E223" s="106">
        <v>1</v>
      </c>
    </row>
    <row r="224" spans="2:10" x14ac:dyDescent="0.25">
      <c r="B224" s="103">
        <v>44050</v>
      </c>
      <c r="C224" s="100" t="s">
        <v>194</v>
      </c>
      <c r="D224" s="104">
        <v>96833.4</v>
      </c>
      <c r="E224" s="106">
        <v>1</v>
      </c>
    </row>
    <row r="225" spans="2:5" x14ac:dyDescent="0.25">
      <c r="B225" s="103">
        <v>44050</v>
      </c>
      <c r="C225" s="100" t="s">
        <v>345</v>
      </c>
      <c r="D225" s="104">
        <v>4942.1499999999996</v>
      </c>
      <c r="E225" s="106">
        <v>1</v>
      </c>
    </row>
    <row r="226" spans="2:5" x14ac:dyDescent="0.25">
      <c r="B226" s="103">
        <v>44050</v>
      </c>
      <c r="C226" s="100" t="s">
        <v>345</v>
      </c>
      <c r="D226" s="104">
        <v>1189.2</v>
      </c>
      <c r="E226" s="106">
        <v>1</v>
      </c>
    </row>
    <row r="227" spans="2:5" x14ac:dyDescent="0.25">
      <c r="B227" s="103">
        <v>44050</v>
      </c>
      <c r="C227" s="100" t="s">
        <v>345</v>
      </c>
      <c r="D227" s="104">
        <v>4585.1899999999996</v>
      </c>
      <c r="E227" s="106">
        <v>1</v>
      </c>
    </row>
    <row r="228" spans="2:5" x14ac:dyDescent="0.25">
      <c r="B228" s="103">
        <v>44050</v>
      </c>
      <c r="C228" s="100" t="s">
        <v>345</v>
      </c>
      <c r="D228" s="104">
        <v>2612.2199999999998</v>
      </c>
      <c r="E228" s="106">
        <v>1</v>
      </c>
    </row>
    <row r="229" spans="2:5" x14ac:dyDescent="0.25">
      <c r="B229" s="103">
        <v>44050</v>
      </c>
      <c r="C229" s="100" t="s">
        <v>345</v>
      </c>
      <c r="D229" s="104">
        <v>1183.79</v>
      </c>
      <c r="E229" s="106">
        <v>1</v>
      </c>
    </row>
    <row r="230" spans="2:5" x14ac:dyDescent="0.25">
      <c r="B230" s="103">
        <v>44050</v>
      </c>
      <c r="C230" s="100" t="s">
        <v>195</v>
      </c>
      <c r="D230" s="104">
        <v>88821.38</v>
      </c>
      <c r="E230" s="106">
        <v>1</v>
      </c>
    </row>
    <row r="231" spans="2:5" x14ac:dyDescent="0.25">
      <c r="B231" s="103">
        <v>44050</v>
      </c>
      <c r="C231" s="100" t="s">
        <v>196</v>
      </c>
      <c r="D231" s="104">
        <v>259358.4</v>
      </c>
      <c r="E231" s="106">
        <v>1</v>
      </c>
    </row>
    <row r="232" spans="2:5" x14ac:dyDescent="0.25">
      <c r="B232" s="103">
        <v>44050</v>
      </c>
      <c r="C232" s="100" t="s">
        <v>196</v>
      </c>
      <c r="D232" s="104">
        <v>282898.99</v>
      </c>
      <c r="E232" s="106">
        <v>1</v>
      </c>
    </row>
    <row r="233" spans="2:5" x14ac:dyDescent="0.25">
      <c r="B233" s="103">
        <v>44050</v>
      </c>
      <c r="C233" s="100" t="s">
        <v>196</v>
      </c>
      <c r="D233" s="104">
        <v>59049.9</v>
      </c>
      <c r="E233" s="106">
        <v>1</v>
      </c>
    </row>
    <row r="234" spans="2:5" x14ac:dyDescent="0.25">
      <c r="B234" s="103">
        <v>44050</v>
      </c>
      <c r="C234" s="100" t="s">
        <v>196</v>
      </c>
      <c r="D234" s="104">
        <v>65287.99</v>
      </c>
      <c r="E234" s="106">
        <v>1</v>
      </c>
    </row>
    <row r="235" spans="2:5" x14ac:dyDescent="0.25">
      <c r="B235" s="103">
        <v>44050</v>
      </c>
      <c r="C235" s="100" t="s">
        <v>196</v>
      </c>
      <c r="D235" s="104">
        <v>24704.02</v>
      </c>
      <c r="E235" s="106">
        <v>1</v>
      </c>
    </row>
    <row r="236" spans="2:5" x14ac:dyDescent="0.25">
      <c r="B236" s="103">
        <v>44050</v>
      </c>
      <c r="C236" s="100" t="s">
        <v>196</v>
      </c>
      <c r="D236" s="104">
        <v>26172.09</v>
      </c>
      <c r="E236" s="106">
        <v>1</v>
      </c>
    </row>
    <row r="237" spans="2:5" x14ac:dyDescent="0.25">
      <c r="B237" s="103">
        <v>44050</v>
      </c>
      <c r="C237" s="100" t="s">
        <v>328</v>
      </c>
      <c r="D237" s="104">
        <v>9589.58</v>
      </c>
      <c r="E237" s="106">
        <v>1</v>
      </c>
    </row>
    <row r="238" spans="2:5" x14ac:dyDescent="0.25">
      <c r="B238" s="103">
        <v>44052</v>
      </c>
      <c r="C238" s="100" t="s">
        <v>346</v>
      </c>
      <c r="D238" s="104">
        <v>3410.02</v>
      </c>
      <c r="E238" s="106">
        <v>1</v>
      </c>
    </row>
    <row r="239" spans="2:5" x14ac:dyDescent="0.25">
      <c r="B239" s="103">
        <v>44053</v>
      </c>
      <c r="C239" s="100" t="s">
        <v>327</v>
      </c>
      <c r="D239" s="104">
        <v>372.87</v>
      </c>
      <c r="E239" s="106">
        <v>1</v>
      </c>
    </row>
    <row r="240" spans="2:5" x14ac:dyDescent="0.25">
      <c r="B240" s="103">
        <v>44053</v>
      </c>
      <c r="C240" s="100" t="s">
        <v>327</v>
      </c>
      <c r="D240" s="104">
        <v>1982.72</v>
      </c>
      <c r="E240" s="106">
        <v>1</v>
      </c>
    </row>
    <row r="241" spans="2:5" x14ac:dyDescent="0.25">
      <c r="B241" s="103">
        <v>44054</v>
      </c>
      <c r="C241" s="100" t="s">
        <v>359</v>
      </c>
      <c r="D241" s="104">
        <v>16598.96</v>
      </c>
      <c r="E241" s="106">
        <v>1</v>
      </c>
    </row>
    <row r="242" spans="2:5" x14ac:dyDescent="0.25">
      <c r="B242" s="103">
        <v>44059</v>
      </c>
      <c r="C242" s="100" t="s">
        <v>372</v>
      </c>
      <c r="D242" s="104">
        <v>6663.55</v>
      </c>
      <c r="E242" s="106">
        <v>1</v>
      </c>
    </row>
    <row r="243" spans="2:5" x14ac:dyDescent="0.25">
      <c r="B243" s="103">
        <v>44059</v>
      </c>
      <c r="C243" s="100" t="s">
        <v>372</v>
      </c>
      <c r="D243" s="104">
        <v>6663.55</v>
      </c>
      <c r="E243" s="106">
        <v>1</v>
      </c>
    </row>
    <row r="244" spans="2:5" x14ac:dyDescent="0.25">
      <c r="B244" s="103">
        <v>44059</v>
      </c>
      <c r="C244" s="100" t="s">
        <v>372</v>
      </c>
      <c r="D244" s="104">
        <v>6663.55</v>
      </c>
      <c r="E244" s="106">
        <v>1</v>
      </c>
    </row>
    <row r="245" spans="2:5" x14ac:dyDescent="0.25">
      <c r="B245" s="103">
        <v>44059</v>
      </c>
      <c r="C245" s="100" t="s">
        <v>372</v>
      </c>
      <c r="D245" s="104">
        <v>6663.55</v>
      </c>
      <c r="E245" s="106">
        <v>1</v>
      </c>
    </row>
    <row r="246" spans="2:5" x14ac:dyDescent="0.25">
      <c r="B246" s="103">
        <v>44060</v>
      </c>
      <c r="C246" s="100" t="s">
        <v>197</v>
      </c>
      <c r="D246" s="104">
        <v>85555.82</v>
      </c>
      <c r="E246" s="106">
        <v>1</v>
      </c>
    </row>
    <row r="247" spans="2:5" x14ac:dyDescent="0.25">
      <c r="B247" s="103">
        <v>44060</v>
      </c>
      <c r="C247" s="100" t="s">
        <v>197</v>
      </c>
      <c r="D247" s="104">
        <v>24841.119999999999</v>
      </c>
      <c r="E247" s="106">
        <v>1</v>
      </c>
    </row>
    <row r="248" spans="2:5" x14ac:dyDescent="0.25">
      <c r="B248" s="103">
        <v>44061</v>
      </c>
      <c r="C248" s="100" t="s">
        <v>364</v>
      </c>
      <c r="D248" s="104">
        <v>705.81</v>
      </c>
      <c r="E248" s="106">
        <v>1</v>
      </c>
    </row>
    <row r="249" spans="2:5" x14ac:dyDescent="0.25">
      <c r="B249" s="103">
        <v>44061</v>
      </c>
      <c r="C249" s="100" t="s">
        <v>362</v>
      </c>
      <c r="D249" s="104">
        <v>1403.27</v>
      </c>
      <c r="E249" s="106">
        <v>1</v>
      </c>
    </row>
    <row r="250" spans="2:5" x14ac:dyDescent="0.25">
      <c r="B250" s="103">
        <v>44062</v>
      </c>
      <c r="C250" s="100" t="s">
        <v>360</v>
      </c>
      <c r="D250" s="104">
        <v>5336.1</v>
      </c>
      <c r="E250" s="106">
        <v>1</v>
      </c>
    </row>
    <row r="251" spans="2:5" x14ac:dyDescent="0.25">
      <c r="B251" s="103">
        <v>44062</v>
      </c>
      <c r="C251" s="100" t="s">
        <v>360</v>
      </c>
      <c r="D251" s="104">
        <v>1204.6500000000001</v>
      </c>
      <c r="E251" s="106">
        <v>1</v>
      </c>
    </row>
    <row r="252" spans="2:5" x14ac:dyDescent="0.25">
      <c r="B252" s="103">
        <v>44062</v>
      </c>
      <c r="C252" s="100" t="s">
        <v>360</v>
      </c>
      <c r="D252" s="104">
        <v>2061.8000000000002</v>
      </c>
      <c r="E252" s="106">
        <v>1</v>
      </c>
    </row>
    <row r="253" spans="2:5" x14ac:dyDescent="0.25">
      <c r="B253" s="103">
        <v>44062</v>
      </c>
      <c r="C253" s="100" t="s">
        <v>360</v>
      </c>
      <c r="D253" s="104">
        <v>5281.77</v>
      </c>
      <c r="E253" s="106">
        <v>1</v>
      </c>
    </row>
    <row r="254" spans="2:5" x14ac:dyDescent="0.25">
      <c r="B254" s="103">
        <v>44062</v>
      </c>
      <c r="C254" s="100" t="s">
        <v>360</v>
      </c>
      <c r="D254" s="104">
        <v>1688.94</v>
      </c>
      <c r="E254" s="106">
        <v>1</v>
      </c>
    </row>
    <row r="255" spans="2:5" x14ac:dyDescent="0.25">
      <c r="B255" s="103">
        <v>44062</v>
      </c>
      <c r="C255" s="100" t="s">
        <v>361</v>
      </c>
      <c r="D255" s="104">
        <v>11055.57</v>
      </c>
      <c r="E255" s="106">
        <v>1</v>
      </c>
    </row>
    <row r="256" spans="2:5" x14ac:dyDescent="0.25">
      <c r="B256" s="103">
        <v>44062</v>
      </c>
      <c r="C256" s="100" t="s">
        <v>361</v>
      </c>
      <c r="D256" s="104">
        <v>7517.49</v>
      </c>
      <c r="E256" s="106">
        <v>1</v>
      </c>
    </row>
    <row r="257" spans="2:5" x14ac:dyDescent="0.25">
      <c r="B257" s="103">
        <v>44062</v>
      </c>
      <c r="C257" s="100" t="s">
        <v>361</v>
      </c>
      <c r="D257" s="104">
        <v>5307.91</v>
      </c>
      <c r="E257" s="106">
        <v>1</v>
      </c>
    </row>
    <row r="258" spans="2:5" x14ac:dyDescent="0.25">
      <c r="B258" s="103">
        <v>44063</v>
      </c>
      <c r="C258" s="100" t="s">
        <v>368</v>
      </c>
      <c r="D258" s="104">
        <v>705.81</v>
      </c>
      <c r="E258" s="106">
        <v>1</v>
      </c>
    </row>
    <row r="259" spans="2:5" x14ac:dyDescent="0.25">
      <c r="B259" s="103">
        <v>44064</v>
      </c>
      <c r="C259" s="100" t="s">
        <v>363</v>
      </c>
      <c r="D259" s="104">
        <v>1328.71</v>
      </c>
      <c r="E259" s="106">
        <v>1</v>
      </c>
    </row>
    <row r="260" spans="2:5" x14ac:dyDescent="0.25">
      <c r="B260" s="103">
        <v>44064</v>
      </c>
      <c r="C260" s="100" t="s">
        <v>363</v>
      </c>
      <c r="D260" s="104">
        <v>1506.11</v>
      </c>
      <c r="E260" s="106">
        <v>1</v>
      </c>
    </row>
    <row r="261" spans="2:5" x14ac:dyDescent="0.25">
      <c r="B261" s="103">
        <v>44064</v>
      </c>
      <c r="C261" s="100" t="s">
        <v>363</v>
      </c>
      <c r="D261" s="104">
        <v>1393.98</v>
      </c>
      <c r="E261" s="106">
        <v>1</v>
      </c>
    </row>
    <row r="262" spans="2:5" x14ac:dyDescent="0.25">
      <c r="B262" s="103">
        <v>44064</v>
      </c>
      <c r="C262" s="100" t="s">
        <v>374</v>
      </c>
      <c r="D262" s="104">
        <v>8912.18</v>
      </c>
      <c r="E262" s="106">
        <v>1</v>
      </c>
    </row>
    <row r="263" spans="2:5" x14ac:dyDescent="0.25">
      <c r="B263" s="103">
        <v>44064</v>
      </c>
      <c r="C263" s="100" t="s">
        <v>374</v>
      </c>
      <c r="D263" s="104">
        <v>12119.96</v>
      </c>
      <c r="E263" s="106">
        <v>1</v>
      </c>
    </row>
    <row r="264" spans="2:5" x14ac:dyDescent="0.25">
      <c r="B264" s="103">
        <v>44064</v>
      </c>
      <c r="C264" s="100" t="s">
        <v>374</v>
      </c>
      <c r="D264" s="104">
        <v>6046.82</v>
      </c>
      <c r="E264" s="106">
        <v>1</v>
      </c>
    </row>
    <row r="265" spans="2:5" x14ac:dyDescent="0.25">
      <c r="B265" s="103">
        <v>44064</v>
      </c>
      <c r="C265" s="100" t="s">
        <v>370</v>
      </c>
      <c r="D265" s="104">
        <v>5449.17</v>
      </c>
      <c r="E265" s="106">
        <v>1</v>
      </c>
    </row>
    <row r="266" spans="2:5" x14ac:dyDescent="0.25">
      <c r="B266" s="103">
        <v>44064</v>
      </c>
      <c r="C266" s="100" t="s">
        <v>370</v>
      </c>
      <c r="D266" s="104">
        <v>16261.61</v>
      </c>
      <c r="E266" s="106">
        <v>1</v>
      </c>
    </row>
    <row r="267" spans="2:5" x14ac:dyDescent="0.25">
      <c r="B267" s="103">
        <v>44064</v>
      </c>
      <c r="C267" s="100" t="s">
        <v>198</v>
      </c>
      <c r="D267" s="104">
        <v>12583.92</v>
      </c>
      <c r="E267" s="106">
        <v>1</v>
      </c>
    </row>
    <row r="268" spans="2:5" x14ac:dyDescent="0.25">
      <c r="B268" s="103">
        <v>44064</v>
      </c>
      <c r="C268" s="100" t="s">
        <v>198</v>
      </c>
      <c r="D268" s="104">
        <v>8426.7000000000007</v>
      </c>
      <c r="E268" s="106">
        <v>1</v>
      </c>
    </row>
    <row r="269" spans="2:5" x14ac:dyDescent="0.25">
      <c r="B269" s="103">
        <v>44064</v>
      </c>
      <c r="C269" s="100" t="s">
        <v>198</v>
      </c>
      <c r="D269" s="104">
        <v>10200.5</v>
      </c>
      <c r="E269" s="106">
        <v>1</v>
      </c>
    </row>
    <row r="270" spans="2:5" x14ac:dyDescent="0.25">
      <c r="B270" s="103">
        <v>44066</v>
      </c>
      <c r="C270" s="100" t="s">
        <v>366</v>
      </c>
      <c r="D270" s="104">
        <v>1212.02</v>
      </c>
      <c r="E270" s="106">
        <v>1</v>
      </c>
    </row>
    <row r="271" spans="2:5" x14ac:dyDescent="0.25">
      <c r="B271" s="103">
        <v>44066</v>
      </c>
      <c r="C271" s="100" t="s">
        <v>367</v>
      </c>
      <c r="D271" s="104">
        <v>9087.31</v>
      </c>
      <c r="E271" s="106">
        <v>1</v>
      </c>
    </row>
    <row r="272" spans="2:5" x14ac:dyDescent="0.25">
      <c r="B272" s="103">
        <v>44066</v>
      </c>
      <c r="C272" s="100" t="s">
        <v>369</v>
      </c>
      <c r="D272" s="104">
        <v>2319.1999999999998</v>
      </c>
      <c r="E272" s="106">
        <v>1</v>
      </c>
    </row>
    <row r="273" spans="2:5" x14ac:dyDescent="0.25">
      <c r="B273" s="103">
        <v>44068</v>
      </c>
      <c r="C273" s="100" t="s">
        <v>371</v>
      </c>
      <c r="D273" s="104">
        <v>10921.74</v>
      </c>
      <c r="E273" s="106">
        <v>1</v>
      </c>
    </row>
    <row r="274" spans="2:5" x14ac:dyDescent="0.25">
      <c r="B274" s="103">
        <v>44068</v>
      </c>
      <c r="C274" s="100" t="s">
        <v>380</v>
      </c>
      <c r="D274" s="104">
        <v>4703.8500000000004</v>
      </c>
      <c r="E274" s="106">
        <v>1</v>
      </c>
    </row>
    <row r="275" spans="2:5" x14ac:dyDescent="0.25">
      <c r="B275" s="103">
        <v>44068</v>
      </c>
      <c r="C275" s="100" t="s">
        <v>380</v>
      </c>
      <c r="D275" s="104">
        <v>645.73</v>
      </c>
      <c r="E275" s="106">
        <v>1</v>
      </c>
    </row>
    <row r="276" spans="2:5" x14ac:dyDescent="0.25">
      <c r="B276" s="103">
        <v>44068</v>
      </c>
      <c r="C276" s="100" t="s">
        <v>375</v>
      </c>
      <c r="D276" s="104">
        <v>1344.09</v>
      </c>
      <c r="E276" s="106">
        <v>1</v>
      </c>
    </row>
    <row r="277" spans="2:5" x14ac:dyDescent="0.25">
      <c r="B277" s="103">
        <v>44068</v>
      </c>
      <c r="C277" s="100" t="s">
        <v>375</v>
      </c>
      <c r="D277" s="104">
        <v>1267.99</v>
      </c>
      <c r="E277" s="106">
        <v>1</v>
      </c>
    </row>
    <row r="278" spans="2:5" x14ac:dyDescent="0.25">
      <c r="B278" s="103">
        <v>44068</v>
      </c>
      <c r="C278" s="100" t="s">
        <v>375</v>
      </c>
      <c r="D278" s="104">
        <v>11231.14</v>
      </c>
      <c r="E278" s="106">
        <v>1</v>
      </c>
    </row>
    <row r="279" spans="2:5" x14ac:dyDescent="0.25">
      <c r="B279" s="103">
        <v>44068</v>
      </c>
      <c r="C279" s="100" t="s">
        <v>329</v>
      </c>
      <c r="D279" s="104">
        <v>1204.95</v>
      </c>
      <c r="E279" s="106">
        <v>1</v>
      </c>
    </row>
    <row r="280" spans="2:5" x14ac:dyDescent="0.25">
      <c r="B280" s="103">
        <v>44068</v>
      </c>
      <c r="C280" s="100" t="s">
        <v>329</v>
      </c>
      <c r="D280" s="104">
        <v>1471.35</v>
      </c>
      <c r="E280" s="106">
        <v>1</v>
      </c>
    </row>
    <row r="281" spans="2:5" x14ac:dyDescent="0.25">
      <c r="B281" s="103">
        <v>44069</v>
      </c>
      <c r="C281" s="100" t="s">
        <v>377</v>
      </c>
      <c r="D281" s="104">
        <v>3766.06</v>
      </c>
      <c r="E281" s="106">
        <v>1</v>
      </c>
    </row>
    <row r="282" spans="2:5" x14ac:dyDescent="0.25">
      <c r="B282" s="103">
        <v>44069</v>
      </c>
      <c r="C282" s="100" t="s">
        <v>377</v>
      </c>
      <c r="D282" s="104">
        <v>14025.03</v>
      </c>
      <c r="E282" s="106">
        <v>1</v>
      </c>
    </row>
    <row r="283" spans="2:5" x14ac:dyDescent="0.25">
      <c r="B283" s="103">
        <v>44070</v>
      </c>
      <c r="C283" s="100" t="s">
        <v>199</v>
      </c>
      <c r="D283" s="104">
        <v>63688.3</v>
      </c>
      <c r="E283" s="106">
        <v>1</v>
      </c>
    </row>
    <row r="284" spans="2:5" x14ac:dyDescent="0.25">
      <c r="B284" s="103">
        <v>44070</v>
      </c>
      <c r="C284" s="100" t="s">
        <v>199</v>
      </c>
      <c r="D284" s="104">
        <v>13961.35</v>
      </c>
      <c r="E284" s="106">
        <v>1</v>
      </c>
    </row>
    <row r="285" spans="2:5" x14ac:dyDescent="0.25">
      <c r="B285" s="103">
        <v>44070</v>
      </c>
      <c r="C285" s="100" t="s">
        <v>199</v>
      </c>
      <c r="D285" s="104">
        <v>38822.699999999997</v>
      </c>
      <c r="E285" s="106">
        <v>1</v>
      </c>
    </row>
    <row r="286" spans="2:5" x14ac:dyDescent="0.25">
      <c r="B286" s="103">
        <v>44070</v>
      </c>
      <c r="C286" s="100" t="s">
        <v>199</v>
      </c>
      <c r="D286" s="104">
        <v>11978.74</v>
      </c>
      <c r="E286" s="106">
        <v>1</v>
      </c>
    </row>
    <row r="287" spans="2:5" x14ac:dyDescent="0.25">
      <c r="B287" s="103">
        <v>44070</v>
      </c>
      <c r="C287" s="100" t="s">
        <v>365</v>
      </c>
      <c r="D287" s="104">
        <v>9183.59</v>
      </c>
      <c r="E287" s="106">
        <v>1</v>
      </c>
    </row>
    <row r="288" spans="2:5" x14ac:dyDescent="0.25">
      <c r="B288" s="103">
        <v>44070</v>
      </c>
      <c r="C288" s="100" t="s">
        <v>381</v>
      </c>
      <c r="D288" s="104">
        <v>7324.65</v>
      </c>
      <c r="E288" s="106">
        <v>1</v>
      </c>
    </row>
    <row r="289" spans="2:5" x14ac:dyDescent="0.25">
      <c r="B289" s="103">
        <v>44070</v>
      </c>
      <c r="C289" s="100" t="s">
        <v>381</v>
      </c>
      <c r="D289" s="104">
        <v>17468.54</v>
      </c>
      <c r="E289" s="106">
        <v>1</v>
      </c>
    </row>
    <row r="290" spans="2:5" x14ac:dyDescent="0.25">
      <c r="B290" s="103">
        <v>44070</v>
      </c>
      <c r="C290" s="100" t="s">
        <v>381</v>
      </c>
      <c r="D290" s="104">
        <v>1740.63</v>
      </c>
      <c r="E290" s="106">
        <v>1</v>
      </c>
    </row>
    <row r="291" spans="2:5" x14ac:dyDescent="0.25">
      <c r="B291" s="103">
        <v>44070</v>
      </c>
      <c r="C291" s="100" t="s">
        <v>381</v>
      </c>
      <c r="D291" s="104">
        <v>2452.25</v>
      </c>
      <c r="E291" s="106">
        <v>1</v>
      </c>
    </row>
    <row r="292" spans="2:5" x14ac:dyDescent="0.25">
      <c r="B292" s="103">
        <v>44070</v>
      </c>
      <c r="C292" s="100" t="s">
        <v>381</v>
      </c>
      <c r="D292" s="104">
        <v>3252.38</v>
      </c>
      <c r="E292" s="106">
        <v>1</v>
      </c>
    </row>
    <row r="293" spans="2:5" x14ac:dyDescent="0.25">
      <c r="B293" s="103">
        <v>44070</v>
      </c>
      <c r="C293" s="100" t="s">
        <v>381</v>
      </c>
      <c r="D293" s="104">
        <v>2929.9</v>
      </c>
      <c r="E293" s="106">
        <v>1</v>
      </c>
    </row>
    <row r="294" spans="2:5" x14ac:dyDescent="0.25">
      <c r="B294" s="103">
        <v>44073</v>
      </c>
      <c r="C294" s="100" t="s">
        <v>383</v>
      </c>
      <c r="D294" s="104">
        <v>924.92</v>
      </c>
      <c r="E294" s="106">
        <v>1</v>
      </c>
    </row>
    <row r="295" spans="2:5" x14ac:dyDescent="0.25">
      <c r="B295" s="103">
        <v>44074</v>
      </c>
      <c r="C295" s="100" t="s">
        <v>376</v>
      </c>
      <c r="D295" s="104">
        <v>6549.58</v>
      </c>
      <c r="E295" s="106">
        <v>1</v>
      </c>
    </row>
    <row r="296" spans="2:5" x14ac:dyDescent="0.25">
      <c r="B296" s="103">
        <v>44074</v>
      </c>
      <c r="C296" s="100" t="s">
        <v>376</v>
      </c>
      <c r="D296" s="104">
        <v>16384.419999999998</v>
      </c>
      <c r="E296" s="106">
        <v>1</v>
      </c>
    </row>
    <row r="297" spans="2:5" x14ac:dyDescent="0.25">
      <c r="B297" s="103">
        <v>44074</v>
      </c>
      <c r="C297" s="100" t="s">
        <v>376</v>
      </c>
      <c r="D297" s="104">
        <v>8526.5</v>
      </c>
      <c r="E297" s="106">
        <v>1</v>
      </c>
    </row>
    <row r="298" spans="2:5" x14ac:dyDescent="0.25">
      <c r="B298" s="103">
        <v>44074</v>
      </c>
      <c r="C298" s="100" t="s">
        <v>382</v>
      </c>
      <c r="D298" s="104">
        <v>8213.7000000000007</v>
      </c>
      <c r="E298" s="106">
        <v>1</v>
      </c>
    </row>
    <row r="299" spans="2:5" x14ac:dyDescent="0.25">
      <c r="B299" s="103">
        <v>44075</v>
      </c>
      <c r="C299" s="100" t="s">
        <v>347</v>
      </c>
      <c r="D299" s="104">
        <v>6078.27</v>
      </c>
      <c r="E299" s="106">
        <v>1</v>
      </c>
    </row>
    <row r="300" spans="2:5" x14ac:dyDescent="0.25">
      <c r="B300" s="103">
        <v>44076</v>
      </c>
      <c r="C300" s="100" t="s">
        <v>391</v>
      </c>
      <c r="D300" s="104">
        <v>24707.31</v>
      </c>
      <c r="E300" s="106">
        <v>1</v>
      </c>
    </row>
    <row r="301" spans="2:5" x14ac:dyDescent="0.25">
      <c r="B301" s="103">
        <v>44076</v>
      </c>
      <c r="C301" s="100" t="s">
        <v>391</v>
      </c>
      <c r="D301" s="104">
        <v>8027.31</v>
      </c>
      <c r="E301" s="106">
        <v>1</v>
      </c>
    </row>
    <row r="302" spans="2:5" x14ac:dyDescent="0.25">
      <c r="B302" s="103">
        <v>44077</v>
      </c>
      <c r="C302" s="100" t="s">
        <v>378</v>
      </c>
      <c r="D302" s="104">
        <v>1471.35</v>
      </c>
      <c r="E302" s="106">
        <v>1</v>
      </c>
    </row>
    <row r="303" spans="2:5" x14ac:dyDescent="0.25">
      <c r="B303" s="103">
        <v>44077</v>
      </c>
      <c r="C303" s="100" t="s">
        <v>378</v>
      </c>
      <c r="D303" s="104">
        <v>13786.41</v>
      </c>
      <c r="E303" s="106">
        <v>1</v>
      </c>
    </row>
    <row r="304" spans="2:5" x14ac:dyDescent="0.25">
      <c r="B304" s="103">
        <v>44077</v>
      </c>
      <c r="C304" s="100" t="s">
        <v>378</v>
      </c>
      <c r="D304" s="104">
        <v>4582.8100000000004</v>
      </c>
      <c r="E304" s="106">
        <v>1</v>
      </c>
    </row>
    <row r="305" spans="2:5" x14ac:dyDescent="0.25">
      <c r="B305" s="103">
        <v>44077</v>
      </c>
      <c r="C305" s="100" t="s">
        <v>378</v>
      </c>
      <c r="D305" s="104">
        <v>1396.32</v>
      </c>
      <c r="E305" s="106">
        <v>1</v>
      </c>
    </row>
    <row r="306" spans="2:5" x14ac:dyDescent="0.25">
      <c r="B306" s="103">
        <v>44077</v>
      </c>
      <c r="C306" s="100" t="s">
        <v>395</v>
      </c>
      <c r="D306" s="104">
        <v>2942.7</v>
      </c>
      <c r="E306" s="106">
        <v>1</v>
      </c>
    </row>
    <row r="307" spans="2:5" x14ac:dyDescent="0.25">
      <c r="B307" s="103">
        <v>44079</v>
      </c>
      <c r="C307" s="100" t="s">
        <v>200</v>
      </c>
      <c r="D307" s="104">
        <v>3028.68</v>
      </c>
      <c r="E307" s="106">
        <v>1</v>
      </c>
    </row>
    <row r="308" spans="2:5" x14ac:dyDescent="0.25">
      <c r="B308" s="103">
        <v>44079</v>
      </c>
      <c r="C308" s="100" t="s">
        <v>200</v>
      </c>
      <c r="D308" s="104">
        <v>12817.25</v>
      </c>
      <c r="E308" s="106">
        <v>1</v>
      </c>
    </row>
    <row r="309" spans="2:5" x14ac:dyDescent="0.25">
      <c r="B309" s="103">
        <v>44079</v>
      </c>
      <c r="C309" s="100" t="s">
        <v>388</v>
      </c>
      <c r="D309" s="104">
        <v>1057.0999999999999</v>
      </c>
      <c r="E309" s="106">
        <v>1</v>
      </c>
    </row>
    <row r="310" spans="2:5" x14ac:dyDescent="0.25">
      <c r="B310" s="103">
        <v>44079</v>
      </c>
      <c r="C310" s="100" t="s">
        <v>389</v>
      </c>
      <c r="D310" s="104">
        <v>1259.92</v>
      </c>
      <c r="E310" s="106">
        <v>1</v>
      </c>
    </row>
    <row r="311" spans="2:5" x14ac:dyDescent="0.25">
      <c r="B311" s="103">
        <v>44079</v>
      </c>
      <c r="C311" s="100" t="s">
        <v>389</v>
      </c>
      <c r="D311" s="104">
        <v>1994.87</v>
      </c>
      <c r="E311" s="106">
        <v>1</v>
      </c>
    </row>
    <row r="312" spans="2:5" x14ac:dyDescent="0.25">
      <c r="B312" s="103">
        <v>44079</v>
      </c>
      <c r="C312" s="100" t="s">
        <v>389</v>
      </c>
      <c r="D312" s="104">
        <v>1944.45</v>
      </c>
      <c r="E312" s="106">
        <v>1</v>
      </c>
    </row>
    <row r="313" spans="2:5" x14ac:dyDescent="0.25">
      <c r="B313" s="103">
        <v>44079</v>
      </c>
      <c r="C313" s="100" t="s">
        <v>390</v>
      </c>
      <c r="D313" s="104">
        <v>1541.36</v>
      </c>
      <c r="E313" s="106">
        <v>1</v>
      </c>
    </row>
    <row r="314" spans="2:5" x14ac:dyDescent="0.25">
      <c r="B314" s="103">
        <v>44080</v>
      </c>
      <c r="C314" s="100" t="s">
        <v>201</v>
      </c>
      <c r="D314" s="104">
        <v>445120.28</v>
      </c>
      <c r="E314" s="106">
        <v>1</v>
      </c>
    </row>
    <row r="315" spans="2:5" x14ac:dyDescent="0.25">
      <c r="B315" s="103">
        <v>44080</v>
      </c>
      <c r="C315" s="100" t="s">
        <v>201</v>
      </c>
      <c r="D315" s="104">
        <v>96882.61</v>
      </c>
      <c r="E315" s="106">
        <v>1</v>
      </c>
    </row>
    <row r="316" spans="2:5" x14ac:dyDescent="0.25">
      <c r="B316" s="103">
        <v>44081</v>
      </c>
      <c r="C316" s="100" t="s">
        <v>335</v>
      </c>
      <c r="D316" s="104">
        <v>1550.18</v>
      </c>
      <c r="E316" s="106">
        <v>1</v>
      </c>
    </row>
    <row r="317" spans="2:5" x14ac:dyDescent="0.25">
      <c r="B317" s="103">
        <v>44081</v>
      </c>
      <c r="C317" s="100" t="s">
        <v>335</v>
      </c>
      <c r="D317" s="104">
        <v>4381.7299999999996</v>
      </c>
      <c r="E317" s="106">
        <v>1</v>
      </c>
    </row>
    <row r="318" spans="2:5" x14ac:dyDescent="0.25">
      <c r="B318" s="103">
        <v>44081</v>
      </c>
      <c r="C318" s="100" t="s">
        <v>202</v>
      </c>
      <c r="D318" s="104">
        <v>46205.73</v>
      </c>
      <c r="E318" s="106">
        <v>1</v>
      </c>
    </row>
    <row r="319" spans="2:5" x14ac:dyDescent="0.25">
      <c r="B319" s="103">
        <v>44081</v>
      </c>
      <c r="C319" s="100" t="s">
        <v>202</v>
      </c>
      <c r="D319" s="104">
        <v>85294.07</v>
      </c>
      <c r="E319" s="106">
        <v>1</v>
      </c>
    </row>
    <row r="320" spans="2:5" x14ac:dyDescent="0.25">
      <c r="B320" s="103">
        <v>44081</v>
      </c>
      <c r="C320" s="100" t="s">
        <v>202</v>
      </c>
      <c r="D320" s="104">
        <v>89557.35</v>
      </c>
      <c r="E320" s="106">
        <v>1</v>
      </c>
    </row>
    <row r="321" spans="2:5" x14ac:dyDescent="0.25">
      <c r="B321" s="103">
        <v>44081</v>
      </c>
      <c r="C321" s="100" t="s">
        <v>396</v>
      </c>
      <c r="D321" s="104">
        <v>1819.3</v>
      </c>
      <c r="E321" s="106">
        <v>1</v>
      </c>
    </row>
    <row r="322" spans="2:5" x14ac:dyDescent="0.25">
      <c r="B322" s="103">
        <v>44085</v>
      </c>
      <c r="C322" s="100" t="s">
        <v>336</v>
      </c>
      <c r="D322" s="104">
        <v>1336.49</v>
      </c>
      <c r="E322" s="106">
        <v>1</v>
      </c>
    </row>
    <row r="323" spans="2:5" x14ac:dyDescent="0.25">
      <c r="B323" s="103">
        <v>44085</v>
      </c>
      <c r="C323" s="100" t="s">
        <v>384</v>
      </c>
      <c r="D323" s="104">
        <v>1640.76</v>
      </c>
      <c r="E323" s="106">
        <v>1</v>
      </c>
    </row>
    <row r="324" spans="2:5" x14ac:dyDescent="0.25">
      <c r="B324" s="103">
        <v>44085</v>
      </c>
      <c r="C324" s="100" t="s">
        <v>392</v>
      </c>
      <c r="D324" s="104">
        <v>1397.68</v>
      </c>
      <c r="E324" s="106">
        <v>1</v>
      </c>
    </row>
    <row r="325" spans="2:5" x14ac:dyDescent="0.25">
      <c r="B325" s="103">
        <v>44085</v>
      </c>
      <c r="C325" s="100" t="s">
        <v>392</v>
      </c>
      <c r="D325" s="104">
        <v>1910.78</v>
      </c>
      <c r="E325" s="106">
        <v>1</v>
      </c>
    </row>
    <row r="326" spans="2:5" x14ac:dyDescent="0.25">
      <c r="B326" s="103">
        <v>44085</v>
      </c>
      <c r="C326" s="100" t="s">
        <v>385</v>
      </c>
      <c r="D326" s="104">
        <v>3012.65</v>
      </c>
      <c r="E326" s="106">
        <v>1</v>
      </c>
    </row>
    <row r="327" spans="2:5" x14ac:dyDescent="0.25">
      <c r="B327" s="103">
        <v>44085</v>
      </c>
      <c r="C327" s="100" t="s">
        <v>393</v>
      </c>
      <c r="D327" s="104">
        <v>2285.4699999999998</v>
      </c>
      <c r="E327" s="106">
        <v>1</v>
      </c>
    </row>
    <row r="328" spans="2:5" x14ac:dyDescent="0.25">
      <c r="B328" s="103">
        <v>44085</v>
      </c>
      <c r="C328" s="100" t="s">
        <v>386</v>
      </c>
      <c r="D328" s="104">
        <v>1564.88</v>
      </c>
      <c r="E328" s="106">
        <v>1</v>
      </c>
    </row>
    <row r="329" spans="2:5" x14ac:dyDescent="0.25">
      <c r="B329" s="103">
        <v>44085</v>
      </c>
      <c r="C329" s="100" t="s">
        <v>386</v>
      </c>
      <c r="D329" s="104">
        <v>4675.43</v>
      </c>
      <c r="E329" s="106">
        <v>1</v>
      </c>
    </row>
    <row r="330" spans="2:5" x14ac:dyDescent="0.25">
      <c r="B330" s="103">
        <v>44085</v>
      </c>
      <c r="C330" s="100" t="s">
        <v>386</v>
      </c>
      <c r="D330" s="104">
        <v>1645.02</v>
      </c>
      <c r="E330" s="106">
        <v>1</v>
      </c>
    </row>
    <row r="331" spans="2:5" x14ac:dyDescent="0.25">
      <c r="B331" s="103">
        <v>44085</v>
      </c>
      <c r="C331" s="100" t="s">
        <v>386</v>
      </c>
      <c r="D331" s="104">
        <v>40746.07</v>
      </c>
      <c r="E331" s="106">
        <v>1</v>
      </c>
    </row>
    <row r="332" spans="2:5" x14ac:dyDescent="0.25">
      <c r="B332" s="103">
        <v>44085</v>
      </c>
      <c r="C332" s="100" t="s">
        <v>386</v>
      </c>
      <c r="D332" s="104">
        <v>9589.4500000000007</v>
      </c>
      <c r="E332" s="106">
        <v>1</v>
      </c>
    </row>
    <row r="333" spans="2:5" x14ac:dyDescent="0.25">
      <c r="B333" s="103">
        <v>44085</v>
      </c>
      <c r="C333" s="100" t="s">
        <v>379</v>
      </c>
      <c r="D333" s="104">
        <v>2065.77</v>
      </c>
      <c r="E333" s="106">
        <v>1</v>
      </c>
    </row>
    <row r="334" spans="2:5" x14ac:dyDescent="0.25">
      <c r="B334" s="103">
        <v>44087</v>
      </c>
      <c r="C334" s="100" t="s">
        <v>387</v>
      </c>
      <c r="D334" s="104">
        <v>3475.97</v>
      </c>
      <c r="E334" s="106">
        <v>1</v>
      </c>
    </row>
    <row r="335" spans="2:5" x14ac:dyDescent="0.25">
      <c r="B335" s="103">
        <v>44089</v>
      </c>
      <c r="C335" s="100" t="s">
        <v>373</v>
      </c>
      <c r="D335" s="104">
        <v>24.84</v>
      </c>
      <c r="E335" s="106">
        <v>1</v>
      </c>
    </row>
    <row r="336" spans="2:5" x14ac:dyDescent="0.25">
      <c r="B336" s="103">
        <v>44089</v>
      </c>
      <c r="C336" s="100" t="s">
        <v>411</v>
      </c>
      <c r="D336" s="104">
        <v>38.479999999999997</v>
      </c>
      <c r="E336" s="106">
        <v>1</v>
      </c>
    </row>
    <row r="337" spans="2:5" x14ac:dyDescent="0.25">
      <c r="B337" s="103">
        <v>44089</v>
      </c>
      <c r="C337" s="100" t="s">
        <v>418</v>
      </c>
      <c r="D337" s="104">
        <v>1034.96</v>
      </c>
      <c r="E337" s="106">
        <v>1</v>
      </c>
    </row>
    <row r="338" spans="2:5" x14ac:dyDescent="0.25">
      <c r="B338" s="103">
        <v>44090</v>
      </c>
      <c r="C338" s="100" t="s">
        <v>397</v>
      </c>
      <c r="D338" s="104">
        <v>1789.4</v>
      </c>
      <c r="E338" s="106">
        <v>1</v>
      </c>
    </row>
    <row r="339" spans="2:5" x14ac:dyDescent="0.25">
      <c r="B339" s="103">
        <v>44090</v>
      </c>
      <c r="C339" s="100" t="s">
        <v>398</v>
      </c>
      <c r="D339" s="104">
        <v>2304.5</v>
      </c>
      <c r="E339" s="106">
        <v>1</v>
      </c>
    </row>
    <row r="340" spans="2:5" x14ac:dyDescent="0.25">
      <c r="B340" s="103">
        <v>44090</v>
      </c>
      <c r="C340" s="100" t="s">
        <v>416</v>
      </c>
      <c r="D340" s="104">
        <v>4024.25</v>
      </c>
      <c r="E340" s="106">
        <v>1</v>
      </c>
    </row>
    <row r="341" spans="2:5" x14ac:dyDescent="0.25">
      <c r="B341" s="103">
        <v>44090</v>
      </c>
      <c r="C341" s="100" t="s">
        <v>416</v>
      </c>
      <c r="D341" s="104">
        <v>4380.55</v>
      </c>
      <c r="E341" s="106">
        <v>1</v>
      </c>
    </row>
    <row r="342" spans="2:5" x14ac:dyDescent="0.25">
      <c r="B342" s="103">
        <v>44090</v>
      </c>
      <c r="C342" s="100" t="s">
        <v>400</v>
      </c>
      <c r="D342" s="104">
        <v>3971.02</v>
      </c>
      <c r="E342" s="106">
        <v>1</v>
      </c>
    </row>
    <row r="343" spans="2:5" x14ac:dyDescent="0.25">
      <c r="B343" s="103">
        <v>44091</v>
      </c>
      <c r="C343" s="100" t="s">
        <v>399</v>
      </c>
      <c r="D343" s="104">
        <v>4011.95</v>
      </c>
      <c r="E343" s="106">
        <v>1</v>
      </c>
    </row>
    <row r="344" spans="2:5" x14ac:dyDescent="0.25">
      <c r="B344" s="103">
        <v>44091</v>
      </c>
      <c r="C344" s="100" t="s">
        <v>399</v>
      </c>
      <c r="D344" s="104">
        <v>1949.95</v>
      </c>
      <c r="E344" s="106">
        <v>1</v>
      </c>
    </row>
    <row r="345" spans="2:5" x14ac:dyDescent="0.25">
      <c r="B345" s="103">
        <v>44091</v>
      </c>
      <c r="C345" s="100" t="s">
        <v>401</v>
      </c>
      <c r="D345" s="104">
        <v>2115.58</v>
      </c>
      <c r="E345" s="106">
        <v>1</v>
      </c>
    </row>
    <row r="346" spans="2:5" x14ac:dyDescent="0.25">
      <c r="B346" s="103">
        <v>44092</v>
      </c>
      <c r="C346" s="100" t="s">
        <v>406</v>
      </c>
      <c r="D346" s="104">
        <v>9325.02</v>
      </c>
      <c r="E346" s="106">
        <v>1</v>
      </c>
    </row>
    <row r="347" spans="2:5" x14ac:dyDescent="0.25">
      <c r="B347" s="103">
        <v>44092</v>
      </c>
      <c r="C347" s="100" t="s">
        <v>203</v>
      </c>
      <c r="D347" s="104">
        <v>22676.21</v>
      </c>
      <c r="E347" s="106">
        <v>1</v>
      </c>
    </row>
    <row r="348" spans="2:5" x14ac:dyDescent="0.25">
      <c r="B348" s="103">
        <v>44093</v>
      </c>
      <c r="C348" s="100" t="s">
        <v>394</v>
      </c>
      <c r="D348" s="104">
        <v>5536.88</v>
      </c>
      <c r="E348" s="106">
        <v>1</v>
      </c>
    </row>
    <row r="349" spans="2:5" x14ac:dyDescent="0.25">
      <c r="B349" s="103">
        <v>44093</v>
      </c>
      <c r="C349" s="100" t="s">
        <v>394</v>
      </c>
      <c r="D349" s="104">
        <v>2681.66</v>
      </c>
      <c r="E349" s="106">
        <v>1</v>
      </c>
    </row>
    <row r="350" spans="2:5" x14ac:dyDescent="0.25">
      <c r="B350" s="103">
        <v>44093</v>
      </c>
      <c r="C350" s="100" t="s">
        <v>394</v>
      </c>
      <c r="D350" s="104">
        <v>1687.37</v>
      </c>
      <c r="E350" s="106">
        <v>1</v>
      </c>
    </row>
    <row r="351" spans="2:5" x14ac:dyDescent="0.25">
      <c r="B351" s="103">
        <v>44093</v>
      </c>
      <c r="C351" s="100" t="s">
        <v>394</v>
      </c>
      <c r="D351" s="104">
        <v>11204.1</v>
      </c>
      <c r="E351" s="106">
        <v>1</v>
      </c>
    </row>
    <row r="352" spans="2:5" x14ac:dyDescent="0.25">
      <c r="B352" s="103">
        <v>44093</v>
      </c>
      <c r="C352" s="100" t="s">
        <v>394</v>
      </c>
      <c r="D352" s="104">
        <v>6670.72</v>
      </c>
      <c r="E352" s="106">
        <v>1</v>
      </c>
    </row>
    <row r="353" spans="2:5" x14ac:dyDescent="0.25">
      <c r="B353" s="103">
        <v>44093</v>
      </c>
      <c r="C353" s="100" t="s">
        <v>417</v>
      </c>
      <c r="D353" s="104">
        <v>9800.02</v>
      </c>
      <c r="E353" s="106">
        <v>1</v>
      </c>
    </row>
    <row r="354" spans="2:5" x14ac:dyDescent="0.25">
      <c r="B354" s="103">
        <v>44093</v>
      </c>
      <c r="C354" s="100" t="s">
        <v>402</v>
      </c>
      <c r="D354" s="104">
        <v>1732.36</v>
      </c>
      <c r="E354" s="106">
        <v>1</v>
      </c>
    </row>
    <row r="355" spans="2:5" x14ac:dyDescent="0.25">
      <c r="B355" s="103">
        <v>44093</v>
      </c>
      <c r="C355" s="100" t="s">
        <v>402</v>
      </c>
      <c r="D355" s="104">
        <v>2431</v>
      </c>
      <c r="E355" s="106">
        <v>1</v>
      </c>
    </row>
    <row r="356" spans="2:5" x14ac:dyDescent="0.25">
      <c r="B356" s="103">
        <v>44093</v>
      </c>
      <c r="C356" s="100" t="s">
        <v>402</v>
      </c>
      <c r="D356" s="104">
        <v>1885.68</v>
      </c>
      <c r="E356" s="106">
        <v>1</v>
      </c>
    </row>
    <row r="357" spans="2:5" x14ac:dyDescent="0.25">
      <c r="B357" s="103">
        <v>44096</v>
      </c>
      <c r="C357" s="100" t="s">
        <v>407</v>
      </c>
      <c r="D357" s="104">
        <v>12544.15</v>
      </c>
      <c r="E357" s="106">
        <v>1</v>
      </c>
    </row>
    <row r="358" spans="2:5" x14ac:dyDescent="0.25">
      <c r="B358" s="103">
        <v>44097</v>
      </c>
      <c r="C358" s="100" t="s">
        <v>408</v>
      </c>
      <c r="D358" s="104">
        <v>8357.9599999999991</v>
      </c>
      <c r="E358" s="106">
        <v>1</v>
      </c>
    </row>
    <row r="359" spans="2:5" x14ac:dyDescent="0.25">
      <c r="B359" s="103">
        <v>44097</v>
      </c>
      <c r="C359" s="100" t="s">
        <v>408</v>
      </c>
      <c r="D359" s="104">
        <v>2934.86</v>
      </c>
      <c r="E359" s="106">
        <v>1</v>
      </c>
    </row>
    <row r="360" spans="2:5" x14ac:dyDescent="0.25">
      <c r="B360" s="103">
        <v>44097</v>
      </c>
      <c r="C360" s="100" t="s">
        <v>204</v>
      </c>
      <c r="D360" s="104">
        <v>127095.91</v>
      </c>
      <c r="E360" s="106">
        <v>1</v>
      </c>
    </row>
    <row r="361" spans="2:5" x14ac:dyDescent="0.25">
      <c r="B361" s="103">
        <v>44097</v>
      </c>
      <c r="C361" s="100" t="s">
        <v>204</v>
      </c>
      <c r="D361" s="104">
        <v>494857.33</v>
      </c>
      <c r="E361" s="106">
        <v>1</v>
      </c>
    </row>
    <row r="362" spans="2:5" x14ac:dyDescent="0.25">
      <c r="B362" s="103">
        <v>44097</v>
      </c>
      <c r="C362" s="100" t="s">
        <v>204</v>
      </c>
      <c r="D362" s="104">
        <v>50895.88</v>
      </c>
      <c r="E362" s="106">
        <v>1</v>
      </c>
    </row>
    <row r="363" spans="2:5" x14ac:dyDescent="0.25">
      <c r="B363" s="103">
        <v>44097</v>
      </c>
      <c r="C363" s="100" t="s">
        <v>204</v>
      </c>
      <c r="D363" s="104">
        <v>102540.23</v>
      </c>
      <c r="E363" s="106">
        <v>1</v>
      </c>
    </row>
    <row r="364" spans="2:5" x14ac:dyDescent="0.25">
      <c r="B364" s="103">
        <v>44097</v>
      </c>
      <c r="C364" s="100" t="s">
        <v>421</v>
      </c>
      <c r="D364" s="104">
        <v>1279.55</v>
      </c>
      <c r="E364" s="106">
        <v>1</v>
      </c>
    </row>
    <row r="365" spans="2:5" x14ac:dyDescent="0.25">
      <c r="B365" s="103">
        <v>44097</v>
      </c>
      <c r="C365" s="100" t="s">
        <v>421</v>
      </c>
      <c r="D365" s="104">
        <v>6919.68</v>
      </c>
      <c r="E365" s="106">
        <v>1</v>
      </c>
    </row>
    <row r="366" spans="2:5" x14ac:dyDescent="0.25">
      <c r="B366" s="103">
        <v>44098</v>
      </c>
      <c r="C366" s="100" t="s">
        <v>412</v>
      </c>
      <c r="D366" s="104">
        <v>1138.56</v>
      </c>
      <c r="E366" s="106">
        <v>1</v>
      </c>
    </row>
    <row r="367" spans="2:5" x14ac:dyDescent="0.25">
      <c r="B367" s="103">
        <v>44098</v>
      </c>
      <c r="C367" s="100" t="s">
        <v>409</v>
      </c>
      <c r="D367" s="104">
        <v>1700.33</v>
      </c>
      <c r="E367" s="106">
        <v>1</v>
      </c>
    </row>
    <row r="368" spans="2:5" x14ac:dyDescent="0.25">
      <c r="B368" s="103">
        <v>44098</v>
      </c>
      <c r="C368" s="100" t="s">
        <v>403</v>
      </c>
      <c r="D368" s="104">
        <v>8387.67</v>
      </c>
      <c r="E368" s="106">
        <v>1</v>
      </c>
    </row>
    <row r="369" spans="2:5" x14ac:dyDescent="0.25">
      <c r="B369" s="103">
        <v>44098</v>
      </c>
      <c r="C369" s="100" t="s">
        <v>403</v>
      </c>
      <c r="D369" s="104">
        <v>2625.42</v>
      </c>
      <c r="E369" s="106">
        <v>1</v>
      </c>
    </row>
    <row r="370" spans="2:5" x14ac:dyDescent="0.25">
      <c r="B370" s="103">
        <v>44098</v>
      </c>
      <c r="C370" s="100" t="s">
        <v>404</v>
      </c>
      <c r="D370" s="104">
        <v>1956.42</v>
      </c>
      <c r="E370" s="106">
        <v>1</v>
      </c>
    </row>
    <row r="371" spans="2:5" x14ac:dyDescent="0.25">
      <c r="B371" s="103">
        <v>44098</v>
      </c>
      <c r="C371" s="100" t="s">
        <v>419</v>
      </c>
      <c r="D371" s="104">
        <v>912.2</v>
      </c>
      <c r="E371" s="106">
        <v>1</v>
      </c>
    </row>
    <row r="372" spans="2:5" x14ac:dyDescent="0.25">
      <c r="B372" s="103">
        <v>44098</v>
      </c>
      <c r="C372" s="100" t="s">
        <v>420</v>
      </c>
      <c r="D372" s="104">
        <v>2663</v>
      </c>
      <c r="E372" s="106">
        <v>1</v>
      </c>
    </row>
    <row r="373" spans="2:5" x14ac:dyDescent="0.25">
      <c r="B373" s="103">
        <v>44104</v>
      </c>
      <c r="C373" s="100" t="s">
        <v>205</v>
      </c>
      <c r="D373" s="104">
        <v>5277.81</v>
      </c>
      <c r="E373" s="106">
        <v>1</v>
      </c>
    </row>
    <row r="374" spans="2:5" x14ac:dyDescent="0.25">
      <c r="B374" s="103">
        <v>44104</v>
      </c>
      <c r="C374" s="100" t="s">
        <v>205</v>
      </c>
      <c r="D374" s="104">
        <v>5219.6000000000004</v>
      </c>
      <c r="E374" s="106">
        <v>1</v>
      </c>
    </row>
    <row r="375" spans="2:5" x14ac:dyDescent="0.25">
      <c r="B375" s="103">
        <v>44104</v>
      </c>
      <c r="C375" s="100" t="s">
        <v>422</v>
      </c>
      <c r="D375" s="104">
        <v>12606.67</v>
      </c>
      <c r="E375" s="106">
        <v>1</v>
      </c>
    </row>
    <row r="376" spans="2:5" x14ac:dyDescent="0.25">
      <c r="B376" s="103">
        <v>44104</v>
      </c>
      <c r="C376" s="100" t="s">
        <v>422</v>
      </c>
      <c r="D376" s="104">
        <v>5667.31</v>
      </c>
      <c r="E376" s="106">
        <v>1</v>
      </c>
    </row>
    <row r="377" spans="2:5" x14ac:dyDescent="0.25">
      <c r="B377" s="103">
        <v>44106</v>
      </c>
      <c r="C377" s="100" t="s">
        <v>423</v>
      </c>
      <c r="D377" s="104">
        <v>9646.6200000000008</v>
      </c>
      <c r="E377" s="106">
        <v>1</v>
      </c>
    </row>
    <row r="378" spans="2:5" x14ac:dyDescent="0.25">
      <c r="B378" s="103">
        <v>44106</v>
      </c>
      <c r="C378" s="100" t="s">
        <v>423</v>
      </c>
      <c r="D378" s="104">
        <v>1219.8499999999999</v>
      </c>
      <c r="E378" s="106">
        <v>1</v>
      </c>
    </row>
    <row r="379" spans="2:5" x14ac:dyDescent="0.25">
      <c r="B379" s="103">
        <v>44106</v>
      </c>
      <c r="C379" s="100" t="s">
        <v>423</v>
      </c>
      <c r="D379" s="104">
        <v>10974.53</v>
      </c>
      <c r="E379" s="106">
        <v>1</v>
      </c>
    </row>
    <row r="380" spans="2:5" x14ac:dyDescent="0.25">
      <c r="B380" s="103">
        <v>44106</v>
      </c>
      <c r="C380" s="100" t="s">
        <v>423</v>
      </c>
      <c r="D380" s="104">
        <v>370.54</v>
      </c>
      <c r="E380" s="106">
        <v>1</v>
      </c>
    </row>
    <row r="381" spans="2:5" x14ac:dyDescent="0.25">
      <c r="B381" s="103">
        <v>44108</v>
      </c>
      <c r="C381" s="100" t="s">
        <v>413</v>
      </c>
      <c r="D381" s="104">
        <v>3160.64</v>
      </c>
      <c r="E381" s="106">
        <v>1</v>
      </c>
    </row>
    <row r="382" spans="2:5" x14ac:dyDescent="0.25">
      <c r="B382" s="103">
        <v>44108</v>
      </c>
      <c r="C382" s="100" t="s">
        <v>414</v>
      </c>
      <c r="D382" s="104">
        <v>162.61000000000001</v>
      </c>
      <c r="E382" s="106">
        <v>1</v>
      </c>
    </row>
    <row r="383" spans="2:5" x14ac:dyDescent="0.25">
      <c r="B383" s="103">
        <v>44109</v>
      </c>
      <c r="C383" s="100" t="s">
        <v>410</v>
      </c>
      <c r="D383" s="104">
        <v>9373.92</v>
      </c>
      <c r="E383" s="106">
        <v>1</v>
      </c>
    </row>
    <row r="384" spans="2:5" x14ac:dyDescent="0.25">
      <c r="B384" s="103">
        <v>44111</v>
      </c>
      <c r="C384" s="100" t="s">
        <v>424</v>
      </c>
      <c r="D384" s="104">
        <v>4697.3999999999996</v>
      </c>
      <c r="E384" s="106">
        <v>1</v>
      </c>
    </row>
    <row r="385" spans="2:5" x14ac:dyDescent="0.25">
      <c r="B385" s="103">
        <v>44111</v>
      </c>
      <c r="C385" s="100" t="s">
        <v>425</v>
      </c>
      <c r="D385" s="104">
        <v>2498.31</v>
      </c>
      <c r="E385" s="106">
        <v>1</v>
      </c>
    </row>
    <row r="386" spans="2:5" x14ac:dyDescent="0.25">
      <c r="B386" s="103">
        <v>44111</v>
      </c>
      <c r="C386" s="100" t="s">
        <v>425</v>
      </c>
      <c r="D386" s="104">
        <v>1615.91</v>
      </c>
      <c r="E386" s="106">
        <v>1</v>
      </c>
    </row>
    <row r="387" spans="2:5" x14ac:dyDescent="0.25">
      <c r="B387" s="103">
        <v>44111</v>
      </c>
      <c r="C387" s="100" t="s">
        <v>426</v>
      </c>
      <c r="D387" s="104">
        <v>164.43</v>
      </c>
      <c r="E387" s="106">
        <v>1</v>
      </c>
    </row>
    <row r="388" spans="2:5" x14ac:dyDescent="0.25">
      <c r="B388" s="103">
        <v>44111</v>
      </c>
      <c r="C388" s="100" t="s">
        <v>405</v>
      </c>
      <c r="D388" s="104">
        <v>526.17999999999995</v>
      </c>
      <c r="E388" s="106">
        <v>1</v>
      </c>
    </row>
    <row r="389" spans="2:5" x14ac:dyDescent="0.25">
      <c r="B389" s="103">
        <v>44111</v>
      </c>
      <c r="C389" s="100" t="s">
        <v>427</v>
      </c>
      <c r="D389" s="104">
        <v>552.48</v>
      </c>
      <c r="E389" s="106">
        <v>1</v>
      </c>
    </row>
    <row r="390" spans="2:5" x14ac:dyDescent="0.25">
      <c r="B390" s="103">
        <v>44111</v>
      </c>
      <c r="C390" s="100" t="s">
        <v>431</v>
      </c>
      <c r="D390" s="104">
        <v>368.32</v>
      </c>
      <c r="E390" s="106">
        <v>1</v>
      </c>
    </row>
    <row r="391" spans="2:5" x14ac:dyDescent="0.25">
      <c r="B391" s="103">
        <v>44111</v>
      </c>
      <c r="C391" s="100" t="s">
        <v>415</v>
      </c>
      <c r="D391" s="104">
        <v>3851.65</v>
      </c>
      <c r="E391" s="106">
        <v>1</v>
      </c>
    </row>
    <row r="392" spans="2:5" x14ac:dyDescent="0.25">
      <c r="B392" s="103">
        <v>44111</v>
      </c>
      <c r="C392" s="100" t="s">
        <v>415</v>
      </c>
      <c r="D392" s="104">
        <v>8666.17</v>
      </c>
      <c r="E392" s="106">
        <v>1</v>
      </c>
    </row>
    <row r="393" spans="2:5" x14ac:dyDescent="0.25">
      <c r="B393" s="103">
        <v>44111</v>
      </c>
      <c r="C393" s="100" t="s">
        <v>440</v>
      </c>
      <c r="D393" s="104">
        <v>3262.36</v>
      </c>
      <c r="E393" s="106">
        <v>1</v>
      </c>
    </row>
    <row r="394" spans="2:5" x14ac:dyDescent="0.25">
      <c r="B394" s="103">
        <v>44111</v>
      </c>
      <c r="C394" s="100" t="s">
        <v>440</v>
      </c>
      <c r="D394" s="104">
        <v>3647.48</v>
      </c>
      <c r="E394" s="106">
        <v>1</v>
      </c>
    </row>
    <row r="395" spans="2:5" x14ac:dyDescent="0.25">
      <c r="B395" s="103">
        <v>44111</v>
      </c>
      <c r="C395" s="100" t="s">
        <v>440</v>
      </c>
      <c r="D395" s="104">
        <v>11470.88</v>
      </c>
      <c r="E395" s="106">
        <v>1</v>
      </c>
    </row>
    <row r="396" spans="2:5" x14ac:dyDescent="0.25">
      <c r="B396" s="103">
        <v>44114</v>
      </c>
      <c r="C396" s="100" t="s">
        <v>441</v>
      </c>
      <c r="D396" s="104">
        <v>1440.76</v>
      </c>
      <c r="E396" s="106">
        <v>1</v>
      </c>
    </row>
    <row r="397" spans="2:5" x14ac:dyDescent="0.25">
      <c r="B397" s="103">
        <v>44114</v>
      </c>
      <c r="C397" s="100" t="s">
        <v>442</v>
      </c>
      <c r="D397" s="104">
        <v>2193.9</v>
      </c>
      <c r="E397" s="106">
        <v>1</v>
      </c>
    </row>
    <row r="398" spans="2:5" x14ac:dyDescent="0.25">
      <c r="B398" s="103">
        <v>44115</v>
      </c>
      <c r="C398" s="100" t="s">
        <v>443</v>
      </c>
      <c r="D398" s="104">
        <v>4444.29</v>
      </c>
      <c r="E398" s="106">
        <v>1</v>
      </c>
    </row>
    <row r="399" spans="2:5" x14ac:dyDescent="0.25">
      <c r="B399" s="103">
        <v>44116</v>
      </c>
      <c r="C399" s="100" t="s">
        <v>433</v>
      </c>
      <c r="D399" s="104">
        <v>1920.84</v>
      </c>
      <c r="E399" s="106">
        <v>1</v>
      </c>
    </row>
    <row r="400" spans="2:5" x14ac:dyDescent="0.25">
      <c r="B400" s="103">
        <v>44116</v>
      </c>
      <c r="C400" s="100" t="s">
        <v>433</v>
      </c>
      <c r="D400" s="104">
        <v>5092.17</v>
      </c>
      <c r="E400" s="106">
        <v>1</v>
      </c>
    </row>
    <row r="401" spans="2:5" x14ac:dyDescent="0.25">
      <c r="B401" s="103">
        <v>44116</v>
      </c>
      <c r="C401" s="100" t="s">
        <v>433</v>
      </c>
      <c r="D401" s="104">
        <v>18730.13</v>
      </c>
      <c r="E401" s="106">
        <v>1</v>
      </c>
    </row>
    <row r="402" spans="2:5" x14ac:dyDescent="0.25">
      <c r="B402" s="103">
        <v>44116</v>
      </c>
      <c r="C402" s="100" t="s">
        <v>433</v>
      </c>
      <c r="D402" s="104">
        <v>5766.22</v>
      </c>
      <c r="E402" s="106">
        <v>1</v>
      </c>
    </row>
    <row r="403" spans="2:5" x14ac:dyDescent="0.25">
      <c r="B403" s="103">
        <v>44116</v>
      </c>
      <c r="C403" s="100" t="s">
        <v>433</v>
      </c>
      <c r="D403" s="104">
        <v>5787.22</v>
      </c>
      <c r="E403" s="106">
        <v>1</v>
      </c>
    </row>
    <row r="404" spans="2:5" x14ac:dyDescent="0.25">
      <c r="B404" s="103">
        <v>44116</v>
      </c>
      <c r="C404" s="100" t="s">
        <v>433</v>
      </c>
      <c r="D404" s="104">
        <v>1469.25</v>
      </c>
      <c r="E404" s="106">
        <v>1</v>
      </c>
    </row>
    <row r="405" spans="2:5" x14ac:dyDescent="0.25">
      <c r="B405" s="103">
        <v>44117</v>
      </c>
      <c r="C405" s="100" t="s">
        <v>444</v>
      </c>
      <c r="D405" s="104">
        <v>5249.46</v>
      </c>
      <c r="E405" s="106">
        <v>1</v>
      </c>
    </row>
    <row r="406" spans="2:5" x14ac:dyDescent="0.25">
      <c r="B406" s="103">
        <v>44117</v>
      </c>
      <c r="C406" s="100" t="s">
        <v>444</v>
      </c>
      <c r="D406" s="104">
        <v>4967.88</v>
      </c>
      <c r="E406" s="106">
        <v>1</v>
      </c>
    </row>
    <row r="407" spans="2:5" x14ac:dyDescent="0.25">
      <c r="B407" s="103">
        <v>44117</v>
      </c>
      <c r="C407" s="100" t="s">
        <v>435</v>
      </c>
      <c r="D407" s="104">
        <v>16638.7</v>
      </c>
      <c r="E407" s="106">
        <v>1</v>
      </c>
    </row>
    <row r="408" spans="2:5" x14ac:dyDescent="0.25">
      <c r="B408" s="103">
        <v>44119</v>
      </c>
      <c r="C408" s="100" t="s">
        <v>434</v>
      </c>
      <c r="D408" s="104">
        <v>2396.7600000000002</v>
      </c>
      <c r="E408" s="106">
        <v>1</v>
      </c>
    </row>
    <row r="409" spans="2:5" x14ac:dyDescent="0.25">
      <c r="B409" s="103">
        <v>44119</v>
      </c>
      <c r="C409" s="100" t="s">
        <v>206</v>
      </c>
      <c r="D409" s="104">
        <v>2448.42</v>
      </c>
      <c r="E409" s="106">
        <v>1</v>
      </c>
    </row>
    <row r="410" spans="2:5" x14ac:dyDescent="0.25">
      <c r="B410" s="103">
        <v>44119</v>
      </c>
      <c r="C410" s="100" t="s">
        <v>206</v>
      </c>
      <c r="D410" s="104">
        <v>26792.66</v>
      </c>
      <c r="E410" s="106">
        <v>1</v>
      </c>
    </row>
    <row r="411" spans="2:5" x14ac:dyDescent="0.25">
      <c r="B411" s="103">
        <v>44119</v>
      </c>
      <c r="C411" s="100" t="s">
        <v>206</v>
      </c>
      <c r="D411" s="104">
        <v>21590.66</v>
      </c>
      <c r="E411" s="106">
        <v>1</v>
      </c>
    </row>
    <row r="412" spans="2:5" x14ac:dyDescent="0.25">
      <c r="B412" s="103">
        <v>44119</v>
      </c>
      <c r="C412" s="100" t="s">
        <v>445</v>
      </c>
      <c r="D412" s="104">
        <v>2163.4299999999998</v>
      </c>
      <c r="E412" s="106">
        <v>1</v>
      </c>
    </row>
    <row r="413" spans="2:5" x14ac:dyDescent="0.25">
      <c r="B413" s="103">
        <v>44119</v>
      </c>
      <c r="C413" s="100" t="s">
        <v>445</v>
      </c>
      <c r="D413" s="104">
        <v>8239.9500000000007</v>
      </c>
      <c r="E413" s="106">
        <v>1</v>
      </c>
    </row>
    <row r="414" spans="2:5" x14ac:dyDescent="0.25">
      <c r="B414" s="103">
        <v>44119</v>
      </c>
      <c r="C414" s="100" t="s">
        <v>445</v>
      </c>
      <c r="D414" s="104">
        <v>3920.57</v>
      </c>
      <c r="E414" s="106">
        <v>1</v>
      </c>
    </row>
    <row r="415" spans="2:5" x14ac:dyDescent="0.25">
      <c r="B415" s="103">
        <v>44119</v>
      </c>
      <c r="C415" s="100" t="s">
        <v>445</v>
      </c>
      <c r="D415" s="104">
        <v>4405.93</v>
      </c>
      <c r="E415" s="106">
        <v>1</v>
      </c>
    </row>
    <row r="416" spans="2:5" x14ac:dyDescent="0.25">
      <c r="B416" s="103">
        <v>44119</v>
      </c>
      <c r="C416" s="100" t="s">
        <v>445</v>
      </c>
      <c r="D416" s="104">
        <v>1952.35</v>
      </c>
      <c r="E416" s="106">
        <v>1</v>
      </c>
    </row>
    <row r="417" spans="2:5" x14ac:dyDescent="0.25">
      <c r="B417" s="103">
        <v>44119</v>
      </c>
      <c r="C417" s="100" t="s">
        <v>445</v>
      </c>
      <c r="D417" s="104">
        <v>1686.45</v>
      </c>
      <c r="E417" s="106">
        <v>1</v>
      </c>
    </row>
    <row r="418" spans="2:5" x14ac:dyDescent="0.25">
      <c r="B418" s="103">
        <v>44119</v>
      </c>
      <c r="C418" s="100" t="s">
        <v>445</v>
      </c>
      <c r="D418" s="104">
        <v>4574.32</v>
      </c>
      <c r="E418" s="106">
        <v>1</v>
      </c>
    </row>
    <row r="419" spans="2:5" x14ac:dyDescent="0.25">
      <c r="B419" s="103">
        <v>44120</v>
      </c>
      <c r="C419" s="100" t="s">
        <v>207</v>
      </c>
      <c r="D419" s="104">
        <v>3769.78</v>
      </c>
      <c r="E419" s="106">
        <v>1</v>
      </c>
    </row>
    <row r="420" spans="2:5" x14ac:dyDescent="0.25">
      <c r="B420" s="103">
        <v>44120</v>
      </c>
      <c r="C420" s="100" t="s">
        <v>207</v>
      </c>
      <c r="D420" s="104">
        <v>11523.09</v>
      </c>
      <c r="E420" s="106">
        <v>1</v>
      </c>
    </row>
    <row r="421" spans="2:5" x14ac:dyDescent="0.25">
      <c r="B421" s="103">
        <v>44120</v>
      </c>
      <c r="C421" s="100" t="s">
        <v>207</v>
      </c>
      <c r="D421" s="104">
        <v>17609.580000000002</v>
      </c>
      <c r="E421" s="106">
        <v>1</v>
      </c>
    </row>
    <row r="422" spans="2:5" x14ac:dyDescent="0.25">
      <c r="B422" s="103">
        <v>44120</v>
      </c>
      <c r="C422" s="100" t="s">
        <v>207</v>
      </c>
      <c r="D422" s="104">
        <v>37130.04</v>
      </c>
      <c r="E422" s="106">
        <v>1</v>
      </c>
    </row>
    <row r="423" spans="2:5" x14ac:dyDescent="0.25">
      <c r="B423" s="103">
        <v>44120</v>
      </c>
      <c r="C423" s="100" t="s">
        <v>207</v>
      </c>
      <c r="D423" s="104">
        <v>1594.83</v>
      </c>
      <c r="E423" s="106">
        <v>1</v>
      </c>
    </row>
    <row r="424" spans="2:5" x14ac:dyDescent="0.25">
      <c r="B424" s="103">
        <v>44120</v>
      </c>
      <c r="C424" s="100" t="s">
        <v>207</v>
      </c>
      <c r="D424" s="104">
        <v>4227.91</v>
      </c>
      <c r="E424" s="106">
        <v>1</v>
      </c>
    </row>
    <row r="425" spans="2:5" x14ac:dyDescent="0.25">
      <c r="B425" s="103">
        <v>44120</v>
      </c>
      <c r="C425" s="100" t="s">
        <v>207</v>
      </c>
      <c r="D425" s="104">
        <v>6415.33</v>
      </c>
      <c r="E425" s="106">
        <v>1</v>
      </c>
    </row>
    <row r="426" spans="2:5" x14ac:dyDescent="0.25">
      <c r="B426" s="103">
        <v>44120</v>
      </c>
      <c r="C426" s="100" t="s">
        <v>207</v>
      </c>
      <c r="D426" s="104">
        <v>1922.77</v>
      </c>
      <c r="E426" s="106">
        <v>1</v>
      </c>
    </row>
    <row r="427" spans="2:5" x14ac:dyDescent="0.25">
      <c r="B427" s="103">
        <v>44120</v>
      </c>
      <c r="C427" s="100" t="s">
        <v>207</v>
      </c>
      <c r="D427" s="104">
        <v>22697.42</v>
      </c>
      <c r="E427" s="106">
        <v>1</v>
      </c>
    </row>
    <row r="428" spans="2:5" x14ac:dyDescent="0.25">
      <c r="B428" s="103">
        <v>44120</v>
      </c>
      <c r="C428" s="100" t="s">
        <v>207</v>
      </c>
      <c r="D428" s="104">
        <v>5866.64</v>
      </c>
      <c r="E428" s="106">
        <v>1</v>
      </c>
    </row>
    <row r="429" spans="2:5" x14ac:dyDescent="0.25">
      <c r="B429" s="103">
        <v>44121</v>
      </c>
      <c r="C429" s="100" t="s">
        <v>454</v>
      </c>
      <c r="D429" s="104">
        <v>1022.91</v>
      </c>
      <c r="E429" s="106">
        <v>1</v>
      </c>
    </row>
    <row r="430" spans="2:5" x14ac:dyDescent="0.25">
      <c r="B430" s="103">
        <v>44121</v>
      </c>
      <c r="C430" s="100" t="s">
        <v>454</v>
      </c>
      <c r="D430" s="104">
        <v>1337.42</v>
      </c>
      <c r="E430" s="106">
        <v>1</v>
      </c>
    </row>
    <row r="431" spans="2:5" x14ac:dyDescent="0.25">
      <c r="B431" s="103">
        <v>44122</v>
      </c>
      <c r="C431" s="100" t="s">
        <v>436</v>
      </c>
      <c r="D431" s="104">
        <v>24743.66</v>
      </c>
      <c r="E431" s="106">
        <v>1</v>
      </c>
    </row>
    <row r="432" spans="2:5" x14ac:dyDescent="0.25">
      <c r="B432" s="103">
        <v>44122</v>
      </c>
      <c r="C432" s="100" t="s">
        <v>436</v>
      </c>
      <c r="D432" s="104">
        <v>7809.02</v>
      </c>
      <c r="E432" s="106">
        <v>1</v>
      </c>
    </row>
    <row r="433" spans="2:5" x14ac:dyDescent="0.25">
      <c r="B433" s="103">
        <v>44122</v>
      </c>
      <c r="C433" s="100" t="s">
        <v>436</v>
      </c>
      <c r="D433" s="104">
        <v>75851.61</v>
      </c>
      <c r="E433" s="106">
        <v>1</v>
      </c>
    </row>
    <row r="434" spans="2:5" x14ac:dyDescent="0.25">
      <c r="B434" s="103">
        <v>44122</v>
      </c>
      <c r="C434" s="100" t="s">
        <v>436</v>
      </c>
      <c r="D434" s="104">
        <v>15701.28</v>
      </c>
      <c r="E434" s="106">
        <v>1</v>
      </c>
    </row>
    <row r="435" spans="2:5" x14ac:dyDescent="0.25">
      <c r="B435" s="103">
        <v>44122</v>
      </c>
      <c r="C435" s="100" t="s">
        <v>439</v>
      </c>
      <c r="D435" s="104">
        <v>1923.59</v>
      </c>
      <c r="E435" s="106">
        <v>1</v>
      </c>
    </row>
    <row r="436" spans="2:5" x14ac:dyDescent="0.25">
      <c r="B436" s="103">
        <v>44122</v>
      </c>
      <c r="C436" s="100" t="s">
        <v>439</v>
      </c>
      <c r="D436" s="104">
        <v>2207.39</v>
      </c>
      <c r="E436" s="106">
        <v>1</v>
      </c>
    </row>
    <row r="437" spans="2:5" x14ac:dyDescent="0.25">
      <c r="B437" s="103">
        <v>44123</v>
      </c>
      <c r="C437" s="100" t="s">
        <v>432</v>
      </c>
      <c r="D437" s="104">
        <v>1453.19</v>
      </c>
      <c r="E437" s="106">
        <v>1</v>
      </c>
    </row>
    <row r="438" spans="2:5" x14ac:dyDescent="0.25">
      <c r="B438" s="103">
        <v>44123</v>
      </c>
      <c r="C438" s="100" t="s">
        <v>432</v>
      </c>
      <c r="D438" s="104">
        <v>1275.22</v>
      </c>
      <c r="E438" s="106">
        <v>1</v>
      </c>
    </row>
    <row r="439" spans="2:5" x14ac:dyDescent="0.25">
      <c r="B439" s="103">
        <v>44123</v>
      </c>
      <c r="C439" s="100" t="s">
        <v>432</v>
      </c>
      <c r="D439" s="104">
        <v>3721.37</v>
      </c>
      <c r="E439" s="106">
        <v>1</v>
      </c>
    </row>
    <row r="440" spans="2:5" x14ac:dyDescent="0.25">
      <c r="B440" s="103">
        <v>44123</v>
      </c>
      <c r="C440" s="100" t="s">
        <v>437</v>
      </c>
      <c r="D440" s="104">
        <v>1749.37</v>
      </c>
      <c r="E440" s="106">
        <v>1</v>
      </c>
    </row>
    <row r="441" spans="2:5" x14ac:dyDescent="0.25">
      <c r="B441" s="103">
        <v>44125</v>
      </c>
      <c r="C441" s="100" t="s">
        <v>438</v>
      </c>
      <c r="D441" s="104">
        <v>682.15</v>
      </c>
      <c r="E441" s="106">
        <v>1</v>
      </c>
    </row>
    <row r="442" spans="2:5" x14ac:dyDescent="0.25">
      <c r="B442" s="103">
        <v>44125</v>
      </c>
      <c r="C442" s="100" t="s">
        <v>438</v>
      </c>
      <c r="D442" s="104">
        <v>2224.9299999999998</v>
      </c>
      <c r="E442" s="106">
        <v>1</v>
      </c>
    </row>
    <row r="443" spans="2:5" x14ac:dyDescent="0.25">
      <c r="B443" s="103">
        <v>44125</v>
      </c>
      <c r="C443" s="100" t="s">
        <v>438</v>
      </c>
      <c r="D443" s="104">
        <v>1765.92</v>
      </c>
      <c r="E443" s="106">
        <v>1</v>
      </c>
    </row>
    <row r="444" spans="2:5" x14ac:dyDescent="0.25">
      <c r="B444" s="103">
        <v>44125</v>
      </c>
      <c r="C444" s="100" t="s">
        <v>208</v>
      </c>
      <c r="D444" s="104">
        <v>6518.69</v>
      </c>
      <c r="E444" s="106">
        <v>1</v>
      </c>
    </row>
    <row r="445" spans="2:5" x14ac:dyDescent="0.25">
      <c r="B445" s="103">
        <v>44125</v>
      </c>
      <c r="C445" s="100" t="s">
        <v>208</v>
      </c>
      <c r="D445" s="104">
        <v>4593.6000000000004</v>
      </c>
      <c r="E445" s="106">
        <v>1</v>
      </c>
    </row>
    <row r="446" spans="2:5" x14ac:dyDescent="0.25">
      <c r="B446" s="103">
        <v>44125</v>
      </c>
      <c r="C446" s="100" t="s">
        <v>208</v>
      </c>
      <c r="D446" s="104">
        <v>9468.89</v>
      </c>
      <c r="E446" s="106">
        <v>1</v>
      </c>
    </row>
    <row r="447" spans="2:5" x14ac:dyDescent="0.25">
      <c r="B447" s="103">
        <v>44125</v>
      </c>
      <c r="C447" s="100" t="s">
        <v>208</v>
      </c>
      <c r="D447" s="104">
        <v>4337.66</v>
      </c>
      <c r="E447" s="106">
        <v>1</v>
      </c>
    </row>
    <row r="448" spans="2:5" x14ac:dyDescent="0.25">
      <c r="B448" s="103">
        <v>44125</v>
      </c>
      <c r="C448" s="100" t="s">
        <v>446</v>
      </c>
      <c r="D448" s="104">
        <v>6905.99</v>
      </c>
      <c r="E448" s="106">
        <v>1</v>
      </c>
    </row>
    <row r="449" spans="2:5" x14ac:dyDescent="0.25">
      <c r="B449" s="103">
        <v>44125</v>
      </c>
      <c r="C449" s="100" t="s">
        <v>446</v>
      </c>
      <c r="D449" s="104">
        <v>5743.93</v>
      </c>
      <c r="E449" s="106">
        <v>1</v>
      </c>
    </row>
    <row r="450" spans="2:5" x14ac:dyDescent="0.25">
      <c r="B450" s="103">
        <v>44125</v>
      </c>
      <c r="C450" s="100" t="s">
        <v>446</v>
      </c>
      <c r="D450" s="104">
        <v>8288.2900000000009</v>
      </c>
      <c r="E450" s="106">
        <v>1</v>
      </c>
    </row>
    <row r="451" spans="2:5" x14ac:dyDescent="0.25">
      <c r="B451" s="103">
        <v>44127</v>
      </c>
      <c r="C451" s="100" t="s">
        <v>449</v>
      </c>
      <c r="D451" s="104">
        <v>570.38</v>
      </c>
      <c r="E451" s="106">
        <v>1</v>
      </c>
    </row>
    <row r="452" spans="2:5" x14ac:dyDescent="0.25">
      <c r="B452" s="103">
        <v>44127</v>
      </c>
      <c r="C452" s="100" t="s">
        <v>449</v>
      </c>
      <c r="D452" s="104">
        <v>570.38</v>
      </c>
      <c r="E452" s="106">
        <v>1</v>
      </c>
    </row>
    <row r="453" spans="2:5" x14ac:dyDescent="0.25">
      <c r="B453" s="103">
        <v>44127</v>
      </c>
      <c r="C453" s="100" t="s">
        <v>449</v>
      </c>
      <c r="D453" s="104">
        <v>537.84</v>
      </c>
      <c r="E453" s="106">
        <v>1</v>
      </c>
    </row>
    <row r="454" spans="2:5" x14ac:dyDescent="0.25">
      <c r="B454" s="103">
        <v>44127</v>
      </c>
      <c r="C454" s="100" t="s">
        <v>449</v>
      </c>
      <c r="D454" s="104">
        <v>513.36</v>
      </c>
      <c r="E454" s="106">
        <v>1</v>
      </c>
    </row>
    <row r="455" spans="2:5" x14ac:dyDescent="0.25">
      <c r="B455" s="103">
        <v>44127</v>
      </c>
      <c r="C455" s="100" t="s">
        <v>449</v>
      </c>
      <c r="D455" s="104">
        <v>270.83</v>
      </c>
      <c r="E455" s="106">
        <v>1</v>
      </c>
    </row>
    <row r="456" spans="2:5" x14ac:dyDescent="0.25">
      <c r="B456" s="103">
        <v>44127</v>
      </c>
      <c r="C456" s="100" t="s">
        <v>449</v>
      </c>
      <c r="D456" s="104">
        <v>412.43</v>
      </c>
      <c r="E456" s="106">
        <v>1</v>
      </c>
    </row>
    <row r="457" spans="2:5" x14ac:dyDescent="0.25">
      <c r="B457" s="103">
        <v>44127</v>
      </c>
      <c r="C457" s="100" t="s">
        <v>449</v>
      </c>
      <c r="D457" s="104">
        <v>637.15</v>
      </c>
      <c r="E457" s="106">
        <v>1</v>
      </c>
    </row>
    <row r="458" spans="2:5" x14ac:dyDescent="0.25">
      <c r="B458" s="103">
        <v>44127</v>
      </c>
      <c r="C458" s="100" t="s">
        <v>449</v>
      </c>
      <c r="D458" s="104">
        <v>500.83</v>
      </c>
      <c r="E458" s="106">
        <v>1</v>
      </c>
    </row>
    <row r="459" spans="2:5" x14ac:dyDescent="0.25">
      <c r="B459" s="103">
        <v>44128</v>
      </c>
      <c r="C459" s="100" t="s">
        <v>460</v>
      </c>
      <c r="D459" s="104">
        <v>1591.8</v>
      </c>
      <c r="E459" s="106">
        <v>1</v>
      </c>
    </row>
    <row r="460" spans="2:5" x14ac:dyDescent="0.25">
      <c r="B460" s="103">
        <v>44128</v>
      </c>
      <c r="C460" s="100" t="s">
        <v>460</v>
      </c>
      <c r="D460" s="104">
        <v>1032</v>
      </c>
      <c r="E460" s="106">
        <v>1</v>
      </c>
    </row>
    <row r="461" spans="2:5" x14ac:dyDescent="0.25">
      <c r="B461" s="103">
        <v>44128</v>
      </c>
      <c r="C461" s="100" t="s">
        <v>460</v>
      </c>
      <c r="D461" s="104">
        <v>3451.78</v>
      </c>
      <c r="E461" s="106">
        <v>1</v>
      </c>
    </row>
    <row r="462" spans="2:5" x14ac:dyDescent="0.25">
      <c r="B462" s="103">
        <v>44128</v>
      </c>
      <c r="C462" s="100" t="s">
        <v>460</v>
      </c>
      <c r="D462" s="104">
        <v>3534.72</v>
      </c>
      <c r="E462" s="106">
        <v>1</v>
      </c>
    </row>
    <row r="463" spans="2:5" x14ac:dyDescent="0.25">
      <c r="B463" s="103">
        <v>44128</v>
      </c>
      <c r="C463" s="100" t="s">
        <v>460</v>
      </c>
      <c r="D463" s="104">
        <v>2350.71</v>
      </c>
      <c r="E463" s="106">
        <v>1</v>
      </c>
    </row>
    <row r="464" spans="2:5" x14ac:dyDescent="0.25">
      <c r="B464" s="103">
        <v>44128</v>
      </c>
      <c r="C464" s="100" t="s">
        <v>460</v>
      </c>
      <c r="D464" s="104">
        <v>4143.17</v>
      </c>
      <c r="E464" s="106">
        <v>1</v>
      </c>
    </row>
    <row r="465" spans="2:5" x14ac:dyDescent="0.25">
      <c r="B465" s="103">
        <v>44128</v>
      </c>
      <c r="C465" s="100" t="s">
        <v>460</v>
      </c>
      <c r="D465" s="104">
        <v>3321.74</v>
      </c>
      <c r="E465" s="106">
        <v>1</v>
      </c>
    </row>
    <row r="466" spans="2:5" x14ac:dyDescent="0.25">
      <c r="B466" s="103">
        <v>44128</v>
      </c>
      <c r="C466" s="100" t="s">
        <v>460</v>
      </c>
      <c r="D466" s="104">
        <v>4446.1099999999997</v>
      </c>
      <c r="E466" s="106">
        <v>1</v>
      </c>
    </row>
    <row r="467" spans="2:5" x14ac:dyDescent="0.25">
      <c r="B467" s="103">
        <v>44130</v>
      </c>
      <c r="C467" s="100" t="s">
        <v>453</v>
      </c>
      <c r="D467" s="104">
        <v>4423.72</v>
      </c>
      <c r="E467" s="106">
        <v>1</v>
      </c>
    </row>
    <row r="468" spans="2:5" x14ac:dyDescent="0.25">
      <c r="B468" s="103">
        <v>44130</v>
      </c>
      <c r="C468" s="100" t="s">
        <v>455</v>
      </c>
      <c r="D468" s="104">
        <v>4983.09</v>
      </c>
      <c r="E468" s="106">
        <v>1</v>
      </c>
    </row>
    <row r="469" spans="2:5" x14ac:dyDescent="0.25">
      <c r="B469" s="103">
        <v>44131</v>
      </c>
      <c r="C469" s="100" t="s">
        <v>447</v>
      </c>
      <c r="D469" s="104">
        <v>1334.69</v>
      </c>
      <c r="E469" s="106">
        <v>1</v>
      </c>
    </row>
    <row r="470" spans="2:5" x14ac:dyDescent="0.25">
      <c r="B470" s="103">
        <v>44131</v>
      </c>
      <c r="C470" s="100" t="s">
        <v>447</v>
      </c>
      <c r="D470" s="104">
        <v>149.21</v>
      </c>
      <c r="E470" s="106">
        <v>1</v>
      </c>
    </row>
    <row r="471" spans="2:5" x14ac:dyDescent="0.25">
      <c r="B471" s="103">
        <v>44131</v>
      </c>
      <c r="C471" s="100" t="s">
        <v>447</v>
      </c>
      <c r="D471" s="104">
        <v>377.76</v>
      </c>
      <c r="E471" s="106">
        <v>1</v>
      </c>
    </row>
    <row r="472" spans="2:5" x14ac:dyDescent="0.25">
      <c r="B472" s="103">
        <v>44131</v>
      </c>
      <c r="C472" s="100" t="s">
        <v>451</v>
      </c>
      <c r="D472" s="104">
        <v>2957.2</v>
      </c>
      <c r="E472" s="106">
        <v>1</v>
      </c>
    </row>
    <row r="473" spans="2:5" x14ac:dyDescent="0.25">
      <c r="B473" s="103">
        <v>44132</v>
      </c>
      <c r="C473" s="100" t="s">
        <v>456</v>
      </c>
      <c r="D473" s="104">
        <v>1443.57</v>
      </c>
      <c r="E473" s="106">
        <v>1</v>
      </c>
    </row>
    <row r="474" spans="2:5" x14ac:dyDescent="0.25">
      <c r="B474" s="103">
        <v>44132</v>
      </c>
      <c r="C474" s="100" t="s">
        <v>456</v>
      </c>
      <c r="D474" s="104">
        <v>15377.2</v>
      </c>
      <c r="E474" s="106">
        <v>1</v>
      </c>
    </row>
    <row r="475" spans="2:5" x14ac:dyDescent="0.25">
      <c r="B475" s="103">
        <v>44132</v>
      </c>
      <c r="C475" s="100" t="s">
        <v>450</v>
      </c>
      <c r="D475" s="104">
        <v>580.87</v>
      </c>
      <c r="E475" s="106">
        <v>1</v>
      </c>
    </row>
    <row r="476" spans="2:5" x14ac:dyDescent="0.25">
      <c r="B476" s="103">
        <v>44132</v>
      </c>
      <c r="C476" s="100" t="s">
        <v>450</v>
      </c>
      <c r="D476" s="104">
        <v>859.45</v>
      </c>
      <c r="E476" s="106">
        <v>1</v>
      </c>
    </row>
    <row r="477" spans="2:5" x14ac:dyDescent="0.25">
      <c r="B477" s="103">
        <v>44132</v>
      </c>
      <c r="C477" s="100" t="s">
        <v>450</v>
      </c>
      <c r="D477" s="104">
        <v>590.49</v>
      </c>
      <c r="E477" s="106">
        <v>1</v>
      </c>
    </row>
    <row r="478" spans="2:5" x14ac:dyDescent="0.25">
      <c r="B478" s="103">
        <v>44132</v>
      </c>
      <c r="C478" s="100" t="s">
        <v>450</v>
      </c>
      <c r="D478" s="104">
        <v>436.8</v>
      </c>
      <c r="E478" s="106">
        <v>1</v>
      </c>
    </row>
    <row r="479" spans="2:5" x14ac:dyDescent="0.25">
      <c r="B479" s="103">
        <v>44133</v>
      </c>
      <c r="C479" s="100" t="s">
        <v>458</v>
      </c>
      <c r="D479" s="104">
        <v>12970.84</v>
      </c>
      <c r="E479" s="106">
        <v>1</v>
      </c>
    </row>
    <row r="480" spans="2:5" x14ac:dyDescent="0.25">
      <c r="B480" s="103">
        <v>44133</v>
      </c>
      <c r="C480" s="100" t="s">
        <v>458</v>
      </c>
      <c r="D480" s="104">
        <v>3345.5</v>
      </c>
      <c r="E480" s="106">
        <v>1</v>
      </c>
    </row>
    <row r="481" spans="2:5" x14ac:dyDescent="0.25">
      <c r="B481" s="103">
        <v>44134</v>
      </c>
      <c r="C481" s="100" t="s">
        <v>528</v>
      </c>
      <c r="D481" s="104">
        <v>1910.83</v>
      </c>
      <c r="E481" s="106">
        <v>1</v>
      </c>
    </row>
    <row r="482" spans="2:5" x14ac:dyDescent="0.25">
      <c r="B482" s="103">
        <v>44134</v>
      </c>
      <c r="C482" s="100" t="s">
        <v>457</v>
      </c>
      <c r="D482" s="104">
        <v>2232.8200000000002</v>
      </c>
      <c r="E482" s="106">
        <v>1</v>
      </c>
    </row>
    <row r="483" spans="2:5" x14ac:dyDescent="0.25">
      <c r="B483" s="103">
        <v>44134</v>
      </c>
      <c r="C483" s="100" t="s">
        <v>457</v>
      </c>
      <c r="D483" s="104">
        <v>2498.31</v>
      </c>
      <c r="E483" s="106">
        <v>1</v>
      </c>
    </row>
    <row r="484" spans="2:5" x14ac:dyDescent="0.25">
      <c r="B484" s="103">
        <v>44134</v>
      </c>
      <c r="C484" s="100" t="s">
        <v>448</v>
      </c>
      <c r="D484" s="104">
        <v>3617.25</v>
      </c>
      <c r="E484" s="106">
        <v>1</v>
      </c>
    </row>
    <row r="485" spans="2:5" x14ac:dyDescent="0.25">
      <c r="B485" s="103">
        <v>44134</v>
      </c>
      <c r="C485" s="100" t="s">
        <v>448</v>
      </c>
      <c r="D485" s="104">
        <v>6177</v>
      </c>
      <c r="E485" s="106">
        <v>1</v>
      </c>
    </row>
    <row r="486" spans="2:5" x14ac:dyDescent="0.25">
      <c r="B486" s="103">
        <v>44134</v>
      </c>
      <c r="C486" s="100" t="s">
        <v>448</v>
      </c>
      <c r="D486" s="104">
        <v>7486.01</v>
      </c>
      <c r="E486" s="106">
        <v>1</v>
      </c>
    </row>
    <row r="487" spans="2:5" x14ac:dyDescent="0.25">
      <c r="B487" s="103">
        <v>44137</v>
      </c>
      <c r="C487" s="100" t="s">
        <v>452</v>
      </c>
      <c r="D487" s="104">
        <v>18135.45</v>
      </c>
      <c r="E487" s="106">
        <v>1</v>
      </c>
    </row>
    <row r="488" spans="2:5" x14ac:dyDescent="0.25">
      <c r="B488" s="103">
        <v>44137</v>
      </c>
      <c r="C488" s="100" t="s">
        <v>209</v>
      </c>
      <c r="D488" s="104">
        <v>30002.54</v>
      </c>
      <c r="E488" s="106">
        <v>1</v>
      </c>
    </row>
    <row r="489" spans="2:5" x14ac:dyDescent="0.25">
      <c r="B489" s="103">
        <v>44137</v>
      </c>
      <c r="C489" s="100" t="s">
        <v>209</v>
      </c>
      <c r="D489" s="104">
        <v>8854.43</v>
      </c>
      <c r="E489" s="106">
        <v>1</v>
      </c>
    </row>
    <row r="490" spans="2:5" x14ac:dyDescent="0.25">
      <c r="B490" s="103">
        <v>44137</v>
      </c>
      <c r="C490" s="100" t="s">
        <v>209</v>
      </c>
      <c r="D490" s="104">
        <v>90265.44</v>
      </c>
      <c r="E490" s="106">
        <v>1</v>
      </c>
    </row>
    <row r="491" spans="2:5" x14ac:dyDescent="0.25">
      <c r="B491" s="103">
        <v>44137</v>
      </c>
      <c r="C491" s="100" t="s">
        <v>209</v>
      </c>
      <c r="D491" s="104">
        <v>18362.73</v>
      </c>
      <c r="E491" s="106">
        <v>1</v>
      </c>
    </row>
    <row r="492" spans="2:5" x14ac:dyDescent="0.25">
      <c r="B492" s="103">
        <v>44137</v>
      </c>
      <c r="C492" s="100" t="s">
        <v>465</v>
      </c>
      <c r="D492" s="104">
        <v>497.85</v>
      </c>
      <c r="E492" s="106">
        <v>1</v>
      </c>
    </row>
    <row r="493" spans="2:5" x14ac:dyDescent="0.25">
      <c r="B493" s="103">
        <v>44137</v>
      </c>
      <c r="C493" s="100" t="s">
        <v>465</v>
      </c>
      <c r="D493" s="104">
        <v>151.13999999999999</v>
      </c>
      <c r="E493" s="106">
        <v>1</v>
      </c>
    </row>
    <row r="494" spans="2:5" x14ac:dyDescent="0.25">
      <c r="B494" s="103">
        <v>44137</v>
      </c>
      <c r="C494" s="100" t="s">
        <v>465</v>
      </c>
      <c r="D494" s="104">
        <v>1514.99</v>
      </c>
      <c r="E494" s="106">
        <v>1</v>
      </c>
    </row>
    <row r="495" spans="2:5" x14ac:dyDescent="0.25">
      <c r="B495" s="103">
        <v>44137</v>
      </c>
      <c r="C495" s="100" t="s">
        <v>465</v>
      </c>
      <c r="D495" s="104">
        <v>308.32</v>
      </c>
      <c r="E495" s="106">
        <v>1</v>
      </c>
    </row>
    <row r="496" spans="2:5" x14ac:dyDescent="0.25">
      <c r="B496" s="103">
        <v>44137</v>
      </c>
      <c r="C496" s="100" t="s">
        <v>468</v>
      </c>
      <c r="D496" s="104">
        <v>1457.35</v>
      </c>
      <c r="E496" s="106">
        <v>1</v>
      </c>
    </row>
    <row r="497" spans="2:5" x14ac:dyDescent="0.25">
      <c r="B497" s="103">
        <v>44137</v>
      </c>
      <c r="C497" s="100" t="s">
        <v>468</v>
      </c>
      <c r="D497" s="104">
        <v>486.49</v>
      </c>
      <c r="E497" s="106">
        <v>1</v>
      </c>
    </row>
    <row r="498" spans="2:5" x14ac:dyDescent="0.25">
      <c r="B498" s="103">
        <v>44137</v>
      </c>
      <c r="C498" s="100" t="s">
        <v>469</v>
      </c>
      <c r="D498" s="104">
        <v>18949.259999999998</v>
      </c>
      <c r="E498" s="106">
        <v>1</v>
      </c>
    </row>
    <row r="499" spans="2:5" x14ac:dyDescent="0.25">
      <c r="B499" s="103">
        <v>44139</v>
      </c>
      <c r="C499" s="100" t="s">
        <v>459</v>
      </c>
      <c r="D499" s="104">
        <v>2402.44</v>
      </c>
      <c r="E499" s="106">
        <v>1</v>
      </c>
    </row>
    <row r="500" spans="2:5" x14ac:dyDescent="0.25">
      <c r="B500" s="103">
        <v>44139</v>
      </c>
      <c r="C500" s="100" t="s">
        <v>459</v>
      </c>
      <c r="D500" s="104">
        <v>373.03</v>
      </c>
      <c r="E500" s="106">
        <v>1</v>
      </c>
    </row>
    <row r="501" spans="2:5" x14ac:dyDescent="0.25">
      <c r="B501" s="103">
        <v>44139</v>
      </c>
      <c r="C501" s="100" t="s">
        <v>459</v>
      </c>
      <c r="D501" s="104">
        <v>761.56</v>
      </c>
      <c r="E501" s="106">
        <v>1</v>
      </c>
    </row>
    <row r="502" spans="2:5" x14ac:dyDescent="0.25">
      <c r="B502" s="103">
        <v>44139</v>
      </c>
      <c r="C502" s="100" t="s">
        <v>459</v>
      </c>
      <c r="D502" s="104">
        <v>141.96</v>
      </c>
      <c r="E502" s="106">
        <v>1</v>
      </c>
    </row>
    <row r="503" spans="2:5" x14ac:dyDescent="0.25">
      <c r="B503" s="103">
        <v>44139</v>
      </c>
      <c r="C503" s="100" t="s">
        <v>461</v>
      </c>
      <c r="D503" s="104">
        <v>503.57</v>
      </c>
      <c r="E503" s="106">
        <v>1</v>
      </c>
    </row>
    <row r="504" spans="2:5" x14ac:dyDescent="0.25">
      <c r="B504" s="103">
        <v>44139</v>
      </c>
      <c r="C504" s="100" t="s">
        <v>461</v>
      </c>
      <c r="D504" s="104">
        <v>113.36</v>
      </c>
      <c r="E504" s="106">
        <v>1</v>
      </c>
    </row>
    <row r="505" spans="2:5" x14ac:dyDescent="0.25">
      <c r="B505" s="103">
        <v>44139</v>
      </c>
      <c r="C505" s="100" t="s">
        <v>461</v>
      </c>
      <c r="D505" s="104">
        <v>1471.85</v>
      </c>
      <c r="E505" s="106">
        <v>1</v>
      </c>
    </row>
    <row r="506" spans="2:5" x14ac:dyDescent="0.25">
      <c r="B506" s="103">
        <v>44139</v>
      </c>
      <c r="C506" s="100" t="s">
        <v>461</v>
      </c>
      <c r="D506" s="104">
        <v>269.37</v>
      </c>
      <c r="E506" s="106">
        <v>1</v>
      </c>
    </row>
    <row r="507" spans="2:5" x14ac:dyDescent="0.25">
      <c r="B507" s="103">
        <v>44139</v>
      </c>
      <c r="C507" s="100" t="s">
        <v>210</v>
      </c>
      <c r="D507" s="104">
        <v>51776.28</v>
      </c>
      <c r="E507" s="106">
        <v>1</v>
      </c>
    </row>
    <row r="508" spans="2:5" x14ac:dyDescent="0.25">
      <c r="B508" s="103">
        <v>44139</v>
      </c>
      <c r="C508" s="100" t="s">
        <v>210</v>
      </c>
      <c r="D508" s="104">
        <v>23313.72</v>
      </c>
      <c r="E508" s="106">
        <v>1</v>
      </c>
    </row>
    <row r="509" spans="2:5" x14ac:dyDescent="0.25">
      <c r="B509" s="103">
        <v>44139</v>
      </c>
      <c r="C509" s="100" t="s">
        <v>210</v>
      </c>
      <c r="D509" s="104">
        <v>112850.56</v>
      </c>
      <c r="E509" s="106">
        <v>1</v>
      </c>
    </row>
    <row r="510" spans="2:5" x14ac:dyDescent="0.25">
      <c r="B510" s="103">
        <v>44139</v>
      </c>
      <c r="C510" s="100" t="s">
        <v>210</v>
      </c>
      <c r="D510" s="104">
        <v>20024.47</v>
      </c>
      <c r="E510" s="106">
        <v>1</v>
      </c>
    </row>
    <row r="511" spans="2:5" x14ac:dyDescent="0.25">
      <c r="B511" s="103">
        <v>44139</v>
      </c>
      <c r="C511" s="100" t="s">
        <v>210</v>
      </c>
      <c r="D511" s="104">
        <v>20740.34</v>
      </c>
      <c r="E511" s="106">
        <v>1</v>
      </c>
    </row>
    <row r="512" spans="2:5" x14ac:dyDescent="0.25">
      <c r="B512" s="103">
        <v>44139</v>
      </c>
      <c r="C512" s="100" t="s">
        <v>473</v>
      </c>
      <c r="D512" s="104">
        <v>3618.72</v>
      </c>
      <c r="E512" s="106">
        <v>1</v>
      </c>
    </row>
    <row r="513" spans="2:5" x14ac:dyDescent="0.25">
      <c r="B513" s="103">
        <v>44139</v>
      </c>
      <c r="C513" s="100" t="s">
        <v>473</v>
      </c>
      <c r="D513" s="104">
        <v>3936.43</v>
      </c>
      <c r="E513" s="106">
        <v>1</v>
      </c>
    </row>
    <row r="514" spans="2:5" x14ac:dyDescent="0.25">
      <c r="B514" s="103">
        <v>44139</v>
      </c>
      <c r="C514" s="100" t="s">
        <v>466</v>
      </c>
      <c r="D514" s="104">
        <v>1457.36</v>
      </c>
      <c r="E514" s="106">
        <v>1</v>
      </c>
    </row>
    <row r="515" spans="2:5" x14ac:dyDescent="0.25">
      <c r="B515" s="103">
        <v>44139</v>
      </c>
      <c r="C515" s="100" t="s">
        <v>466</v>
      </c>
      <c r="D515" s="104">
        <v>304.06</v>
      </c>
      <c r="E515" s="106">
        <v>1</v>
      </c>
    </row>
    <row r="516" spans="2:5" x14ac:dyDescent="0.25">
      <c r="B516" s="103">
        <v>44140</v>
      </c>
      <c r="C516" s="100" t="s">
        <v>462</v>
      </c>
      <c r="D516" s="104">
        <v>26671.35</v>
      </c>
      <c r="E516" s="106">
        <v>1</v>
      </c>
    </row>
    <row r="517" spans="2:5" x14ac:dyDescent="0.25">
      <c r="B517" s="103">
        <v>44140</v>
      </c>
      <c r="C517" s="100" t="s">
        <v>462</v>
      </c>
      <c r="D517" s="104">
        <v>31460.74</v>
      </c>
      <c r="E517" s="106">
        <v>1</v>
      </c>
    </row>
    <row r="518" spans="2:5" x14ac:dyDescent="0.25">
      <c r="B518" s="103">
        <v>44140</v>
      </c>
      <c r="C518" s="100" t="s">
        <v>474</v>
      </c>
      <c r="D518" s="104">
        <v>20045.57</v>
      </c>
      <c r="E518" s="106">
        <v>1</v>
      </c>
    </row>
    <row r="519" spans="2:5" x14ac:dyDescent="0.25">
      <c r="B519" s="103">
        <v>44140</v>
      </c>
      <c r="C519" s="100" t="s">
        <v>474</v>
      </c>
      <c r="D519" s="104">
        <v>5655.24</v>
      </c>
      <c r="E519" s="106">
        <v>1</v>
      </c>
    </row>
    <row r="520" spans="2:5" x14ac:dyDescent="0.25">
      <c r="B520" s="103">
        <v>44140</v>
      </c>
      <c r="C520" s="100" t="s">
        <v>474</v>
      </c>
      <c r="D520" s="104">
        <v>60340.55</v>
      </c>
      <c r="E520" s="106">
        <v>1</v>
      </c>
    </row>
    <row r="521" spans="2:5" x14ac:dyDescent="0.25">
      <c r="B521" s="103">
        <v>44140</v>
      </c>
      <c r="C521" s="100" t="s">
        <v>474</v>
      </c>
      <c r="D521" s="104">
        <v>11923.62</v>
      </c>
      <c r="E521" s="106">
        <v>1</v>
      </c>
    </row>
    <row r="522" spans="2:5" x14ac:dyDescent="0.25">
      <c r="B522" s="103">
        <v>44140</v>
      </c>
      <c r="C522" s="100" t="s">
        <v>464</v>
      </c>
      <c r="D522" s="104">
        <v>934.28</v>
      </c>
      <c r="E522" s="106">
        <v>1</v>
      </c>
    </row>
    <row r="523" spans="2:5" x14ac:dyDescent="0.25">
      <c r="B523" s="103">
        <v>44140</v>
      </c>
      <c r="C523" s="100" t="s">
        <v>464</v>
      </c>
      <c r="D523" s="104">
        <v>190.39</v>
      </c>
      <c r="E523" s="106">
        <v>1</v>
      </c>
    </row>
    <row r="524" spans="2:5" x14ac:dyDescent="0.25">
      <c r="B524" s="103">
        <v>44140</v>
      </c>
      <c r="C524" s="100" t="s">
        <v>467</v>
      </c>
      <c r="D524" s="104">
        <v>269.88</v>
      </c>
      <c r="E524" s="106">
        <v>1</v>
      </c>
    </row>
    <row r="525" spans="2:5" x14ac:dyDescent="0.25">
      <c r="B525" s="103">
        <v>44140</v>
      </c>
      <c r="C525" s="100" t="s">
        <v>211</v>
      </c>
      <c r="D525" s="104">
        <v>917.59</v>
      </c>
      <c r="E525" s="106">
        <v>1</v>
      </c>
    </row>
    <row r="526" spans="2:5" x14ac:dyDescent="0.25">
      <c r="B526" s="103">
        <v>44140</v>
      </c>
      <c r="C526" s="100" t="s">
        <v>211</v>
      </c>
      <c r="D526" s="104">
        <v>121.62</v>
      </c>
      <c r="E526" s="106">
        <v>1</v>
      </c>
    </row>
    <row r="527" spans="2:5" x14ac:dyDescent="0.25">
      <c r="B527" s="103">
        <v>44140</v>
      </c>
      <c r="C527" s="100" t="s">
        <v>211</v>
      </c>
      <c r="D527" s="104">
        <v>61</v>
      </c>
      <c r="E527" s="106">
        <v>1</v>
      </c>
    </row>
    <row r="528" spans="2:5" x14ac:dyDescent="0.25">
      <c r="B528" s="103">
        <v>44140</v>
      </c>
      <c r="C528" s="100" t="s">
        <v>470</v>
      </c>
      <c r="D528" s="104">
        <v>2945.17</v>
      </c>
      <c r="E528" s="106">
        <v>1</v>
      </c>
    </row>
    <row r="529" spans="2:5" x14ac:dyDescent="0.25">
      <c r="B529" s="103">
        <v>44140</v>
      </c>
      <c r="C529" s="100" t="s">
        <v>470</v>
      </c>
      <c r="D529" s="104">
        <v>3955.71</v>
      </c>
      <c r="E529" s="106">
        <v>1</v>
      </c>
    </row>
    <row r="530" spans="2:5" x14ac:dyDescent="0.25">
      <c r="B530" s="103">
        <v>44141</v>
      </c>
      <c r="C530" s="100" t="s">
        <v>475</v>
      </c>
      <c r="D530" s="104">
        <v>19786.259999999998</v>
      </c>
      <c r="E530" s="106">
        <v>1</v>
      </c>
    </row>
    <row r="531" spans="2:5" x14ac:dyDescent="0.25">
      <c r="B531" s="103">
        <v>44141</v>
      </c>
      <c r="C531" s="100" t="s">
        <v>475</v>
      </c>
      <c r="D531" s="104">
        <v>8636.9500000000007</v>
      </c>
      <c r="E531" s="106">
        <v>1</v>
      </c>
    </row>
    <row r="532" spans="2:5" x14ac:dyDescent="0.25">
      <c r="B532" s="103">
        <v>44141</v>
      </c>
      <c r="C532" s="100" t="s">
        <v>475</v>
      </c>
      <c r="D532" s="104">
        <v>15923.94</v>
      </c>
      <c r="E532" s="106">
        <v>1</v>
      </c>
    </row>
    <row r="533" spans="2:5" x14ac:dyDescent="0.25">
      <c r="B533" s="103">
        <v>44141</v>
      </c>
      <c r="C533" s="100" t="s">
        <v>475</v>
      </c>
      <c r="D533" s="104">
        <v>6803.34</v>
      </c>
      <c r="E533" s="106">
        <v>1</v>
      </c>
    </row>
    <row r="534" spans="2:5" x14ac:dyDescent="0.25">
      <c r="B534" s="103">
        <v>44141</v>
      </c>
      <c r="C534" s="100" t="s">
        <v>475</v>
      </c>
      <c r="D534" s="104">
        <v>19762.740000000002</v>
      </c>
      <c r="E534" s="106">
        <v>1</v>
      </c>
    </row>
    <row r="535" spans="2:5" x14ac:dyDescent="0.25">
      <c r="B535" s="103">
        <v>44141</v>
      </c>
      <c r="C535" s="100" t="s">
        <v>475</v>
      </c>
      <c r="D535" s="104">
        <v>8539.57</v>
      </c>
      <c r="E535" s="106">
        <v>1</v>
      </c>
    </row>
    <row r="536" spans="2:5" x14ac:dyDescent="0.25">
      <c r="B536" s="103">
        <v>44141</v>
      </c>
      <c r="C536" s="100" t="s">
        <v>475</v>
      </c>
      <c r="D536" s="104">
        <v>11671.03</v>
      </c>
      <c r="E536" s="106">
        <v>1</v>
      </c>
    </row>
    <row r="537" spans="2:5" x14ac:dyDescent="0.25">
      <c r="B537" s="103">
        <v>44141</v>
      </c>
      <c r="C537" s="100" t="s">
        <v>475</v>
      </c>
      <c r="D537" s="104">
        <v>4890.04</v>
      </c>
      <c r="E537" s="106">
        <v>1</v>
      </c>
    </row>
    <row r="538" spans="2:5" x14ac:dyDescent="0.25">
      <c r="B538" s="103">
        <v>44141</v>
      </c>
      <c r="C538" s="100" t="s">
        <v>475</v>
      </c>
      <c r="D538" s="104">
        <v>9215.33</v>
      </c>
      <c r="E538" s="106">
        <v>1</v>
      </c>
    </row>
    <row r="539" spans="2:5" x14ac:dyDescent="0.25">
      <c r="B539" s="103">
        <v>44141</v>
      </c>
      <c r="C539" s="100" t="s">
        <v>475</v>
      </c>
      <c r="D539" s="104">
        <v>3900.54</v>
      </c>
      <c r="E539" s="106">
        <v>1</v>
      </c>
    </row>
    <row r="540" spans="2:5" x14ac:dyDescent="0.25">
      <c r="B540" s="103">
        <v>44141</v>
      </c>
      <c r="C540" s="100" t="s">
        <v>475</v>
      </c>
      <c r="D540" s="104">
        <v>11808.24</v>
      </c>
      <c r="E540" s="106">
        <v>1</v>
      </c>
    </row>
    <row r="541" spans="2:5" x14ac:dyDescent="0.25">
      <c r="B541" s="103">
        <v>44141</v>
      </c>
      <c r="C541" s="100" t="s">
        <v>475</v>
      </c>
      <c r="D541" s="104">
        <v>4928.1400000000003</v>
      </c>
      <c r="E541" s="106">
        <v>1</v>
      </c>
    </row>
    <row r="542" spans="2:5" x14ac:dyDescent="0.25">
      <c r="B542" s="103">
        <v>44143</v>
      </c>
      <c r="C542" s="100" t="s">
        <v>463</v>
      </c>
      <c r="D542" s="104">
        <v>1917.85</v>
      </c>
      <c r="E542" s="106">
        <v>1</v>
      </c>
    </row>
    <row r="543" spans="2:5" x14ac:dyDescent="0.25">
      <c r="B543" s="103">
        <v>44143</v>
      </c>
      <c r="C543" s="100" t="s">
        <v>471</v>
      </c>
      <c r="D543" s="104">
        <v>3814.29</v>
      </c>
      <c r="E543" s="106">
        <v>1</v>
      </c>
    </row>
    <row r="544" spans="2:5" x14ac:dyDescent="0.25">
      <c r="B544" s="103">
        <v>44143</v>
      </c>
      <c r="C544" s="100" t="s">
        <v>471</v>
      </c>
      <c r="D544" s="104">
        <v>2931.16</v>
      </c>
      <c r="E544" s="106">
        <v>1</v>
      </c>
    </row>
    <row r="545" spans="2:5" x14ac:dyDescent="0.25">
      <c r="B545" s="103">
        <v>44143</v>
      </c>
      <c r="C545" s="100" t="s">
        <v>212</v>
      </c>
      <c r="D545" s="104">
        <v>80921.7</v>
      </c>
      <c r="E545" s="106">
        <v>1</v>
      </c>
    </row>
    <row r="546" spans="2:5" x14ac:dyDescent="0.25">
      <c r="B546" s="103">
        <v>44143</v>
      </c>
      <c r="C546" s="100" t="s">
        <v>212</v>
      </c>
      <c r="D546" s="104">
        <v>13549.89</v>
      </c>
      <c r="E546" s="106">
        <v>1</v>
      </c>
    </row>
    <row r="547" spans="2:5" x14ac:dyDescent="0.25">
      <c r="B547" s="103">
        <v>44144</v>
      </c>
      <c r="C547" s="100" t="s">
        <v>472</v>
      </c>
      <c r="D547" s="104">
        <v>945.51</v>
      </c>
      <c r="E547" s="106">
        <v>1</v>
      </c>
    </row>
    <row r="548" spans="2:5" x14ac:dyDescent="0.25">
      <c r="B548" s="103">
        <v>44144</v>
      </c>
      <c r="C548" s="100" t="s">
        <v>213</v>
      </c>
      <c r="D548" s="104">
        <v>26397.43</v>
      </c>
      <c r="E548" s="106">
        <v>1</v>
      </c>
    </row>
    <row r="549" spans="2:5" x14ac:dyDescent="0.25">
      <c r="B549" s="103">
        <v>44144</v>
      </c>
      <c r="C549" s="100" t="s">
        <v>213</v>
      </c>
      <c r="D549" s="104">
        <v>8816.64</v>
      </c>
      <c r="E549" s="106">
        <v>1</v>
      </c>
    </row>
    <row r="550" spans="2:5" x14ac:dyDescent="0.25">
      <c r="B550" s="103">
        <v>44144</v>
      </c>
      <c r="C550" s="100" t="s">
        <v>213</v>
      </c>
      <c r="D550" s="104">
        <v>81841.460000000006</v>
      </c>
      <c r="E550" s="106">
        <v>1</v>
      </c>
    </row>
    <row r="551" spans="2:5" x14ac:dyDescent="0.25">
      <c r="B551" s="103">
        <v>44144</v>
      </c>
      <c r="C551" s="100" t="s">
        <v>213</v>
      </c>
      <c r="D551" s="104">
        <v>16951.580000000002</v>
      </c>
      <c r="E551" s="106">
        <v>1</v>
      </c>
    </row>
    <row r="552" spans="2:5" x14ac:dyDescent="0.25">
      <c r="B552" s="103">
        <v>44145</v>
      </c>
      <c r="C552" s="100" t="s">
        <v>479</v>
      </c>
      <c r="D552" s="104">
        <v>16560.63</v>
      </c>
      <c r="E552" s="106">
        <v>1</v>
      </c>
    </row>
    <row r="553" spans="2:5" x14ac:dyDescent="0.25">
      <c r="B553" s="103">
        <v>44145</v>
      </c>
      <c r="C553" s="100" t="s">
        <v>479</v>
      </c>
      <c r="D553" s="104">
        <v>5781.2</v>
      </c>
      <c r="E553" s="106">
        <v>1</v>
      </c>
    </row>
    <row r="554" spans="2:5" x14ac:dyDescent="0.25">
      <c r="B554" s="103">
        <v>44145</v>
      </c>
      <c r="C554" s="100" t="s">
        <v>479</v>
      </c>
      <c r="D554" s="104">
        <v>51708.92</v>
      </c>
      <c r="E554" s="106">
        <v>1</v>
      </c>
    </row>
    <row r="555" spans="2:5" x14ac:dyDescent="0.25">
      <c r="B555" s="103">
        <v>44145</v>
      </c>
      <c r="C555" s="100" t="s">
        <v>479</v>
      </c>
      <c r="D555" s="104">
        <v>10939.37</v>
      </c>
      <c r="E555" s="106">
        <v>1</v>
      </c>
    </row>
    <row r="556" spans="2:5" x14ac:dyDescent="0.25">
      <c r="B556" s="103">
        <v>44146</v>
      </c>
      <c r="C556" s="100" t="s">
        <v>476</v>
      </c>
      <c r="D556" s="104">
        <v>4423.8599999999997</v>
      </c>
      <c r="E556" s="106">
        <v>1</v>
      </c>
    </row>
    <row r="557" spans="2:5" x14ac:dyDescent="0.25">
      <c r="B557" s="103">
        <v>44146</v>
      </c>
      <c r="C557" s="100" t="s">
        <v>476</v>
      </c>
      <c r="D557" s="104">
        <v>9293.7999999999993</v>
      </c>
      <c r="E557" s="106">
        <v>1</v>
      </c>
    </row>
    <row r="558" spans="2:5" x14ac:dyDescent="0.25">
      <c r="B558" s="103">
        <v>44146</v>
      </c>
      <c r="C558" s="100" t="s">
        <v>477</v>
      </c>
      <c r="D558" s="104">
        <v>2617.63</v>
      </c>
      <c r="E558" s="106">
        <v>1</v>
      </c>
    </row>
    <row r="559" spans="2:5" x14ac:dyDescent="0.25">
      <c r="B559" s="103">
        <v>44146</v>
      </c>
      <c r="C559" s="100" t="s">
        <v>477</v>
      </c>
      <c r="D559" s="104">
        <v>3119.89</v>
      </c>
      <c r="E559" s="106">
        <v>1</v>
      </c>
    </row>
    <row r="560" spans="2:5" x14ac:dyDescent="0.25">
      <c r="B560" s="103">
        <v>44146</v>
      </c>
      <c r="C560" s="100" t="s">
        <v>480</v>
      </c>
      <c r="D560" s="104">
        <v>1384.66</v>
      </c>
      <c r="E560" s="106">
        <v>1</v>
      </c>
    </row>
    <row r="561" spans="2:5" x14ac:dyDescent="0.25">
      <c r="B561" s="103">
        <v>44146</v>
      </c>
      <c r="C561" s="100" t="s">
        <v>478</v>
      </c>
      <c r="D561" s="104">
        <v>6709.89</v>
      </c>
      <c r="E561" s="106">
        <v>1</v>
      </c>
    </row>
    <row r="562" spans="2:5" x14ac:dyDescent="0.25">
      <c r="B562" s="103">
        <v>44146</v>
      </c>
      <c r="C562" s="100" t="s">
        <v>482</v>
      </c>
      <c r="D562" s="104">
        <v>1473.31</v>
      </c>
      <c r="E562" s="106">
        <v>1</v>
      </c>
    </row>
    <row r="563" spans="2:5" x14ac:dyDescent="0.25">
      <c r="B563" s="103">
        <v>44147</v>
      </c>
      <c r="C563" s="100" t="s">
        <v>481</v>
      </c>
      <c r="D563" s="104">
        <v>39852.699999999997</v>
      </c>
      <c r="E563" s="106">
        <v>1</v>
      </c>
    </row>
    <row r="564" spans="2:5" x14ac:dyDescent="0.25">
      <c r="B564" s="103">
        <v>44147</v>
      </c>
      <c r="C564" s="100" t="s">
        <v>214</v>
      </c>
      <c r="D564" s="104">
        <v>66245.56</v>
      </c>
      <c r="E564" s="106">
        <v>1</v>
      </c>
    </row>
    <row r="565" spans="2:5" x14ac:dyDescent="0.25">
      <c r="B565" s="103">
        <v>44147</v>
      </c>
      <c r="C565" s="100" t="s">
        <v>483</v>
      </c>
      <c r="D565" s="104">
        <v>2868.07</v>
      </c>
      <c r="E565" s="106">
        <v>1</v>
      </c>
    </row>
    <row r="566" spans="2:5" x14ac:dyDescent="0.25">
      <c r="B566" s="103">
        <v>44148</v>
      </c>
      <c r="C566" s="100" t="s">
        <v>484</v>
      </c>
      <c r="D566" s="104">
        <v>19692.169999999998</v>
      </c>
      <c r="E566" s="106">
        <v>1</v>
      </c>
    </row>
    <row r="567" spans="2:5" x14ac:dyDescent="0.25">
      <c r="B567" s="103">
        <v>44148</v>
      </c>
      <c r="C567" s="100" t="s">
        <v>484</v>
      </c>
      <c r="D567" s="104">
        <v>8514.17</v>
      </c>
      <c r="E567" s="106">
        <v>1</v>
      </c>
    </row>
    <row r="568" spans="2:5" x14ac:dyDescent="0.25">
      <c r="B568" s="103">
        <v>44148</v>
      </c>
      <c r="C568" s="100" t="s">
        <v>484</v>
      </c>
      <c r="D568" s="104">
        <v>19692.169999999998</v>
      </c>
      <c r="E568" s="106">
        <v>1</v>
      </c>
    </row>
    <row r="569" spans="2:5" x14ac:dyDescent="0.25">
      <c r="B569" s="103">
        <v>44148</v>
      </c>
      <c r="C569" s="100" t="s">
        <v>484</v>
      </c>
      <c r="D569" s="104">
        <v>8514.17</v>
      </c>
      <c r="E569" s="106">
        <v>1</v>
      </c>
    </row>
    <row r="570" spans="2:5" x14ac:dyDescent="0.25">
      <c r="B570" s="103">
        <v>44148</v>
      </c>
      <c r="C570" s="100" t="s">
        <v>484</v>
      </c>
      <c r="D570" s="104">
        <v>15667</v>
      </c>
      <c r="E570" s="106">
        <v>1</v>
      </c>
    </row>
    <row r="571" spans="2:5" x14ac:dyDescent="0.25">
      <c r="B571" s="103">
        <v>44148</v>
      </c>
      <c r="C571" s="100" t="s">
        <v>484</v>
      </c>
      <c r="D571" s="104">
        <v>6696.2</v>
      </c>
      <c r="E571" s="106">
        <v>1</v>
      </c>
    </row>
    <row r="572" spans="2:5" x14ac:dyDescent="0.25">
      <c r="B572" s="103">
        <v>44148</v>
      </c>
      <c r="C572" s="100" t="s">
        <v>215</v>
      </c>
      <c r="D572" s="104">
        <v>15833.07</v>
      </c>
      <c r="E572" s="106">
        <v>1</v>
      </c>
    </row>
    <row r="573" spans="2:5" x14ac:dyDescent="0.25">
      <c r="B573" s="103">
        <v>44148</v>
      </c>
      <c r="C573" s="100" t="s">
        <v>215</v>
      </c>
      <c r="D573" s="104">
        <v>6773.21</v>
      </c>
      <c r="E573" s="106">
        <v>1</v>
      </c>
    </row>
    <row r="574" spans="2:5" x14ac:dyDescent="0.25">
      <c r="B574" s="103">
        <v>44148</v>
      </c>
      <c r="C574" s="100" t="s">
        <v>215</v>
      </c>
      <c r="D574" s="104">
        <v>15942.74</v>
      </c>
      <c r="E574" s="106">
        <v>1</v>
      </c>
    </row>
    <row r="575" spans="2:5" x14ac:dyDescent="0.25">
      <c r="B575" s="103">
        <v>44148</v>
      </c>
      <c r="C575" s="100" t="s">
        <v>215</v>
      </c>
      <c r="D575" s="104">
        <v>6820.08</v>
      </c>
      <c r="E575" s="106">
        <v>1</v>
      </c>
    </row>
    <row r="576" spans="2:5" x14ac:dyDescent="0.25">
      <c r="B576" s="103">
        <v>44148</v>
      </c>
      <c r="C576" s="100" t="s">
        <v>215</v>
      </c>
      <c r="D576" s="104">
        <v>10910.47</v>
      </c>
      <c r="E576" s="106">
        <v>1</v>
      </c>
    </row>
    <row r="577" spans="2:5" x14ac:dyDescent="0.25">
      <c r="B577" s="103">
        <v>44148</v>
      </c>
      <c r="C577" s="100" t="s">
        <v>215</v>
      </c>
      <c r="D577" s="104">
        <v>5056.1400000000003</v>
      </c>
      <c r="E577" s="106">
        <v>1</v>
      </c>
    </row>
    <row r="578" spans="2:5" x14ac:dyDescent="0.25">
      <c r="B578" s="103">
        <v>44148</v>
      </c>
      <c r="C578" s="100" t="s">
        <v>215</v>
      </c>
      <c r="D578" s="104">
        <v>9096.26</v>
      </c>
      <c r="E578" s="106">
        <v>1</v>
      </c>
    </row>
    <row r="579" spans="2:5" x14ac:dyDescent="0.25">
      <c r="B579" s="103">
        <v>44148</v>
      </c>
      <c r="C579" s="100" t="s">
        <v>215</v>
      </c>
      <c r="D579" s="104">
        <v>4038.88</v>
      </c>
      <c r="E579" s="106">
        <v>1</v>
      </c>
    </row>
    <row r="580" spans="2:5" x14ac:dyDescent="0.25">
      <c r="B580" s="103">
        <v>44148</v>
      </c>
      <c r="C580" s="100" t="s">
        <v>215</v>
      </c>
      <c r="D580" s="104">
        <v>11035.93</v>
      </c>
      <c r="E580" s="106">
        <v>1</v>
      </c>
    </row>
    <row r="581" spans="2:5" x14ac:dyDescent="0.25">
      <c r="B581" s="103">
        <v>44148</v>
      </c>
      <c r="C581" s="100" t="s">
        <v>215</v>
      </c>
      <c r="D581" s="104">
        <v>5082.5600000000004</v>
      </c>
      <c r="E581" s="106">
        <v>1</v>
      </c>
    </row>
    <row r="582" spans="2:5" x14ac:dyDescent="0.25">
      <c r="B582" s="103">
        <v>44148</v>
      </c>
      <c r="C582" s="100" t="s">
        <v>215</v>
      </c>
      <c r="D582" s="104">
        <v>4108.88</v>
      </c>
      <c r="E582" s="106">
        <v>1</v>
      </c>
    </row>
    <row r="583" spans="2:5" x14ac:dyDescent="0.25">
      <c r="B583" s="103">
        <v>44148</v>
      </c>
      <c r="C583" s="100" t="s">
        <v>215</v>
      </c>
      <c r="D583" s="104">
        <v>9168.33</v>
      </c>
      <c r="E583" s="106">
        <v>1</v>
      </c>
    </row>
    <row r="584" spans="2:5" x14ac:dyDescent="0.25">
      <c r="B584" s="103">
        <v>44148</v>
      </c>
      <c r="C584" s="100" t="s">
        <v>215</v>
      </c>
      <c r="D584" s="104">
        <v>9115.06</v>
      </c>
      <c r="E584" s="106">
        <v>1</v>
      </c>
    </row>
    <row r="585" spans="2:5" x14ac:dyDescent="0.25">
      <c r="B585" s="103">
        <v>44148</v>
      </c>
      <c r="C585" s="100" t="s">
        <v>215</v>
      </c>
      <c r="D585" s="104">
        <v>3910.58</v>
      </c>
      <c r="E585" s="106">
        <v>1</v>
      </c>
    </row>
    <row r="586" spans="2:5" x14ac:dyDescent="0.25">
      <c r="B586" s="103">
        <v>44148</v>
      </c>
      <c r="C586" s="100" t="s">
        <v>515</v>
      </c>
      <c r="D586" s="104">
        <v>1857.51</v>
      </c>
      <c r="E586" s="106">
        <v>1</v>
      </c>
    </row>
    <row r="587" spans="2:5" x14ac:dyDescent="0.25">
      <c r="B587" s="103">
        <v>44148</v>
      </c>
      <c r="C587" s="100" t="s">
        <v>515</v>
      </c>
      <c r="D587" s="104">
        <v>2553.67</v>
      </c>
      <c r="E587" s="106">
        <v>1</v>
      </c>
    </row>
    <row r="588" spans="2:5" x14ac:dyDescent="0.25">
      <c r="B588" s="103">
        <v>44150</v>
      </c>
      <c r="C588" s="100" t="s">
        <v>485</v>
      </c>
      <c r="D588" s="104">
        <v>4358.13</v>
      </c>
      <c r="E588" s="106">
        <v>1</v>
      </c>
    </row>
    <row r="589" spans="2:5" x14ac:dyDescent="0.25">
      <c r="B589" s="103">
        <v>44150</v>
      </c>
      <c r="C589" s="100" t="s">
        <v>485</v>
      </c>
      <c r="D589" s="104">
        <v>1277</v>
      </c>
      <c r="E589" s="106">
        <v>1</v>
      </c>
    </row>
    <row r="590" spans="2:5" x14ac:dyDescent="0.25">
      <c r="B590" s="103">
        <v>44150</v>
      </c>
      <c r="C590" s="100" t="s">
        <v>505</v>
      </c>
      <c r="D590" s="104">
        <v>2985.38</v>
      </c>
      <c r="E590" s="106">
        <v>1</v>
      </c>
    </row>
    <row r="591" spans="2:5" x14ac:dyDescent="0.25">
      <c r="B591" s="103">
        <v>44150</v>
      </c>
      <c r="C591" s="100" t="s">
        <v>505</v>
      </c>
      <c r="D591" s="104">
        <v>4821.8900000000003</v>
      </c>
      <c r="E591" s="106">
        <v>1</v>
      </c>
    </row>
    <row r="592" spans="2:5" x14ac:dyDescent="0.25">
      <c r="B592" s="103">
        <v>44150</v>
      </c>
      <c r="C592" s="100" t="s">
        <v>505</v>
      </c>
      <c r="D592" s="104">
        <v>2230.65</v>
      </c>
      <c r="E592" s="106">
        <v>1</v>
      </c>
    </row>
    <row r="593" spans="2:5" x14ac:dyDescent="0.25">
      <c r="B593" s="103">
        <v>44150</v>
      </c>
      <c r="C593" s="100" t="s">
        <v>505</v>
      </c>
      <c r="D593" s="104">
        <v>1293.48</v>
      </c>
      <c r="E593" s="106">
        <v>1</v>
      </c>
    </row>
    <row r="594" spans="2:5" x14ac:dyDescent="0.25">
      <c r="B594" s="103">
        <v>44152</v>
      </c>
      <c r="C594" s="100" t="s">
        <v>216</v>
      </c>
      <c r="D594" s="104">
        <v>27644.91</v>
      </c>
      <c r="E594" s="106">
        <v>1</v>
      </c>
    </row>
    <row r="595" spans="2:5" x14ac:dyDescent="0.25">
      <c r="B595" s="103">
        <v>44152</v>
      </c>
      <c r="C595" s="100" t="s">
        <v>216</v>
      </c>
      <c r="D595" s="104">
        <v>8023.14</v>
      </c>
      <c r="E595" s="106">
        <v>1</v>
      </c>
    </row>
    <row r="596" spans="2:5" x14ac:dyDescent="0.25">
      <c r="B596" s="103">
        <v>44152</v>
      </c>
      <c r="C596" s="100" t="s">
        <v>216</v>
      </c>
      <c r="D596" s="104">
        <v>83491.23</v>
      </c>
      <c r="E596" s="106">
        <v>1</v>
      </c>
    </row>
    <row r="597" spans="2:5" x14ac:dyDescent="0.25">
      <c r="B597" s="103">
        <v>44152</v>
      </c>
      <c r="C597" s="100" t="s">
        <v>216</v>
      </c>
      <c r="D597" s="104">
        <v>16934.39</v>
      </c>
      <c r="E597" s="106">
        <v>1</v>
      </c>
    </row>
    <row r="598" spans="2:5" x14ac:dyDescent="0.25">
      <c r="B598" s="103">
        <v>44153</v>
      </c>
      <c r="C598" s="100" t="s">
        <v>488</v>
      </c>
      <c r="D598" s="104">
        <v>1364.06</v>
      </c>
      <c r="E598" s="106">
        <v>1</v>
      </c>
    </row>
    <row r="599" spans="2:5" x14ac:dyDescent="0.25">
      <c r="B599" s="103">
        <v>44153</v>
      </c>
      <c r="C599" s="100" t="s">
        <v>488</v>
      </c>
      <c r="D599" s="104">
        <v>41476.660000000003</v>
      </c>
      <c r="E599" s="106">
        <v>1</v>
      </c>
    </row>
    <row r="600" spans="2:5" x14ac:dyDescent="0.25">
      <c r="B600" s="103">
        <v>44153</v>
      </c>
      <c r="C600" s="100" t="s">
        <v>488</v>
      </c>
      <c r="D600" s="104">
        <v>24738.41</v>
      </c>
      <c r="E600" s="106">
        <v>1</v>
      </c>
    </row>
    <row r="601" spans="2:5" x14ac:dyDescent="0.25">
      <c r="B601" s="103">
        <v>44153</v>
      </c>
      <c r="C601" s="100" t="s">
        <v>488</v>
      </c>
      <c r="D601" s="104">
        <v>18538.77</v>
      </c>
      <c r="E601" s="106">
        <v>1</v>
      </c>
    </row>
    <row r="602" spans="2:5" x14ac:dyDescent="0.25">
      <c r="B602" s="103">
        <v>44153</v>
      </c>
      <c r="C602" s="100" t="s">
        <v>489</v>
      </c>
      <c r="D602" s="104">
        <v>1364.06</v>
      </c>
      <c r="E602" s="106">
        <v>1</v>
      </c>
    </row>
    <row r="603" spans="2:5" x14ac:dyDescent="0.25">
      <c r="B603" s="103">
        <v>44153</v>
      </c>
      <c r="C603" s="100" t="s">
        <v>489</v>
      </c>
      <c r="D603" s="104">
        <v>5668.87</v>
      </c>
      <c r="E603" s="106">
        <v>1</v>
      </c>
    </row>
    <row r="604" spans="2:5" x14ac:dyDescent="0.25">
      <c r="B604" s="103">
        <v>44153</v>
      </c>
      <c r="C604" s="100" t="s">
        <v>489</v>
      </c>
      <c r="D604" s="104">
        <v>1409.22</v>
      </c>
      <c r="E604" s="106">
        <v>1</v>
      </c>
    </row>
    <row r="605" spans="2:5" x14ac:dyDescent="0.25">
      <c r="B605" s="103">
        <v>44153</v>
      </c>
      <c r="C605" s="100" t="s">
        <v>491</v>
      </c>
      <c r="D605" s="104">
        <v>5120.17</v>
      </c>
      <c r="E605" s="106">
        <v>1</v>
      </c>
    </row>
    <row r="606" spans="2:5" x14ac:dyDescent="0.25">
      <c r="B606" s="103">
        <v>44153</v>
      </c>
      <c r="C606" s="100" t="s">
        <v>491</v>
      </c>
      <c r="D606" s="104">
        <v>3156.65</v>
      </c>
      <c r="E606" s="106">
        <v>1</v>
      </c>
    </row>
    <row r="607" spans="2:5" x14ac:dyDescent="0.25">
      <c r="B607" s="103">
        <v>44153</v>
      </c>
      <c r="C607" s="100" t="s">
        <v>513</v>
      </c>
      <c r="D607" s="104">
        <v>3876.8</v>
      </c>
      <c r="E607" s="106">
        <v>1</v>
      </c>
    </row>
    <row r="608" spans="2:5" x14ac:dyDescent="0.25">
      <c r="B608" s="103">
        <v>44153</v>
      </c>
      <c r="C608" s="100" t="s">
        <v>513</v>
      </c>
      <c r="D608" s="104">
        <v>1576.62</v>
      </c>
      <c r="E608" s="106">
        <v>1</v>
      </c>
    </row>
    <row r="609" spans="2:5" x14ac:dyDescent="0.25">
      <c r="B609" s="103">
        <v>44153</v>
      </c>
      <c r="C609" s="100" t="s">
        <v>513</v>
      </c>
      <c r="D609" s="104">
        <v>2399.0300000000002</v>
      </c>
      <c r="E609" s="106">
        <v>1</v>
      </c>
    </row>
    <row r="610" spans="2:5" x14ac:dyDescent="0.25">
      <c r="B610" s="103">
        <v>44153</v>
      </c>
      <c r="C610" s="100" t="s">
        <v>513</v>
      </c>
      <c r="D610" s="104">
        <v>4712.1499999999996</v>
      </c>
      <c r="E610" s="106">
        <v>1</v>
      </c>
    </row>
    <row r="611" spans="2:5" x14ac:dyDescent="0.25">
      <c r="B611" s="103">
        <v>44153</v>
      </c>
      <c r="C611" s="100" t="s">
        <v>513</v>
      </c>
      <c r="D611" s="104">
        <v>4967.2700000000004</v>
      </c>
      <c r="E611" s="106">
        <v>1</v>
      </c>
    </row>
    <row r="612" spans="2:5" x14ac:dyDescent="0.25">
      <c r="B612" s="103">
        <v>44153</v>
      </c>
      <c r="C612" s="100" t="s">
        <v>513</v>
      </c>
      <c r="D612" s="104">
        <v>1898.91</v>
      </c>
      <c r="E612" s="106">
        <v>1</v>
      </c>
    </row>
    <row r="613" spans="2:5" x14ac:dyDescent="0.25">
      <c r="B613" s="103">
        <v>44154</v>
      </c>
      <c r="C613" s="100" t="s">
        <v>486</v>
      </c>
      <c r="D613" s="104">
        <v>1817.78</v>
      </c>
      <c r="E613" s="106">
        <v>1</v>
      </c>
    </row>
    <row r="614" spans="2:5" x14ac:dyDescent="0.25">
      <c r="B614" s="103">
        <v>44154</v>
      </c>
      <c r="C614" s="100" t="s">
        <v>217</v>
      </c>
      <c r="D614" s="104">
        <v>2824.87</v>
      </c>
      <c r="E614" s="106">
        <v>1</v>
      </c>
    </row>
    <row r="615" spans="2:5" x14ac:dyDescent="0.25">
      <c r="B615" s="103">
        <v>44154</v>
      </c>
      <c r="C615" s="100" t="s">
        <v>490</v>
      </c>
      <c r="D615" s="104">
        <v>1649.32</v>
      </c>
      <c r="E615" s="106">
        <v>1</v>
      </c>
    </row>
    <row r="616" spans="2:5" x14ac:dyDescent="0.25">
      <c r="B616" s="103">
        <v>44154</v>
      </c>
      <c r="C616" s="100" t="s">
        <v>490</v>
      </c>
      <c r="D616" s="104">
        <v>3510.3</v>
      </c>
      <c r="E616" s="106">
        <v>1</v>
      </c>
    </row>
    <row r="617" spans="2:5" x14ac:dyDescent="0.25">
      <c r="B617" s="103">
        <v>44154</v>
      </c>
      <c r="C617" s="100" t="s">
        <v>490</v>
      </c>
      <c r="D617" s="104">
        <v>1236.6600000000001</v>
      </c>
      <c r="E617" s="106">
        <v>1</v>
      </c>
    </row>
    <row r="618" spans="2:5" x14ac:dyDescent="0.25">
      <c r="B618" s="103">
        <v>44154</v>
      </c>
      <c r="C618" s="100" t="s">
        <v>490</v>
      </c>
      <c r="D618" s="104">
        <v>2876.51</v>
      </c>
      <c r="E618" s="106">
        <v>1</v>
      </c>
    </row>
    <row r="619" spans="2:5" x14ac:dyDescent="0.25">
      <c r="B619" s="103">
        <v>44154</v>
      </c>
      <c r="C619" s="100" t="s">
        <v>490</v>
      </c>
      <c r="D619" s="104">
        <v>2574.4699999999998</v>
      </c>
      <c r="E619" s="106">
        <v>1</v>
      </c>
    </row>
    <row r="620" spans="2:5" x14ac:dyDescent="0.25">
      <c r="B620" s="103">
        <v>44154</v>
      </c>
      <c r="C620" s="100" t="s">
        <v>490</v>
      </c>
      <c r="D620" s="104">
        <v>3330.55</v>
      </c>
      <c r="E620" s="106">
        <v>1</v>
      </c>
    </row>
    <row r="621" spans="2:5" x14ac:dyDescent="0.25">
      <c r="B621" s="103">
        <v>44154</v>
      </c>
      <c r="C621" s="100" t="s">
        <v>492</v>
      </c>
      <c r="D621" s="104">
        <v>6438.58</v>
      </c>
      <c r="E621" s="106">
        <v>1</v>
      </c>
    </row>
    <row r="622" spans="2:5" x14ac:dyDescent="0.25">
      <c r="B622" s="103">
        <v>44154</v>
      </c>
      <c r="C622" s="100" t="s">
        <v>492</v>
      </c>
      <c r="D622" s="104">
        <v>3481.82</v>
      </c>
      <c r="E622" s="106">
        <v>1</v>
      </c>
    </row>
    <row r="623" spans="2:5" x14ac:dyDescent="0.25">
      <c r="B623" s="103">
        <v>44154</v>
      </c>
      <c r="C623" s="100" t="s">
        <v>492</v>
      </c>
      <c r="D623" s="104">
        <v>8151.77</v>
      </c>
      <c r="E623" s="106">
        <v>1</v>
      </c>
    </row>
    <row r="624" spans="2:5" x14ac:dyDescent="0.25">
      <c r="B624" s="103">
        <v>44154</v>
      </c>
      <c r="C624" s="100" t="s">
        <v>503</v>
      </c>
      <c r="D624" s="104">
        <v>1192.95</v>
      </c>
      <c r="E624" s="106">
        <v>1</v>
      </c>
    </row>
    <row r="625" spans="2:5" x14ac:dyDescent="0.25">
      <c r="B625" s="103">
        <v>44154</v>
      </c>
      <c r="C625" s="100" t="s">
        <v>503</v>
      </c>
      <c r="D625" s="104">
        <v>1274.1500000000001</v>
      </c>
      <c r="E625" s="106">
        <v>1</v>
      </c>
    </row>
    <row r="626" spans="2:5" x14ac:dyDescent="0.25">
      <c r="B626" s="103">
        <v>44154</v>
      </c>
      <c r="C626" s="100" t="s">
        <v>503</v>
      </c>
      <c r="D626" s="104">
        <v>2870.01</v>
      </c>
      <c r="E626" s="106">
        <v>1</v>
      </c>
    </row>
    <row r="627" spans="2:5" x14ac:dyDescent="0.25">
      <c r="B627" s="103">
        <v>44154</v>
      </c>
      <c r="C627" s="100" t="s">
        <v>504</v>
      </c>
      <c r="D627" s="104">
        <v>24761.29</v>
      </c>
      <c r="E627" s="106">
        <v>1</v>
      </c>
    </row>
    <row r="628" spans="2:5" x14ac:dyDescent="0.25">
      <c r="B628" s="103">
        <v>44154</v>
      </c>
      <c r="C628" s="100" t="s">
        <v>506</v>
      </c>
      <c r="D628" s="104">
        <v>5212.6899999999996</v>
      </c>
      <c r="E628" s="106">
        <v>1</v>
      </c>
    </row>
    <row r="629" spans="2:5" x14ac:dyDescent="0.25">
      <c r="B629" s="103">
        <v>44154</v>
      </c>
      <c r="C629" s="100" t="s">
        <v>506</v>
      </c>
      <c r="D629" s="104">
        <v>1188.67</v>
      </c>
      <c r="E629" s="106">
        <v>1</v>
      </c>
    </row>
    <row r="630" spans="2:5" x14ac:dyDescent="0.25">
      <c r="B630" s="103">
        <v>44154</v>
      </c>
      <c r="C630" s="100" t="s">
        <v>506</v>
      </c>
      <c r="D630" s="104">
        <v>5887.68</v>
      </c>
      <c r="E630" s="106">
        <v>1</v>
      </c>
    </row>
    <row r="631" spans="2:5" x14ac:dyDescent="0.25">
      <c r="B631" s="103">
        <v>44154</v>
      </c>
      <c r="C631" s="100" t="s">
        <v>506</v>
      </c>
      <c r="D631" s="104">
        <v>5557.6</v>
      </c>
      <c r="E631" s="106">
        <v>1</v>
      </c>
    </row>
    <row r="632" spans="2:5" x14ac:dyDescent="0.25">
      <c r="B632" s="103">
        <v>44154</v>
      </c>
      <c r="C632" s="100" t="s">
        <v>508</v>
      </c>
      <c r="D632" s="104">
        <v>6460.88</v>
      </c>
      <c r="E632" s="106">
        <v>1</v>
      </c>
    </row>
    <row r="633" spans="2:5" x14ac:dyDescent="0.25">
      <c r="B633" s="103">
        <v>44154</v>
      </c>
      <c r="C633" s="100" t="s">
        <v>509</v>
      </c>
      <c r="D633" s="104">
        <v>8546.34</v>
      </c>
      <c r="E633" s="106">
        <v>1</v>
      </c>
    </row>
    <row r="634" spans="2:5" x14ac:dyDescent="0.25">
      <c r="B634" s="103">
        <v>44154</v>
      </c>
      <c r="C634" s="100" t="s">
        <v>509</v>
      </c>
      <c r="D634" s="104">
        <v>5688.11</v>
      </c>
      <c r="E634" s="106">
        <v>1</v>
      </c>
    </row>
    <row r="635" spans="2:5" x14ac:dyDescent="0.25">
      <c r="B635" s="103">
        <v>44154</v>
      </c>
      <c r="C635" s="100" t="s">
        <v>497</v>
      </c>
      <c r="D635" s="104">
        <v>6350.98</v>
      </c>
      <c r="E635" s="106">
        <v>1</v>
      </c>
    </row>
    <row r="636" spans="2:5" x14ac:dyDescent="0.25">
      <c r="B636" s="103">
        <v>44154</v>
      </c>
      <c r="C636" s="100" t="s">
        <v>514</v>
      </c>
      <c r="D636" s="104">
        <v>354.13</v>
      </c>
      <c r="E636" s="106">
        <v>1</v>
      </c>
    </row>
    <row r="637" spans="2:5" x14ac:dyDescent="0.25">
      <c r="B637" s="103">
        <v>44154</v>
      </c>
      <c r="C637" s="100" t="s">
        <v>514</v>
      </c>
      <c r="D637" s="104">
        <v>1641.17</v>
      </c>
      <c r="E637" s="106">
        <v>1</v>
      </c>
    </row>
    <row r="638" spans="2:5" x14ac:dyDescent="0.25">
      <c r="B638" s="103">
        <v>44154</v>
      </c>
      <c r="C638" s="100" t="s">
        <v>428</v>
      </c>
      <c r="D638" s="104">
        <v>1743.92</v>
      </c>
      <c r="E638" s="106">
        <v>1</v>
      </c>
    </row>
    <row r="639" spans="2:5" x14ac:dyDescent="0.25">
      <c r="B639" s="103">
        <v>44154</v>
      </c>
      <c r="C639" s="100" t="s">
        <v>428</v>
      </c>
      <c r="D639" s="104">
        <v>15689.78</v>
      </c>
      <c r="E639" s="106">
        <v>1</v>
      </c>
    </row>
    <row r="640" spans="2:5" x14ac:dyDescent="0.25">
      <c r="B640" s="103">
        <v>44154</v>
      </c>
      <c r="C640" s="100" t="s">
        <v>428</v>
      </c>
      <c r="D640" s="104">
        <v>21744.959999999999</v>
      </c>
      <c r="E640" s="106">
        <v>1</v>
      </c>
    </row>
    <row r="641" spans="2:5" x14ac:dyDescent="0.25">
      <c r="B641" s="103">
        <v>44154</v>
      </c>
      <c r="C641" s="100" t="s">
        <v>428</v>
      </c>
      <c r="D641" s="104">
        <v>27583.58</v>
      </c>
      <c r="E641" s="106">
        <v>1</v>
      </c>
    </row>
    <row r="642" spans="2:5" x14ac:dyDescent="0.25">
      <c r="B642" s="103">
        <v>44154</v>
      </c>
      <c r="C642" s="100" t="s">
        <v>218</v>
      </c>
      <c r="D642" s="104">
        <v>10094.98</v>
      </c>
      <c r="E642" s="106">
        <v>1</v>
      </c>
    </row>
    <row r="643" spans="2:5" x14ac:dyDescent="0.25">
      <c r="B643" s="103">
        <v>44154</v>
      </c>
      <c r="C643" s="100" t="s">
        <v>544</v>
      </c>
      <c r="D643" s="104">
        <v>8447.4</v>
      </c>
      <c r="E643" s="106">
        <v>1</v>
      </c>
    </row>
    <row r="644" spans="2:5" x14ac:dyDescent="0.25">
      <c r="B644" s="103">
        <v>44154</v>
      </c>
      <c r="C644" s="100" t="s">
        <v>544</v>
      </c>
      <c r="D644" s="104">
        <v>8519.6200000000008</v>
      </c>
      <c r="E644" s="106">
        <v>1</v>
      </c>
    </row>
    <row r="645" spans="2:5" x14ac:dyDescent="0.25">
      <c r="B645" s="103">
        <v>44154</v>
      </c>
      <c r="C645" s="100" t="s">
        <v>545</v>
      </c>
      <c r="D645" s="104">
        <v>21601.32</v>
      </c>
      <c r="E645" s="106">
        <v>1</v>
      </c>
    </row>
    <row r="646" spans="2:5" x14ac:dyDescent="0.25">
      <c r="B646" s="103">
        <v>44154</v>
      </c>
      <c r="C646" s="100" t="s">
        <v>545</v>
      </c>
      <c r="D646" s="104">
        <v>566.04</v>
      </c>
      <c r="E646" s="106">
        <v>1</v>
      </c>
    </row>
    <row r="647" spans="2:5" x14ac:dyDescent="0.25">
      <c r="B647" s="103">
        <v>44154</v>
      </c>
      <c r="C647" s="100" t="s">
        <v>545</v>
      </c>
      <c r="D647" s="104">
        <v>513.38</v>
      </c>
      <c r="E647" s="106">
        <v>1</v>
      </c>
    </row>
    <row r="648" spans="2:5" x14ac:dyDescent="0.25">
      <c r="B648" s="103">
        <v>44155</v>
      </c>
      <c r="C648" s="100" t="s">
        <v>487</v>
      </c>
      <c r="D648" s="104">
        <v>1428.9</v>
      </c>
      <c r="E648" s="106">
        <v>1</v>
      </c>
    </row>
    <row r="649" spans="2:5" x14ac:dyDescent="0.25">
      <c r="B649" s="103">
        <v>44155</v>
      </c>
      <c r="C649" s="100" t="s">
        <v>487</v>
      </c>
      <c r="D649" s="104">
        <v>1130.02</v>
      </c>
      <c r="E649" s="106">
        <v>1</v>
      </c>
    </row>
    <row r="650" spans="2:5" x14ac:dyDescent="0.25">
      <c r="B650" s="103">
        <v>44155</v>
      </c>
      <c r="C650" s="100" t="s">
        <v>507</v>
      </c>
      <c r="D650" s="104">
        <v>5399.76</v>
      </c>
      <c r="E650" s="106">
        <v>1</v>
      </c>
    </row>
    <row r="651" spans="2:5" x14ac:dyDescent="0.25">
      <c r="B651" s="103">
        <v>44155</v>
      </c>
      <c r="C651" s="100" t="s">
        <v>507</v>
      </c>
      <c r="D651" s="104">
        <v>4249.38</v>
      </c>
      <c r="E651" s="106">
        <v>1</v>
      </c>
    </row>
    <row r="652" spans="2:5" x14ac:dyDescent="0.25">
      <c r="B652" s="103">
        <v>44155</v>
      </c>
      <c r="C652" s="100" t="s">
        <v>507</v>
      </c>
      <c r="D652" s="104">
        <v>3984.43</v>
      </c>
      <c r="E652" s="106">
        <v>1</v>
      </c>
    </row>
    <row r="653" spans="2:5" x14ac:dyDescent="0.25">
      <c r="B653" s="103">
        <v>44155</v>
      </c>
      <c r="C653" s="100" t="s">
        <v>507</v>
      </c>
      <c r="D653" s="104">
        <v>2397.31</v>
      </c>
      <c r="E653" s="106">
        <v>1</v>
      </c>
    </row>
    <row r="654" spans="2:5" x14ac:dyDescent="0.25">
      <c r="B654" s="103">
        <v>44155</v>
      </c>
      <c r="C654" s="100" t="s">
        <v>498</v>
      </c>
      <c r="D654" s="104">
        <v>11256.85</v>
      </c>
      <c r="E654" s="106">
        <v>1</v>
      </c>
    </row>
    <row r="655" spans="2:5" x14ac:dyDescent="0.25">
      <c r="B655" s="103">
        <v>44155</v>
      </c>
      <c r="C655" s="100" t="s">
        <v>498</v>
      </c>
      <c r="D655" s="104">
        <v>4855.8999999999996</v>
      </c>
      <c r="E655" s="106">
        <v>1</v>
      </c>
    </row>
    <row r="656" spans="2:5" x14ac:dyDescent="0.25">
      <c r="B656" s="103">
        <v>44155</v>
      </c>
      <c r="C656" s="100" t="s">
        <v>498</v>
      </c>
      <c r="D656" s="104">
        <v>11488.82</v>
      </c>
      <c r="E656" s="106">
        <v>1</v>
      </c>
    </row>
    <row r="657" spans="2:5" x14ac:dyDescent="0.25">
      <c r="B657" s="103">
        <v>44156</v>
      </c>
      <c r="C657" s="100" t="s">
        <v>502</v>
      </c>
      <c r="D657" s="104">
        <v>5713.11</v>
      </c>
      <c r="E657" s="106">
        <v>1</v>
      </c>
    </row>
    <row r="658" spans="2:5" x14ac:dyDescent="0.25">
      <c r="B658" s="103">
        <v>44157</v>
      </c>
      <c r="C658" s="100" t="s">
        <v>524</v>
      </c>
      <c r="D658" s="104">
        <v>4227.62</v>
      </c>
      <c r="E658" s="106">
        <v>1</v>
      </c>
    </row>
    <row r="659" spans="2:5" x14ac:dyDescent="0.25">
      <c r="B659" s="103">
        <v>44157</v>
      </c>
      <c r="C659" s="100" t="s">
        <v>525</v>
      </c>
      <c r="D659" s="104">
        <v>2506.79</v>
      </c>
      <c r="E659" s="106">
        <v>1</v>
      </c>
    </row>
    <row r="660" spans="2:5" x14ac:dyDescent="0.25">
      <c r="B660" s="103">
        <v>44158</v>
      </c>
      <c r="C660" s="100" t="s">
        <v>519</v>
      </c>
      <c r="D660" s="104">
        <v>1072.8</v>
      </c>
      <c r="E660" s="106">
        <v>1</v>
      </c>
    </row>
    <row r="661" spans="2:5" x14ac:dyDescent="0.25">
      <c r="B661" s="103">
        <v>44160</v>
      </c>
      <c r="C661" s="100" t="s">
        <v>516</v>
      </c>
      <c r="D661" s="104">
        <v>8205.86</v>
      </c>
      <c r="E661" s="106">
        <v>1</v>
      </c>
    </row>
    <row r="662" spans="2:5" x14ac:dyDescent="0.25">
      <c r="B662" s="103">
        <v>44160</v>
      </c>
      <c r="C662" s="100" t="s">
        <v>517</v>
      </c>
      <c r="D662" s="104">
        <v>1299.81</v>
      </c>
      <c r="E662" s="106">
        <v>1</v>
      </c>
    </row>
    <row r="663" spans="2:5" x14ac:dyDescent="0.25">
      <c r="B663" s="103">
        <v>44160</v>
      </c>
      <c r="C663" s="100" t="s">
        <v>517</v>
      </c>
      <c r="D663" s="104">
        <v>2817.15</v>
      </c>
      <c r="E663" s="106">
        <v>1</v>
      </c>
    </row>
    <row r="664" spans="2:5" x14ac:dyDescent="0.25">
      <c r="B664" s="103">
        <v>44160</v>
      </c>
      <c r="C664" s="100" t="s">
        <v>518</v>
      </c>
      <c r="D664" s="104">
        <v>5132.04</v>
      </c>
      <c r="E664" s="106">
        <v>1</v>
      </c>
    </row>
    <row r="665" spans="2:5" x14ac:dyDescent="0.25">
      <c r="B665" s="103">
        <v>44160</v>
      </c>
      <c r="C665" s="100" t="s">
        <v>518</v>
      </c>
      <c r="D665" s="104">
        <v>3739.18</v>
      </c>
      <c r="E665" s="106">
        <v>1</v>
      </c>
    </row>
    <row r="666" spans="2:5" x14ac:dyDescent="0.25">
      <c r="B666" s="103">
        <v>44160</v>
      </c>
      <c r="C666" s="100" t="s">
        <v>520</v>
      </c>
      <c r="D666" s="104">
        <v>996.2</v>
      </c>
      <c r="E666" s="106">
        <v>1</v>
      </c>
    </row>
    <row r="667" spans="2:5" x14ac:dyDescent="0.25">
      <c r="B667" s="103">
        <v>44160</v>
      </c>
      <c r="C667" s="100" t="s">
        <v>521</v>
      </c>
      <c r="D667" s="104">
        <v>1285.24</v>
      </c>
      <c r="E667" s="106">
        <v>1</v>
      </c>
    </row>
    <row r="668" spans="2:5" x14ac:dyDescent="0.25">
      <c r="B668" s="103">
        <v>44160</v>
      </c>
      <c r="C668" s="100" t="s">
        <v>526</v>
      </c>
      <c r="D668" s="104">
        <v>26438.1</v>
      </c>
      <c r="E668" s="106">
        <v>1</v>
      </c>
    </row>
    <row r="669" spans="2:5" x14ac:dyDescent="0.25">
      <c r="B669" s="103">
        <v>44160</v>
      </c>
      <c r="C669" s="100" t="s">
        <v>526</v>
      </c>
      <c r="D669" s="104">
        <v>4586.57</v>
      </c>
      <c r="E669" s="106">
        <v>1</v>
      </c>
    </row>
    <row r="670" spans="2:5" x14ac:dyDescent="0.25">
      <c r="B670" s="103">
        <v>44160</v>
      </c>
      <c r="C670" s="100" t="s">
        <v>526</v>
      </c>
      <c r="D670" s="104">
        <v>5762.55</v>
      </c>
      <c r="E670" s="106">
        <v>1</v>
      </c>
    </row>
    <row r="671" spans="2:5" x14ac:dyDescent="0.25">
      <c r="B671" s="103">
        <v>44160</v>
      </c>
      <c r="C671" s="100" t="s">
        <v>219</v>
      </c>
      <c r="D671" s="104">
        <v>27288.92</v>
      </c>
      <c r="E671" s="106">
        <v>1</v>
      </c>
    </row>
    <row r="672" spans="2:5" x14ac:dyDescent="0.25">
      <c r="B672" s="103">
        <v>44160</v>
      </c>
      <c r="C672" s="100" t="s">
        <v>219</v>
      </c>
      <c r="D672" s="104">
        <v>7868.26</v>
      </c>
      <c r="E672" s="106">
        <v>1</v>
      </c>
    </row>
    <row r="673" spans="2:5" x14ac:dyDescent="0.25">
      <c r="B673" s="103">
        <v>44160</v>
      </c>
      <c r="C673" s="100" t="s">
        <v>219</v>
      </c>
      <c r="D673" s="104">
        <v>11670.71</v>
      </c>
      <c r="E673" s="106">
        <v>1</v>
      </c>
    </row>
    <row r="674" spans="2:5" x14ac:dyDescent="0.25">
      <c r="B674" s="103">
        <v>44160</v>
      </c>
      <c r="C674" s="100" t="s">
        <v>527</v>
      </c>
      <c r="D674" s="104">
        <v>5704.28</v>
      </c>
      <c r="E674" s="106">
        <v>1</v>
      </c>
    </row>
    <row r="675" spans="2:5" x14ac:dyDescent="0.25">
      <c r="B675" s="103">
        <v>44160</v>
      </c>
      <c r="C675" s="100" t="s">
        <v>527</v>
      </c>
      <c r="D675" s="104">
        <v>6189.77</v>
      </c>
      <c r="E675" s="106">
        <v>1</v>
      </c>
    </row>
    <row r="676" spans="2:5" x14ac:dyDescent="0.25">
      <c r="B676" s="103">
        <v>44160</v>
      </c>
      <c r="C676" s="100" t="s">
        <v>527</v>
      </c>
      <c r="D676" s="104">
        <v>4552.33</v>
      </c>
      <c r="E676" s="106">
        <v>1</v>
      </c>
    </row>
    <row r="677" spans="2:5" x14ac:dyDescent="0.25">
      <c r="B677" s="103">
        <v>44160</v>
      </c>
      <c r="C677" s="100" t="s">
        <v>527</v>
      </c>
      <c r="D677" s="104">
        <v>2864.09</v>
      </c>
      <c r="E677" s="106">
        <v>1</v>
      </c>
    </row>
    <row r="678" spans="2:5" x14ac:dyDescent="0.25">
      <c r="B678" s="103">
        <v>44160</v>
      </c>
      <c r="C678" s="100" t="s">
        <v>530</v>
      </c>
      <c r="D678" s="104">
        <v>1767.03</v>
      </c>
      <c r="E678" s="106">
        <v>1</v>
      </c>
    </row>
    <row r="679" spans="2:5" x14ac:dyDescent="0.25">
      <c r="B679" s="103">
        <v>44160</v>
      </c>
      <c r="C679" s="100" t="s">
        <v>533</v>
      </c>
      <c r="D679" s="104">
        <v>673</v>
      </c>
      <c r="E679" s="106">
        <v>1</v>
      </c>
    </row>
    <row r="680" spans="2:5" x14ac:dyDescent="0.25">
      <c r="B680" s="103">
        <v>44161</v>
      </c>
      <c r="C680" s="100" t="s">
        <v>511</v>
      </c>
      <c r="D680" s="104">
        <v>3681.23</v>
      </c>
      <c r="E680" s="106">
        <v>1</v>
      </c>
    </row>
    <row r="681" spans="2:5" x14ac:dyDescent="0.25">
      <c r="B681" s="103">
        <v>44161</v>
      </c>
      <c r="C681" s="100" t="s">
        <v>493</v>
      </c>
      <c r="D681" s="104">
        <v>44025.31</v>
      </c>
      <c r="E681" s="106">
        <v>1</v>
      </c>
    </row>
    <row r="682" spans="2:5" x14ac:dyDescent="0.25">
      <c r="B682" s="103">
        <v>44161</v>
      </c>
      <c r="C682" s="100" t="s">
        <v>494</v>
      </c>
      <c r="D682" s="104">
        <v>764.19</v>
      </c>
      <c r="E682" s="106">
        <v>1</v>
      </c>
    </row>
    <row r="683" spans="2:5" x14ac:dyDescent="0.25">
      <c r="B683" s="103">
        <v>44161</v>
      </c>
      <c r="C683" s="100" t="s">
        <v>220</v>
      </c>
      <c r="D683" s="104">
        <v>39535.54</v>
      </c>
      <c r="E683" s="106">
        <v>1</v>
      </c>
    </row>
    <row r="684" spans="2:5" x14ac:dyDescent="0.25">
      <c r="B684" s="103">
        <v>44161</v>
      </c>
      <c r="C684" s="100" t="s">
        <v>220</v>
      </c>
      <c r="D684" s="104">
        <v>40447.54</v>
      </c>
      <c r="E684" s="106">
        <v>1</v>
      </c>
    </row>
    <row r="685" spans="2:5" x14ac:dyDescent="0.25">
      <c r="B685" s="103">
        <v>44161</v>
      </c>
      <c r="C685" s="100" t="s">
        <v>553</v>
      </c>
      <c r="D685" s="104">
        <v>35566.800000000003</v>
      </c>
      <c r="E685" s="106">
        <v>1</v>
      </c>
    </row>
    <row r="686" spans="2:5" x14ac:dyDescent="0.25">
      <c r="B686" s="103">
        <v>44161</v>
      </c>
      <c r="C686" s="100" t="s">
        <v>553</v>
      </c>
      <c r="D686" s="104">
        <v>29717.23</v>
      </c>
      <c r="E686" s="106">
        <v>1</v>
      </c>
    </row>
    <row r="687" spans="2:5" x14ac:dyDescent="0.25">
      <c r="B687" s="103">
        <v>44161</v>
      </c>
      <c r="C687" s="100" t="s">
        <v>553</v>
      </c>
      <c r="D687" s="104">
        <v>26952.6</v>
      </c>
      <c r="E687" s="106">
        <v>1</v>
      </c>
    </row>
    <row r="688" spans="2:5" x14ac:dyDescent="0.25">
      <c r="B688" s="103">
        <v>44162</v>
      </c>
      <c r="C688" s="100" t="s">
        <v>523</v>
      </c>
      <c r="D688" s="104">
        <v>4699.95</v>
      </c>
      <c r="E688" s="106">
        <v>1</v>
      </c>
    </row>
    <row r="689" spans="2:5" x14ac:dyDescent="0.25">
      <c r="B689" s="103">
        <v>44162</v>
      </c>
      <c r="C689" s="100" t="s">
        <v>523</v>
      </c>
      <c r="D689" s="104">
        <v>21774.880000000001</v>
      </c>
      <c r="E689" s="106">
        <v>1</v>
      </c>
    </row>
    <row r="690" spans="2:5" x14ac:dyDescent="0.25">
      <c r="B690" s="103">
        <v>44162</v>
      </c>
      <c r="C690" s="100" t="s">
        <v>523</v>
      </c>
      <c r="D690" s="104">
        <v>22865.87</v>
      </c>
      <c r="E690" s="106">
        <v>1</v>
      </c>
    </row>
    <row r="691" spans="2:5" x14ac:dyDescent="0.25">
      <c r="B691" s="103">
        <v>44163</v>
      </c>
      <c r="C691" s="100" t="s">
        <v>522</v>
      </c>
      <c r="D691" s="104">
        <v>8723.77</v>
      </c>
      <c r="E691" s="106">
        <v>1</v>
      </c>
    </row>
    <row r="692" spans="2:5" x14ac:dyDescent="0.25">
      <c r="B692" s="103">
        <v>44163</v>
      </c>
      <c r="C692" s="100" t="s">
        <v>522</v>
      </c>
      <c r="D692" s="104">
        <v>1297.3499999999999</v>
      </c>
      <c r="E692" s="106">
        <v>1</v>
      </c>
    </row>
    <row r="693" spans="2:5" x14ac:dyDescent="0.25">
      <c r="B693" s="103">
        <v>44163</v>
      </c>
      <c r="C693" s="100" t="s">
        <v>510</v>
      </c>
      <c r="D693" s="104">
        <v>3141.55</v>
      </c>
      <c r="E693" s="106">
        <v>1</v>
      </c>
    </row>
    <row r="694" spans="2:5" x14ac:dyDescent="0.25">
      <c r="B694" s="103">
        <v>44163</v>
      </c>
      <c r="C694" s="100" t="s">
        <v>546</v>
      </c>
      <c r="D694" s="104">
        <v>897.33</v>
      </c>
      <c r="E694" s="106">
        <v>1</v>
      </c>
    </row>
    <row r="695" spans="2:5" x14ac:dyDescent="0.25">
      <c r="B695" s="103">
        <v>44163</v>
      </c>
      <c r="C695" s="100" t="s">
        <v>549</v>
      </c>
      <c r="D695" s="104">
        <v>1344.25</v>
      </c>
      <c r="E695" s="106">
        <v>1</v>
      </c>
    </row>
    <row r="696" spans="2:5" x14ac:dyDescent="0.25">
      <c r="B696" s="103">
        <v>44163</v>
      </c>
      <c r="C696" s="100" t="s">
        <v>542</v>
      </c>
      <c r="D696" s="104">
        <v>8065.51</v>
      </c>
      <c r="E696" s="106">
        <v>1</v>
      </c>
    </row>
    <row r="697" spans="2:5" x14ac:dyDescent="0.25">
      <c r="B697" s="103">
        <v>44163</v>
      </c>
      <c r="C697" s="100" t="s">
        <v>542</v>
      </c>
      <c r="D697" s="104">
        <v>3528.67</v>
      </c>
      <c r="E697" s="106">
        <v>1</v>
      </c>
    </row>
    <row r="698" spans="2:5" x14ac:dyDescent="0.25">
      <c r="B698" s="103">
        <v>44164</v>
      </c>
      <c r="C698" s="100" t="s">
        <v>221</v>
      </c>
      <c r="D698" s="104">
        <v>7064.81</v>
      </c>
      <c r="E698" s="106">
        <v>1</v>
      </c>
    </row>
    <row r="699" spans="2:5" x14ac:dyDescent="0.25">
      <c r="B699" s="103">
        <v>44165</v>
      </c>
      <c r="C699" s="100" t="s">
        <v>547</v>
      </c>
      <c r="D699" s="104">
        <v>1286.24</v>
      </c>
      <c r="E699" s="106">
        <v>1</v>
      </c>
    </row>
    <row r="700" spans="2:5" x14ac:dyDescent="0.25">
      <c r="B700" s="103">
        <v>44165</v>
      </c>
      <c r="C700" s="100" t="s">
        <v>534</v>
      </c>
      <c r="D700" s="104">
        <v>2202.12</v>
      </c>
      <c r="E700" s="106">
        <v>1</v>
      </c>
    </row>
    <row r="701" spans="2:5" x14ac:dyDescent="0.25">
      <c r="B701" s="103">
        <v>44165</v>
      </c>
      <c r="C701" s="100" t="s">
        <v>535</v>
      </c>
      <c r="D701" s="104">
        <v>1948.31</v>
      </c>
      <c r="E701" s="106">
        <v>1</v>
      </c>
    </row>
    <row r="702" spans="2:5" x14ac:dyDescent="0.25">
      <c r="B702" s="103">
        <v>44165</v>
      </c>
      <c r="C702" s="100" t="s">
        <v>536</v>
      </c>
      <c r="D702" s="104">
        <v>1971.82</v>
      </c>
      <c r="E702" s="106">
        <v>1</v>
      </c>
    </row>
    <row r="703" spans="2:5" x14ac:dyDescent="0.25">
      <c r="B703" s="103">
        <v>44165</v>
      </c>
      <c r="C703" s="100" t="s">
        <v>541</v>
      </c>
      <c r="D703" s="104">
        <v>1727.52</v>
      </c>
      <c r="E703" s="106">
        <v>1</v>
      </c>
    </row>
    <row r="704" spans="2:5" x14ac:dyDescent="0.25">
      <c r="B704" s="103">
        <v>44165</v>
      </c>
      <c r="C704" s="100" t="s">
        <v>548</v>
      </c>
      <c r="D704" s="104">
        <v>323.45</v>
      </c>
      <c r="E704" s="106">
        <v>1</v>
      </c>
    </row>
    <row r="705" spans="2:5" x14ac:dyDescent="0.25">
      <c r="B705" s="103">
        <v>44165</v>
      </c>
      <c r="C705" s="100" t="s">
        <v>548</v>
      </c>
      <c r="D705" s="104">
        <v>880.08</v>
      </c>
      <c r="E705" s="106">
        <v>1</v>
      </c>
    </row>
    <row r="706" spans="2:5" x14ac:dyDescent="0.25">
      <c r="B706" s="103">
        <v>44165</v>
      </c>
      <c r="C706" s="100" t="s">
        <v>512</v>
      </c>
      <c r="D706" s="104">
        <v>2612.4</v>
      </c>
      <c r="E706" s="106">
        <v>1</v>
      </c>
    </row>
    <row r="707" spans="2:5" x14ac:dyDescent="0.25">
      <c r="B707" s="103">
        <v>44165</v>
      </c>
      <c r="C707" s="100" t="s">
        <v>512</v>
      </c>
      <c r="D707" s="104">
        <v>1684.65</v>
      </c>
      <c r="E707" s="106">
        <v>1</v>
      </c>
    </row>
    <row r="708" spans="2:5" x14ac:dyDescent="0.25">
      <c r="B708" s="103">
        <v>44165</v>
      </c>
      <c r="C708" s="100" t="s">
        <v>499</v>
      </c>
      <c r="D708" s="104">
        <v>5192.3</v>
      </c>
      <c r="E708" s="106">
        <v>1</v>
      </c>
    </row>
    <row r="709" spans="2:5" x14ac:dyDescent="0.25">
      <c r="B709" s="103">
        <v>44165</v>
      </c>
      <c r="C709" s="100" t="s">
        <v>499</v>
      </c>
      <c r="D709" s="104">
        <v>12167.61</v>
      </c>
      <c r="E709" s="106">
        <v>1</v>
      </c>
    </row>
    <row r="710" spans="2:5" x14ac:dyDescent="0.25">
      <c r="B710" s="103">
        <v>44165</v>
      </c>
      <c r="C710" s="100" t="s">
        <v>499</v>
      </c>
      <c r="D710" s="104">
        <v>5501.66</v>
      </c>
      <c r="E710" s="106">
        <v>1</v>
      </c>
    </row>
    <row r="711" spans="2:5" x14ac:dyDescent="0.25">
      <c r="B711" s="103">
        <v>44165</v>
      </c>
      <c r="C711" s="100" t="s">
        <v>499</v>
      </c>
      <c r="D711" s="104">
        <v>6737.34</v>
      </c>
      <c r="E711" s="106">
        <v>1</v>
      </c>
    </row>
    <row r="712" spans="2:5" x14ac:dyDescent="0.25">
      <c r="B712" s="103">
        <v>44165</v>
      </c>
      <c r="C712" s="100" t="s">
        <v>539</v>
      </c>
      <c r="D712" s="104">
        <v>943.36</v>
      </c>
      <c r="E712" s="106">
        <v>1</v>
      </c>
    </row>
    <row r="713" spans="2:5" x14ac:dyDescent="0.25">
      <c r="B713" s="103">
        <v>44165</v>
      </c>
      <c r="C713" s="100" t="s">
        <v>539</v>
      </c>
      <c r="D713" s="104">
        <v>827.15</v>
      </c>
      <c r="E713" s="106">
        <v>1</v>
      </c>
    </row>
    <row r="714" spans="2:5" x14ac:dyDescent="0.25">
      <c r="B714" s="103">
        <v>44165</v>
      </c>
      <c r="C714" s="100" t="s">
        <v>529</v>
      </c>
      <c r="D714" s="104">
        <v>592.4</v>
      </c>
      <c r="E714" s="106">
        <v>1</v>
      </c>
    </row>
    <row r="715" spans="2:5" x14ac:dyDescent="0.25">
      <c r="B715" s="103">
        <v>44168</v>
      </c>
      <c r="C715" s="100" t="s">
        <v>550</v>
      </c>
      <c r="D715" s="104">
        <v>5856.34</v>
      </c>
      <c r="E715" s="106">
        <v>1</v>
      </c>
    </row>
    <row r="716" spans="2:5" x14ac:dyDescent="0.25">
      <c r="B716" s="103">
        <v>44168</v>
      </c>
      <c r="C716" s="100" t="s">
        <v>550</v>
      </c>
      <c r="D716" s="104">
        <v>7119.22</v>
      </c>
      <c r="E716" s="106">
        <v>1</v>
      </c>
    </row>
    <row r="717" spans="2:5" x14ac:dyDescent="0.25">
      <c r="B717" s="103">
        <v>44168</v>
      </c>
      <c r="C717" s="100" t="s">
        <v>551</v>
      </c>
      <c r="D717" s="104">
        <v>2243.33</v>
      </c>
      <c r="E717" s="106">
        <v>1</v>
      </c>
    </row>
    <row r="718" spans="2:5" x14ac:dyDescent="0.25">
      <c r="B718" s="103">
        <v>44168</v>
      </c>
      <c r="C718" s="100" t="s">
        <v>552</v>
      </c>
      <c r="D718" s="104">
        <v>2523.7399999999998</v>
      </c>
      <c r="E718" s="106">
        <v>1</v>
      </c>
    </row>
    <row r="719" spans="2:5" x14ac:dyDescent="0.25">
      <c r="B719" s="103">
        <v>44168</v>
      </c>
      <c r="C719" s="100" t="s">
        <v>564</v>
      </c>
      <c r="D719" s="104">
        <v>7487.21</v>
      </c>
      <c r="E719" s="106">
        <v>1</v>
      </c>
    </row>
    <row r="720" spans="2:5" x14ac:dyDescent="0.25">
      <c r="B720" s="103">
        <v>44168</v>
      </c>
      <c r="C720" s="100" t="s">
        <v>558</v>
      </c>
      <c r="D720" s="104">
        <v>2144.0100000000002</v>
      </c>
      <c r="E720" s="106">
        <v>1</v>
      </c>
    </row>
    <row r="721" spans="2:5" x14ac:dyDescent="0.25">
      <c r="B721" s="103">
        <v>44168</v>
      </c>
      <c r="C721" s="100" t="s">
        <v>558</v>
      </c>
      <c r="D721" s="104">
        <v>2274.66</v>
      </c>
      <c r="E721" s="106">
        <v>1</v>
      </c>
    </row>
    <row r="722" spans="2:5" x14ac:dyDescent="0.25">
      <c r="B722" s="103">
        <v>44168</v>
      </c>
      <c r="C722" s="100" t="s">
        <v>559</v>
      </c>
      <c r="D722" s="104">
        <v>4314.57</v>
      </c>
      <c r="E722" s="106">
        <v>1</v>
      </c>
    </row>
    <row r="723" spans="2:5" x14ac:dyDescent="0.25">
      <c r="B723" s="103">
        <v>44168</v>
      </c>
      <c r="C723" s="100" t="s">
        <v>561</v>
      </c>
      <c r="D723" s="104">
        <v>26937.69</v>
      </c>
      <c r="E723" s="106">
        <v>1</v>
      </c>
    </row>
    <row r="724" spans="2:5" x14ac:dyDescent="0.25">
      <c r="B724" s="103">
        <v>44168</v>
      </c>
      <c r="C724" s="100" t="s">
        <v>561</v>
      </c>
      <c r="D724" s="104">
        <v>7766.86</v>
      </c>
      <c r="E724" s="106">
        <v>1</v>
      </c>
    </row>
    <row r="725" spans="2:5" x14ac:dyDescent="0.25">
      <c r="B725" s="103">
        <v>44168</v>
      </c>
      <c r="C725" s="100" t="s">
        <v>561</v>
      </c>
      <c r="D725" s="104">
        <v>11579.08</v>
      </c>
      <c r="E725" s="106">
        <v>1</v>
      </c>
    </row>
    <row r="726" spans="2:5" x14ac:dyDescent="0.25">
      <c r="B726" s="103">
        <v>44168</v>
      </c>
      <c r="C726" s="100" t="s">
        <v>561</v>
      </c>
      <c r="D726" s="104">
        <v>36721.68</v>
      </c>
      <c r="E726" s="106">
        <v>1</v>
      </c>
    </row>
    <row r="727" spans="2:5" x14ac:dyDescent="0.25">
      <c r="B727" s="103">
        <v>44169</v>
      </c>
      <c r="C727" s="100" t="s">
        <v>555</v>
      </c>
      <c r="D727" s="104">
        <v>4770.51</v>
      </c>
      <c r="E727" s="106">
        <v>1</v>
      </c>
    </row>
    <row r="728" spans="2:5" x14ac:dyDescent="0.25">
      <c r="B728" s="103">
        <v>44169</v>
      </c>
      <c r="C728" s="100" t="s">
        <v>556</v>
      </c>
      <c r="D728" s="104">
        <v>1364.06</v>
      </c>
      <c r="E728" s="106">
        <v>1</v>
      </c>
    </row>
    <row r="729" spans="2:5" x14ac:dyDescent="0.25">
      <c r="B729" s="103">
        <v>44169</v>
      </c>
      <c r="C729" s="100" t="s">
        <v>557</v>
      </c>
      <c r="D729" s="104">
        <v>1462.09</v>
      </c>
      <c r="E729" s="106">
        <v>1</v>
      </c>
    </row>
    <row r="730" spans="2:5" x14ac:dyDescent="0.25">
      <c r="B730" s="103">
        <v>44169</v>
      </c>
      <c r="C730" s="100" t="s">
        <v>557</v>
      </c>
      <c r="D730" s="104">
        <v>1665.56</v>
      </c>
      <c r="E730" s="106">
        <v>1</v>
      </c>
    </row>
    <row r="731" spans="2:5" x14ac:dyDescent="0.25">
      <c r="B731" s="103">
        <v>44169</v>
      </c>
      <c r="C731" s="100" t="s">
        <v>222</v>
      </c>
      <c r="D731" s="104">
        <v>974.95</v>
      </c>
      <c r="E731" s="106">
        <v>1</v>
      </c>
    </row>
    <row r="732" spans="2:5" x14ac:dyDescent="0.25">
      <c r="B732" s="103">
        <v>44169</v>
      </c>
      <c r="C732" s="100" t="s">
        <v>222</v>
      </c>
      <c r="D732" s="104">
        <v>989.77</v>
      </c>
      <c r="E732" s="106">
        <v>1</v>
      </c>
    </row>
    <row r="733" spans="2:5" x14ac:dyDescent="0.25">
      <c r="B733" s="103">
        <v>44169</v>
      </c>
      <c r="C733" s="100" t="s">
        <v>495</v>
      </c>
      <c r="D733" s="104">
        <v>17554.04</v>
      </c>
      <c r="E733" s="106">
        <v>1</v>
      </c>
    </row>
    <row r="734" spans="2:5" x14ac:dyDescent="0.25">
      <c r="B734" s="103">
        <v>44169</v>
      </c>
      <c r="C734" s="100" t="s">
        <v>500</v>
      </c>
      <c r="D734" s="104">
        <v>9590.23</v>
      </c>
      <c r="E734" s="106">
        <v>1</v>
      </c>
    </row>
    <row r="735" spans="2:5" x14ac:dyDescent="0.25">
      <c r="B735" s="103">
        <v>44169</v>
      </c>
      <c r="C735" s="100" t="s">
        <v>501</v>
      </c>
      <c r="D735" s="104">
        <v>16080.08</v>
      </c>
      <c r="E735" s="106">
        <v>1</v>
      </c>
    </row>
    <row r="736" spans="2:5" x14ac:dyDescent="0.25">
      <c r="B736" s="103">
        <v>44169</v>
      </c>
      <c r="C736" s="100" t="s">
        <v>501</v>
      </c>
      <c r="D736" s="104">
        <v>16460.25</v>
      </c>
      <c r="E736" s="106">
        <v>1</v>
      </c>
    </row>
    <row r="737" spans="2:5" x14ac:dyDescent="0.25">
      <c r="B737" s="103">
        <v>44169</v>
      </c>
      <c r="C737" s="100" t="s">
        <v>531</v>
      </c>
      <c r="D737" s="104">
        <v>8618.92</v>
      </c>
      <c r="E737" s="106">
        <v>1</v>
      </c>
    </row>
    <row r="738" spans="2:5" x14ac:dyDescent="0.25">
      <c r="B738" s="103">
        <v>44169</v>
      </c>
      <c r="C738" s="100" t="s">
        <v>531</v>
      </c>
      <c r="D738" s="104">
        <v>8767.77</v>
      </c>
      <c r="E738" s="106">
        <v>1</v>
      </c>
    </row>
    <row r="739" spans="2:5" x14ac:dyDescent="0.25">
      <c r="B739" s="103">
        <v>44169</v>
      </c>
      <c r="C739" s="100" t="s">
        <v>540</v>
      </c>
      <c r="D739" s="104">
        <v>4458.6099999999997</v>
      </c>
      <c r="E739" s="106">
        <v>1</v>
      </c>
    </row>
    <row r="740" spans="2:5" x14ac:dyDescent="0.25">
      <c r="B740" s="103">
        <v>44169</v>
      </c>
      <c r="C740" s="100" t="s">
        <v>571</v>
      </c>
      <c r="D740" s="104">
        <v>4807.78</v>
      </c>
      <c r="E740" s="106">
        <v>1</v>
      </c>
    </row>
    <row r="741" spans="2:5" x14ac:dyDescent="0.25">
      <c r="B741" s="103">
        <v>44169</v>
      </c>
      <c r="C741" s="100" t="s">
        <v>572</v>
      </c>
      <c r="D741" s="104">
        <v>2887.82</v>
      </c>
      <c r="E741" s="106">
        <v>1</v>
      </c>
    </row>
    <row r="742" spans="2:5" x14ac:dyDescent="0.25">
      <c r="B742" s="103">
        <v>44169</v>
      </c>
      <c r="C742" s="100" t="s">
        <v>572</v>
      </c>
      <c r="D742" s="104">
        <v>1461.79</v>
      </c>
      <c r="E742" s="106">
        <v>1</v>
      </c>
    </row>
    <row r="743" spans="2:5" x14ac:dyDescent="0.25">
      <c r="B743" s="103">
        <v>44169</v>
      </c>
      <c r="C743" s="100" t="s">
        <v>560</v>
      </c>
      <c r="D743" s="104">
        <v>9315</v>
      </c>
      <c r="E743" s="106">
        <v>1</v>
      </c>
    </row>
    <row r="744" spans="2:5" x14ac:dyDescent="0.25">
      <c r="B744" s="103">
        <v>44171</v>
      </c>
      <c r="C744" s="100" t="s">
        <v>554</v>
      </c>
      <c r="D744" s="104">
        <v>4190.17</v>
      </c>
      <c r="E744" s="106">
        <v>1</v>
      </c>
    </row>
    <row r="745" spans="2:5" x14ac:dyDescent="0.25">
      <c r="B745" s="103">
        <v>44171</v>
      </c>
      <c r="C745" s="100" t="s">
        <v>563</v>
      </c>
      <c r="D745" s="104">
        <v>1112.94</v>
      </c>
      <c r="E745" s="106">
        <v>1</v>
      </c>
    </row>
    <row r="746" spans="2:5" x14ac:dyDescent="0.25">
      <c r="B746" s="103">
        <v>44171</v>
      </c>
      <c r="C746" s="100" t="s">
        <v>563</v>
      </c>
      <c r="D746" s="104">
        <v>1290.81</v>
      </c>
      <c r="E746" s="106">
        <v>1</v>
      </c>
    </row>
    <row r="747" spans="2:5" x14ac:dyDescent="0.25">
      <c r="B747" s="103">
        <v>44172</v>
      </c>
      <c r="C747" s="100" t="s">
        <v>586</v>
      </c>
      <c r="D747" s="104">
        <v>1794.66</v>
      </c>
      <c r="E747" s="106">
        <v>1</v>
      </c>
    </row>
    <row r="748" spans="2:5" x14ac:dyDescent="0.25">
      <c r="B748" s="103">
        <v>44172</v>
      </c>
      <c r="C748" s="100" t="s">
        <v>159</v>
      </c>
      <c r="D748" s="104">
        <v>3516.18</v>
      </c>
      <c r="E748" s="106">
        <v>1</v>
      </c>
    </row>
    <row r="749" spans="2:5" x14ac:dyDescent="0.25">
      <c r="B749" s="103">
        <v>44172</v>
      </c>
      <c r="C749" s="100" t="s">
        <v>159</v>
      </c>
      <c r="D749" s="104">
        <v>3225.88</v>
      </c>
      <c r="E749" s="106">
        <v>1</v>
      </c>
    </row>
    <row r="750" spans="2:5" x14ac:dyDescent="0.25">
      <c r="B750" s="103">
        <v>44172</v>
      </c>
      <c r="C750" s="100" t="s">
        <v>587</v>
      </c>
      <c r="D750" s="104">
        <v>4338</v>
      </c>
      <c r="E750" s="106">
        <v>1</v>
      </c>
    </row>
    <row r="751" spans="2:5" x14ac:dyDescent="0.25">
      <c r="B751" s="103">
        <v>44172</v>
      </c>
      <c r="C751" s="100" t="s">
        <v>588</v>
      </c>
      <c r="D751" s="104">
        <v>4512.3100000000004</v>
      </c>
      <c r="E751" s="106">
        <v>1</v>
      </c>
    </row>
    <row r="752" spans="2:5" x14ac:dyDescent="0.25">
      <c r="B752" s="103">
        <v>44172</v>
      </c>
      <c r="C752" s="100" t="s">
        <v>589</v>
      </c>
      <c r="D752" s="104">
        <v>5788.07</v>
      </c>
      <c r="E752" s="106">
        <v>1</v>
      </c>
    </row>
    <row r="753" spans="2:5" x14ac:dyDescent="0.25">
      <c r="B753" s="103">
        <v>44172</v>
      </c>
      <c r="C753" s="100" t="s">
        <v>223</v>
      </c>
      <c r="D753" s="104">
        <v>35804.97</v>
      </c>
      <c r="E753" s="106">
        <v>1</v>
      </c>
    </row>
    <row r="754" spans="2:5" x14ac:dyDescent="0.25">
      <c r="B754" s="103">
        <v>44172</v>
      </c>
      <c r="C754" s="100" t="s">
        <v>223</v>
      </c>
      <c r="D754" s="104">
        <v>37469.800000000003</v>
      </c>
      <c r="E754" s="106">
        <v>1</v>
      </c>
    </row>
    <row r="755" spans="2:5" x14ac:dyDescent="0.25">
      <c r="B755" s="103">
        <v>44172</v>
      </c>
      <c r="C755" s="100" t="s">
        <v>600</v>
      </c>
      <c r="D755" s="104">
        <v>8637.68</v>
      </c>
      <c r="E755" s="106">
        <v>1</v>
      </c>
    </row>
    <row r="756" spans="2:5" x14ac:dyDescent="0.25">
      <c r="B756" s="103">
        <v>44173</v>
      </c>
      <c r="C756" s="100" t="s">
        <v>496</v>
      </c>
      <c r="D756" s="104">
        <v>1283.8499999999999</v>
      </c>
      <c r="E756" s="106">
        <v>1</v>
      </c>
    </row>
    <row r="757" spans="2:5" x14ac:dyDescent="0.25">
      <c r="B757" s="103">
        <v>44173</v>
      </c>
      <c r="C757" s="100" t="s">
        <v>496</v>
      </c>
      <c r="D757" s="104">
        <v>1917.92</v>
      </c>
      <c r="E757" s="106">
        <v>1</v>
      </c>
    </row>
    <row r="758" spans="2:5" x14ac:dyDescent="0.25">
      <c r="B758" s="103">
        <v>44173</v>
      </c>
      <c r="C758" s="100" t="s">
        <v>569</v>
      </c>
      <c r="D758" s="104">
        <v>3277.06</v>
      </c>
      <c r="E758" s="106">
        <v>1</v>
      </c>
    </row>
    <row r="759" spans="2:5" x14ac:dyDescent="0.25">
      <c r="B759" s="103">
        <v>44173</v>
      </c>
      <c r="C759" s="100" t="s">
        <v>569</v>
      </c>
      <c r="D759" s="104">
        <v>3715.8</v>
      </c>
      <c r="E759" s="106">
        <v>1</v>
      </c>
    </row>
    <row r="760" spans="2:5" x14ac:dyDescent="0.25">
      <c r="B760" s="103">
        <v>44173</v>
      </c>
      <c r="C760" s="100" t="s">
        <v>573</v>
      </c>
      <c r="D760" s="104">
        <v>1642.02</v>
      </c>
      <c r="E760" s="106">
        <v>1</v>
      </c>
    </row>
    <row r="761" spans="2:5" x14ac:dyDescent="0.25">
      <c r="B761" s="103">
        <v>44173</v>
      </c>
      <c r="C761" s="100" t="s">
        <v>573</v>
      </c>
      <c r="D761" s="104">
        <v>2254.1</v>
      </c>
      <c r="E761" s="106">
        <v>1</v>
      </c>
    </row>
    <row r="762" spans="2:5" x14ac:dyDescent="0.25">
      <c r="B762" s="103">
        <v>44173</v>
      </c>
      <c r="C762" s="100" t="s">
        <v>573</v>
      </c>
      <c r="D762" s="104">
        <v>1754.63</v>
      </c>
      <c r="E762" s="106">
        <v>1</v>
      </c>
    </row>
    <row r="763" spans="2:5" x14ac:dyDescent="0.25">
      <c r="B763" s="103">
        <v>44174</v>
      </c>
      <c r="C763" s="100" t="s">
        <v>538</v>
      </c>
      <c r="D763" s="104">
        <v>2269.4299999999998</v>
      </c>
      <c r="E763" s="106">
        <v>1</v>
      </c>
    </row>
    <row r="764" spans="2:5" x14ac:dyDescent="0.25">
      <c r="B764" s="103">
        <v>44174</v>
      </c>
      <c r="C764" s="100" t="s">
        <v>543</v>
      </c>
      <c r="D764" s="104">
        <v>4174.2</v>
      </c>
      <c r="E764" s="106">
        <v>1</v>
      </c>
    </row>
    <row r="765" spans="2:5" x14ac:dyDescent="0.25">
      <c r="B765" s="103">
        <v>44174</v>
      </c>
      <c r="C765" s="100" t="s">
        <v>570</v>
      </c>
      <c r="D765" s="104">
        <v>8133.77</v>
      </c>
      <c r="E765" s="106">
        <v>1</v>
      </c>
    </row>
    <row r="766" spans="2:5" x14ac:dyDescent="0.25">
      <c r="B766" s="103">
        <v>44174</v>
      </c>
      <c r="C766" s="100" t="s">
        <v>570</v>
      </c>
      <c r="D766" s="104">
        <v>18211.32</v>
      </c>
      <c r="E766" s="106">
        <v>1</v>
      </c>
    </row>
    <row r="767" spans="2:5" x14ac:dyDescent="0.25">
      <c r="B767" s="103">
        <v>44174</v>
      </c>
      <c r="C767" s="100" t="s">
        <v>224</v>
      </c>
      <c r="D767" s="104">
        <v>22832.41</v>
      </c>
      <c r="E767" s="106">
        <v>1</v>
      </c>
    </row>
    <row r="768" spans="2:5" x14ac:dyDescent="0.25">
      <c r="B768" s="103">
        <v>44174</v>
      </c>
      <c r="C768" s="100" t="s">
        <v>224</v>
      </c>
      <c r="D768" s="104">
        <v>9830.8799999999992</v>
      </c>
      <c r="E768" s="106">
        <v>1</v>
      </c>
    </row>
    <row r="769" spans="2:5" x14ac:dyDescent="0.25">
      <c r="B769" s="103">
        <v>44174</v>
      </c>
      <c r="C769" s="100" t="s">
        <v>224</v>
      </c>
      <c r="D769" s="104">
        <v>18198.79</v>
      </c>
      <c r="E769" s="106">
        <v>1</v>
      </c>
    </row>
    <row r="770" spans="2:5" x14ac:dyDescent="0.25">
      <c r="B770" s="103">
        <v>44174</v>
      </c>
      <c r="C770" s="100" t="s">
        <v>224</v>
      </c>
      <c r="D770" s="104">
        <v>7797.72</v>
      </c>
      <c r="E770" s="106">
        <v>1</v>
      </c>
    </row>
    <row r="771" spans="2:5" x14ac:dyDescent="0.25">
      <c r="B771" s="103">
        <v>44174</v>
      </c>
      <c r="C771" s="100" t="s">
        <v>224</v>
      </c>
      <c r="D771" s="104">
        <v>22581.5</v>
      </c>
      <c r="E771" s="106">
        <v>1</v>
      </c>
    </row>
    <row r="772" spans="2:5" x14ac:dyDescent="0.25">
      <c r="B772" s="103">
        <v>44174</v>
      </c>
      <c r="C772" s="100" t="s">
        <v>224</v>
      </c>
      <c r="D772" s="104">
        <v>9758.91</v>
      </c>
      <c r="E772" s="106">
        <v>1</v>
      </c>
    </row>
    <row r="773" spans="2:5" x14ac:dyDescent="0.25">
      <c r="B773" s="103">
        <v>44174</v>
      </c>
      <c r="C773" s="100" t="s">
        <v>224</v>
      </c>
      <c r="D773" s="104">
        <v>32684.83</v>
      </c>
      <c r="E773" s="106">
        <v>1</v>
      </c>
    </row>
    <row r="774" spans="2:5" x14ac:dyDescent="0.25">
      <c r="B774" s="103">
        <v>44175</v>
      </c>
      <c r="C774" s="100" t="s">
        <v>532</v>
      </c>
      <c r="D774" s="104">
        <v>1971.28</v>
      </c>
      <c r="E774" s="106">
        <v>1</v>
      </c>
    </row>
    <row r="775" spans="2:5" x14ac:dyDescent="0.25">
      <c r="B775" s="103">
        <v>44175</v>
      </c>
      <c r="C775" s="100" t="s">
        <v>532</v>
      </c>
      <c r="D775" s="104">
        <v>1623.92</v>
      </c>
      <c r="E775" s="106">
        <v>1</v>
      </c>
    </row>
    <row r="776" spans="2:5" x14ac:dyDescent="0.25">
      <c r="B776" s="103">
        <v>44175</v>
      </c>
      <c r="C776" s="100" t="s">
        <v>532</v>
      </c>
      <c r="D776" s="104">
        <v>1056.4100000000001</v>
      </c>
      <c r="E776" s="106">
        <v>1</v>
      </c>
    </row>
    <row r="777" spans="2:5" x14ac:dyDescent="0.25">
      <c r="B777" s="103">
        <v>44176</v>
      </c>
      <c r="C777" s="100" t="s">
        <v>565</v>
      </c>
      <c r="D777" s="104">
        <v>6281.32</v>
      </c>
      <c r="E777" s="106">
        <v>1</v>
      </c>
    </row>
    <row r="778" spans="2:5" x14ac:dyDescent="0.25">
      <c r="B778" s="103">
        <v>44176</v>
      </c>
      <c r="C778" s="100" t="s">
        <v>566</v>
      </c>
      <c r="D778" s="104">
        <v>10442.4</v>
      </c>
      <c r="E778" s="106">
        <v>1</v>
      </c>
    </row>
    <row r="779" spans="2:5" x14ac:dyDescent="0.25">
      <c r="B779" s="103">
        <v>44176</v>
      </c>
      <c r="C779" s="100" t="s">
        <v>566</v>
      </c>
      <c r="D779" s="104">
        <v>2572.4699999999998</v>
      </c>
      <c r="E779" s="106">
        <v>1</v>
      </c>
    </row>
    <row r="780" spans="2:5" x14ac:dyDescent="0.25">
      <c r="B780" s="103">
        <v>44176</v>
      </c>
      <c r="C780" s="100" t="s">
        <v>567</v>
      </c>
      <c r="D780" s="104">
        <v>12817.8</v>
      </c>
      <c r="E780" s="106">
        <v>1</v>
      </c>
    </row>
    <row r="781" spans="2:5" x14ac:dyDescent="0.25">
      <c r="B781" s="103">
        <v>44176</v>
      </c>
      <c r="C781" s="100" t="s">
        <v>562</v>
      </c>
      <c r="D781" s="104">
        <v>12992.51</v>
      </c>
      <c r="E781" s="106">
        <v>1</v>
      </c>
    </row>
    <row r="782" spans="2:5" x14ac:dyDescent="0.25">
      <c r="B782" s="103">
        <v>44176</v>
      </c>
      <c r="C782" s="100" t="s">
        <v>576</v>
      </c>
      <c r="D782" s="104">
        <v>14786.77</v>
      </c>
      <c r="E782" s="106">
        <v>1</v>
      </c>
    </row>
    <row r="783" spans="2:5" x14ac:dyDescent="0.25">
      <c r="B783" s="103">
        <v>44176</v>
      </c>
      <c r="C783" s="100" t="s">
        <v>577</v>
      </c>
      <c r="D783" s="104">
        <v>11633.71</v>
      </c>
      <c r="E783" s="106">
        <v>1</v>
      </c>
    </row>
    <row r="784" spans="2:5" x14ac:dyDescent="0.25">
      <c r="B784" s="103">
        <v>44176</v>
      </c>
      <c r="C784" s="100" t="s">
        <v>578</v>
      </c>
      <c r="D784" s="104">
        <v>3557.98</v>
      </c>
      <c r="E784" s="106">
        <v>1</v>
      </c>
    </row>
    <row r="785" spans="2:5" x14ac:dyDescent="0.25">
      <c r="B785" s="103">
        <v>44176</v>
      </c>
      <c r="C785" s="100" t="s">
        <v>578</v>
      </c>
      <c r="D785" s="104">
        <v>9680.93</v>
      </c>
      <c r="E785" s="106">
        <v>1</v>
      </c>
    </row>
    <row r="786" spans="2:5" x14ac:dyDescent="0.25">
      <c r="B786" s="103">
        <v>44176</v>
      </c>
      <c r="C786" s="100" t="s">
        <v>584</v>
      </c>
      <c r="D786" s="104">
        <v>19002.96</v>
      </c>
      <c r="E786" s="106">
        <v>1</v>
      </c>
    </row>
    <row r="787" spans="2:5" x14ac:dyDescent="0.25">
      <c r="B787" s="103">
        <v>44176</v>
      </c>
      <c r="C787" s="100" t="s">
        <v>585</v>
      </c>
      <c r="D787" s="104">
        <v>8490.2800000000007</v>
      </c>
      <c r="E787" s="106">
        <v>1</v>
      </c>
    </row>
    <row r="788" spans="2:5" x14ac:dyDescent="0.25">
      <c r="B788" s="103">
        <v>44176</v>
      </c>
      <c r="C788" s="100" t="s">
        <v>585</v>
      </c>
      <c r="D788" s="104">
        <v>7609.76</v>
      </c>
      <c r="E788" s="106">
        <v>1</v>
      </c>
    </row>
    <row r="789" spans="2:5" x14ac:dyDescent="0.25">
      <c r="B789" s="103">
        <v>44177</v>
      </c>
      <c r="C789" s="100" t="s">
        <v>583</v>
      </c>
      <c r="D789" s="104">
        <v>3541.64</v>
      </c>
      <c r="E789" s="106">
        <v>1</v>
      </c>
    </row>
    <row r="790" spans="2:5" x14ac:dyDescent="0.25">
      <c r="B790" s="103">
        <v>44177</v>
      </c>
      <c r="C790" s="100" t="s">
        <v>591</v>
      </c>
      <c r="D790" s="104">
        <v>2823.19</v>
      </c>
      <c r="E790" s="106">
        <v>1</v>
      </c>
    </row>
    <row r="791" spans="2:5" x14ac:dyDescent="0.25">
      <c r="B791" s="103">
        <v>44177</v>
      </c>
      <c r="C791" s="100" t="s">
        <v>225</v>
      </c>
      <c r="D791" s="104">
        <v>14348.83</v>
      </c>
      <c r="E791" s="106">
        <v>1</v>
      </c>
    </row>
    <row r="792" spans="2:5" x14ac:dyDescent="0.25">
      <c r="B792" s="103">
        <v>44177</v>
      </c>
      <c r="C792" s="100" t="s">
        <v>225</v>
      </c>
      <c r="D792" s="104">
        <v>7858.57</v>
      </c>
      <c r="E792" s="106">
        <v>1</v>
      </c>
    </row>
    <row r="793" spans="2:5" x14ac:dyDescent="0.25">
      <c r="B793" s="103">
        <v>44178</v>
      </c>
      <c r="C793" s="100" t="s">
        <v>537</v>
      </c>
      <c r="D793" s="104">
        <v>3060</v>
      </c>
      <c r="E793" s="106">
        <v>1</v>
      </c>
    </row>
    <row r="794" spans="2:5" x14ac:dyDescent="0.25">
      <c r="B794" s="103">
        <v>44178</v>
      </c>
      <c r="C794" s="100" t="s">
        <v>568</v>
      </c>
      <c r="D794" s="104">
        <v>1065.96</v>
      </c>
      <c r="E794" s="106">
        <v>1</v>
      </c>
    </row>
    <row r="795" spans="2:5" x14ac:dyDescent="0.25">
      <c r="B795" s="103">
        <v>44178</v>
      </c>
      <c r="C795" s="100" t="s">
        <v>568</v>
      </c>
      <c r="D795" s="104">
        <v>1032.49</v>
      </c>
      <c r="E795" s="106">
        <v>1</v>
      </c>
    </row>
    <row r="796" spans="2:5" x14ac:dyDescent="0.25">
      <c r="B796" s="103">
        <v>44178</v>
      </c>
      <c r="C796" s="100" t="s">
        <v>579</v>
      </c>
      <c r="D796" s="104">
        <v>420.62</v>
      </c>
      <c r="E796" s="106">
        <v>1</v>
      </c>
    </row>
    <row r="797" spans="2:5" x14ac:dyDescent="0.25">
      <c r="B797" s="103">
        <v>44178</v>
      </c>
      <c r="C797" s="100" t="s">
        <v>226</v>
      </c>
      <c r="D797" s="104">
        <v>86866.03</v>
      </c>
      <c r="E797" s="106">
        <v>1</v>
      </c>
    </row>
    <row r="798" spans="2:5" x14ac:dyDescent="0.25">
      <c r="B798" s="103">
        <v>44178</v>
      </c>
      <c r="C798" s="100" t="s">
        <v>226</v>
      </c>
      <c r="D798" s="104">
        <v>184687.92</v>
      </c>
      <c r="E798" s="106">
        <v>1</v>
      </c>
    </row>
    <row r="799" spans="2:5" x14ac:dyDescent="0.25">
      <c r="B799" s="103">
        <v>44178</v>
      </c>
      <c r="C799" s="100" t="s">
        <v>582</v>
      </c>
      <c r="D799" s="104">
        <v>1019.85</v>
      </c>
      <c r="E799" s="106">
        <v>1</v>
      </c>
    </row>
    <row r="800" spans="2:5" x14ac:dyDescent="0.25">
      <c r="B800" s="103">
        <v>44178</v>
      </c>
      <c r="C800" s="100" t="s">
        <v>582</v>
      </c>
      <c r="D800" s="104">
        <v>996.11</v>
      </c>
      <c r="E800" s="106">
        <v>1</v>
      </c>
    </row>
    <row r="801" spans="2:5" x14ac:dyDescent="0.25">
      <c r="B801" s="103">
        <v>44178</v>
      </c>
      <c r="C801" s="100" t="s">
        <v>590</v>
      </c>
      <c r="D801" s="104">
        <v>1253.51</v>
      </c>
      <c r="E801" s="106">
        <v>1</v>
      </c>
    </row>
    <row r="802" spans="2:5" x14ac:dyDescent="0.25">
      <c r="B802" s="103">
        <v>44178</v>
      </c>
      <c r="C802" s="100" t="s">
        <v>590</v>
      </c>
      <c r="D802" s="104">
        <v>1401.71</v>
      </c>
      <c r="E802" s="106">
        <v>1</v>
      </c>
    </row>
    <row r="803" spans="2:5" x14ac:dyDescent="0.25">
      <c r="B803" s="103">
        <v>44178</v>
      </c>
      <c r="C803" s="100" t="s">
        <v>595</v>
      </c>
      <c r="D803" s="104">
        <v>699.54</v>
      </c>
      <c r="E803" s="106">
        <v>1</v>
      </c>
    </row>
    <row r="804" spans="2:5" x14ac:dyDescent="0.25">
      <c r="B804" s="103">
        <v>44178</v>
      </c>
      <c r="C804" s="100" t="s">
        <v>595</v>
      </c>
      <c r="D804" s="104">
        <v>573.61</v>
      </c>
      <c r="E804" s="106">
        <v>1</v>
      </c>
    </row>
    <row r="805" spans="2:5" x14ac:dyDescent="0.25">
      <c r="B805" s="103">
        <v>44178</v>
      </c>
      <c r="C805" s="100" t="s">
        <v>592</v>
      </c>
      <c r="D805" s="104">
        <v>591.27</v>
      </c>
      <c r="E805" s="106">
        <v>1</v>
      </c>
    </row>
    <row r="806" spans="2:5" x14ac:dyDescent="0.25">
      <c r="B806" s="103">
        <v>44178</v>
      </c>
      <c r="C806" s="100" t="s">
        <v>592</v>
      </c>
      <c r="D806" s="104">
        <v>516.25</v>
      </c>
      <c r="E806" s="106">
        <v>1</v>
      </c>
    </row>
    <row r="807" spans="2:5" x14ac:dyDescent="0.25">
      <c r="B807" s="103">
        <v>44178</v>
      </c>
      <c r="C807" s="100" t="s">
        <v>596</v>
      </c>
      <c r="D807" s="104">
        <v>524.65</v>
      </c>
      <c r="E807" s="106">
        <v>1</v>
      </c>
    </row>
    <row r="808" spans="2:5" x14ac:dyDescent="0.25">
      <c r="B808" s="103">
        <v>44178</v>
      </c>
      <c r="C808" s="100" t="s">
        <v>596</v>
      </c>
      <c r="D808" s="104">
        <v>442.5</v>
      </c>
      <c r="E808" s="106">
        <v>1</v>
      </c>
    </row>
    <row r="809" spans="2:5" x14ac:dyDescent="0.25">
      <c r="B809" s="103">
        <v>44178</v>
      </c>
      <c r="C809" s="100" t="s">
        <v>593</v>
      </c>
      <c r="D809" s="104">
        <v>1123.8800000000001</v>
      </c>
      <c r="E809" s="106">
        <v>1</v>
      </c>
    </row>
    <row r="810" spans="2:5" x14ac:dyDescent="0.25">
      <c r="B810" s="103">
        <v>44178</v>
      </c>
      <c r="C810" s="100" t="s">
        <v>593</v>
      </c>
      <c r="D810" s="104">
        <v>1218.81</v>
      </c>
      <c r="E810" s="106">
        <v>1</v>
      </c>
    </row>
    <row r="811" spans="2:5" x14ac:dyDescent="0.25">
      <c r="B811" s="103">
        <v>44178</v>
      </c>
      <c r="C811" s="100" t="s">
        <v>604</v>
      </c>
      <c r="D811" s="104">
        <v>4191.9799999999996</v>
      </c>
      <c r="E811" s="106">
        <v>1</v>
      </c>
    </row>
    <row r="812" spans="2:5" x14ac:dyDescent="0.25">
      <c r="B812" s="103">
        <v>44178</v>
      </c>
      <c r="C812" s="100" t="s">
        <v>605</v>
      </c>
      <c r="D812" s="104">
        <v>14759.07</v>
      </c>
      <c r="E812" s="106">
        <v>1</v>
      </c>
    </row>
    <row r="813" spans="2:5" x14ac:dyDescent="0.25">
      <c r="B813" s="103">
        <v>44178</v>
      </c>
      <c r="C813" s="100" t="s">
        <v>605</v>
      </c>
      <c r="D813" s="104">
        <v>8208.82</v>
      </c>
      <c r="E813" s="106">
        <v>1</v>
      </c>
    </row>
    <row r="814" spans="2:5" x14ac:dyDescent="0.25">
      <c r="B814" s="103">
        <v>44178</v>
      </c>
      <c r="C814" s="100" t="s">
        <v>606</v>
      </c>
      <c r="D814" s="104">
        <v>1934.87</v>
      </c>
      <c r="E814" s="106">
        <v>1</v>
      </c>
    </row>
    <row r="815" spans="2:5" x14ac:dyDescent="0.25">
      <c r="B815" s="103">
        <v>44178</v>
      </c>
      <c r="C815" s="100" t="s">
        <v>609</v>
      </c>
      <c r="D815" s="104">
        <v>1774.88</v>
      </c>
      <c r="E815" s="106">
        <v>1</v>
      </c>
    </row>
    <row r="816" spans="2:5" x14ac:dyDescent="0.25">
      <c r="B816" s="103">
        <v>44178</v>
      </c>
      <c r="C816" s="100" t="s">
        <v>430</v>
      </c>
      <c r="D816" s="104">
        <v>2015.42</v>
      </c>
      <c r="E816" s="106">
        <v>1</v>
      </c>
    </row>
    <row r="817" spans="2:5" x14ac:dyDescent="0.25">
      <c r="B817" s="103">
        <v>44178</v>
      </c>
      <c r="C817" s="100" t="s">
        <v>430</v>
      </c>
      <c r="D817" s="104">
        <v>3414.22</v>
      </c>
      <c r="E817" s="106">
        <v>1</v>
      </c>
    </row>
    <row r="818" spans="2:5" x14ac:dyDescent="0.25">
      <c r="B818" s="103">
        <v>44180</v>
      </c>
      <c r="C818" s="100" t="s">
        <v>632</v>
      </c>
      <c r="D818" s="104">
        <v>4119.99</v>
      </c>
      <c r="E818" s="106">
        <v>1</v>
      </c>
    </row>
    <row r="819" spans="2:5" x14ac:dyDescent="0.25">
      <c r="B819" s="103">
        <v>44181</v>
      </c>
      <c r="C819" s="100" t="s">
        <v>227</v>
      </c>
      <c r="D819" s="104">
        <v>49059.87</v>
      </c>
      <c r="E819" s="106">
        <v>1</v>
      </c>
    </row>
    <row r="820" spans="2:5" x14ac:dyDescent="0.25">
      <c r="B820" s="103">
        <v>44181</v>
      </c>
      <c r="C820" s="100" t="s">
        <v>227</v>
      </c>
      <c r="D820" s="104">
        <v>4912.87</v>
      </c>
      <c r="E820" s="106">
        <v>1</v>
      </c>
    </row>
    <row r="821" spans="2:5" x14ac:dyDescent="0.25">
      <c r="B821" s="103">
        <v>44181</v>
      </c>
      <c r="C821" s="100" t="s">
        <v>227</v>
      </c>
      <c r="D821" s="104">
        <v>30233.17</v>
      </c>
      <c r="E821" s="106">
        <v>1</v>
      </c>
    </row>
    <row r="822" spans="2:5" x14ac:dyDescent="0.25">
      <c r="B822" s="103">
        <v>44181</v>
      </c>
      <c r="C822" s="100" t="s">
        <v>227</v>
      </c>
      <c r="D822" s="104">
        <v>5770.16</v>
      </c>
      <c r="E822" s="106">
        <v>1</v>
      </c>
    </row>
    <row r="823" spans="2:5" x14ac:dyDescent="0.25">
      <c r="B823" s="103">
        <v>44181</v>
      </c>
      <c r="C823" s="100" t="s">
        <v>227</v>
      </c>
      <c r="D823" s="104">
        <v>12118.19</v>
      </c>
      <c r="E823" s="106">
        <v>1</v>
      </c>
    </row>
    <row r="824" spans="2:5" x14ac:dyDescent="0.25">
      <c r="B824" s="103">
        <v>44181</v>
      </c>
      <c r="C824" s="100" t="s">
        <v>227</v>
      </c>
      <c r="D824" s="104">
        <v>6265.59</v>
      </c>
      <c r="E824" s="106">
        <v>1</v>
      </c>
    </row>
    <row r="825" spans="2:5" x14ac:dyDescent="0.25">
      <c r="B825" s="103">
        <v>44181</v>
      </c>
      <c r="C825" s="100" t="s">
        <v>227</v>
      </c>
      <c r="D825" s="104">
        <v>5475.78</v>
      </c>
      <c r="E825" s="106">
        <v>1</v>
      </c>
    </row>
    <row r="826" spans="2:5" x14ac:dyDescent="0.25">
      <c r="B826" s="103">
        <v>44181</v>
      </c>
      <c r="C826" s="100" t="s">
        <v>227</v>
      </c>
      <c r="D826" s="104">
        <v>11096.96</v>
      </c>
      <c r="E826" s="106">
        <v>1</v>
      </c>
    </row>
    <row r="827" spans="2:5" x14ac:dyDescent="0.25">
      <c r="B827" s="103">
        <v>44181</v>
      </c>
      <c r="C827" s="100" t="s">
        <v>227</v>
      </c>
      <c r="D827" s="104">
        <v>8332.65</v>
      </c>
      <c r="E827" s="106">
        <v>1</v>
      </c>
    </row>
    <row r="828" spans="2:5" x14ac:dyDescent="0.25">
      <c r="B828" s="103">
        <v>44181</v>
      </c>
      <c r="C828" s="100" t="s">
        <v>227</v>
      </c>
      <c r="D828" s="104">
        <v>1717.42</v>
      </c>
      <c r="E828" s="106">
        <v>1</v>
      </c>
    </row>
    <row r="829" spans="2:5" x14ac:dyDescent="0.25">
      <c r="B829" s="103">
        <v>44181</v>
      </c>
      <c r="C829" s="100" t="s">
        <v>227</v>
      </c>
      <c r="D829" s="104">
        <v>8542.65</v>
      </c>
      <c r="E829" s="106">
        <v>1</v>
      </c>
    </row>
    <row r="830" spans="2:5" x14ac:dyDescent="0.25">
      <c r="B830" s="103">
        <v>44181</v>
      </c>
      <c r="C830" s="100" t="s">
        <v>227</v>
      </c>
      <c r="D830" s="104">
        <v>1686.13</v>
      </c>
      <c r="E830" s="106">
        <v>1</v>
      </c>
    </row>
    <row r="831" spans="2:5" x14ac:dyDescent="0.25">
      <c r="B831" s="103">
        <v>44181</v>
      </c>
      <c r="C831" s="100" t="s">
        <v>227</v>
      </c>
      <c r="D831" s="104">
        <v>15887.11</v>
      </c>
      <c r="E831" s="106">
        <v>1</v>
      </c>
    </row>
    <row r="832" spans="2:5" x14ac:dyDescent="0.25">
      <c r="B832" s="103">
        <v>44181</v>
      </c>
      <c r="C832" s="100" t="s">
        <v>227</v>
      </c>
      <c r="D832" s="104">
        <v>13038.3</v>
      </c>
      <c r="E832" s="106">
        <v>1</v>
      </c>
    </row>
    <row r="833" spans="2:5" x14ac:dyDescent="0.25">
      <c r="B833" s="103">
        <v>44182</v>
      </c>
      <c r="C833" s="100" t="s">
        <v>594</v>
      </c>
      <c r="D833" s="104">
        <v>6061.22</v>
      </c>
      <c r="E833" s="106">
        <v>1</v>
      </c>
    </row>
    <row r="834" spans="2:5" x14ac:dyDescent="0.25">
      <c r="B834" s="103">
        <v>44182</v>
      </c>
      <c r="C834" s="100" t="s">
        <v>594</v>
      </c>
      <c r="D834" s="104">
        <v>5076.5200000000004</v>
      </c>
      <c r="E834" s="106">
        <v>1</v>
      </c>
    </row>
    <row r="835" spans="2:5" x14ac:dyDescent="0.25">
      <c r="B835" s="103">
        <v>44182</v>
      </c>
      <c r="C835" s="100" t="s">
        <v>594</v>
      </c>
      <c r="D835" s="104">
        <v>6891.49</v>
      </c>
      <c r="E835" s="106">
        <v>1</v>
      </c>
    </row>
    <row r="836" spans="2:5" x14ac:dyDescent="0.25">
      <c r="B836" s="103">
        <v>44182</v>
      </c>
      <c r="C836" s="100" t="s">
        <v>594</v>
      </c>
      <c r="D836" s="104">
        <v>1157.56</v>
      </c>
      <c r="E836" s="106">
        <v>1</v>
      </c>
    </row>
    <row r="837" spans="2:5" x14ac:dyDescent="0.25">
      <c r="B837" s="103">
        <v>44182</v>
      </c>
      <c r="C837" s="100" t="s">
        <v>594</v>
      </c>
      <c r="D837" s="104">
        <v>10404.1</v>
      </c>
      <c r="E837" s="106">
        <v>1</v>
      </c>
    </row>
    <row r="838" spans="2:5" x14ac:dyDescent="0.25">
      <c r="B838" s="103">
        <v>44182</v>
      </c>
      <c r="C838" s="100" t="s">
        <v>594</v>
      </c>
      <c r="D838" s="104">
        <v>955.87</v>
      </c>
      <c r="E838" s="106">
        <v>1</v>
      </c>
    </row>
    <row r="839" spans="2:5" x14ac:dyDescent="0.25">
      <c r="B839" s="103">
        <v>44182</v>
      </c>
      <c r="C839" s="100" t="s">
        <v>228</v>
      </c>
      <c r="D839" s="104">
        <v>4967.38</v>
      </c>
      <c r="E839" s="106">
        <v>1</v>
      </c>
    </row>
    <row r="840" spans="2:5" x14ac:dyDescent="0.25">
      <c r="B840" s="103">
        <v>44182</v>
      </c>
      <c r="C840" s="100" t="s">
        <v>228</v>
      </c>
      <c r="D840" s="104">
        <v>4109.21</v>
      </c>
      <c r="E840" s="106">
        <v>1</v>
      </c>
    </row>
    <row r="841" spans="2:5" x14ac:dyDescent="0.25">
      <c r="B841" s="103">
        <v>44182</v>
      </c>
      <c r="C841" s="100" t="s">
        <v>228</v>
      </c>
      <c r="D841" s="104">
        <v>3550.46</v>
      </c>
      <c r="E841" s="106">
        <v>1</v>
      </c>
    </row>
    <row r="842" spans="2:5" x14ac:dyDescent="0.25">
      <c r="B842" s="103">
        <v>44182</v>
      </c>
      <c r="C842" s="100" t="s">
        <v>228</v>
      </c>
      <c r="D842" s="104">
        <v>3378.56</v>
      </c>
      <c r="E842" s="106">
        <v>1</v>
      </c>
    </row>
    <row r="843" spans="2:5" x14ac:dyDescent="0.25">
      <c r="B843" s="103">
        <v>44182</v>
      </c>
      <c r="C843" s="100" t="s">
        <v>228</v>
      </c>
      <c r="D843" s="104">
        <v>3356.47</v>
      </c>
      <c r="E843" s="106">
        <v>1</v>
      </c>
    </row>
    <row r="844" spans="2:5" x14ac:dyDescent="0.25">
      <c r="B844" s="103">
        <v>44182</v>
      </c>
      <c r="C844" s="100" t="s">
        <v>228</v>
      </c>
      <c r="D844" s="104">
        <v>1111.25</v>
      </c>
      <c r="E844" s="106">
        <v>1</v>
      </c>
    </row>
    <row r="845" spans="2:5" x14ac:dyDescent="0.25">
      <c r="B845" s="103">
        <v>44183</v>
      </c>
      <c r="C845" s="100" t="s">
        <v>580</v>
      </c>
      <c r="D845" s="104">
        <v>1116.58</v>
      </c>
      <c r="E845" s="106">
        <v>1</v>
      </c>
    </row>
    <row r="846" spans="2:5" x14ac:dyDescent="0.25">
      <c r="B846" s="103">
        <v>44183</v>
      </c>
      <c r="C846" s="100" t="s">
        <v>580</v>
      </c>
      <c r="D846" s="104">
        <v>975.51</v>
      </c>
      <c r="E846" s="106">
        <v>1</v>
      </c>
    </row>
    <row r="847" spans="2:5" x14ac:dyDescent="0.25">
      <c r="B847" s="103">
        <v>44183</v>
      </c>
      <c r="C847" s="100" t="s">
        <v>580</v>
      </c>
      <c r="D847" s="104">
        <v>972.85</v>
      </c>
      <c r="E847" s="106">
        <v>1</v>
      </c>
    </row>
    <row r="848" spans="2:5" x14ac:dyDescent="0.25">
      <c r="B848" s="103">
        <v>44183</v>
      </c>
      <c r="C848" s="100" t="s">
        <v>580</v>
      </c>
      <c r="D848" s="104">
        <v>986.97</v>
      </c>
      <c r="E848" s="106">
        <v>1</v>
      </c>
    </row>
    <row r="849" spans="2:5" x14ac:dyDescent="0.25">
      <c r="B849" s="103">
        <v>44183</v>
      </c>
      <c r="C849" s="100" t="s">
        <v>580</v>
      </c>
      <c r="D849" s="104">
        <v>1065.99</v>
      </c>
      <c r="E849" s="106">
        <v>1</v>
      </c>
    </row>
    <row r="850" spans="2:5" x14ac:dyDescent="0.25">
      <c r="B850" s="103">
        <v>44183</v>
      </c>
      <c r="C850" s="100" t="s">
        <v>597</v>
      </c>
      <c r="D850" s="104">
        <v>56417.85</v>
      </c>
      <c r="E850" s="106">
        <v>1</v>
      </c>
    </row>
    <row r="851" spans="2:5" x14ac:dyDescent="0.25">
      <c r="B851" s="103">
        <v>44183</v>
      </c>
      <c r="C851" s="100" t="s">
        <v>597</v>
      </c>
      <c r="D851" s="104">
        <v>28707.02</v>
      </c>
      <c r="E851" s="106">
        <v>1</v>
      </c>
    </row>
    <row r="852" spans="2:5" x14ac:dyDescent="0.25">
      <c r="B852" s="103">
        <v>44183</v>
      </c>
      <c r="C852" s="100" t="s">
        <v>597</v>
      </c>
      <c r="D852" s="104">
        <v>17158.16</v>
      </c>
      <c r="E852" s="106">
        <v>1</v>
      </c>
    </row>
    <row r="853" spans="2:5" x14ac:dyDescent="0.25">
      <c r="B853" s="103">
        <v>44183</v>
      </c>
      <c r="C853" s="100" t="s">
        <v>597</v>
      </c>
      <c r="D853" s="104">
        <v>276.92</v>
      </c>
      <c r="E853" s="106">
        <v>1</v>
      </c>
    </row>
    <row r="854" spans="2:5" x14ac:dyDescent="0.25">
      <c r="B854" s="103">
        <v>44183</v>
      </c>
      <c r="C854" s="100" t="s">
        <v>597</v>
      </c>
      <c r="D854" s="104">
        <v>2584.1</v>
      </c>
      <c r="E854" s="106">
        <v>1</v>
      </c>
    </row>
    <row r="855" spans="2:5" x14ac:dyDescent="0.25">
      <c r="B855" s="103">
        <v>44183</v>
      </c>
      <c r="C855" s="100" t="s">
        <v>597</v>
      </c>
      <c r="D855" s="104">
        <v>1149.1500000000001</v>
      </c>
      <c r="E855" s="106">
        <v>1</v>
      </c>
    </row>
    <row r="856" spans="2:5" x14ac:dyDescent="0.25">
      <c r="B856" s="103">
        <v>44183</v>
      </c>
      <c r="C856" s="100" t="s">
        <v>597</v>
      </c>
      <c r="D856" s="104">
        <v>9276.2199999999993</v>
      </c>
      <c r="E856" s="106">
        <v>1</v>
      </c>
    </row>
    <row r="857" spans="2:5" x14ac:dyDescent="0.25">
      <c r="B857" s="103">
        <v>44183</v>
      </c>
      <c r="C857" s="100" t="s">
        <v>597</v>
      </c>
      <c r="D857" s="104">
        <v>3147.25</v>
      </c>
      <c r="E857" s="106">
        <v>1</v>
      </c>
    </row>
    <row r="858" spans="2:5" x14ac:dyDescent="0.25">
      <c r="B858" s="103">
        <v>44183</v>
      </c>
      <c r="C858" s="100" t="s">
        <v>229</v>
      </c>
      <c r="D858" s="104">
        <v>3616.94</v>
      </c>
      <c r="E858" s="106">
        <v>1</v>
      </c>
    </row>
    <row r="859" spans="2:5" x14ac:dyDescent="0.25">
      <c r="B859" s="103">
        <v>44183</v>
      </c>
      <c r="C859" s="100" t="s">
        <v>229</v>
      </c>
      <c r="D859" s="104">
        <v>14439.35</v>
      </c>
      <c r="E859" s="106">
        <v>1</v>
      </c>
    </row>
    <row r="860" spans="2:5" x14ac:dyDescent="0.25">
      <c r="B860" s="103">
        <v>44183</v>
      </c>
      <c r="C860" s="100" t="s">
        <v>229</v>
      </c>
      <c r="D860" s="104">
        <v>899.81</v>
      </c>
      <c r="E860" s="106">
        <v>1</v>
      </c>
    </row>
    <row r="861" spans="2:5" x14ac:dyDescent="0.25">
      <c r="B861" s="103">
        <v>44183</v>
      </c>
      <c r="C861" s="100" t="s">
        <v>229</v>
      </c>
      <c r="D861" s="104">
        <v>169.18</v>
      </c>
      <c r="E861" s="106">
        <v>1</v>
      </c>
    </row>
    <row r="862" spans="2:5" x14ac:dyDescent="0.25">
      <c r="B862" s="103">
        <v>44183</v>
      </c>
      <c r="C862" s="100" t="s">
        <v>229</v>
      </c>
      <c r="D862" s="104">
        <v>6541.62</v>
      </c>
      <c r="E862" s="106">
        <v>1</v>
      </c>
    </row>
    <row r="863" spans="2:5" x14ac:dyDescent="0.25">
      <c r="B863" s="103">
        <v>44183</v>
      </c>
      <c r="C863" s="100" t="s">
        <v>229</v>
      </c>
      <c r="D863" s="104">
        <v>986.41</v>
      </c>
      <c r="E863" s="106">
        <v>1</v>
      </c>
    </row>
    <row r="864" spans="2:5" x14ac:dyDescent="0.25">
      <c r="B864" s="103">
        <v>44183</v>
      </c>
      <c r="C864" s="100" t="s">
        <v>229</v>
      </c>
      <c r="D864" s="104">
        <v>16109.22</v>
      </c>
      <c r="E864" s="106">
        <v>1</v>
      </c>
    </row>
    <row r="865" spans="2:5" x14ac:dyDescent="0.25">
      <c r="B865" s="103">
        <v>44183</v>
      </c>
      <c r="C865" s="100" t="s">
        <v>229</v>
      </c>
      <c r="D865" s="104">
        <v>4154.1499999999996</v>
      </c>
      <c r="E865" s="106">
        <v>1</v>
      </c>
    </row>
    <row r="866" spans="2:5" x14ac:dyDescent="0.25">
      <c r="B866" s="103">
        <v>44183</v>
      </c>
      <c r="C866" s="100" t="s">
        <v>229</v>
      </c>
      <c r="D866" s="104">
        <v>10620.66</v>
      </c>
      <c r="E866" s="106">
        <v>1</v>
      </c>
    </row>
    <row r="867" spans="2:5" x14ac:dyDescent="0.25">
      <c r="B867" s="103">
        <v>44183</v>
      </c>
      <c r="C867" s="100" t="s">
        <v>229</v>
      </c>
      <c r="D867" s="104">
        <v>2778.65</v>
      </c>
      <c r="E867" s="106">
        <v>1</v>
      </c>
    </row>
    <row r="868" spans="2:5" x14ac:dyDescent="0.25">
      <c r="B868" s="103">
        <v>44183</v>
      </c>
      <c r="C868" s="100" t="s">
        <v>229</v>
      </c>
      <c r="D868" s="104">
        <v>14743.87</v>
      </c>
      <c r="E868" s="106">
        <v>1</v>
      </c>
    </row>
    <row r="869" spans="2:5" x14ac:dyDescent="0.25">
      <c r="B869" s="103">
        <v>44183</v>
      </c>
      <c r="C869" s="100" t="s">
        <v>229</v>
      </c>
      <c r="D869" s="104">
        <v>2594.38</v>
      </c>
      <c r="E869" s="106">
        <v>1</v>
      </c>
    </row>
    <row r="870" spans="2:5" x14ac:dyDescent="0.25">
      <c r="B870" s="103">
        <v>44183</v>
      </c>
      <c r="C870" s="100" t="s">
        <v>229</v>
      </c>
      <c r="D870" s="104">
        <v>5083.78</v>
      </c>
      <c r="E870" s="106">
        <v>1</v>
      </c>
    </row>
    <row r="871" spans="2:5" x14ac:dyDescent="0.25">
      <c r="B871" s="103">
        <v>44183</v>
      </c>
      <c r="C871" s="100" t="s">
        <v>229</v>
      </c>
      <c r="D871" s="104">
        <v>1498.43</v>
      </c>
      <c r="E871" s="106">
        <v>1</v>
      </c>
    </row>
    <row r="872" spans="2:5" x14ac:dyDescent="0.25">
      <c r="B872" s="103">
        <v>44183</v>
      </c>
      <c r="C872" s="100" t="s">
        <v>229</v>
      </c>
      <c r="D872" s="104">
        <v>18165.41</v>
      </c>
      <c r="E872" s="106">
        <v>1</v>
      </c>
    </row>
    <row r="873" spans="2:5" x14ac:dyDescent="0.25">
      <c r="B873" s="103">
        <v>44183</v>
      </c>
      <c r="C873" s="100" t="s">
        <v>229</v>
      </c>
      <c r="D873" s="104">
        <v>5208.43</v>
      </c>
      <c r="E873" s="106">
        <v>1</v>
      </c>
    </row>
    <row r="874" spans="2:5" x14ac:dyDescent="0.25">
      <c r="B874" s="103">
        <v>44183</v>
      </c>
      <c r="C874" s="100" t="s">
        <v>598</v>
      </c>
      <c r="D874" s="104">
        <v>1532.41</v>
      </c>
      <c r="E874" s="106">
        <v>1</v>
      </c>
    </row>
    <row r="875" spans="2:5" x14ac:dyDescent="0.25">
      <c r="B875" s="103">
        <v>44183</v>
      </c>
      <c r="C875" s="100" t="s">
        <v>598</v>
      </c>
      <c r="D875" s="104">
        <v>3753.37</v>
      </c>
      <c r="E875" s="106">
        <v>1</v>
      </c>
    </row>
    <row r="876" spans="2:5" x14ac:dyDescent="0.25">
      <c r="B876" s="103">
        <v>44183</v>
      </c>
      <c r="C876" s="100" t="s">
        <v>598</v>
      </c>
      <c r="D876" s="104">
        <v>4730.6099999999997</v>
      </c>
      <c r="E876" s="106">
        <v>1</v>
      </c>
    </row>
    <row r="877" spans="2:5" x14ac:dyDescent="0.25">
      <c r="B877" s="103">
        <v>44183</v>
      </c>
      <c r="C877" s="100" t="s">
        <v>598</v>
      </c>
      <c r="D877" s="104">
        <v>138.69999999999999</v>
      </c>
      <c r="E877" s="106">
        <v>1</v>
      </c>
    </row>
    <row r="878" spans="2:5" x14ac:dyDescent="0.25">
      <c r="B878" s="103">
        <v>44183</v>
      </c>
      <c r="C878" s="100" t="s">
        <v>598</v>
      </c>
      <c r="D878" s="104">
        <v>7983.07</v>
      </c>
      <c r="E878" s="106">
        <v>1</v>
      </c>
    </row>
    <row r="879" spans="2:5" x14ac:dyDescent="0.25">
      <c r="B879" s="103">
        <v>44183</v>
      </c>
      <c r="C879" s="100" t="s">
        <v>598</v>
      </c>
      <c r="D879" s="104">
        <v>2145.7800000000002</v>
      </c>
      <c r="E879" s="106">
        <v>1</v>
      </c>
    </row>
    <row r="880" spans="2:5" x14ac:dyDescent="0.25">
      <c r="B880" s="103">
        <v>44183</v>
      </c>
      <c r="C880" s="100" t="s">
        <v>598</v>
      </c>
      <c r="D880" s="104">
        <v>757.62</v>
      </c>
      <c r="E880" s="106">
        <v>1</v>
      </c>
    </row>
    <row r="881" spans="2:5" x14ac:dyDescent="0.25">
      <c r="B881" s="103">
        <v>44183</v>
      </c>
      <c r="C881" s="100" t="s">
        <v>598</v>
      </c>
      <c r="D881" s="104">
        <v>6671.6</v>
      </c>
      <c r="E881" s="106">
        <v>1</v>
      </c>
    </row>
    <row r="882" spans="2:5" x14ac:dyDescent="0.25">
      <c r="B882" s="103">
        <v>44183</v>
      </c>
      <c r="C882" s="100" t="s">
        <v>598</v>
      </c>
      <c r="D882" s="104">
        <v>4469.3100000000004</v>
      </c>
      <c r="E882" s="106">
        <v>1</v>
      </c>
    </row>
    <row r="883" spans="2:5" x14ac:dyDescent="0.25">
      <c r="B883" s="103">
        <v>44183</v>
      </c>
      <c r="C883" s="100" t="s">
        <v>599</v>
      </c>
      <c r="D883" s="104">
        <v>5492.51</v>
      </c>
      <c r="E883" s="106">
        <v>1</v>
      </c>
    </row>
    <row r="884" spans="2:5" x14ac:dyDescent="0.25">
      <c r="B884" s="103">
        <v>44183</v>
      </c>
      <c r="C884" s="100" t="s">
        <v>599</v>
      </c>
      <c r="D884" s="104">
        <v>9799.75</v>
      </c>
      <c r="E884" s="106">
        <v>1</v>
      </c>
    </row>
    <row r="885" spans="2:5" x14ac:dyDescent="0.25">
      <c r="B885" s="103">
        <v>44183</v>
      </c>
      <c r="C885" s="100" t="s">
        <v>607</v>
      </c>
      <c r="D885" s="104">
        <v>7929.66</v>
      </c>
      <c r="E885" s="106">
        <v>1</v>
      </c>
    </row>
    <row r="886" spans="2:5" x14ac:dyDescent="0.25">
      <c r="B886" s="103">
        <v>44183</v>
      </c>
      <c r="C886" s="100" t="s">
        <v>608</v>
      </c>
      <c r="D886" s="104">
        <v>3888.19</v>
      </c>
      <c r="E886" s="106">
        <v>1</v>
      </c>
    </row>
    <row r="887" spans="2:5" x14ac:dyDescent="0.25">
      <c r="B887" s="103">
        <v>44183</v>
      </c>
      <c r="C887" s="100" t="s">
        <v>611</v>
      </c>
      <c r="D887" s="104">
        <v>2369.2800000000002</v>
      </c>
      <c r="E887" s="106">
        <v>1</v>
      </c>
    </row>
    <row r="888" spans="2:5" x14ac:dyDescent="0.25">
      <c r="B888" s="103">
        <v>44183</v>
      </c>
      <c r="C888" s="100" t="s">
        <v>611</v>
      </c>
      <c r="D888" s="104">
        <v>1523.22</v>
      </c>
      <c r="E888" s="106">
        <v>1</v>
      </c>
    </row>
    <row r="889" spans="2:5" x14ac:dyDescent="0.25">
      <c r="B889" s="103">
        <v>44183</v>
      </c>
      <c r="C889" s="100" t="s">
        <v>612</v>
      </c>
      <c r="D889" s="104">
        <v>4848.6499999999996</v>
      </c>
      <c r="E889" s="106">
        <v>1</v>
      </c>
    </row>
    <row r="890" spans="2:5" x14ac:dyDescent="0.25">
      <c r="B890" s="103">
        <v>44184</v>
      </c>
      <c r="C890" s="100" t="s">
        <v>601</v>
      </c>
      <c r="D890" s="104">
        <v>1236.6600000000001</v>
      </c>
      <c r="E890" s="106">
        <v>1</v>
      </c>
    </row>
    <row r="891" spans="2:5" x14ac:dyDescent="0.25">
      <c r="B891" s="103">
        <v>44184</v>
      </c>
      <c r="C891" s="100" t="s">
        <v>601</v>
      </c>
      <c r="D891" s="104">
        <v>2359.0500000000002</v>
      </c>
      <c r="E891" s="106">
        <v>1</v>
      </c>
    </row>
    <row r="892" spans="2:5" x14ac:dyDescent="0.25">
      <c r="B892" s="103">
        <v>44185</v>
      </c>
      <c r="C892" s="100" t="s">
        <v>581</v>
      </c>
      <c r="D892" s="104">
        <v>22960.65</v>
      </c>
      <c r="E892" s="106">
        <v>1</v>
      </c>
    </row>
    <row r="893" spans="2:5" x14ac:dyDescent="0.25">
      <c r="B893" s="103">
        <v>44185</v>
      </c>
      <c r="C893" s="100" t="s">
        <v>230</v>
      </c>
      <c r="D893" s="104">
        <v>3452.14</v>
      </c>
      <c r="E893" s="106">
        <v>1</v>
      </c>
    </row>
    <row r="894" spans="2:5" x14ac:dyDescent="0.25">
      <c r="B894" s="103">
        <v>44185</v>
      </c>
      <c r="C894" s="100" t="s">
        <v>230</v>
      </c>
      <c r="D894" s="104">
        <v>5677.29</v>
      </c>
      <c r="E894" s="106">
        <v>1</v>
      </c>
    </row>
    <row r="895" spans="2:5" x14ac:dyDescent="0.25">
      <c r="B895" s="103">
        <v>44185</v>
      </c>
      <c r="C895" s="100" t="s">
        <v>230</v>
      </c>
      <c r="D895" s="104">
        <v>9677.59</v>
      </c>
      <c r="E895" s="106">
        <v>1</v>
      </c>
    </row>
    <row r="896" spans="2:5" x14ac:dyDescent="0.25">
      <c r="B896" s="103">
        <v>44185</v>
      </c>
      <c r="C896" s="100" t="s">
        <v>230</v>
      </c>
      <c r="D896" s="104">
        <v>1677.56</v>
      </c>
      <c r="E896" s="106">
        <v>1</v>
      </c>
    </row>
    <row r="897" spans="2:5" x14ac:dyDescent="0.25">
      <c r="B897" s="103">
        <v>44185</v>
      </c>
      <c r="C897" s="100" t="s">
        <v>230</v>
      </c>
      <c r="D897" s="104">
        <v>3191.32</v>
      </c>
      <c r="E897" s="106">
        <v>1</v>
      </c>
    </row>
    <row r="898" spans="2:5" x14ac:dyDescent="0.25">
      <c r="B898" s="103">
        <v>44185</v>
      </c>
      <c r="C898" s="100" t="s">
        <v>230</v>
      </c>
      <c r="D898" s="104">
        <v>1331.57</v>
      </c>
      <c r="E898" s="106">
        <v>1</v>
      </c>
    </row>
    <row r="899" spans="2:5" x14ac:dyDescent="0.25">
      <c r="B899" s="103">
        <v>44185</v>
      </c>
      <c r="C899" s="100" t="s">
        <v>230</v>
      </c>
      <c r="D899" s="104">
        <v>9646.15</v>
      </c>
      <c r="E899" s="106">
        <v>1</v>
      </c>
    </row>
    <row r="900" spans="2:5" x14ac:dyDescent="0.25">
      <c r="B900" s="103">
        <v>44185</v>
      </c>
      <c r="C900" s="100" t="s">
        <v>230</v>
      </c>
      <c r="D900" s="104">
        <v>1211.93</v>
      </c>
      <c r="E900" s="106">
        <v>1</v>
      </c>
    </row>
    <row r="901" spans="2:5" x14ac:dyDescent="0.25">
      <c r="B901" s="103">
        <v>44185</v>
      </c>
      <c r="C901" s="100" t="s">
        <v>230</v>
      </c>
      <c r="D901" s="104">
        <v>2700.73</v>
      </c>
      <c r="E901" s="106">
        <v>1</v>
      </c>
    </row>
    <row r="902" spans="2:5" x14ac:dyDescent="0.25">
      <c r="B902" s="103">
        <v>44185</v>
      </c>
      <c r="C902" s="100" t="s">
        <v>230</v>
      </c>
      <c r="D902" s="104">
        <v>5268.17</v>
      </c>
      <c r="E902" s="106">
        <v>1</v>
      </c>
    </row>
    <row r="903" spans="2:5" x14ac:dyDescent="0.25">
      <c r="B903" s="103">
        <v>44185</v>
      </c>
      <c r="C903" s="100" t="s">
        <v>230</v>
      </c>
      <c r="D903" s="104">
        <v>4722.8900000000003</v>
      </c>
      <c r="E903" s="106">
        <v>1</v>
      </c>
    </row>
    <row r="904" spans="2:5" x14ac:dyDescent="0.25">
      <c r="B904" s="103">
        <v>44185</v>
      </c>
      <c r="C904" s="100" t="s">
        <v>230</v>
      </c>
      <c r="D904" s="104">
        <v>1194.8399999999999</v>
      </c>
      <c r="E904" s="106">
        <v>1</v>
      </c>
    </row>
    <row r="905" spans="2:5" x14ac:dyDescent="0.25">
      <c r="B905" s="103">
        <v>44185</v>
      </c>
      <c r="C905" s="100" t="s">
        <v>617</v>
      </c>
      <c r="D905" s="104">
        <v>1376.88</v>
      </c>
      <c r="E905" s="106">
        <v>1</v>
      </c>
    </row>
    <row r="906" spans="2:5" x14ac:dyDescent="0.25">
      <c r="B906" s="103">
        <v>44187</v>
      </c>
      <c r="C906" s="100" t="s">
        <v>602</v>
      </c>
      <c r="D906" s="104">
        <v>373.02</v>
      </c>
      <c r="E906" s="106">
        <v>1</v>
      </c>
    </row>
    <row r="907" spans="2:5" x14ac:dyDescent="0.25">
      <c r="B907" s="103">
        <v>44187</v>
      </c>
      <c r="C907" s="100" t="s">
        <v>614</v>
      </c>
      <c r="D907" s="104">
        <v>3656.25</v>
      </c>
      <c r="E907" s="106">
        <v>1</v>
      </c>
    </row>
    <row r="908" spans="2:5" x14ac:dyDescent="0.25">
      <c r="B908" s="103">
        <v>44187</v>
      </c>
      <c r="C908" s="100" t="s">
        <v>614</v>
      </c>
      <c r="D908" s="104">
        <v>1800.34</v>
      </c>
      <c r="E908" s="106">
        <v>1</v>
      </c>
    </row>
    <row r="909" spans="2:5" x14ac:dyDescent="0.25">
      <c r="B909" s="103">
        <v>44187</v>
      </c>
      <c r="C909" s="100" t="s">
        <v>614</v>
      </c>
      <c r="D909" s="104">
        <v>970.49</v>
      </c>
      <c r="E909" s="106">
        <v>1</v>
      </c>
    </row>
    <row r="910" spans="2:5" x14ac:dyDescent="0.25">
      <c r="B910" s="103">
        <v>44187</v>
      </c>
      <c r="C910" s="100" t="s">
        <v>614</v>
      </c>
      <c r="D910" s="104">
        <v>1019.85</v>
      </c>
      <c r="E910" s="106">
        <v>1</v>
      </c>
    </row>
    <row r="911" spans="2:5" x14ac:dyDescent="0.25">
      <c r="B911" s="103">
        <v>44187</v>
      </c>
      <c r="C911" s="100" t="s">
        <v>614</v>
      </c>
      <c r="D911" s="104">
        <v>1009.85</v>
      </c>
      <c r="E911" s="106">
        <v>1</v>
      </c>
    </row>
    <row r="912" spans="2:5" x14ac:dyDescent="0.25">
      <c r="B912" s="103">
        <v>44187</v>
      </c>
      <c r="C912" s="100" t="s">
        <v>622</v>
      </c>
      <c r="D912" s="104">
        <v>11221.85</v>
      </c>
      <c r="E912" s="106">
        <v>1</v>
      </c>
    </row>
    <row r="913" spans="2:5" x14ac:dyDescent="0.25">
      <c r="B913" s="103">
        <v>44187</v>
      </c>
      <c r="C913" s="100" t="s">
        <v>610</v>
      </c>
      <c r="D913" s="104">
        <v>1469.94</v>
      </c>
      <c r="E913" s="106">
        <v>1</v>
      </c>
    </row>
    <row r="914" spans="2:5" x14ac:dyDescent="0.25">
      <c r="B914" s="103">
        <v>44187</v>
      </c>
      <c r="C914" s="100" t="s">
        <v>610</v>
      </c>
      <c r="D914" s="104">
        <v>3803.86</v>
      </c>
      <c r="E914" s="106">
        <v>1</v>
      </c>
    </row>
    <row r="915" spans="2:5" x14ac:dyDescent="0.25">
      <c r="B915" s="103">
        <v>44187</v>
      </c>
      <c r="C915" s="100" t="s">
        <v>610</v>
      </c>
      <c r="D915" s="104">
        <v>1180.01</v>
      </c>
      <c r="E915" s="106">
        <v>1</v>
      </c>
    </row>
    <row r="916" spans="2:5" x14ac:dyDescent="0.25">
      <c r="B916" s="103">
        <v>44188</v>
      </c>
      <c r="C916" s="100" t="s">
        <v>627</v>
      </c>
      <c r="D916" s="104">
        <v>23073.439999999999</v>
      </c>
      <c r="E916" s="106">
        <v>1</v>
      </c>
    </row>
    <row r="917" spans="2:5" x14ac:dyDescent="0.25">
      <c r="B917" s="103">
        <v>44188</v>
      </c>
      <c r="C917" s="100" t="s">
        <v>627</v>
      </c>
      <c r="D917" s="104">
        <v>18732.22</v>
      </c>
      <c r="E917" s="106">
        <v>1</v>
      </c>
    </row>
    <row r="918" spans="2:5" x14ac:dyDescent="0.25">
      <c r="B918" s="103">
        <v>44188</v>
      </c>
      <c r="C918" s="100" t="s">
        <v>627</v>
      </c>
      <c r="D918" s="104">
        <v>10689.84</v>
      </c>
      <c r="E918" s="106">
        <v>1</v>
      </c>
    </row>
    <row r="919" spans="2:5" x14ac:dyDescent="0.25">
      <c r="B919" s="103">
        <v>44188</v>
      </c>
      <c r="C919" s="100" t="s">
        <v>627</v>
      </c>
      <c r="D919" s="104">
        <v>1331.1</v>
      </c>
      <c r="E919" s="106">
        <v>1</v>
      </c>
    </row>
    <row r="920" spans="2:5" x14ac:dyDescent="0.25">
      <c r="B920" s="103">
        <v>44188</v>
      </c>
      <c r="C920" s="100" t="s">
        <v>627</v>
      </c>
      <c r="D920" s="104">
        <v>15085.24</v>
      </c>
      <c r="E920" s="106">
        <v>1</v>
      </c>
    </row>
    <row r="921" spans="2:5" x14ac:dyDescent="0.25">
      <c r="B921" s="103">
        <v>44188</v>
      </c>
      <c r="C921" s="100" t="s">
        <v>627</v>
      </c>
      <c r="D921" s="104">
        <v>11746.55</v>
      </c>
      <c r="E921" s="106">
        <v>1</v>
      </c>
    </row>
    <row r="922" spans="2:5" x14ac:dyDescent="0.25">
      <c r="B922" s="103">
        <v>44188</v>
      </c>
      <c r="C922" s="100" t="s">
        <v>627</v>
      </c>
      <c r="D922" s="104">
        <v>6669.61</v>
      </c>
      <c r="E922" s="106">
        <v>1</v>
      </c>
    </row>
    <row r="923" spans="2:5" x14ac:dyDescent="0.25">
      <c r="B923" s="103">
        <v>44188</v>
      </c>
      <c r="C923" s="100" t="s">
        <v>627</v>
      </c>
      <c r="D923" s="104">
        <v>3493.91</v>
      </c>
      <c r="E923" s="106">
        <v>1</v>
      </c>
    </row>
    <row r="924" spans="2:5" x14ac:dyDescent="0.25">
      <c r="B924" s="103">
        <v>44188</v>
      </c>
      <c r="C924" s="100" t="s">
        <v>627</v>
      </c>
      <c r="D924" s="104">
        <v>10493.93</v>
      </c>
      <c r="E924" s="106">
        <v>1</v>
      </c>
    </row>
    <row r="925" spans="2:5" x14ac:dyDescent="0.25">
      <c r="B925" s="103">
        <v>44188</v>
      </c>
      <c r="C925" s="100" t="s">
        <v>627</v>
      </c>
      <c r="D925" s="104">
        <v>3962.89</v>
      </c>
      <c r="E925" s="106">
        <v>1</v>
      </c>
    </row>
    <row r="926" spans="2:5" x14ac:dyDescent="0.25">
      <c r="B926" s="103">
        <v>44188</v>
      </c>
      <c r="C926" s="100" t="s">
        <v>625</v>
      </c>
      <c r="D926" s="104">
        <v>3359.66</v>
      </c>
      <c r="E926" s="106">
        <v>1</v>
      </c>
    </row>
    <row r="927" spans="2:5" x14ac:dyDescent="0.25">
      <c r="B927" s="103">
        <v>44188</v>
      </c>
      <c r="C927" s="100" t="s">
        <v>231</v>
      </c>
      <c r="D927" s="104">
        <v>1978.3</v>
      </c>
      <c r="E927" s="106">
        <v>1</v>
      </c>
    </row>
    <row r="928" spans="2:5" x14ac:dyDescent="0.25">
      <c r="B928" s="103">
        <v>44188</v>
      </c>
      <c r="C928" s="100" t="s">
        <v>231</v>
      </c>
      <c r="D928" s="104">
        <v>3757.37</v>
      </c>
      <c r="E928" s="106">
        <v>1</v>
      </c>
    </row>
    <row r="929" spans="2:5" x14ac:dyDescent="0.25">
      <c r="B929" s="103">
        <v>44188</v>
      </c>
      <c r="C929" s="100" t="s">
        <v>231</v>
      </c>
      <c r="D929" s="104">
        <v>2827.8</v>
      </c>
      <c r="E929" s="106">
        <v>1</v>
      </c>
    </row>
    <row r="930" spans="2:5" x14ac:dyDescent="0.25">
      <c r="B930" s="103">
        <v>44188</v>
      </c>
      <c r="C930" s="100" t="s">
        <v>231</v>
      </c>
      <c r="D930" s="104">
        <v>11836.94</v>
      </c>
      <c r="E930" s="106">
        <v>1</v>
      </c>
    </row>
    <row r="931" spans="2:5" x14ac:dyDescent="0.25">
      <c r="B931" s="103">
        <v>44189</v>
      </c>
      <c r="C931" s="100" t="s">
        <v>618</v>
      </c>
      <c r="D931" s="104">
        <v>1433.21</v>
      </c>
      <c r="E931" s="106">
        <v>1</v>
      </c>
    </row>
    <row r="932" spans="2:5" x14ac:dyDescent="0.25">
      <c r="B932" s="103">
        <v>44189</v>
      </c>
      <c r="C932" s="100" t="s">
        <v>618</v>
      </c>
      <c r="D932" s="104">
        <v>2827.8</v>
      </c>
      <c r="E932" s="106">
        <v>1</v>
      </c>
    </row>
    <row r="933" spans="2:5" x14ac:dyDescent="0.25">
      <c r="B933" s="103">
        <v>44189</v>
      </c>
      <c r="C933" s="100" t="s">
        <v>618</v>
      </c>
      <c r="D933" s="104">
        <v>2495.15</v>
      </c>
      <c r="E933" s="106">
        <v>1</v>
      </c>
    </row>
    <row r="934" spans="2:5" x14ac:dyDescent="0.25">
      <c r="B934" s="103">
        <v>44189</v>
      </c>
      <c r="C934" s="100" t="s">
        <v>619</v>
      </c>
      <c r="D934" s="104">
        <v>1126.8399999999999</v>
      </c>
      <c r="E934" s="106">
        <v>1</v>
      </c>
    </row>
    <row r="935" spans="2:5" x14ac:dyDescent="0.25">
      <c r="B935" s="103">
        <v>44189</v>
      </c>
      <c r="C935" s="100" t="s">
        <v>619</v>
      </c>
      <c r="D935" s="104">
        <v>1099.51</v>
      </c>
      <c r="E935" s="106">
        <v>1</v>
      </c>
    </row>
    <row r="936" spans="2:5" x14ac:dyDescent="0.25">
      <c r="B936" s="103">
        <v>44189</v>
      </c>
      <c r="C936" s="100" t="s">
        <v>619</v>
      </c>
      <c r="D936" s="104">
        <v>1094.73</v>
      </c>
      <c r="E936" s="106">
        <v>1</v>
      </c>
    </row>
    <row r="937" spans="2:5" x14ac:dyDescent="0.25">
      <c r="B937" s="103">
        <v>44189</v>
      </c>
      <c r="C937" s="100" t="s">
        <v>619</v>
      </c>
      <c r="D937" s="104">
        <v>335.16</v>
      </c>
      <c r="E937" s="106">
        <v>1</v>
      </c>
    </row>
    <row r="938" spans="2:5" x14ac:dyDescent="0.25">
      <c r="B938" s="103">
        <v>44190</v>
      </c>
      <c r="C938" s="100" t="s">
        <v>620</v>
      </c>
      <c r="D938" s="104">
        <v>946.49</v>
      </c>
      <c r="E938" s="106">
        <v>1</v>
      </c>
    </row>
    <row r="939" spans="2:5" x14ac:dyDescent="0.25">
      <c r="B939" s="103">
        <v>44190</v>
      </c>
      <c r="C939" s="100" t="s">
        <v>603</v>
      </c>
      <c r="D939" s="104">
        <v>1053.8499999999999</v>
      </c>
      <c r="E939" s="106">
        <v>1</v>
      </c>
    </row>
    <row r="940" spans="2:5" x14ac:dyDescent="0.25">
      <c r="B940" s="103">
        <v>44190</v>
      </c>
      <c r="C940" s="100" t="s">
        <v>603</v>
      </c>
      <c r="D940" s="104">
        <v>1051.06</v>
      </c>
      <c r="E940" s="106">
        <v>1</v>
      </c>
    </row>
    <row r="941" spans="2:5" x14ac:dyDescent="0.25">
      <c r="B941" s="103">
        <v>44190</v>
      </c>
      <c r="C941" s="100" t="s">
        <v>613</v>
      </c>
      <c r="D941" s="104">
        <v>960.14</v>
      </c>
      <c r="E941" s="106">
        <v>1</v>
      </c>
    </row>
    <row r="942" spans="2:5" x14ac:dyDescent="0.25">
      <c r="B942" s="103">
        <v>44190</v>
      </c>
      <c r="C942" s="100" t="s">
        <v>633</v>
      </c>
      <c r="D942" s="104">
        <v>7524</v>
      </c>
      <c r="E942" s="106">
        <v>1</v>
      </c>
    </row>
    <row r="943" spans="2:5" x14ac:dyDescent="0.25">
      <c r="B943" s="103">
        <v>44192</v>
      </c>
      <c r="C943" s="100" t="s">
        <v>624</v>
      </c>
      <c r="D943" s="104">
        <v>14413.4</v>
      </c>
      <c r="E943" s="106">
        <v>1</v>
      </c>
    </row>
    <row r="944" spans="2:5" x14ac:dyDescent="0.25">
      <c r="B944" s="103">
        <v>44192</v>
      </c>
      <c r="C944" s="100" t="s">
        <v>624</v>
      </c>
      <c r="D944" s="104">
        <v>24759.8</v>
      </c>
      <c r="E944" s="106">
        <v>1</v>
      </c>
    </row>
    <row r="945" spans="2:5" x14ac:dyDescent="0.25">
      <c r="B945" s="103">
        <v>44192</v>
      </c>
      <c r="C945" s="100" t="s">
        <v>628</v>
      </c>
      <c r="D945" s="104">
        <v>673</v>
      </c>
      <c r="E945" s="106">
        <v>1</v>
      </c>
    </row>
    <row r="946" spans="2:5" x14ac:dyDescent="0.25">
      <c r="B946" s="103">
        <v>44192</v>
      </c>
      <c r="C946" s="100" t="s">
        <v>637</v>
      </c>
      <c r="D946" s="104">
        <v>161.72999999999999</v>
      </c>
      <c r="E946" s="106">
        <v>1</v>
      </c>
    </row>
    <row r="947" spans="2:5" x14ac:dyDescent="0.25">
      <c r="B947" s="103">
        <v>44192</v>
      </c>
      <c r="C947" s="100" t="s">
        <v>637</v>
      </c>
      <c r="D947" s="104">
        <v>146.68</v>
      </c>
      <c r="E947" s="106">
        <v>1</v>
      </c>
    </row>
    <row r="948" spans="2:5" x14ac:dyDescent="0.25">
      <c r="B948" s="103">
        <v>44192</v>
      </c>
      <c r="C948" s="100" t="s">
        <v>638</v>
      </c>
      <c r="D948" s="104">
        <v>3301.78</v>
      </c>
      <c r="E948" s="106">
        <v>1</v>
      </c>
    </row>
    <row r="949" spans="2:5" x14ac:dyDescent="0.25">
      <c r="B949" s="103">
        <v>44192</v>
      </c>
      <c r="C949" s="100" t="s">
        <v>638</v>
      </c>
      <c r="D949" s="104">
        <v>3184.52</v>
      </c>
      <c r="E949" s="106">
        <v>1</v>
      </c>
    </row>
    <row r="950" spans="2:5" x14ac:dyDescent="0.25">
      <c r="B950" s="103">
        <v>44193</v>
      </c>
      <c r="C950" s="100" t="s">
        <v>639</v>
      </c>
      <c r="D950" s="104">
        <v>22254.82</v>
      </c>
      <c r="E950" s="106">
        <v>1</v>
      </c>
    </row>
    <row r="951" spans="2:5" x14ac:dyDescent="0.25">
      <c r="B951" s="103">
        <v>44193</v>
      </c>
      <c r="C951" s="100" t="s">
        <v>639</v>
      </c>
      <c r="D951" s="104">
        <v>21464.49</v>
      </c>
      <c r="E951" s="106">
        <v>1</v>
      </c>
    </row>
    <row r="952" spans="2:5" x14ac:dyDescent="0.25">
      <c r="B952" s="103">
        <v>44193</v>
      </c>
      <c r="C952" s="100" t="s">
        <v>640</v>
      </c>
      <c r="D952" s="104">
        <v>1079.72</v>
      </c>
      <c r="E952" s="106">
        <v>1</v>
      </c>
    </row>
    <row r="953" spans="2:5" x14ac:dyDescent="0.25">
      <c r="B953" s="103">
        <v>44193</v>
      </c>
      <c r="C953" s="100" t="s">
        <v>640</v>
      </c>
      <c r="D953" s="104">
        <v>8369.34</v>
      </c>
      <c r="E953" s="106">
        <v>1</v>
      </c>
    </row>
    <row r="954" spans="2:5" x14ac:dyDescent="0.25">
      <c r="B954" s="103">
        <v>44193</v>
      </c>
      <c r="C954" s="100" t="s">
        <v>640</v>
      </c>
      <c r="D954" s="104">
        <v>7590.73</v>
      </c>
      <c r="E954" s="106">
        <v>1</v>
      </c>
    </row>
    <row r="955" spans="2:5" x14ac:dyDescent="0.25">
      <c r="B955" s="103">
        <v>44194</v>
      </c>
      <c r="C955" s="100" t="s">
        <v>623</v>
      </c>
      <c r="D955" s="104">
        <v>3857.67</v>
      </c>
      <c r="E955" s="106">
        <v>1</v>
      </c>
    </row>
    <row r="956" spans="2:5" x14ac:dyDescent="0.25">
      <c r="B956" s="103">
        <v>44194</v>
      </c>
      <c r="C956" s="100" t="s">
        <v>626</v>
      </c>
      <c r="D956" s="104">
        <v>1663.43</v>
      </c>
      <c r="E956" s="106">
        <v>1</v>
      </c>
    </row>
    <row r="957" spans="2:5" x14ac:dyDescent="0.25">
      <c r="B957" s="103">
        <v>44194</v>
      </c>
      <c r="C957" s="100" t="s">
        <v>629</v>
      </c>
      <c r="D957" s="104">
        <v>903.99</v>
      </c>
      <c r="E957" s="106">
        <v>1</v>
      </c>
    </row>
    <row r="958" spans="2:5" x14ac:dyDescent="0.25">
      <c r="B958" s="103">
        <v>44194</v>
      </c>
      <c r="C958" s="100" t="s">
        <v>629</v>
      </c>
      <c r="D958" s="104">
        <v>607.32000000000005</v>
      </c>
      <c r="E958" s="106">
        <v>1</v>
      </c>
    </row>
    <row r="959" spans="2:5" x14ac:dyDescent="0.25">
      <c r="B959" s="103">
        <v>44194</v>
      </c>
      <c r="C959" s="100" t="s">
        <v>643</v>
      </c>
      <c r="D959" s="104">
        <v>4458.6099999999997</v>
      </c>
      <c r="E959" s="106">
        <v>1</v>
      </c>
    </row>
    <row r="960" spans="2:5" x14ac:dyDescent="0.25">
      <c r="B960" s="103">
        <v>44195</v>
      </c>
      <c r="C960" s="100" t="s">
        <v>635</v>
      </c>
      <c r="D960" s="104">
        <v>1101.4100000000001</v>
      </c>
      <c r="E960" s="106">
        <v>1</v>
      </c>
    </row>
    <row r="961" spans="2:5" x14ac:dyDescent="0.25">
      <c r="B961" s="103">
        <v>44195</v>
      </c>
      <c r="C961" s="100" t="s">
        <v>634</v>
      </c>
      <c r="D961" s="104">
        <v>8658.34</v>
      </c>
      <c r="E961" s="106">
        <v>1</v>
      </c>
    </row>
    <row r="962" spans="2:5" x14ac:dyDescent="0.25">
      <c r="B962" s="103">
        <v>44195</v>
      </c>
      <c r="C962" s="100" t="s">
        <v>634</v>
      </c>
      <c r="D962" s="104">
        <v>1094.73</v>
      </c>
      <c r="E962" s="106">
        <v>1</v>
      </c>
    </row>
    <row r="963" spans="2:5" x14ac:dyDescent="0.25">
      <c r="B963" s="103">
        <v>44195</v>
      </c>
      <c r="C963" s="100" t="s">
        <v>634</v>
      </c>
      <c r="D963" s="104">
        <v>1058.98</v>
      </c>
      <c r="E963" s="106">
        <v>1</v>
      </c>
    </row>
    <row r="964" spans="2:5" x14ac:dyDescent="0.25">
      <c r="B964" s="103">
        <v>44195</v>
      </c>
      <c r="C964" s="100" t="s">
        <v>636</v>
      </c>
      <c r="D964" s="104">
        <v>3765.04</v>
      </c>
      <c r="E964" s="106">
        <v>1</v>
      </c>
    </row>
    <row r="965" spans="2:5" x14ac:dyDescent="0.25">
      <c r="B965" s="103">
        <v>44195</v>
      </c>
      <c r="C965" s="100" t="s">
        <v>636</v>
      </c>
      <c r="D965" s="104">
        <v>3320.39</v>
      </c>
      <c r="E965" s="106">
        <v>1</v>
      </c>
    </row>
    <row r="966" spans="2:5" x14ac:dyDescent="0.25">
      <c r="B966" s="103">
        <v>44195</v>
      </c>
      <c r="C966" s="100" t="s">
        <v>232</v>
      </c>
      <c r="D966" s="104">
        <v>7647.98</v>
      </c>
      <c r="E966" s="106">
        <v>1</v>
      </c>
    </row>
    <row r="967" spans="2:5" x14ac:dyDescent="0.25">
      <c r="B967" s="103">
        <v>44195</v>
      </c>
      <c r="C967" s="100" t="s">
        <v>232</v>
      </c>
      <c r="D967" s="104">
        <v>35432.589999999997</v>
      </c>
      <c r="E967" s="106">
        <v>1</v>
      </c>
    </row>
    <row r="968" spans="2:5" x14ac:dyDescent="0.25">
      <c r="B968" s="103">
        <v>44195</v>
      </c>
      <c r="C968" s="100" t="s">
        <v>232</v>
      </c>
      <c r="D968" s="104">
        <v>5109.72</v>
      </c>
      <c r="E968" s="106">
        <v>1</v>
      </c>
    </row>
    <row r="969" spans="2:5" x14ac:dyDescent="0.25">
      <c r="B969" s="103">
        <v>44195</v>
      </c>
      <c r="C969" s="100" t="s">
        <v>232</v>
      </c>
      <c r="D969" s="104">
        <v>39019.360000000001</v>
      </c>
      <c r="E969" s="106">
        <v>1</v>
      </c>
    </row>
    <row r="970" spans="2:5" x14ac:dyDescent="0.25">
      <c r="B970" s="103">
        <v>44195</v>
      </c>
      <c r="C970" s="100" t="s">
        <v>232</v>
      </c>
      <c r="D970" s="104">
        <v>2080.04</v>
      </c>
      <c r="E970" s="106">
        <v>1</v>
      </c>
    </row>
    <row r="971" spans="2:5" x14ac:dyDescent="0.25">
      <c r="B971" s="103">
        <v>44195</v>
      </c>
      <c r="C971" s="100" t="s">
        <v>232</v>
      </c>
      <c r="D971" s="104">
        <v>34084.49</v>
      </c>
      <c r="E971" s="106">
        <v>1</v>
      </c>
    </row>
    <row r="972" spans="2:5" x14ac:dyDescent="0.25">
      <c r="B972" s="103">
        <v>44195</v>
      </c>
      <c r="C972" s="100" t="s">
        <v>232</v>
      </c>
      <c r="D972" s="104">
        <v>4600.32</v>
      </c>
      <c r="E972" s="106">
        <v>1</v>
      </c>
    </row>
    <row r="973" spans="2:5" x14ac:dyDescent="0.25">
      <c r="B973" s="103">
        <v>44195</v>
      </c>
      <c r="C973" s="100" t="s">
        <v>232</v>
      </c>
      <c r="D973" s="104">
        <v>2228.75</v>
      </c>
      <c r="E973" s="106">
        <v>1</v>
      </c>
    </row>
    <row r="974" spans="2:5" x14ac:dyDescent="0.25">
      <c r="B974" s="103">
        <v>44195</v>
      </c>
      <c r="C974" s="100" t="s">
        <v>641</v>
      </c>
      <c r="D974" s="104">
        <v>9022.7999999999993</v>
      </c>
      <c r="E974" s="106">
        <v>1</v>
      </c>
    </row>
    <row r="975" spans="2:5" x14ac:dyDescent="0.25">
      <c r="B975" s="103">
        <v>44195</v>
      </c>
      <c r="C975" s="100" t="s">
        <v>641</v>
      </c>
      <c r="D975" s="104">
        <v>4141.91</v>
      </c>
      <c r="E975" s="106">
        <v>1</v>
      </c>
    </row>
    <row r="976" spans="2:5" x14ac:dyDescent="0.25">
      <c r="B976" s="103">
        <v>44196</v>
      </c>
      <c r="C976" s="100" t="s">
        <v>649</v>
      </c>
      <c r="D976" s="104">
        <v>1471.25</v>
      </c>
      <c r="E976" s="106">
        <v>1</v>
      </c>
    </row>
    <row r="977" spans="2:5" x14ac:dyDescent="0.25">
      <c r="B977" s="103">
        <v>44197</v>
      </c>
      <c r="C977" s="100" t="s">
        <v>429</v>
      </c>
      <c r="D977" s="104">
        <v>638.76</v>
      </c>
      <c r="E977" s="106">
        <v>1</v>
      </c>
    </row>
    <row r="978" spans="2:5" x14ac:dyDescent="0.25">
      <c r="B978" s="103">
        <v>44197</v>
      </c>
      <c r="C978" s="100" t="s">
        <v>233</v>
      </c>
      <c r="D978" s="104">
        <v>1434.45</v>
      </c>
      <c r="E978" s="106">
        <v>1</v>
      </c>
    </row>
    <row r="979" spans="2:5" x14ac:dyDescent="0.25">
      <c r="B979" s="103">
        <v>44197</v>
      </c>
      <c r="C979" s="100" t="s">
        <v>233</v>
      </c>
      <c r="D979" s="104">
        <v>3534.66</v>
      </c>
      <c r="E979" s="106">
        <v>1</v>
      </c>
    </row>
    <row r="980" spans="2:5" x14ac:dyDescent="0.25">
      <c r="B980" s="103">
        <v>44197</v>
      </c>
      <c r="C980" s="100" t="s">
        <v>233</v>
      </c>
      <c r="D980" s="104">
        <v>4560.76</v>
      </c>
      <c r="E980" s="106">
        <v>1</v>
      </c>
    </row>
    <row r="981" spans="2:5" x14ac:dyDescent="0.25">
      <c r="B981" s="103">
        <v>44197</v>
      </c>
      <c r="C981" s="100" t="s">
        <v>233</v>
      </c>
      <c r="D981" s="104">
        <v>22299.05</v>
      </c>
      <c r="E981" s="106">
        <v>1</v>
      </c>
    </row>
    <row r="982" spans="2:5" x14ac:dyDescent="0.25">
      <c r="B982" s="103">
        <v>44197</v>
      </c>
      <c r="C982" s="100" t="s">
        <v>233</v>
      </c>
      <c r="D982" s="104">
        <v>4146.4399999999996</v>
      </c>
      <c r="E982" s="106">
        <v>1</v>
      </c>
    </row>
    <row r="983" spans="2:5" x14ac:dyDescent="0.25">
      <c r="B983" s="103">
        <v>44197</v>
      </c>
      <c r="C983" s="100" t="s">
        <v>233</v>
      </c>
      <c r="D983" s="104">
        <v>8887.67</v>
      </c>
      <c r="E983" s="106">
        <v>1</v>
      </c>
    </row>
    <row r="984" spans="2:5" x14ac:dyDescent="0.25">
      <c r="B984" s="103">
        <v>44197</v>
      </c>
      <c r="C984" s="100" t="s">
        <v>233</v>
      </c>
      <c r="D984" s="104">
        <v>18189.689999999999</v>
      </c>
      <c r="E984" s="106">
        <v>1</v>
      </c>
    </row>
    <row r="985" spans="2:5" x14ac:dyDescent="0.25">
      <c r="B985" s="103">
        <v>44197</v>
      </c>
      <c r="C985" s="100" t="s">
        <v>233</v>
      </c>
      <c r="D985" s="104">
        <v>5221.8599999999997</v>
      </c>
      <c r="E985" s="106">
        <v>1</v>
      </c>
    </row>
    <row r="986" spans="2:5" x14ac:dyDescent="0.25">
      <c r="B986" s="103">
        <v>44197</v>
      </c>
      <c r="C986" s="100" t="s">
        <v>233</v>
      </c>
      <c r="D986" s="104">
        <v>34259.53</v>
      </c>
      <c r="E986" s="106">
        <v>1</v>
      </c>
    </row>
    <row r="987" spans="2:5" x14ac:dyDescent="0.25">
      <c r="B987" s="103">
        <v>44197</v>
      </c>
      <c r="C987" s="100" t="s">
        <v>233</v>
      </c>
      <c r="D987" s="104">
        <v>10649.62</v>
      </c>
      <c r="E987" s="106">
        <v>1</v>
      </c>
    </row>
    <row r="988" spans="2:5" x14ac:dyDescent="0.25">
      <c r="B988" s="103">
        <v>44197</v>
      </c>
      <c r="C988" s="100" t="s">
        <v>650</v>
      </c>
      <c r="D988" s="104">
        <v>229.78</v>
      </c>
      <c r="E988" s="106">
        <v>1</v>
      </c>
    </row>
    <row r="989" spans="2:5" x14ac:dyDescent="0.25">
      <c r="B989" s="103">
        <v>44197</v>
      </c>
      <c r="C989" s="100" t="s">
        <v>650</v>
      </c>
      <c r="D989" s="104">
        <v>2512.0300000000002</v>
      </c>
      <c r="E989" s="106">
        <v>1</v>
      </c>
    </row>
    <row r="990" spans="2:5" x14ac:dyDescent="0.25">
      <c r="B990" s="103">
        <v>44197</v>
      </c>
      <c r="C990" s="100" t="s">
        <v>650</v>
      </c>
      <c r="D990" s="104">
        <v>1193.78</v>
      </c>
      <c r="E990" s="106">
        <v>1</v>
      </c>
    </row>
    <row r="991" spans="2:5" x14ac:dyDescent="0.25">
      <c r="B991" s="103">
        <v>44197</v>
      </c>
      <c r="C991" s="100" t="s">
        <v>650</v>
      </c>
      <c r="D991" s="104">
        <v>750.54</v>
      </c>
      <c r="E991" s="106">
        <v>1</v>
      </c>
    </row>
    <row r="992" spans="2:5" x14ac:dyDescent="0.25">
      <c r="B992" s="103">
        <v>44197</v>
      </c>
      <c r="C992" s="100" t="s">
        <v>650</v>
      </c>
      <c r="D992" s="104">
        <v>6759.38</v>
      </c>
      <c r="E992" s="106">
        <v>1</v>
      </c>
    </row>
    <row r="993" spans="2:5" x14ac:dyDescent="0.25">
      <c r="B993" s="103">
        <v>44197</v>
      </c>
      <c r="C993" s="100" t="s">
        <v>650</v>
      </c>
      <c r="D993" s="104">
        <v>4393.79</v>
      </c>
      <c r="E993" s="106">
        <v>1</v>
      </c>
    </row>
    <row r="994" spans="2:5" x14ac:dyDescent="0.25">
      <c r="B994" s="103">
        <v>44197</v>
      </c>
      <c r="C994" s="100" t="s">
        <v>650</v>
      </c>
      <c r="D994" s="104">
        <v>9403.1200000000008</v>
      </c>
      <c r="E994" s="106">
        <v>1</v>
      </c>
    </row>
    <row r="995" spans="2:5" x14ac:dyDescent="0.25">
      <c r="B995" s="103">
        <v>44197</v>
      </c>
      <c r="C995" s="100" t="s">
        <v>651</v>
      </c>
      <c r="D995" s="104">
        <v>1770.74</v>
      </c>
      <c r="E995" s="106">
        <v>1</v>
      </c>
    </row>
    <row r="996" spans="2:5" x14ac:dyDescent="0.25">
      <c r="B996" s="103">
        <v>44197</v>
      </c>
      <c r="C996" s="100" t="s">
        <v>651</v>
      </c>
      <c r="D996" s="104">
        <v>1017.08</v>
      </c>
      <c r="E996" s="106">
        <v>1</v>
      </c>
    </row>
    <row r="997" spans="2:5" x14ac:dyDescent="0.25">
      <c r="B997" s="103">
        <v>44197</v>
      </c>
      <c r="C997" s="100" t="s">
        <v>653</v>
      </c>
      <c r="D997" s="104">
        <v>867.86</v>
      </c>
      <c r="E997" s="106">
        <v>1</v>
      </c>
    </row>
    <row r="998" spans="2:5" x14ac:dyDescent="0.25">
      <c r="B998" s="103">
        <v>44197</v>
      </c>
      <c r="C998" s="100" t="s">
        <v>644</v>
      </c>
      <c r="D998" s="104">
        <v>8833.1</v>
      </c>
      <c r="E998" s="106">
        <v>1</v>
      </c>
    </row>
    <row r="999" spans="2:5" x14ac:dyDescent="0.25">
      <c r="B999" s="103">
        <v>44197</v>
      </c>
      <c r="C999" s="100" t="s">
        <v>645</v>
      </c>
      <c r="D999" s="104">
        <v>2763.15</v>
      </c>
      <c r="E999" s="106">
        <v>1</v>
      </c>
    </row>
    <row r="1000" spans="2:5" x14ac:dyDescent="0.25">
      <c r="B1000" s="103">
        <v>44199</v>
      </c>
      <c r="C1000" s="100" t="s">
        <v>621</v>
      </c>
      <c r="D1000" s="104">
        <v>5834.11</v>
      </c>
      <c r="E1000" s="106">
        <v>1</v>
      </c>
    </row>
    <row r="1001" spans="2:5" x14ac:dyDescent="0.25">
      <c r="B1001" s="103">
        <v>44200</v>
      </c>
      <c r="C1001" s="100" t="s">
        <v>646</v>
      </c>
      <c r="D1001" s="104">
        <v>1934.87</v>
      </c>
      <c r="E1001" s="106">
        <v>1</v>
      </c>
    </row>
    <row r="1002" spans="2:5" x14ac:dyDescent="0.25">
      <c r="B1002" s="103">
        <v>44200</v>
      </c>
      <c r="C1002" s="100" t="s">
        <v>652</v>
      </c>
      <c r="D1002" s="104">
        <v>1067.1600000000001</v>
      </c>
      <c r="E1002" s="106">
        <v>1</v>
      </c>
    </row>
    <row r="1003" spans="2:5" x14ac:dyDescent="0.25">
      <c r="B1003" s="103">
        <v>44200</v>
      </c>
      <c r="C1003" s="100" t="s">
        <v>652</v>
      </c>
      <c r="D1003" s="104">
        <v>4015.26</v>
      </c>
      <c r="E1003" s="106">
        <v>1</v>
      </c>
    </row>
    <row r="1004" spans="2:5" x14ac:dyDescent="0.25">
      <c r="B1004" s="103">
        <v>44200</v>
      </c>
      <c r="C1004" s="100" t="s">
        <v>652</v>
      </c>
      <c r="D1004" s="104">
        <v>2291</v>
      </c>
      <c r="E1004" s="106">
        <v>1</v>
      </c>
    </row>
    <row r="1005" spans="2:5" x14ac:dyDescent="0.25">
      <c r="B1005" s="103">
        <v>44200</v>
      </c>
      <c r="C1005" s="100" t="s">
        <v>652</v>
      </c>
      <c r="D1005" s="104">
        <v>1204.01</v>
      </c>
      <c r="E1005" s="106">
        <v>1</v>
      </c>
    </row>
    <row r="1006" spans="2:5" x14ac:dyDescent="0.25">
      <c r="B1006" s="103">
        <v>44200</v>
      </c>
      <c r="C1006" s="100" t="s">
        <v>652</v>
      </c>
      <c r="D1006" s="104">
        <v>1418.6</v>
      </c>
      <c r="E1006" s="106">
        <v>1</v>
      </c>
    </row>
    <row r="1007" spans="2:5" x14ac:dyDescent="0.25">
      <c r="B1007" s="103">
        <v>44200</v>
      </c>
      <c r="C1007" s="100" t="s">
        <v>656</v>
      </c>
      <c r="D1007" s="104">
        <v>4122.12</v>
      </c>
      <c r="E1007" s="106">
        <v>1</v>
      </c>
    </row>
    <row r="1008" spans="2:5" x14ac:dyDescent="0.25">
      <c r="B1008" s="103">
        <v>44200</v>
      </c>
      <c r="C1008" s="100" t="s">
        <v>732</v>
      </c>
      <c r="D1008" s="104">
        <v>420.62</v>
      </c>
      <c r="E1008" s="106">
        <v>1</v>
      </c>
    </row>
    <row r="1009" spans="2:5" x14ac:dyDescent="0.25">
      <c r="B1009" s="103">
        <v>44201</v>
      </c>
      <c r="C1009" s="100" t="s">
        <v>642</v>
      </c>
      <c r="D1009" s="104">
        <v>1455.08</v>
      </c>
      <c r="E1009" s="106">
        <v>1</v>
      </c>
    </row>
    <row r="1010" spans="2:5" x14ac:dyDescent="0.25">
      <c r="B1010" s="103">
        <v>44202</v>
      </c>
      <c r="C1010" s="100" t="s">
        <v>647</v>
      </c>
      <c r="D1010" s="104">
        <v>863.76</v>
      </c>
      <c r="E1010" s="106">
        <v>1</v>
      </c>
    </row>
    <row r="1011" spans="2:5" x14ac:dyDescent="0.25">
      <c r="B1011" s="103">
        <v>44202</v>
      </c>
      <c r="C1011" s="100" t="s">
        <v>648</v>
      </c>
      <c r="D1011" s="104">
        <v>401.88</v>
      </c>
      <c r="E1011" s="106">
        <v>1</v>
      </c>
    </row>
    <row r="1012" spans="2:5" x14ac:dyDescent="0.25">
      <c r="B1012" s="103">
        <v>44202</v>
      </c>
      <c r="C1012" s="100" t="s">
        <v>648</v>
      </c>
      <c r="D1012" s="104">
        <v>2830.21</v>
      </c>
      <c r="E1012" s="106">
        <v>1</v>
      </c>
    </row>
    <row r="1013" spans="2:5" x14ac:dyDescent="0.25">
      <c r="B1013" s="103">
        <v>44202</v>
      </c>
      <c r="C1013" s="100" t="s">
        <v>648</v>
      </c>
      <c r="D1013" s="104">
        <v>2566.91</v>
      </c>
      <c r="E1013" s="106">
        <v>1</v>
      </c>
    </row>
    <row r="1014" spans="2:5" x14ac:dyDescent="0.25">
      <c r="B1014" s="103">
        <v>44203</v>
      </c>
      <c r="C1014" s="100" t="s">
        <v>657</v>
      </c>
      <c r="D1014" s="104">
        <v>1266.3599999999999</v>
      </c>
      <c r="E1014" s="106">
        <v>1</v>
      </c>
    </row>
    <row r="1015" spans="2:5" x14ac:dyDescent="0.25">
      <c r="B1015" s="103">
        <v>44203</v>
      </c>
      <c r="C1015" s="100" t="s">
        <v>664</v>
      </c>
      <c r="D1015" s="104">
        <v>1808.74</v>
      </c>
      <c r="E1015" s="106">
        <v>1</v>
      </c>
    </row>
    <row r="1016" spans="2:5" x14ac:dyDescent="0.25">
      <c r="B1016" s="103">
        <v>44203</v>
      </c>
      <c r="C1016" s="100" t="s">
        <v>664</v>
      </c>
      <c r="D1016" s="104">
        <v>1430.4</v>
      </c>
      <c r="E1016" s="106">
        <v>1</v>
      </c>
    </row>
    <row r="1017" spans="2:5" x14ac:dyDescent="0.25">
      <c r="B1017" s="103">
        <v>44203</v>
      </c>
      <c r="C1017" s="100" t="s">
        <v>664</v>
      </c>
      <c r="D1017" s="104">
        <v>1413.14</v>
      </c>
      <c r="E1017" s="106">
        <v>1</v>
      </c>
    </row>
    <row r="1018" spans="2:5" x14ac:dyDescent="0.25">
      <c r="B1018" s="103">
        <v>44204</v>
      </c>
      <c r="C1018" s="100" t="s">
        <v>654</v>
      </c>
      <c r="D1018" s="104">
        <v>1033.45</v>
      </c>
      <c r="E1018" s="106">
        <v>1</v>
      </c>
    </row>
    <row r="1019" spans="2:5" x14ac:dyDescent="0.25">
      <c r="B1019" s="103">
        <v>44204</v>
      </c>
      <c r="C1019" s="100" t="s">
        <v>654</v>
      </c>
      <c r="D1019" s="104">
        <v>1051.06</v>
      </c>
      <c r="E1019" s="106">
        <v>1</v>
      </c>
    </row>
    <row r="1020" spans="2:5" x14ac:dyDescent="0.25">
      <c r="B1020" s="103">
        <v>44204</v>
      </c>
      <c r="C1020" s="100" t="s">
        <v>654</v>
      </c>
      <c r="D1020" s="104">
        <v>2728.69</v>
      </c>
      <c r="E1020" s="106">
        <v>1</v>
      </c>
    </row>
    <row r="1021" spans="2:5" x14ac:dyDescent="0.25">
      <c r="B1021" s="103">
        <v>44204</v>
      </c>
      <c r="C1021" s="100" t="s">
        <v>654</v>
      </c>
      <c r="D1021" s="104">
        <v>1788.89</v>
      </c>
      <c r="E1021" s="106">
        <v>1</v>
      </c>
    </row>
    <row r="1022" spans="2:5" x14ac:dyDescent="0.25">
      <c r="B1022" s="103">
        <v>44204</v>
      </c>
      <c r="C1022" s="100" t="s">
        <v>654</v>
      </c>
      <c r="D1022" s="104">
        <v>3547.08</v>
      </c>
      <c r="E1022" s="106">
        <v>1</v>
      </c>
    </row>
    <row r="1023" spans="2:5" x14ac:dyDescent="0.25">
      <c r="B1023" s="103">
        <v>44204</v>
      </c>
      <c r="C1023" s="100" t="s">
        <v>654</v>
      </c>
      <c r="D1023" s="104">
        <v>2708.89</v>
      </c>
      <c r="E1023" s="106">
        <v>1</v>
      </c>
    </row>
    <row r="1024" spans="2:5" x14ac:dyDescent="0.25">
      <c r="B1024" s="103">
        <v>44204</v>
      </c>
      <c r="C1024" s="100" t="s">
        <v>654</v>
      </c>
      <c r="D1024" s="104">
        <v>1606.09</v>
      </c>
      <c r="E1024" s="106">
        <v>1</v>
      </c>
    </row>
    <row r="1025" spans="2:5" x14ac:dyDescent="0.25">
      <c r="B1025" s="103">
        <v>44204</v>
      </c>
      <c r="C1025" s="100" t="s">
        <v>654</v>
      </c>
      <c r="D1025" s="104">
        <v>2819.27</v>
      </c>
      <c r="E1025" s="106">
        <v>1</v>
      </c>
    </row>
    <row r="1026" spans="2:5" x14ac:dyDescent="0.25">
      <c r="B1026" s="103">
        <v>44204</v>
      </c>
      <c r="C1026" s="100" t="s">
        <v>654</v>
      </c>
      <c r="D1026" s="104">
        <v>960.14</v>
      </c>
      <c r="E1026" s="106">
        <v>1</v>
      </c>
    </row>
    <row r="1027" spans="2:5" x14ac:dyDescent="0.25">
      <c r="B1027" s="103">
        <v>44205</v>
      </c>
      <c r="C1027" s="100" t="s">
        <v>234</v>
      </c>
      <c r="D1027" s="104">
        <v>8040.08</v>
      </c>
      <c r="E1027" s="106">
        <v>1</v>
      </c>
    </row>
    <row r="1028" spans="2:5" x14ac:dyDescent="0.25">
      <c r="B1028" s="103">
        <v>44205</v>
      </c>
      <c r="C1028" s="100" t="s">
        <v>234</v>
      </c>
      <c r="D1028" s="104">
        <v>2250.52</v>
      </c>
      <c r="E1028" s="106">
        <v>1</v>
      </c>
    </row>
    <row r="1029" spans="2:5" x14ac:dyDescent="0.25">
      <c r="B1029" s="103">
        <v>44205</v>
      </c>
      <c r="C1029" s="100" t="s">
        <v>630</v>
      </c>
      <c r="D1029" s="104">
        <v>1455.08</v>
      </c>
      <c r="E1029" s="106">
        <v>1</v>
      </c>
    </row>
    <row r="1030" spans="2:5" x14ac:dyDescent="0.25">
      <c r="B1030" s="103">
        <v>44205</v>
      </c>
      <c r="C1030" s="100" t="s">
        <v>631</v>
      </c>
      <c r="D1030" s="104">
        <v>1294.8399999999999</v>
      </c>
      <c r="E1030" s="106">
        <v>1</v>
      </c>
    </row>
    <row r="1031" spans="2:5" x14ac:dyDescent="0.25">
      <c r="B1031" s="103">
        <v>44205</v>
      </c>
      <c r="C1031" s="100" t="s">
        <v>631</v>
      </c>
      <c r="D1031" s="104">
        <v>1455.08</v>
      </c>
      <c r="E1031" s="106">
        <v>1</v>
      </c>
    </row>
    <row r="1032" spans="2:5" x14ac:dyDescent="0.25">
      <c r="B1032" s="103">
        <v>44205</v>
      </c>
      <c r="C1032" s="100" t="s">
        <v>631</v>
      </c>
      <c r="D1032" s="104">
        <v>1015.61</v>
      </c>
      <c r="E1032" s="106">
        <v>1</v>
      </c>
    </row>
    <row r="1033" spans="2:5" x14ac:dyDescent="0.25">
      <c r="B1033" s="103">
        <v>44206</v>
      </c>
      <c r="C1033" s="100" t="s">
        <v>658</v>
      </c>
      <c r="D1033" s="104">
        <v>2405.7199999999998</v>
      </c>
      <c r="E1033" s="106">
        <v>1</v>
      </c>
    </row>
    <row r="1034" spans="2:5" x14ac:dyDescent="0.25">
      <c r="B1034" s="103">
        <v>44206</v>
      </c>
      <c r="C1034" s="100" t="s">
        <v>235</v>
      </c>
      <c r="D1034" s="104">
        <v>237044.7</v>
      </c>
      <c r="E1034" s="106">
        <v>1</v>
      </c>
    </row>
    <row r="1035" spans="2:5" x14ac:dyDescent="0.25">
      <c r="B1035" s="103">
        <v>44206</v>
      </c>
      <c r="C1035" s="100" t="s">
        <v>235</v>
      </c>
      <c r="D1035" s="104">
        <v>530384.37</v>
      </c>
      <c r="E1035" s="106">
        <v>1</v>
      </c>
    </row>
    <row r="1036" spans="2:5" x14ac:dyDescent="0.25">
      <c r="B1036" s="103">
        <v>44206</v>
      </c>
      <c r="C1036" s="100" t="s">
        <v>574</v>
      </c>
      <c r="D1036" s="104">
        <v>1457.93</v>
      </c>
      <c r="E1036" s="106">
        <v>1</v>
      </c>
    </row>
    <row r="1037" spans="2:5" x14ac:dyDescent="0.25">
      <c r="B1037" s="103">
        <v>44206</v>
      </c>
      <c r="C1037" s="100" t="s">
        <v>574</v>
      </c>
      <c r="D1037" s="104">
        <v>1406.15</v>
      </c>
      <c r="E1037" s="106">
        <v>1</v>
      </c>
    </row>
    <row r="1038" spans="2:5" x14ac:dyDescent="0.25">
      <c r="B1038" s="103">
        <v>44207</v>
      </c>
      <c r="C1038" s="100" t="s">
        <v>575</v>
      </c>
      <c r="D1038" s="104">
        <v>5445.79</v>
      </c>
      <c r="E1038" s="106">
        <v>1</v>
      </c>
    </row>
    <row r="1039" spans="2:5" x14ac:dyDescent="0.25">
      <c r="B1039" s="103">
        <v>44207</v>
      </c>
      <c r="C1039" s="100" t="s">
        <v>575</v>
      </c>
      <c r="D1039" s="104">
        <v>5252.39</v>
      </c>
      <c r="E1039" s="106">
        <v>1</v>
      </c>
    </row>
    <row r="1040" spans="2:5" x14ac:dyDescent="0.25">
      <c r="B1040" s="103">
        <v>44207</v>
      </c>
      <c r="C1040" s="100" t="s">
        <v>704</v>
      </c>
      <c r="D1040" s="104">
        <v>168.25</v>
      </c>
      <c r="E1040" s="106">
        <v>1</v>
      </c>
    </row>
    <row r="1041" spans="2:5" x14ac:dyDescent="0.25">
      <c r="B1041" s="103">
        <v>44208</v>
      </c>
      <c r="C1041" s="100" t="s">
        <v>655</v>
      </c>
      <c r="D1041" s="104">
        <v>1599.88</v>
      </c>
      <c r="E1041" s="106">
        <v>1</v>
      </c>
    </row>
    <row r="1042" spans="2:5" x14ac:dyDescent="0.25">
      <c r="B1042" s="103">
        <v>44208</v>
      </c>
      <c r="C1042" s="100" t="s">
        <v>655</v>
      </c>
      <c r="D1042" s="104">
        <v>2135.46</v>
      </c>
      <c r="E1042" s="106">
        <v>1</v>
      </c>
    </row>
    <row r="1043" spans="2:5" x14ac:dyDescent="0.25">
      <c r="B1043" s="103">
        <v>44208</v>
      </c>
      <c r="C1043" s="100" t="s">
        <v>676</v>
      </c>
      <c r="D1043" s="104">
        <v>1910.49</v>
      </c>
      <c r="E1043" s="106">
        <v>1</v>
      </c>
    </row>
    <row r="1044" spans="2:5" x14ac:dyDescent="0.25">
      <c r="B1044" s="103">
        <v>44208</v>
      </c>
      <c r="C1044" s="100" t="s">
        <v>680</v>
      </c>
      <c r="D1044" s="104">
        <v>6430.14</v>
      </c>
      <c r="E1044" s="106">
        <v>1</v>
      </c>
    </row>
    <row r="1045" spans="2:5" x14ac:dyDescent="0.25">
      <c r="B1045" s="103">
        <v>44208</v>
      </c>
      <c r="C1045" s="100" t="s">
        <v>680</v>
      </c>
      <c r="D1045" s="104">
        <v>6388.19</v>
      </c>
      <c r="E1045" s="106">
        <v>1</v>
      </c>
    </row>
    <row r="1046" spans="2:5" x14ac:dyDescent="0.25">
      <c r="B1046" s="103">
        <v>44208</v>
      </c>
      <c r="C1046" s="100" t="s">
        <v>680</v>
      </c>
      <c r="D1046" s="104">
        <v>5793.89</v>
      </c>
      <c r="E1046" s="106">
        <v>1</v>
      </c>
    </row>
    <row r="1047" spans="2:5" x14ac:dyDescent="0.25">
      <c r="B1047" s="103">
        <v>44208</v>
      </c>
      <c r="C1047" s="100" t="s">
        <v>681</v>
      </c>
      <c r="D1047" s="104">
        <v>39686.120000000003</v>
      </c>
      <c r="E1047" s="106">
        <v>1</v>
      </c>
    </row>
    <row r="1048" spans="2:5" x14ac:dyDescent="0.25">
      <c r="B1048" s="103">
        <v>44208</v>
      </c>
      <c r="C1048" s="100" t="s">
        <v>687</v>
      </c>
      <c r="D1048" s="104">
        <v>4122.12</v>
      </c>
      <c r="E1048" s="106">
        <v>1</v>
      </c>
    </row>
    <row r="1049" spans="2:5" x14ac:dyDescent="0.25">
      <c r="B1049" s="103">
        <v>44208</v>
      </c>
      <c r="C1049" s="100" t="s">
        <v>659</v>
      </c>
      <c r="D1049" s="104">
        <v>1919.8</v>
      </c>
      <c r="E1049" s="106">
        <v>1</v>
      </c>
    </row>
    <row r="1050" spans="2:5" x14ac:dyDescent="0.25">
      <c r="B1050" s="103">
        <v>44208</v>
      </c>
      <c r="C1050" s="100" t="s">
        <v>659</v>
      </c>
      <c r="D1050" s="104">
        <v>2021.22</v>
      </c>
      <c r="E1050" s="106">
        <v>1</v>
      </c>
    </row>
    <row r="1051" spans="2:5" x14ac:dyDescent="0.25">
      <c r="B1051" s="103">
        <v>44208</v>
      </c>
      <c r="C1051" s="100" t="s">
        <v>659</v>
      </c>
      <c r="D1051" s="104">
        <v>2964.62</v>
      </c>
      <c r="E1051" s="106">
        <v>1</v>
      </c>
    </row>
    <row r="1052" spans="2:5" x14ac:dyDescent="0.25">
      <c r="B1052" s="103">
        <v>44208</v>
      </c>
      <c r="C1052" s="100" t="s">
        <v>662</v>
      </c>
      <c r="D1052" s="104">
        <v>6239.31</v>
      </c>
      <c r="E1052" s="106">
        <v>1</v>
      </c>
    </row>
    <row r="1053" spans="2:5" x14ac:dyDescent="0.25">
      <c r="B1053" s="103">
        <v>44208</v>
      </c>
      <c r="C1053" s="100" t="s">
        <v>662</v>
      </c>
      <c r="D1053" s="104">
        <v>5766.69</v>
      </c>
      <c r="E1053" s="106">
        <v>1</v>
      </c>
    </row>
    <row r="1054" spans="2:5" x14ac:dyDescent="0.25">
      <c r="B1054" s="103">
        <v>44209</v>
      </c>
      <c r="C1054" s="100" t="s">
        <v>661</v>
      </c>
      <c r="D1054" s="104">
        <v>6430.16</v>
      </c>
      <c r="E1054" s="106">
        <v>1</v>
      </c>
    </row>
    <row r="1055" spans="2:5" x14ac:dyDescent="0.25">
      <c r="B1055" s="103">
        <v>44209</v>
      </c>
      <c r="C1055" s="100" t="s">
        <v>236</v>
      </c>
      <c r="D1055" s="104">
        <v>11406.13</v>
      </c>
      <c r="E1055" s="106">
        <v>1</v>
      </c>
    </row>
    <row r="1056" spans="2:5" x14ac:dyDescent="0.25">
      <c r="B1056" s="103">
        <v>44209</v>
      </c>
      <c r="C1056" s="100" t="s">
        <v>236</v>
      </c>
      <c r="D1056" s="104">
        <v>11001.07</v>
      </c>
      <c r="E1056" s="106">
        <v>1</v>
      </c>
    </row>
    <row r="1057" spans="2:5" x14ac:dyDescent="0.25">
      <c r="B1057" s="103">
        <v>44209</v>
      </c>
      <c r="C1057" s="100" t="s">
        <v>665</v>
      </c>
      <c r="D1057" s="104">
        <v>20443.689999999999</v>
      </c>
      <c r="E1057" s="106">
        <v>1</v>
      </c>
    </row>
    <row r="1058" spans="2:5" x14ac:dyDescent="0.25">
      <c r="B1058" s="103">
        <v>44209</v>
      </c>
      <c r="C1058" s="100" t="s">
        <v>665</v>
      </c>
      <c r="D1058" s="104">
        <v>2762.75</v>
      </c>
      <c r="E1058" s="106">
        <v>1</v>
      </c>
    </row>
    <row r="1059" spans="2:5" x14ac:dyDescent="0.25">
      <c r="B1059" s="103">
        <v>44209</v>
      </c>
      <c r="C1059" s="100" t="s">
        <v>665</v>
      </c>
      <c r="D1059" s="104">
        <v>1266.3599999999999</v>
      </c>
      <c r="E1059" s="106">
        <v>1</v>
      </c>
    </row>
    <row r="1060" spans="2:5" x14ac:dyDescent="0.25">
      <c r="B1060" s="103">
        <v>44209</v>
      </c>
      <c r="C1060" s="100" t="s">
        <v>665</v>
      </c>
      <c r="D1060" s="104">
        <v>1267</v>
      </c>
      <c r="E1060" s="106">
        <v>1</v>
      </c>
    </row>
    <row r="1061" spans="2:5" x14ac:dyDescent="0.25">
      <c r="B1061" s="103">
        <v>44209</v>
      </c>
      <c r="C1061" s="100" t="s">
        <v>665</v>
      </c>
      <c r="D1061" s="104">
        <v>6596.58</v>
      </c>
      <c r="E1061" s="106">
        <v>1</v>
      </c>
    </row>
    <row r="1062" spans="2:5" x14ac:dyDescent="0.25">
      <c r="B1062" s="103">
        <v>44209</v>
      </c>
      <c r="C1062" s="100" t="s">
        <v>665</v>
      </c>
      <c r="D1062" s="104">
        <v>32500.62</v>
      </c>
      <c r="E1062" s="106">
        <v>1</v>
      </c>
    </row>
    <row r="1063" spans="2:5" x14ac:dyDescent="0.25">
      <c r="B1063" s="103">
        <v>44209</v>
      </c>
      <c r="C1063" s="100" t="s">
        <v>665</v>
      </c>
      <c r="D1063" s="104">
        <v>8109.62</v>
      </c>
      <c r="E1063" s="106">
        <v>1</v>
      </c>
    </row>
    <row r="1064" spans="2:5" x14ac:dyDescent="0.25">
      <c r="B1064" s="103">
        <v>44209</v>
      </c>
      <c r="C1064" s="100" t="s">
        <v>665</v>
      </c>
      <c r="D1064" s="104">
        <v>7129.87</v>
      </c>
      <c r="E1064" s="106">
        <v>1</v>
      </c>
    </row>
    <row r="1065" spans="2:5" x14ac:dyDescent="0.25">
      <c r="B1065" s="103">
        <v>44209</v>
      </c>
      <c r="C1065" s="100" t="s">
        <v>665</v>
      </c>
      <c r="D1065" s="104">
        <v>6644.84</v>
      </c>
      <c r="E1065" s="106">
        <v>1</v>
      </c>
    </row>
    <row r="1066" spans="2:5" x14ac:dyDescent="0.25">
      <c r="B1066" s="103">
        <v>44209</v>
      </c>
      <c r="C1066" s="100" t="s">
        <v>665</v>
      </c>
      <c r="D1066" s="104">
        <v>2356.5100000000002</v>
      </c>
      <c r="E1066" s="106">
        <v>1</v>
      </c>
    </row>
    <row r="1067" spans="2:5" x14ac:dyDescent="0.25">
      <c r="B1067" s="103">
        <v>44209</v>
      </c>
      <c r="C1067" s="100" t="s">
        <v>665</v>
      </c>
      <c r="D1067" s="104">
        <v>9801.86</v>
      </c>
      <c r="E1067" s="106">
        <v>1</v>
      </c>
    </row>
    <row r="1068" spans="2:5" x14ac:dyDescent="0.25">
      <c r="B1068" s="103">
        <v>44209</v>
      </c>
      <c r="C1068" s="100" t="s">
        <v>665</v>
      </c>
      <c r="D1068" s="104">
        <v>1632.2</v>
      </c>
      <c r="E1068" s="106">
        <v>1</v>
      </c>
    </row>
    <row r="1069" spans="2:5" x14ac:dyDescent="0.25">
      <c r="B1069" s="103">
        <v>44209</v>
      </c>
      <c r="C1069" s="100" t="s">
        <v>663</v>
      </c>
      <c r="D1069" s="104">
        <v>2746.25</v>
      </c>
      <c r="E1069" s="106">
        <v>1</v>
      </c>
    </row>
    <row r="1070" spans="2:5" x14ac:dyDescent="0.25">
      <c r="B1070" s="103">
        <v>44209</v>
      </c>
      <c r="C1070" s="100" t="s">
        <v>718</v>
      </c>
      <c r="D1070" s="104">
        <v>5095.29</v>
      </c>
      <c r="E1070" s="106">
        <v>1</v>
      </c>
    </row>
    <row r="1071" spans="2:5" x14ac:dyDescent="0.25">
      <c r="B1071" s="103">
        <v>44209</v>
      </c>
      <c r="C1071" s="100" t="s">
        <v>719</v>
      </c>
      <c r="D1071" s="104">
        <v>7149.23</v>
      </c>
      <c r="E1071" s="106">
        <v>1</v>
      </c>
    </row>
    <row r="1072" spans="2:5" x14ac:dyDescent="0.25">
      <c r="B1072" s="103">
        <v>44209</v>
      </c>
      <c r="C1072" s="100" t="s">
        <v>719</v>
      </c>
      <c r="D1072" s="104">
        <v>1472.16</v>
      </c>
      <c r="E1072" s="106">
        <v>1</v>
      </c>
    </row>
    <row r="1073" spans="2:5" x14ac:dyDescent="0.25">
      <c r="B1073" s="103">
        <v>44209</v>
      </c>
      <c r="C1073" s="100" t="s">
        <v>719</v>
      </c>
      <c r="D1073" s="104">
        <v>1536.4</v>
      </c>
      <c r="E1073" s="106">
        <v>1</v>
      </c>
    </row>
    <row r="1074" spans="2:5" x14ac:dyDescent="0.25">
      <c r="B1074" s="103">
        <v>44209</v>
      </c>
      <c r="C1074" s="100" t="s">
        <v>719</v>
      </c>
      <c r="D1074" s="104">
        <v>9933.18</v>
      </c>
      <c r="E1074" s="106">
        <v>1</v>
      </c>
    </row>
    <row r="1075" spans="2:5" x14ac:dyDescent="0.25">
      <c r="B1075" s="103">
        <v>44209</v>
      </c>
      <c r="C1075" s="100" t="s">
        <v>719</v>
      </c>
      <c r="D1075" s="104">
        <v>4955.91</v>
      </c>
      <c r="E1075" s="106">
        <v>1</v>
      </c>
    </row>
    <row r="1076" spans="2:5" x14ac:dyDescent="0.25">
      <c r="B1076" s="103">
        <v>44209</v>
      </c>
      <c r="C1076" s="100" t="s">
        <v>719</v>
      </c>
      <c r="D1076" s="104">
        <v>2933.5</v>
      </c>
      <c r="E1076" s="106">
        <v>1</v>
      </c>
    </row>
    <row r="1077" spans="2:5" x14ac:dyDescent="0.25">
      <c r="B1077" s="103">
        <v>44209</v>
      </c>
      <c r="C1077" s="100" t="s">
        <v>719</v>
      </c>
      <c r="D1077" s="104">
        <v>8131.9</v>
      </c>
      <c r="E1077" s="106">
        <v>1</v>
      </c>
    </row>
    <row r="1078" spans="2:5" x14ac:dyDescent="0.25">
      <c r="B1078" s="103">
        <v>44209</v>
      </c>
      <c r="C1078" s="100" t="s">
        <v>719</v>
      </c>
      <c r="D1078" s="104">
        <v>6952.54</v>
      </c>
      <c r="E1078" s="106">
        <v>1</v>
      </c>
    </row>
    <row r="1079" spans="2:5" x14ac:dyDescent="0.25">
      <c r="B1079" s="103">
        <v>44209</v>
      </c>
      <c r="C1079" s="100" t="s">
        <v>720</v>
      </c>
      <c r="D1079" s="104">
        <v>11696.31</v>
      </c>
      <c r="E1079" s="106">
        <v>1</v>
      </c>
    </row>
    <row r="1080" spans="2:5" x14ac:dyDescent="0.25">
      <c r="B1080" s="103">
        <v>44209</v>
      </c>
      <c r="C1080" s="100" t="s">
        <v>720</v>
      </c>
      <c r="D1080" s="104">
        <v>1107.99</v>
      </c>
      <c r="E1080" s="106">
        <v>1</v>
      </c>
    </row>
    <row r="1081" spans="2:5" x14ac:dyDescent="0.25">
      <c r="B1081" s="103">
        <v>44210</v>
      </c>
      <c r="C1081" s="100" t="s">
        <v>237</v>
      </c>
      <c r="D1081" s="104">
        <v>18033.84</v>
      </c>
      <c r="E1081" s="106">
        <v>1</v>
      </c>
    </row>
    <row r="1082" spans="2:5" x14ac:dyDescent="0.25">
      <c r="B1082" s="103">
        <v>44210</v>
      </c>
      <c r="C1082" s="100" t="s">
        <v>237</v>
      </c>
      <c r="D1082" s="104">
        <v>7485.36</v>
      </c>
      <c r="E1082" s="106">
        <v>1</v>
      </c>
    </row>
    <row r="1083" spans="2:5" x14ac:dyDescent="0.25">
      <c r="B1083" s="103">
        <v>44210</v>
      </c>
      <c r="C1083" s="100" t="s">
        <v>237</v>
      </c>
      <c r="D1083" s="104">
        <v>14347.84</v>
      </c>
      <c r="E1083" s="106">
        <v>1</v>
      </c>
    </row>
    <row r="1084" spans="2:5" x14ac:dyDescent="0.25">
      <c r="B1084" s="103">
        <v>44210</v>
      </c>
      <c r="C1084" s="100" t="s">
        <v>237</v>
      </c>
      <c r="D1084" s="104">
        <v>6063.41</v>
      </c>
      <c r="E1084" s="106">
        <v>1</v>
      </c>
    </row>
    <row r="1085" spans="2:5" x14ac:dyDescent="0.25">
      <c r="B1085" s="103">
        <v>44210</v>
      </c>
      <c r="C1085" s="100" t="s">
        <v>237</v>
      </c>
      <c r="D1085" s="104">
        <v>17598.68</v>
      </c>
      <c r="E1085" s="106">
        <v>1</v>
      </c>
    </row>
    <row r="1086" spans="2:5" x14ac:dyDescent="0.25">
      <c r="B1086" s="103">
        <v>44210</v>
      </c>
      <c r="C1086" s="100" t="s">
        <v>237</v>
      </c>
      <c r="D1086" s="104">
        <v>7705.52</v>
      </c>
      <c r="E1086" s="106">
        <v>1</v>
      </c>
    </row>
    <row r="1087" spans="2:5" x14ac:dyDescent="0.25">
      <c r="B1087" s="103">
        <v>44210</v>
      </c>
      <c r="C1087" s="100" t="s">
        <v>237</v>
      </c>
      <c r="D1087" s="104">
        <v>6345.32</v>
      </c>
      <c r="E1087" s="106">
        <v>1</v>
      </c>
    </row>
    <row r="1088" spans="2:5" x14ac:dyDescent="0.25">
      <c r="B1088" s="103">
        <v>44210</v>
      </c>
      <c r="C1088" s="100" t="s">
        <v>237</v>
      </c>
      <c r="D1088" s="104">
        <v>14235.04</v>
      </c>
      <c r="E1088" s="106">
        <v>1</v>
      </c>
    </row>
    <row r="1089" spans="2:5" x14ac:dyDescent="0.25">
      <c r="B1089" s="103">
        <v>44210</v>
      </c>
      <c r="C1089" s="100" t="s">
        <v>237</v>
      </c>
      <c r="D1089" s="104">
        <v>13505.06</v>
      </c>
      <c r="E1089" s="106">
        <v>1</v>
      </c>
    </row>
    <row r="1090" spans="2:5" x14ac:dyDescent="0.25">
      <c r="B1090" s="103">
        <v>44210</v>
      </c>
      <c r="C1090" s="100" t="s">
        <v>237</v>
      </c>
      <c r="D1090" s="104">
        <v>16387.97</v>
      </c>
      <c r="E1090" s="106">
        <v>1</v>
      </c>
    </row>
    <row r="1091" spans="2:5" x14ac:dyDescent="0.25">
      <c r="B1091" s="103">
        <v>44210</v>
      </c>
      <c r="C1091" s="100" t="s">
        <v>660</v>
      </c>
      <c r="D1091" s="104">
        <v>13468.57</v>
      </c>
      <c r="E1091" s="106">
        <v>1</v>
      </c>
    </row>
    <row r="1092" spans="2:5" x14ac:dyDescent="0.25">
      <c r="B1092" s="103">
        <v>44210</v>
      </c>
      <c r="C1092" s="100" t="s">
        <v>660</v>
      </c>
      <c r="D1092" s="104">
        <v>3230.9</v>
      </c>
      <c r="E1092" s="106">
        <v>1</v>
      </c>
    </row>
    <row r="1093" spans="2:5" x14ac:dyDescent="0.25">
      <c r="B1093" s="103">
        <v>44210</v>
      </c>
      <c r="C1093" s="100" t="s">
        <v>660</v>
      </c>
      <c r="D1093" s="104">
        <v>12732.54</v>
      </c>
      <c r="E1093" s="106">
        <v>1</v>
      </c>
    </row>
    <row r="1094" spans="2:5" x14ac:dyDescent="0.25">
      <c r="B1094" s="103">
        <v>44210</v>
      </c>
      <c r="C1094" s="100" t="s">
        <v>660</v>
      </c>
      <c r="D1094" s="104">
        <v>3153.76</v>
      </c>
      <c r="E1094" s="106">
        <v>1</v>
      </c>
    </row>
    <row r="1095" spans="2:5" x14ac:dyDescent="0.25">
      <c r="B1095" s="103">
        <v>44210</v>
      </c>
      <c r="C1095" s="100" t="s">
        <v>675</v>
      </c>
      <c r="D1095" s="104">
        <v>6721.26</v>
      </c>
      <c r="E1095" s="106">
        <v>1</v>
      </c>
    </row>
    <row r="1096" spans="2:5" x14ac:dyDescent="0.25">
      <c r="B1096" s="103">
        <v>44210</v>
      </c>
      <c r="C1096" s="100" t="s">
        <v>238</v>
      </c>
      <c r="D1096" s="104">
        <v>41781.980000000003</v>
      </c>
      <c r="E1096" s="106">
        <v>1</v>
      </c>
    </row>
    <row r="1097" spans="2:5" x14ac:dyDescent="0.25">
      <c r="B1097" s="103">
        <v>44210</v>
      </c>
      <c r="C1097" s="100" t="s">
        <v>685</v>
      </c>
      <c r="D1097" s="104">
        <v>4093.5</v>
      </c>
      <c r="E1097" s="106">
        <v>1</v>
      </c>
    </row>
    <row r="1098" spans="2:5" x14ac:dyDescent="0.25">
      <c r="B1098" s="103">
        <v>44210</v>
      </c>
      <c r="C1098" s="100" t="s">
        <v>685</v>
      </c>
      <c r="D1098" s="104">
        <v>1255.23</v>
      </c>
      <c r="E1098" s="106">
        <v>1</v>
      </c>
    </row>
    <row r="1099" spans="2:5" x14ac:dyDescent="0.25">
      <c r="B1099" s="103">
        <v>44210</v>
      </c>
      <c r="C1099" s="100" t="s">
        <v>686</v>
      </c>
      <c r="D1099" s="104">
        <v>5127.12</v>
      </c>
      <c r="E1099" s="106">
        <v>1</v>
      </c>
    </row>
    <row r="1100" spans="2:5" x14ac:dyDescent="0.25">
      <c r="B1100" s="103">
        <v>44210</v>
      </c>
      <c r="C1100" s="100" t="s">
        <v>678</v>
      </c>
      <c r="D1100" s="104">
        <v>3633.5</v>
      </c>
      <c r="E1100" s="106">
        <v>1</v>
      </c>
    </row>
    <row r="1101" spans="2:5" x14ac:dyDescent="0.25">
      <c r="B1101" s="103">
        <v>44210</v>
      </c>
      <c r="C1101" s="100" t="s">
        <v>679</v>
      </c>
      <c r="D1101" s="104">
        <v>2314.52</v>
      </c>
      <c r="E1101" s="106">
        <v>1</v>
      </c>
    </row>
    <row r="1102" spans="2:5" x14ac:dyDescent="0.25">
      <c r="B1102" s="103">
        <v>44210</v>
      </c>
      <c r="C1102" s="100" t="s">
        <v>691</v>
      </c>
      <c r="D1102" s="104">
        <v>1617.26</v>
      </c>
      <c r="E1102" s="106">
        <v>1</v>
      </c>
    </row>
    <row r="1103" spans="2:5" x14ac:dyDescent="0.25">
      <c r="B1103" s="103">
        <v>44210</v>
      </c>
      <c r="C1103" s="100" t="s">
        <v>691</v>
      </c>
      <c r="D1103" s="104">
        <v>4400.42</v>
      </c>
      <c r="E1103" s="106">
        <v>1</v>
      </c>
    </row>
    <row r="1104" spans="2:5" x14ac:dyDescent="0.25">
      <c r="B1104" s="103">
        <v>44210</v>
      </c>
      <c r="C1104" s="100" t="s">
        <v>682</v>
      </c>
      <c r="D1104" s="104">
        <v>9624.77</v>
      </c>
      <c r="E1104" s="106">
        <v>1</v>
      </c>
    </row>
    <row r="1105" spans="2:5" x14ac:dyDescent="0.25">
      <c r="B1105" s="103">
        <v>44210</v>
      </c>
      <c r="C1105" s="100" t="s">
        <v>682</v>
      </c>
      <c r="D1105" s="104">
        <v>1104.57</v>
      </c>
      <c r="E1105" s="106">
        <v>1</v>
      </c>
    </row>
    <row r="1106" spans="2:5" x14ac:dyDescent="0.25">
      <c r="B1106" s="103">
        <v>44210</v>
      </c>
      <c r="C1106" s="100" t="s">
        <v>682</v>
      </c>
      <c r="D1106" s="104">
        <v>7480.47</v>
      </c>
      <c r="E1106" s="106">
        <v>1</v>
      </c>
    </row>
    <row r="1107" spans="2:5" x14ac:dyDescent="0.25">
      <c r="B1107" s="103">
        <v>44210</v>
      </c>
      <c r="C1107" s="100" t="s">
        <v>682</v>
      </c>
      <c r="D1107" s="104">
        <v>4901.82</v>
      </c>
      <c r="E1107" s="106">
        <v>1</v>
      </c>
    </row>
    <row r="1108" spans="2:5" x14ac:dyDescent="0.25">
      <c r="B1108" s="103">
        <v>44210</v>
      </c>
      <c r="C1108" s="100" t="s">
        <v>682</v>
      </c>
      <c r="D1108" s="104">
        <v>10220.700000000001</v>
      </c>
      <c r="E1108" s="106">
        <v>1</v>
      </c>
    </row>
    <row r="1109" spans="2:5" x14ac:dyDescent="0.25">
      <c r="B1109" s="103">
        <v>44210</v>
      </c>
      <c r="C1109" s="100" t="s">
        <v>682</v>
      </c>
      <c r="D1109" s="104">
        <v>4845.99</v>
      </c>
      <c r="E1109" s="106">
        <v>1</v>
      </c>
    </row>
    <row r="1110" spans="2:5" x14ac:dyDescent="0.25">
      <c r="B1110" s="103">
        <v>44210</v>
      </c>
      <c r="C1110" s="100" t="s">
        <v>682</v>
      </c>
      <c r="D1110" s="104">
        <v>15594.71</v>
      </c>
      <c r="E1110" s="106">
        <v>1</v>
      </c>
    </row>
    <row r="1111" spans="2:5" x14ac:dyDescent="0.25">
      <c r="B1111" s="103">
        <v>44210</v>
      </c>
      <c r="C1111" s="100" t="s">
        <v>682</v>
      </c>
      <c r="D1111" s="104">
        <v>9611.19</v>
      </c>
      <c r="E1111" s="106">
        <v>1</v>
      </c>
    </row>
    <row r="1112" spans="2:5" x14ac:dyDescent="0.25">
      <c r="B1112" s="103">
        <v>44210</v>
      </c>
      <c r="C1112" s="100" t="s">
        <v>682</v>
      </c>
      <c r="D1112" s="104">
        <v>1603.25</v>
      </c>
      <c r="E1112" s="106">
        <v>1</v>
      </c>
    </row>
    <row r="1113" spans="2:5" x14ac:dyDescent="0.25">
      <c r="B1113" s="103">
        <v>44210</v>
      </c>
      <c r="C1113" s="100" t="s">
        <v>682</v>
      </c>
      <c r="D1113" s="104">
        <v>7550.8</v>
      </c>
      <c r="E1113" s="106">
        <v>1</v>
      </c>
    </row>
    <row r="1114" spans="2:5" x14ac:dyDescent="0.25">
      <c r="B1114" s="103">
        <v>44210</v>
      </c>
      <c r="C1114" s="100" t="s">
        <v>682</v>
      </c>
      <c r="D1114" s="104">
        <v>1794.41</v>
      </c>
      <c r="E1114" s="106">
        <v>1</v>
      </c>
    </row>
    <row r="1115" spans="2:5" x14ac:dyDescent="0.25">
      <c r="B1115" s="103">
        <v>44210</v>
      </c>
      <c r="C1115" s="100" t="s">
        <v>682</v>
      </c>
      <c r="D1115" s="104">
        <v>891.07</v>
      </c>
      <c r="E1115" s="106">
        <v>1</v>
      </c>
    </row>
    <row r="1116" spans="2:5" x14ac:dyDescent="0.25">
      <c r="B1116" s="103">
        <v>44210</v>
      </c>
      <c r="C1116" s="100" t="s">
        <v>682</v>
      </c>
      <c r="D1116" s="104">
        <v>4655.67</v>
      </c>
      <c r="E1116" s="106">
        <v>1</v>
      </c>
    </row>
    <row r="1117" spans="2:5" x14ac:dyDescent="0.25">
      <c r="B1117" s="103">
        <v>44210</v>
      </c>
      <c r="C1117" s="100" t="s">
        <v>682</v>
      </c>
      <c r="D1117" s="104">
        <v>221.65</v>
      </c>
      <c r="E1117" s="106">
        <v>1</v>
      </c>
    </row>
    <row r="1118" spans="2:5" x14ac:dyDescent="0.25">
      <c r="B1118" s="103">
        <v>44210</v>
      </c>
      <c r="C1118" s="100" t="s">
        <v>682</v>
      </c>
      <c r="D1118" s="104">
        <v>6358.36</v>
      </c>
      <c r="E1118" s="106">
        <v>1</v>
      </c>
    </row>
    <row r="1119" spans="2:5" x14ac:dyDescent="0.25">
      <c r="B1119" s="103">
        <v>44210</v>
      </c>
      <c r="C1119" s="100" t="s">
        <v>682</v>
      </c>
      <c r="D1119" s="104">
        <v>1311.48</v>
      </c>
      <c r="E1119" s="106">
        <v>1</v>
      </c>
    </row>
    <row r="1120" spans="2:5" x14ac:dyDescent="0.25">
      <c r="B1120" s="103">
        <v>44210</v>
      </c>
      <c r="C1120" s="100" t="s">
        <v>682</v>
      </c>
      <c r="D1120" s="104">
        <v>5232.38</v>
      </c>
      <c r="E1120" s="106">
        <v>1</v>
      </c>
    </row>
    <row r="1121" spans="2:5" x14ac:dyDescent="0.25">
      <c r="B1121" s="103">
        <v>44210</v>
      </c>
      <c r="C1121" s="100" t="s">
        <v>682</v>
      </c>
      <c r="D1121" s="104">
        <v>1430.54</v>
      </c>
      <c r="E1121" s="106">
        <v>1</v>
      </c>
    </row>
    <row r="1122" spans="2:5" x14ac:dyDescent="0.25">
      <c r="B1122" s="103">
        <v>44210</v>
      </c>
      <c r="C1122" s="100" t="s">
        <v>682</v>
      </c>
      <c r="D1122" s="104">
        <v>4874.5</v>
      </c>
      <c r="E1122" s="106">
        <v>1</v>
      </c>
    </row>
    <row r="1123" spans="2:5" x14ac:dyDescent="0.25">
      <c r="B1123" s="103">
        <v>44210</v>
      </c>
      <c r="C1123" s="100" t="s">
        <v>682</v>
      </c>
      <c r="D1123" s="104">
        <v>1876.68</v>
      </c>
      <c r="E1123" s="106">
        <v>1</v>
      </c>
    </row>
    <row r="1124" spans="2:5" x14ac:dyDescent="0.25">
      <c r="B1124" s="103">
        <v>44210</v>
      </c>
      <c r="C1124" s="100" t="s">
        <v>682</v>
      </c>
      <c r="D1124" s="104">
        <v>6206.37</v>
      </c>
      <c r="E1124" s="106">
        <v>1</v>
      </c>
    </row>
    <row r="1125" spans="2:5" x14ac:dyDescent="0.25">
      <c r="B1125" s="103">
        <v>44210</v>
      </c>
      <c r="C1125" s="100" t="s">
        <v>682</v>
      </c>
      <c r="D1125" s="104">
        <v>3433.3</v>
      </c>
      <c r="E1125" s="106">
        <v>1</v>
      </c>
    </row>
    <row r="1126" spans="2:5" x14ac:dyDescent="0.25">
      <c r="B1126" s="103">
        <v>44210</v>
      </c>
      <c r="C1126" s="100" t="s">
        <v>683</v>
      </c>
      <c r="D1126" s="104">
        <v>466.24</v>
      </c>
      <c r="E1126" s="106">
        <v>1</v>
      </c>
    </row>
    <row r="1127" spans="2:5" x14ac:dyDescent="0.25">
      <c r="B1127" s="103">
        <v>44210</v>
      </c>
      <c r="C1127" s="100" t="s">
        <v>683</v>
      </c>
      <c r="D1127" s="104">
        <v>7218.88</v>
      </c>
      <c r="E1127" s="106">
        <v>1</v>
      </c>
    </row>
    <row r="1128" spans="2:5" x14ac:dyDescent="0.25">
      <c r="B1128" s="103">
        <v>44210</v>
      </c>
      <c r="C1128" s="100" t="s">
        <v>683</v>
      </c>
      <c r="D1128" s="104">
        <v>1534.03</v>
      </c>
      <c r="E1128" s="106">
        <v>1</v>
      </c>
    </row>
    <row r="1129" spans="2:5" x14ac:dyDescent="0.25">
      <c r="B1129" s="103">
        <v>44211</v>
      </c>
      <c r="C1129" s="100" t="s">
        <v>667</v>
      </c>
      <c r="D1129" s="104">
        <v>5521.08</v>
      </c>
      <c r="E1129" s="106">
        <v>1</v>
      </c>
    </row>
    <row r="1130" spans="2:5" x14ac:dyDescent="0.25">
      <c r="B1130" s="103">
        <v>44211</v>
      </c>
      <c r="C1130" s="100" t="s">
        <v>668</v>
      </c>
      <c r="D1130" s="104">
        <v>1473.41</v>
      </c>
      <c r="E1130" s="106">
        <v>1</v>
      </c>
    </row>
    <row r="1131" spans="2:5" x14ac:dyDescent="0.25">
      <c r="B1131" s="103">
        <v>44211</v>
      </c>
      <c r="C1131" s="100" t="s">
        <v>239</v>
      </c>
      <c r="D1131" s="104">
        <v>7288.68</v>
      </c>
      <c r="E1131" s="106">
        <v>1</v>
      </c>
    </row>
    <row r="1132" spans="2:5" x14ac:dyDescent="0.25">
      <c r="B1132" s="103">
        <v>44211</v>
      </c>
      <c r="C1132" s="100" t="s">
        <v>669</v>
      </c>
      <c r="D1132" s="104">
        <v>6481.38</v>
      </c>
      <c r="E1132" s="106">
        <v>1</v>
      </c>
    </row>
    <row r="1133" spans="2:5" x14ac:dyDescent="0.25">
      <c r="B1133" s="103">
        <v>44211</v>
      </c>
      <c r="C1133" s="100" t="s">
        <v>669</v>
      </c>
      <c r="D1133" s="104">
        <v>1987.45</v>
      </c>
      <c r="E1133" s="106">
        <v>1</v>
      </c>
    </row>
    <row r="1134" spans="2:5" x14ac:dyDescent="0.25">
      <c r="B1134" s="103">
        <v>44211</v>
      </c>
      <c r="C1134" s="100" t="s">
        <v>670</v>
      </c>
      <c r="D1134" s="104">
        <v>7280.51</v>
      </c>
      <c r="E1134" s="106">
        <v>1</v>
      </c>
    </row>
    <row r="1135" spans="2:5" x14ac:dyDescent="0.25">
      <c r="B1135" s="103">
        <v>44211</v>
      </c>
      <c r="C1135" s="100" t="s">
        <v>672</v>
      </c>
      <c r="D1135" s="104">
        <v>3688.77</v>
      </c>
      <c r="E1135" s="106">
        <v>1</v>
      </c>
    </row>
    <row r="1136" spans="2:5" x14ac:dyDescent="0.25">
      <c r="B1136" s="103">
        <v>44211</v>
      </c>
      <c r="C1136" s="100" t="s">
        <v>673</v>
      </c>
      <c r="D1136" s="104">
        <v>5559.42</v>
      </c>
      <c r="E1136" s="106">
        <v>1</v>
      </c>
    </row>
    <row r="1137" spans="2:5" x14ac:dyDescent="0.25">
      <c r="B1137" s="103">
        <v>44211</v>
      </c>
      <c r="C1137" s="100" t="s">
        <v>674</v>
      </c>
      <c r="D1137" s="104">
        <v>5349.36</v>
      </c>
      <c r="E1137" s="106">
        <v>1</v>
      </c>
    </row>
    <row r="1138" spans="2:5" x14ac:dyDescent="0.25">
      <c r="B1138" s="103">
        <v>44211</v>
      </c>
      <c r="C1138" s="100" t="s">
        <v>688</v>
      </c>
      <c r="D1138" s="104">
        <v>13820.32</v>
      </c>
      <c r="E1138" s="106">
        <v>1</v>
      </c>
    </row>
    <row r="1139" spans="2:5" x14ac:dyDescent="0.25">
      <c r="B1139" s="103">
        <v>44211</v>
      </c>
      <c r="C1139" s="100" t="s">
        <v>689</v>
      </c>
      <c r="D1139" s="104">
        <v>5660.19</v>
      </c>
      <c r="E1139" s="106">
        <v>1</v>
      </c>
    </row>
    <row r="1140" spans="2:5" x14ac:dyDescent="0.25">
      <c r="B1140" s="103">
        <v>44211</v>
      </c>
      <c r="C1140" s="100" t="s">
        <v>689</v>
      </c>
      <c r="D1140" s="104">
        <v>4632.03</v>
      </c>
      <c r="E1140" s="106">
        <v>1</v>
      </c>
    </row>
    <row r="1141" spans="2:5" x14ac:dyDescent="0.25">
      <c r="B1141" s="103">
        <v>44211</v>
      </c>
      <c r="C1141" s="100" t="s">
        <v>692</v>
      </c>
      <c r="D1141" s="104">
        <v>5799.13</v>
      </c>
      <c r="E1141" s="106">
        <v>1</v>
      </c>
    </row>
    <row r="1142" spans="2:5" x14ac:dyDescent="0.25">
      <c r="B1142" s="103">
        <v>44211</v>
      </c>
      <c r="C1142" s="100" t="s">
        <v>692</v>
      </c>
      <c r="D1142" s="104">
        <v>1673.64</v>
      </c>
      <c r="E1142" s="106">
        <v>1</v>
      </c>
    </row>
    <row r="1143" spans="2:5" x14ac:dyDescent="0.25">
      <c r="B1143" s="103">
        <v>44211</v>
      </c>
      <c r="C1143" s="100" t="s">
        <v>693</v>
      </c>
      <c r="D1143" s="104">
        <v>4585.17</v>
      </c>
      <c r="E1143" s="106">
        <v>1</v>
      </c>
    </row>
    <row r="1144" spans="2:5" x14ac:dyDescent="0.25">
      <c r="B1144" s="103">
        <v>44211</v>
      </c>
      <c r="C1144" s="100" t="s">
        <v>690</v>
      </c>
      <c r="D1144" s="104">
        <v>7551.22</v>
      </c>
      <c r="E1144" s="106">
        <v>1</v>
      </c>
    </row>
    <row r="1145" spans="2:5" x14ac:dyDescent="0.25">
      <c r="B1145" s="103">
        <v>44211</v>
      </c>
      <c r="C1145" s="100" t="s">
        <v>694</v>
      </c>
      <c r="D1145" s="104">
        <v>2748.49</v>
      </c>
      <c r="E1145" s="106">
        <v>1</v>
      </c>
    </row>
    <row r="1146" spans="2:5" x14ac:dyDescent="0.25">
      <c r="B1146" s="103">
        <v>44211</v>
      </c>
      <c r="C1146" s="100" t="s">
        <v>684</v>
      </c>
      <c r="D1146" s="104">
        <v>293.36</v>
      </c>
      <c r="E1146" s="106">
        <v>1</v>
      </c>
    </row>
    <row r="1147" spans="2:5" x14ac:dyDescent="0.25">
      <c r="B1147" s="103">
        <v>44211</v>
      </c>
      <c r="C1147" s="100" t="s">
        <v>684</v>
      </c>
      <c r="D1147" s="104">
        <v>2264.17</v>
      </c>
      <c r="E1147" s="106">
        <v>1</v>
      </c>
    </row>
    <row r="1148" spans="2:5" x14ac:dyDescent="0.25">
      <c r="B1148" s="103">
        <v>44211</v>
      </c>
      <c r="C1148" s="100" t="s">
        <v>684</v>
      </c>
      <c r="D1148" s="104">
        <v>5720.55</v>
      </c>
      <c r="E1148" s="106">
        <v>1</v>
      </c>
    </row>
    <row r="1149" spans="2:5" x14ac:dyDescent="0.25">
      <c r="B1149" s="103">
        <v>44211</v>
      </c>
      <c r="C1149" s="100" t="s">
        <v>697</v>
      </c>
      <c r="D1149" s="104">
        <v>10754.02</v>
      </c>
      <c r="E1149" s="106">
        <v>1</v>
      </c>
    </row>
    <row r="1150" spans="2:5" x14ac:dyDescent="0.25">
      <c r="B1150" s="103">
        <v>44211</v>
      </c>
      <c r="C1150" s="100" t="s">
        <v>240</v>
      </c>
      <c r="D1150" s="104">
        <v>21199.42</v>
      </c>
      <c r="E1150" s="106">
        <v>1</v>
      </c>
    </row>
    <row r="1151" spans="2:5" x14ac:dyDescent="0.25">
      <c r="B1151" s="103">
        <v>44211</v>
      </c>
      <c r="C1151" s="100" t="s">
        <v>240</v>
      </c>
      <c r="D1151" s="104">
        <v>31657.94</v>
      </c>
      <c r="E1151" s="106">
        <v>1</v>
      </c>
    </row>
    <row r="1152" spans="2:5" x14ac:dyDescent="0.25">
      <c r="B1152" s="103">
        <v>44211</v>
      </c>
      <c r="C1152" s="100" t="s">
        <v>240</v>
      </c>
      <c r="D1152" s="104">
        <v>28712.77</v>
      </c>
      <c r="E1152" s="106">
        <v>1</v>
      </c>
    </row>
    <row r="1153" spans="2:5" x14ac:dyDescent="0.25">
      <c r="B1153" s="103">
        <v>44211</v>
      </c>
      <c r="C1153" s="100" t="s">
        <v>708</v>
      </c>
      <c r="D1153" s="104">
        <v>6722.42</v>
      </c>
      <c r="E1153" s="106">
        <v>1</v>
      </c>
    </row>
    <row r="1154" spans="2:5" x14ac:dyDescent="0.25">
      <c r="B1154" s="103">
        <v>44211</v>
      </c>
      <c r="C1154" s="100" t="s">
        <v>709</v>
      </c>
      <c r="D1154" s="104">
        <v>1023.38</v>
      </c>
      <c r="E1154" s="106">
        <v>1</v>
      </c>
    </row>
    <row r="1155" spans="2:5" x14ac:dyDescent="0.25">
      <c r="B1155" s="103">
        <v>44211</v>
      </c>
      <c r="C1155" s="100" t="s">
        <v>709</v>
      </c>
      <c r="D1155" s="104">
        <v>313.81</v>
      </c>
      <c r="E1155" s="106">
        <v>1</v>
      </c>
    </row>
    <row r="1156" spans="2:5" x14ac:dyDescent="0.25">
      <c r="B1156" s="103">
        <v>44211</v>
      </c>
      <c r="C1156" s="100" t="s">
        <v>713</v>
      </c>
      <c r="D1156" s="104">
        <v>506.3</v>
      </c>
      <c r="E1156" s="106">
        <v>1</v>
      </c>
    </row>
    <row r="1157" spans="2:5" x14ac:dyDescent="0.25">
      <c r="B1157" s="103">
        <v>44212</v>
      </c>
      <c r="C1157" s="100" t="s">
        <v>666</v>
      </c>
      <c r="D1157" s="104">
        <v>602.82000000000005</v>
      </c>
      <c r="E1157" s="106">
        <v>1</v>
      </c>
    </row>
    <row r="1158" spans="2:5" x14ac:dyDescent="0.25">
      <c r="B1158" s="103">
        <v>44212</v>
      </c>
      <c r="C1158" s="100" t="s">
        <v>666</v>
      </c>
      <c r="D1158" s="104">
        <v>9056.68</v>
      </c>
      <c r="E1158" s="106">
        <v>1</v>
      </c>
    </row>
    <row r="1159" spans="2:5" x14ac:dyDescent="0.25">
      <c r="B1159" s="103">
        <v>44212</v>
      </c>
      <c r="C1159" s="100" t="s">
        <v>666</v>
      </c>
      <c r="D1159" s="104">
        <v>8214.1200000000008</v>
      </c>
      <c r="E1159" s="106">
        <v>1</v>
      </c>
    </row>
    <row r="1160" spans="2:5" x14ac:dyDescent="0.25">
      <c r="B1160" s="103">
        <v>44212</v>
      </c>
      <c r="C1160" s="100" t="s">
        <v>671</v>
      </c>
      <c r="D1160" s="104">
        <v>24656.12</v>
      </c>
      <c r="E1160" s="106">
        <v>1</v>
      </c>
    </row>
    <row r="1161" spans="2:5" x14ac:dyDescent="0.25">
      <c r="B1161" s="103">
        <v>44212</v>
      </c>
      <c r="C1161" s="100" t="s">
        <v>671</v>
      </c>
      <c r="D1161" s="104">
        <v>23780.51</v>
      </c>
      <c r="E1161" s="106">
        <v>1</v>
      </c>
    </row>
    <row r="1162" spans="2:5" x14ac:dyDescent="0.25">
      <c r="B1162" s="103">
        <v>44215</v>
      </c>
      <c r="C1162" s="100" t="s">
        <v>677</v>
      </c>
      <c r="D1162" s="104">
        <v>8833.1</v>
      </c>
      <c r="E1162" s="106">
        <v>1</v>
      </c>
    </row>
    <row r="1163" spans="2:5" x14ac:dyDescent="0.25">
      <c r="B1163" s="103">
        <v>44215</v>
      </c>
      <c r="C1163" s="100" t="s">
        <v>696</v>
      </c>
      <c r="D1163" s="104">
        <v>2517.65</v>
      </c>
      <c r="E1163" s="106">
        <v>1</v>
      </c>
    </row>
    <row r="1164" spans="2:5" x14ac:dyDescent="0.25">
      <c r="B1164" s="103">
        <v>44215</v>
      </c>
      <c r="C1164" s="100" t="s">
        <v>696</v>
      </c>
      <c r="D1164" s="104">
        <v>11255.87</v>
      </c>
      <c r="E1164" s="106">
        <v>1</v>
      </c>
    </row>
    <row r="1165" spans="2:5" x14ac:dyDescent="0.25">
      <c r="B1165" s="103">
        <v>44216</v>
      </c>
      <c r="C1165" s="100" t="s">
        <v>695</v>
      </c>
      <c r="D1165" s="104">
        <v>4926.1899999999996</v>
      </c>
      <c r="E1165" s="106">
        <v>1</v>
      </c>
    </row>
    <row r="1166" spans="2:5" x14ac:dyDescent="0.25">
      <c r="B1166" s="103">
        <v>44216</v>
      </c>
      <c r="C1166" s="100" t="s">
        <v>695</v>
      </c>
      <c r="D1166" s="104">
        <v>2158.7399999999998</v>
      </c>
      <c r="E1166" s="106">
        <v>1</v>
      </c>
    </row>
    <row r="1167" spans="2:5" x14ac:dyDescent="0.25">
      <c r="B1167" s="103">
        <v>44216</v>
      </c>
      <c r="C1167" s="100" t="s">
        <v>698</v>
      </c>
      <c r="D1167" s="104">
        <v>4030.23</v>
      </c>
      <c r="E1167" s="106">
        <v>1</v>
      </c>
    </row>
    <row r="1168" spans="2:5" x14ac:dyDescent="0.25">
      <c r="B1168" s="103">
        <v>44216</v>
      </c>
      <c r="C1168" s="100" t="s">
        <v>698</v>
      </c>
      <c r="D1168" s="104">
        <v>2018.22</v>
      </c>
      <c r="E1168" s="106">
        <v>1</v>
      </c>
    </row>
    <row r="1169" spans="2:5" x14ac:dyDescent="0.25">
      <c r="B1169" s="103">
        <v>44216</v>
      </c>
      <c r="C1169" s="100" t="s">
        <v>698</v>
      </c>
      <c r="D1169" s="104">
        <v>9155.69</v>
      </c>
      <c r="E1169" s="106">
        <v>1</v>
      </c>
    </row>
    <row r="1170" spans="2:5" x14ac:dyDescent="0.25">
      <c r="B1170" s="103">
        <v>44216</v>
      </c>
      <c r="C1170" s="100" t="s">
        <v>700</v>
      </c>
      <c r="D1170" s="104">
        <v>2493.71</v>
      </c>
      <c r="E1170" s="106">
        <v>1</v>
      </c>
    </row>
    <row r="1171" spans="2:5" x14ac:dyDescent="0.25">
      <c r="B1171" s="103">
        <v>44216</v>
      </c>
      <c r="C1171" s="100" t="s">
        <v>700</v>
      </c>
      <c r="D1171" s="104">
        <v>1040.25</v>
      </c>
      <c r="E1171" s="106">
        <v>1</v>
      </c>
    </row>
    <row r="1172" spans="2:5" x14ac:dyDescent="0.25">
      <c r="B1172" s="103">
        <v>44216</v>
      </c>
      <c r="C1172" s="100" t="s">
        <v>700</v>
      </c>
      <c r="D1172" s="104">
        <v>1950.99</v>
      </c>
      <c r="E1172" s="106">
        <v>1</v>
      </c>
    </row>
    <row r="1173" spans="2:5" x14ac:dyDescent="0.25">
      <c r="B1173" s="103">
        <v>44216</v>
      </c>
      <c r="C1173" s="100" t="s">
        <v>700</v>
      </c>
      <c r="D1173" s="104">
        <v>1581.4</v>
      </c>
      <c r="E1173" s="106">
        <v>1</v>
      </c>
    </row>
    <row r="1174" spans="2:5" x14ac:dyDescent="0.25">
      <c r="B1174" s="103">
        <v>44218</v>
      </c>
      <c r="C1174" s="100" t="s">
        <v>699</v>
      </c>
      <c r="D1174" s="104">
        <v>6624.35</v>
      </c>
      <c r="E1174" s="106">
        <v>1</v>
      </c>
    </row>
    <row r="1175" spans="2:5" x14ac:dyDescent="0.25">
      <c r="B1175" s="103">
        <v>44218</v>
      </c>
      <c r="C1175" s="100" t="s">
        <v>701</v>
      </c>
      <c r="D1175" s="104">
        <v>9435.52</v>
      </c>
      <c r="E1175" s="106">
        <v>1</v>
      </c>
    </row>
    <row r="1176" spans="2:5" x14ac:dyDescent="0.25">
      <c r="B1176" s="103">
        <v>44218</v>
      </c>
      <c r="C1176" s="100" t="s">
        <v>702</v>
      </c>
      <c r="D1176" s="104">
        <v>1277.6500000000001</v>
      </c>
      <c r="E1176" s="106">
        <v>1</v>
      </c>
    </row>
    <row r="1177" spans="2:5" x14ac:dyDescent="0.25">
      <c r="B1177" s="103">
        <v>44218</v>
      </c>
      <c r="C1177" s="100" t="s">
        <v>703</v>
      </c>
      <c r="D1177" s="104">
        <v>6900.72</v>
      </c>
      <c r="E1177" s="106">
        <v>1</v>
      </c>
    </row>
    <row r="1178" spans="2:5" x14ac:dyDescent="0.25">
      <c r="B1178" s="103">
        <v>44218</v>
      </c>
      <c r="C1178" s="100" t="s">
        <v>703</v>
      </c>
      <c r="D1178" s="104">
        <v>1277.6500000000001</v>
      </c>
      <c r="E1178" s="106">
        <v>1</v>
      </c>
    </row>
    <row r="1179" spans="2:5" x14ac:dyDescent="0.25">
      <c r="B1179" s="103">
        <v>44218</v>
      </c>
      <c r="C1179" s="100" t="s">
        <v>703</v>
      </c>
      <c r="D1179" s="104">
        <v>4623.87</v>
      </c>
      <c r="E1179" s="106">
        <v>1</v>
      </c>
    </row>
    <row r="1180" spans="2:5" x14ac:dyDescent="0.25">
      <c r="B1180" s="103">
        <v>44218</v>
      </c>
      <c r="C1180" s="100" t="s">
        <v>703</v>
      </c>
      <c r="D1180" s="104">
        <v>1241.3599999999999</v>
      </c>
      <c r="E1180" s="106">
        <v>1</v>
      </c>
    </row>
    <row r="1181" spans="2:5" x14ac:dyDescent="0.25">
      <c r="B1181" s="103">
        <v>44218</v>
      </c>
      <c r="C1181" s="100" t="s">
        <v>703</v>
      </c>
      <c r="D1181" s="104">
        <v>4447.54</v>
      </c>
      <c r="E1181" s="106">
        <v>1</v>
      </c>
    </row>
    <row r="1182" spans="2:5" x14ac:dyDescent="0.25">
      <c r="B1182" s="103">
        <v>44218</v>
      </c>
      <c r="C1182" s="100" t="s">
        <v>706</v>
      </c>
      <c r="D1182" s="104">
        <v>1177.75</v>
      </c>
      <c r="E1182" s="106">
        <v>1</v>
      </c>
    </row>
    <row r="1183" spans="2:5" x14ac:dyDescent="0.25">
      <c r="B1183" s="103">
        <v>44218</v>
      </c>
      <c r="C1183" s="100" t="s">
        <v>241</v>
      </c>
      <c r="D1183" s="104">
        <v>8564.94</v>
      </c>
      <c r="E1183" s="106">
        <v>1</v>
      </c>
    </row>
    <row r="1184" spans="2:5" x14ac:dyDescent="0.25">
      <c r="B1184" s="103">
        <v>44218</v>
      </c>
      <c r="C1184" s="100" t="s">
        <v>241</v>
      </c>
      <c r="D1184" s="104">
        <v>2127.08</v>
      </c>
      <c r="E1184" s="106">
        <v>1</v>
      </c>
    </row>
    <row r="1185" spans="2:5" x14ac:dyDescent="0.25">
      <c r="B1185" s="103">
        <v>44218</v>
      </c>
      <c r="C1185" s="100" t="s">
        <v>241</v>
      </c>
      <c r="D1185" s="104">
        <v>5645.54</v>
      </c>
      <c r="E1185" s="106">
        <v>1</v>
      </c>
    </row>
    <row r="1186" spans="2:5" x14ac:dyDescent="0.25">
      <c r="B1186" s="103">
        <v>44218</v>
      </c>
      <c r="C1186" s="100" t="s">
        <v>241</v>
      </c>
      <c r="D1186" s="104">
        <v>1123.76</v>
      </c>
      <c r="E1186" s="106">
        <v>1</v>
      </c>
    </row>
    <row r="1187" spans="2:5" x14ac:dyDescent="0.25">
      <c r="B1187" s="103">
        <v>44218</v>
      </c>
      <c r="C1187" s="100" t="s">
        <v>241</v>
      </c>
      <c r="D1187" s="104">
        <v>5185.01</v>
      </c>
      <c r="E1187" s="106">
        <v>1</v>
      </c>
    </row>
    <row r="1188" spans="2:5" x14ac:dyDescent="0.25">
      <c r="B1188" s="103">
        <v>44218</v>
      </c>
      <c r="C1188" s="100" t="s">
        <v>241</v>
      </c>
      <c r="D1188" s="104">
        <v>3935</v>
      </c>
      <c r="E1188" s="106">
        <v>1</v>
      </c>
    </row>
    <row r="1189" spans="2:5" x14ac:dyDescent="0.25">
      <c r="B1189" s="103">
        <v>44218</v>
      </c>
      <c r="C1189" s="100" t="s">
        <v>241</v>
      </c>
      <c r="D1189" s="104">
        <v>10647.19</v>
      </c>
      <c r="E1189" s="106">
        <v>1</v>
      </c>
    </row>
    <row r="1190" spans="2:5" x14ac:dyDescent="0.25">
      <c r="B1190" s="103">
        <v>44218</v>
      </c>
      <c r="C1190" s="100" t="s">
        <v>241</v>
      </c>
      <c r="D1190" s="104">
        <v>3644.78</v>
      </c>
      <c r="E1190" s="106">
        <v>1</v>
      </c>
    </row>
    <row r="1191" spans="2:5" x14ac:dyDescent="0.25">
      <c r="B1191" s="103">
        <v>44218</v>
      </c>
      <c r="C1191" s="100" t="s">
        <v>241</v>
      </c>
      <c r="D1191" s="104">
        <v>7047.81</v>
      </c>
      <c r="E1191" s="106">
        <v>1</v>
      </c>
    </row>
    <row r="1192" spans="2:5" x14ac:dyDescent="0.25">
      <c r="B1192" s="103">
        <v>44218</v>
      </c>
      <c r="C1192" s="100" t="s">
        <v>241</v>
      </c>
      <c r="D1192" s="104">
        <v>2063.63</v>
      </c>
      <c r="E1192" s="106">
        <v>1</v>
      </c>
    </row>
    <row r="1193" spans="2:5" x14ac:dyDescent="0.25">
      <c r="B1193" s="103">
        <v>44218</v>
      </c>
      <c r="C1193" s="100" t="s">
        <v>241</v>
      </c>
      <c r="D1193" s="104">
        <v>11427.67</v>
      </c>
      <c r="E1193" s="106">
        <v>1</v>
      </c>
    </row>
    <row r="1194" spans="2:5" x14ac:dyDescent="0.25">
      <c r="B1194" s="103">
        <v>44218</v>
      </c>
      <c r="C1194" s="100" t="s">
        <v>241</v>
      </c>
      <c r="D1194" s="104">
        <v>2714.47</v>
      </c>
      <c r="E1194" s="106">
        <v>1</v>
      </c>
    </row>
    <row r="1195" spans="2:5" x14ac:dyDescent="0.25">
      <c r="B1195" s="103">
        <v>44218</v>
      </c>
      <c r="C1195" s="100" t="s">
        <v>241</v>
      </c>
      <c r="D1195" s="104">
        <v>9383.27</v>
      </c>
      <c r="E1195" s="106">
        <v>1</v>
      </c>
    </row>
    <row r="1196" spans="2:5" x14ac:dyDescent="0.25">
      <c r="B1196" s="103">
        <v>44218</v>
      </c>
      <c r="C1196" s="100" t="s">
        <v>241</v>
      </c>
      <c r="D1196" s="104">
        <v>2899.26</v>
      </c>
      <c r="E1196" s="106">
        <v>1</v>
      </c>
    </row>
    <row r="1197" spans="2:5" x14ac:dyDescent="0.25">
      <c r="B1197" s="103">
        <v>44218</v>
      </c>
      <c r="C1197" s="100" t="s">
        <v>241</v>
      </c>
      <c r="D1197" s="104">
        <v>8760.0499999999993</v>
      </c>
      <c r="E1197" s="106">
        <v>1</v>
      </c>
    </row>
    <row r="1198" spans="2:5" x14ac:dyDescent="0.25">
      <c r="B1198" s="103">
        <v>44218</v>
      </c>
      <c r="C1198" s="100" t="s">
        <v>241</v>
      </c>
      <c r="D1198" s="104">
        <v>3440.88</v>
      </c>
      <c r="E1198" s="106">
        <v>1</v>
      </c>
    </row>
    <row r="1199" spans="2:5" x14ac:dyDescent="0.25">
      <c r="B1199" s="103">
        <v>44218</v>
      </c>
      <c r="C1199" s="100" t="s">
        <v>710</v>
      </c>
      <c r="D1199" s="104">
        <v>382.41</v>
      </c>
      <c r="E1199" s="106">
        <v>1</v>
      </c>
    </row>
    <row r="1200" spans="2:5" x14ac:dyDescent="0.25">
      <c r="B1200" s="103">
        <v>44218</v>
      </c>
      <c r="C1200" s="100" t="s">
        <v>710</v>
      </c>
      <c r="D1200" s="104">
        <v>6174.2</v>
      </c>
      <c r="E1200" s="106">
        <v>1</v>
      </c>
    </row>
    <row r="1201" spans="2:5" x14ac:dyDescent="0.25">
      <c r="B1201" s="103">
        <v>44218</v>
      </c>
      <c r="C1201" s="100" t="s">
        <v>710</v>
      </c>
      <c r="D1201" s="104">
        <v>1911.39</v>
      </c>
      <c r="E1201" s="106">
        <v>1</v>
      </c>
    </row>
    <row r="1202" spans="2:5" x14ac:dyDescent="0.25">
      <c r="B1202" s="103">
        <v>44218</v>
      </c>
      <c r="C1202" s="100" t="s">
        <v>729</v>
      </c>
      <c r="D1202" s="104">
        <v>21487.38</v>
      </c>
      <c r="E1202" s="106">
        <v>1</v>
      </c>
    </row>
    <row r="1203" spans="2:5" x14ac:dyDescent="0.25">
      <c r="B1203" s="103">
        <v>44218</v>
      </c>
      <c r="C1203" s="100" t="s">
        <v>730</v>
      </c>
      <c r="D1203" s="104">
        <v>7954.35</v>
      </c>
      <c r="E1203" s="106">
        <v>1</v>
      </c>
    </row>
    <row r="1204" spans="2:5" x14ac:dyDescent="0.25">
      <c r="B1204" s="103">
        <v>44218</v>
      </c>
      <c r="C1204" s="100" t="s">
        <v>730</v>
      </c>
      <c r="D1204" s="104">
        <v>13471.95</v>
      </c>
      <c r="E1204" s="106">
        <v>1</v>
      </c>
    </row>
    <row r="1205" spans="2:5" x14ac:dyDescent="0.25">
      <c r="B1205" s="103">
        <v>44218</v>
      </c>
      <c r="C1205" s="100" t="s">
        <v>730</v>
      </c>
      <c r="D1205" s="104">
        <v>6351.05</v>
      </c>
      <c r="E1205" s="106">
        <v>1</v>
      </c>
    </row>
    <row r="1206" spans="2:5" x14ac:dyDescent="0.25">
      <c r="B1206" s="103">
        <v>44218</v>
      </c>
      <c r="C1206" s="100" t="s">
        <v>730</v>
      </c>
      <c r="D1206" s="104">
        <v>5646.93</v>
      </c>
      <c r="E1206" s="106">
        <v>1</v>
      </c>
    </row>
    <row r="1207" spans="2:5" x14ac:dyDescent="0.25">
      <c r="B1207" s="103">
        <v>44218</v>
      </c>
      <c r="C1207" s="100" t="s">
        <v>730</v>
      </c>
      <c r="D1207" s="104">
        <v>5754.89</v>
      </c>
      <c r="E1207" s="106">
        <v>1</v>
      </c>
    </row>
    <row r="1208" spans="2:5" x14ac:dyDescent="0.25">
      <c r="B1208" s="103">
        <v>44218</v>
      </c>
      <c r="C1208" s="100" t="s">
        <v>730</v>
      </c>
      <c r="D1208" s="104">
        <v>3376.48</v>
      </c>
      <c r="E1208" s="106">
        <v>1</v>
      </c>
    </row>
    <row r="1209" spans="2:5" x14ac:dyDescent="0.25">
      <c r="B1209" s="103">
        <v>44220</v>
      </c>
      <c r="C1209" s="100" t="s">
        <v>705</v>
      </c>
      <c r="D1209" s="104">
        <v>1629.68</v>
      </c>
      <c r="E1209" s="106">
        <v>1</v>
      </c>
    </row>
    <row r="1210" spans="2:5" x14ac:dyDescent="0.25">
      <c r="B1210" s="103">
        <v>44220</v>
      </c>
      <c r="C1210" s="100" t="s">
        <v>705</v>
      </c>
      <c r="D1210" s="104">
        <v>1629.68</v>
      </c>
      <c r="E1210" s="106">
        <v>1</v>
      </c>
    </row>
    <row r="1211" spans="2:5" x14ac:dyDescent="0.25">
      <c r="B1211" s="103">
        <v>44221</v>
      </c>
      <c r="C1211" s="100" t="s">
        <v>711</v>
      </c>
      <c r="D1211" s="104">
        <v>4542.74</v>
      </c>
      <c r="E1211" s="106">
        <v>1</v>
      </c>
    </row>
    <row r="1212" spans="2:5" x14ac:dyDescent="0.25">
      <c r="B1212" s="103">
        <v>44221</v>
      </c>
      <c r="C1212" s="100" t="s">
        <v>712</v>
      </c>
      <c r="D1212" s="104">
        <v>168.25</v>
      </c>
      <c r="E1212" s="106">
        <v>1</v>
      </c>
    </row>
    <row r="1213" spans="2:5" x14ac:dyDescent="0.25">
      <c r="B1213" s="103">
        <v>44221</v>
      </c>
      <c r="C1213" s="100" t="s">
        <v>707</v>
      </c>
      <c r="D1213" s="104">
        <v>1430.12</v>
      </c>
      <c r="E1213" s="106">
        <v>1</v>
      </c>
    </row>
    <row r="1214" spans="2:5" x14ac:dyDescent="0.25">
      <c r="B1214" s="103">
        <v>44221</v>
      </c>
      <c r="C1214" s="100" t="s">
        <v>733</v>
      </c>
      <c r="D1214" s="104">
        <v>2607.87</v>
      </c>
      <c r="E1214" s="106">
        <v>1</v>
      </c>
    </row>
    <row r="1215" spans="2:5" x14ac:dyDescent="0.25">
      <c r="B1215" s="103">
        <v>44224</v>
      </c>
      <c r="C1215" s="100" t="s">
        <v>721</v>
      </c>
      <c r="D1215" s="104">
        <v>1781.34</v>
      </c>
      <c r="E1215" s="106">
        <v>1</v>
      </c>
    </row>
    <row r="1216" spans="2:5" x14ac:dyDescent="0.25">
      <c r="B1216" s="103">
        <v>44224</v>
      </c>
      <c r="C1216" s="100" t="s">
        <v>721</v>
      </c>
      <c r="D1216" s="104">
        <v>1861.69</v>
      </c>
      <c r="E1216" s="106">
        <v>1</v>
      </c>
    </row>
    <row r="1217" spans="2:5" x14ac:dyDescent="0.25">
      <c r="B1217" s="103">
        <v>44224</v>
      </c>
      <c r="C1217" s="100" t="s">
        <v>721</v>
      </c>
      <c r="D1217" s="104">
        <v>2139.91</v>
      </c>
      <c r="E1217" s="106">
        <v>1</v>
      </c>
    </row>
    <row r="1218" spans="2:5" x14ac:dyDescent="0.25">
      <c r="B1218" s="103">
        <v>44224</v>
      </c>
      <c r="C1218" s="100" t="s">
        <v>721</v>
      </c>
      <c r="D1218" s="104">
        <v>7262.3</v>
      </c>
      <c r="E1218" s="106">
        <v>1</v>
      </c>
    </row>
    <row r="1219" spans="2:5" x14ac:dyDescent="0.25">
      <c r="B1219" s="103">
        <v>44224</v>
      </c>
      <c r="C1219" s="100" t="s">
        <v>726</v>
      </c>
      <c r="D1219" s="104">
        <v>993.42</v>
      </c>
      <c r="E1219" s="106">
        <v>1</v>
      </c>
    </row>
    <row r="1220" spans="2:5" x14ac:dyDescent="0.25">
      <c r="B1220" s="103">
        <v>44224</v>
      </c>
      <c r="C1220" s="100" t="s">
        <v>726</v>
      </c>
      <c r="D1220" s="104">
        <v>954.07</v>
      </c>
      <c r="E1220" s="106">
        <v>1</v>
      </c>
    </row>
    <row r="1221" spans="2:5" x14ac:dyDescent="0.25">
      <c r="B1221" s="103">
        <v>44224</v>
      </c>
      <c r="C1221" s="100" t="s">
        <v>726</v>
      </c>
      <c r="D1221" s="104">
        <v>3561.99</v>
      </c>
      <c r="E1221" s="106">
        <v>1</v>
      </c>
    </row>
    <row r="1222" spans="2:5" x14ac:dyDescent="0.25">
      <c r="B1222" s="103">
        <v>44224</v>
      </c>
      <c r="C1222" s="100" t="s">
        <v>242</v>
      </c>
      <c r="D1222" s="104">
        <v>4544.0200000000004</v>
      </c>
      <c r="E1222" s="106">
        <v>1</v>
      </c>
    </row>
    <row r="1223" spans="2:5" x14ac:dyDescent="0.25">
      <c r="B1223" s="103">
        <v>44224</v>
      </c>
      <c r="C1223" s="100" t="s">
        <v>242</v>
      </c>
      <c r="D1223" s="104">
        <v>5540.7</v>
      </c>
      <c r="E1223" s="106">
        <v>1</v>
      </c>
    </row>
    <row r="1224" spans="2:5" x14ac:dyDescent="0.25">
      <c r="B1224" s="103">
        <v>44224</v>
      </c>
      <c r="C1224" s="100" t="s">
        <v>715</v>
      </c>
      <c r="D1224" s="104">
        <v>1649.09</v>
      </c>
      <c r="E1224" s="106">
        <v>1</v>
      </c>
    </row>
    <row r="1225" spans="2:5" x14ac:dyDescent="0.25">
      <c r="B1225" s="103">
        <v>44224</v>
      </c>
      <c r="C1225" s="100" t="s">
        <v>716</v>
      </c>
      <c r="D1225" s="104">
        <v>8419.43</v>
      </c>
      <c r="E1225" s="106">
        <v>1</v>
      </c>
    </row>
    <row r="1226" spans="2:5" x14ac:dyDescent="0.25">
      <c r="B1226" s="103">
        <v>44224</v>
      </c>
      <c r="C1226" s="100" t="s">
        <v>717</v>
      </c>
      <c r="D1226" s="104">
        <v>1417.17</v>
      </c>
      <c r="E1226" s="106">
        <v>1</v>
      </c>
    </row>
    <row r="1227" spans="2:5" x14ac:dyDescent="0.25">
      <c r="B1227" s="103">
        <v>44224</v>
      </c>
      <c r="C1227" s="100" t="s">
        <v>717</v>
      </c>
      <c r="D1227" s="104">
        <v>3932.37</v>
      </c>
      <c r="E1227" s="106">
        <v>1</v>
      </c>
    </row>
    <row r="1228" spans="2:5" x14ac:dyDescent="0.25">
      <c r="B1228" s="103">
        <v>44224</v>
      </c>
      <c r="C1228" s="100" t="s">
        <v>717</v>
      </c>
      <c r="D1228" s="104">
        <v>4404.03</v>
      </c>
      <c r="E1228" s="106">
        <v>1</v>
      </c>
    </row>
    <row r="1229" spans="2:5" x14ac:dyDescent="0.25">
      <c r="B1229" s="103">
        <v>44224</v>
      </c>
      <c r="C1229" s="100" t="s">
        <v>722</v>
      </c>
      <c r="D1229" s="104">
        <v>2181.9899999999998</v>
      </c>
      <c r="E1229" s="106">
        <v>1</v>
      </c>
    </row>
    <row r="1230" spans="2:5" x14ac:dyDescent="0.25">
      <c r="B1230" s="103">
        <v>44224</v>
      </c>
      <c r="C1230" s="100" t="s">
        <v>722</v>
      </c>
      <c r="D1230" s="104">
        <v>2790.8</v>
      </c>
      <c r="E1230" s="106">
        <v>1</v>
      </c>
    </row>
    <row r="1231" spans="2:5" x14ac:dyDescent="0.25">
      <c r="B1231" s="103">
        <v>44224</v>
      </c>
      <c r="C1231" s="100" t="s">
        <v>727</v>
      </c>
      <c r="D1231" s="104">
        <v>4126.71</v>
      </c>
      <c r="E1231" s="106">
        <v>1</v>
      </c>
    </row>
    <row r="1232" spans="2:5" x14ac:dyDescent="0.25">
      <c r="B1232" s="103">
        <v>44224</v>
      </c>
      <c r="C1232" s="100" t="s">
        <v>723</v>
      </c>
      <c r="D1232" s="104">
        <v>6064.87</v>
      </c>
      <c r="E1232" s="106">
        <v>1</v>
      </c>
    </row>
    <row r="1233" spans="2:5" x14ac:dyDescent="0.25">
      <c r="B1233" s="103">
        <v>44224</v>
      </c>
      <c r="C1233" s="100" t="s">
        <v>734</v>
      </c>
      <c r="D1233" s="104">
        <v>1033.2</v>
      </c>
      <c r="E1233" s="106">
        <v>1</v>
      </c>
    </row>
    <row r="1234" spans="2:5" x14ac:dyDescent="0.25">
      <c r="B1234" s="103">
        <v>44224</v>
      </c>
      <c r="C1234" s="100" t="s">
        <v>734</v>
      </c>
      <c r="D1234" s="104">
        <v>3790.89</v>
      </c>
      <c r="E1234" s="106">
        <v>1</v>
      </c>
    </row>
    <row r="1235" spans="2:5" x14ac:dyDescent="0.25">
      <c r="B1235" s="103">
        <v>44224</v>
      </c>
      <c r="C1235" s="100" t="s">
        <v>735</v>
      </c>
      <c r="D1235" s="104">
        <v>144.84</v>
      </c>
      <c r="E1235" s="106">
        <v>1</v>
      </c>
    </row>
    <row r="1236" spans="2:5" x14ac:dyDescent="0.25">
      <c r="B1236" s="103">
        <v>44224</v>
      </c>
      <c r="C1236" s="100" t="s">
        <v>735</v>
      </c>
      <c r="D1236" s="104">
        <v>5863.31</v>
      </c>
      <c r="E1236" s="106">
        <v>1</v>
      </c>
    </row>
    <row r="1237" spans="2:5" x14ac:dyDescent="0.25">
      <c r="B1237" s="103">
        <v>44224</v>
      </c>
      <c r="C1237" s="100" t="s">
        <v>735</v>
      </c>
      <c r="D1237" s="104">
        <v>1033.67</v>
      </c>
      <c r="E1237" s="106">
        <v>1</v>
      </c>
    </row>
    <row r="1238" spans="2:5" x14ac:dyDescent="0.25">
      <c r="B1238" s="103">
        <v>44224</v>
      </c>
      <c r="C1238" s="100" t="s">
        <v>735</v>
      </c>
      <c r="D1238" s="104">
        <v>1429.09</v>
      </c>
      <c r="E1238" s="106">
        <v>1</v>
      </c>
    </row>
    <row r="1239" spans="2:5" x14ac:dyDescent="0.25">
      <c r="B1239" s="103">
        <v>44224</v>
      </c>
      <c r="C1239" s="100" t="s">
        <v>735</v>
      </c>
      <c r="D1239" s="104">
        <v>6457.3</v>
      </c>
      <c r="E1239" s="106">
        <v>1</v>
      </c>
    </row>
    <row r="1240" spans="2:5" x14ac:dyDescent="0.25">
      <c r="B1240" s="103">
        <v>44224</v>
      </c>
      <c r="C1240" s="100" t="s">
        <v>735</v>
      </c>
      <c r="D1240" s="104">
        <v>4670.6400000000003</v>
      </c>
      <c r="E1240" s="106">
        <v>1</v>
      </c>
    </row>
    <row r="1241" spans="2:5" x14ac:dyDescent="0.25">
      <c r="B1241" s="103">
        <v>44224</v>
      </c>
      <c r="C1241" s="100" t="s">
        <v>735</v>
      </c>
      <c r="D1241" s="104">
        <v>2259.77</v>
      </c>
      <c r="E1241" s="106">
        <v>1</v>
      </c>
    </row>
    <row r="1242" spans="2:5" x14ac:dyDescent="0.25">
      <c r="B1242" s="103">
        <v>44224</v>
      </c>
      <c r="C1242" s="100" t="s">
        <v>735</v>
      </c>
      <c r="D1242" s="104">
        <v>5159.8999999999996</v>
      </c>
      <c r="E1242" s="106">
        <v>1</v>
      </c>
    </row>
    <row r="1243" spans="2:5" x14ac:dyDescent="0.25">
      <c r="B1243" s="103">
        <v>44224</v>
      </c>
      <c r="C1243" s="100" t="s">
        <v>735</v>
      </c>
      <c r="D1243" s="104">
        <v>1881.53</v>
      </c>
      <c r="E1243" s="106">
        <v>1</v>
      </c>
    </row>
    <row r="1244" spans="2:5" x14ac:dyDescent="0.25">
      <c r="B1244" s="103">
        <v>44224</v>
      </c>
      <c r="C1244" s="100" t="s">
        <v>735</v>
      </c>
      <c r="D1244" s="104">
        <v>287.97000000000003</v>
      </c>
      <c r="E1244" s="106">
        <v>1</v>
      </c>
    </row>
    <row r="1245" spans="2:5" x14ac:dyDescent="0.25">
      <c r="B1245" s="103">
        <v>44224</v>
      </c>
      <c r="C1245" s="100" t="s">
        <v>735</v>
      </c>
      <c r="D1245" s="104">
        <v>3019.95</v>
      </c>
      <c r="E1245" s="106">
        <v>1</v>
      </c>
    </row>
    <row r="1246" spans="2:5" x14ac:dyDescent="0.25">
      <c r="B1246" s="103">
        <v>44224</v>
      </c>
      <c r="C1246" s="100" t="s">
        <v>735</v>
      </c>
      <c r="D1246" s="104">
        <v>1165.5899999999999</v>
      </c>
      <c r="E1246" s="106">
        <v>1</v>
      </c>
    </row>
    <row r="1247" spans="2:5" x14ac:dyDescent="0.25">
      <c r="B1247" s="103">
        <v>44224</v>
      </c>
      <c r="C1247" s="100" t="s">
        <v>737</v>
      </c>
      <c r="D1247" s="104">
        <v>5047.95</v>
      </c>
      <c r="E1247" s="106">
        <v>1</v>
      </c>
    </row>
    <row r="1248" spans="2:5" x14ac:dyDescent="0.25">
      <c r="B1248" s="103">
        <v>44224</v>
      </c>
      <c r="C1248" s="100" t="s">
        <v>728</v>
      </c>
      <c r="D1248" s="104">
        <v>5005.01</v>
      </c>
      <c r="E1248" s="106">
        <v>1</v>
      </c>
    </row>
    <row r="1249" spans="2:5" x14ac:dyDescent="0.25">
      <c r="B1249" s="103">
        <v>44224</v>
      </c>
      <c r="C1249" s="100" t="s">
        <v>728</v>
      </c>
      <c r="D1249" s="104">
        <v>10021.57</v>
      </c>
      <c r="E1249" s="106">
        <v>1</v>
      </c>
    </row>
    <row r="1250" spans="2:5" x14ac:dyDescent="0.25">
      <c r="B1250" s="103">
        <v>44224</v>
      </c>
      <c r="C1250" s="100" t="s">
        <v>714</v>
      </c>
      <c r="D1250" s="104">
        <v>1356.37</v>
      </c>
      <c r="E1250" s="106">
        <v>1</v>
      </c>
    </row>
    <row r="1251" spans="2:5" x14ac:dyDescent="0.25">
      <c r="B1251" s="103">
        <v>44224</v>
      </c>
      <c r="C1251" s="100" t="s">
        <v>714</v>
      </c>
      <c r="D1251" s="104">
        <v>1300.43</v>
      </c>
      <c r="E1251" s="106">
        <v>1</v>
      </c>
    </row>
    <row r="1252" spans="2:5" x14ac:dyDescent="0.25">
      <c r="B1252" s="103">
        <v>44224</v>
      </c>
      <c r="C1252" s="100" t="s">
        <v>714</v>
      </c>
      <c r="D1252" s="104">
        <v>1291.45</v>
      </c>
      <c r="E1252" s="106">
        <v>1</v>
      </c>
    </row>
    <row r="1253" spans="2:5" x14ac:dyDescent="0.25">
      <c r="B1253" s="103">
        <v>44225</v>
      </c>
      <c r="C1253" s="100" t="s">
        <v>731</v>
      </c>
      <c r="D1253" s="104">
        <v>1697.59</v>
      </c>
      <c r="E1253" s="106">
        <v>1</v>
      </c>
    </row>
    <row r="1254" spans="2:5" x14ac:dyDescent="0.25">
      <c r="B1254" s="103">
        <v>44227</v>
      </c>
      <c r="C1254" s="100" t="s">
        <v>736</v>
      </c>
      <c r="D1254" s="104">
        <v>422.65</v>
      </c>
      <c r="E1254" s="106">
        <v>1</v>
      </c>
    </row>
    <row r="1255" spans="2:5" x14ac:dyDescent="0.25">
      <c r="B1255" s="103">
        <v>44227</v>
      </c>
      <c r="C1255" s="100" t="s">
        <v>738</v>
      </c>
      <c r="D1255" s="104">
        <v>2628.84</v>
      </c>
      <c r="E1255" s="106">
        <v>1</v>
      </c>
    </row>
    <row r="1256" spans="2:5" x14ac:dyDescent="0.25">
      <c r="B1256" s="103">
        <v>44227</v>
      </c>
      <c r="C1256" s="100" t="s">
        <v>739</v>
      </c>
      <c r="D1256" s="104">
        <v>5971.56</v>
      </c>
      <c r="E1256" s="106">
        <v>1</v>
      </c>
    </row>
    <row r="1257" spans="2:5" x14ac:dyDescent="0.25">
      <c r="B1257" s="103">
        <v>44227</v>
      </c>
      <c r="C1257" s="100" t="s">
        <v>739</v>
      </c>
      <c r="D1257" s="104">
        <v>3434.09</v>
      </c>
      <c r="E1257" s="106">
        <v>1</v>
      </c>
    </row>
    <row r="1258" spans="2:5" x14ac:dyDescent="0.25">
      <c r="B1258" s="103">
        <v>44227</v>
      </c>
      <c r="C1258" s="100" t="s">
        <v>739</v>
      </c>
      <c r="D1258" s="104">
        <v>33251.4</v>
      </c>
      <c r="E1258" s="106">
        <v>1</v>
      </c>
    </row>
    <row r="1259" spans="2:5" x14ac:dyDescent="0.25">
      <c r="B1259" s="103">
        <v>44227</v>
      </c>
      <c r="C1259" s="100" t="s">
        <v>739</v>
      </c>
      <c r="D1259" s="104">
        <v>15460.66</v>
      </c>
      <c r="E1259" s="106">
        <v>1</v>
      </c>
    </row>
    <row r="1260" spans="2:5" x14ac:dyDescent="0.25">
      <c r="B1260" s="103">
        <v>44227</v>
      </c>
      <c r="C1260" s="100" t="s">
        <v>243</v>
      </c>
      <c r="D1260" s="104">
        <v>9379.43</v>
      </c>
      <c r="E1260" s="106">
        <v>1</v>
      </c>
    </row>
    <row r="1261" spans="2:5" x14ac:dyDescent="0.25">
      <c r="B1261" s="103">
        <v>44227</v>
      </c>
      <c r="C1261" s="100" t="s">
        <v>243</v>
      </c>
      <c r="D1261" s="104">
        <v>16825.27</v>
      </c>
      <c r="E1261" s="106">
        <v>1</v>
      </c>
    </row>
    <row r="1262" spans="2:5" x14ac:dyDescent="0.25">
      <c r="B1262" s="103">
        <v>44227</v>
      </c>
      <c r="C1262" s="100" t="s">
        <v>243</v>
      </c>
      <c r="D1262" s="104">
        <v>4085.91</v>
      </c>
      <c r="E1262" s="106">
        <v>1</v>
      </c>
    </row>
    <row r="1263" spans="2:5" x14ac:dyDescent="0.25">
      <c r="B1263" s="103">
        <v>44227</v>
      </c>
      <c r="C1263" s="100" t="s">
        <v>243</v>
      </c>
      <c r="D1263" s="104">
        <v>16441.73</v>
      </c>
      <c r="E1263" s="106">
        <v>1</v>
      </c>
    </row>
    <row r="1264" spans="2:5" x14ac:dyDescent="0.25">
      <c r="B1264" s="103">
        <v>44227</v>
      </c>
      <c r="C1264" s="100" t="s">
        <v>243</v>
      </c>
      <c r="D1264" s="104">
        <v>6255.49</v>
      </c>
      <c r="E1264" s="106">
        <v>1</v>
      </c>
    </row>
    <row r="1265" spans="2:5" x14ac:dyDescent="0.25">
      <c r="B1265" s="103">
        <v>44227</v>
      </c>
      <c r="C1265" s="100" t="s">
        <v>243</v>
      </c>
      <c r="D1265" s="104">
        <v>8973.74</v>
      </c>
      <c r="E1265" s="106">
        <v>1</v>
      </c>
    </row>
    <row r="1266" spans="2:5" x14ac:dyDescent="0.25">
      <c r="B1266" s="103">
        <v>44227</v>
      </c>
      <c r="C1266" s="100" t="s">
        <v>243</v>
      </c>
      <c r="D1266" s="104">
        <v>3604.22</v>
      </c>
      <c r="E1266" s="106">
        <v>1</v>
      </c>
    </row>
    <row r="1267" spans="2:5" x14ac:dyDescent="0.25">
      <c r="B1267" s="103">
        <v>44227</v>
      </c>
      <c r="C1267" s="100" t="s">
        <v>615</v>
      </c>
      <c r="D1267" s="104">
        <v>17449.169999999998</v>
      </c>
      <c r="E1267" s="106">
        <v>1</v>
      </c>
    </row>
    <row r="1268" spans="2:5" x14ac:dyDescent="0.25">
      <c r="B1268" s="103">
        <v>44227</v>
      </c>
      <c r="C1268" s="100" t="s">
        <v>616</v>
      </c>
      <c r="D1268" s="104">
        <v>1539.18</v>
      </c>
      <c r="E1268" s="106">
        <v>1</v>
      </c>
    </row>
    <row r="1269" spans="2:5" x14ac:dyDescent="0.25">
      <c r="B1269" s="103">
        <v>44229</v>
      </c>
      <c r="C1269" s="100" t="s">
        <v>724</v>
      </c>
      <c r="D1269" s="104">
        <v>537.15</v>
      </c>
      <c r="E1269" s="106">
        <v>1</v>
      </c>
    </row>
    <row r="1270" spans="2:5" x14ac:dyDescent="0.25">
      <c r="B1270" s="103">
        <v>44229</v>
      </c>
      <c r="C1270" s="100" t="s">
        <v>724</v>
      </c>
      <c r="D1270" s="104">
        <v>545.58000000000004</v>
      </c>
      <c r="E1270" s="106">
        <v>1</v>
      </c>
    </row>
    <row r="1271" spans="2:5" x14ac:dyDescent="0.25">
      <c r="B1271" s="103">
        <v>44230</v>
      </c>
      <c r="C1271" s="100" t="s">
        <v>740</v>
      </c>
      <c r="D1271" s="104">
        <v>13505.29</v>
      </c>
      <c r="E1271" s="106">
        <v>1</v>
      </c>
    </row>
    <row r="1272" spans="2:5" x14ac:dyDescent="0.25">
      <c r="B1272" s="103">
        <v>44230</v>
      </c>
      <c r="C1272" s="100" t="s">
        <v>744</v>
      </c>
      <c r="D1272" s="104">
        <v>2287.12</v>
      </c>
      <c r="E1272" s="106">
        <v>1</v>
      </c>
    </row>
    <row r="1273" spans="2:5" x14ac:dyDescent="0.25">
      <c r="B1273" s="103">
        <v>44230</v>
      </c>
      <c r="C1273" s="100" t="s">
        <v>744</v>
      </c>
      <c r="D1273" s="104">
        <v>25748.080000000002</v>
      </c>
      <c r="E1273" s="106">
        <v>1</v>
      </c>
    </row>
    <row r="1274" spans="2:5" x14ac:dyDescent="0.25">
      <c r="B1274" s="103">
        <v>44231</v>
      </c>
      <c r="C1274" s="100" t="s">
        <v>745</v>
      </c>
      <c r="D1274" s="104">
        <v>6500.82</v>
      </c>
      <c r="E1274" s="106">
        <v>1</v>
      </c>
    </row>
    <row r="1275" spans="2:5" x14ac:dyDescent="0.25">
      <c r="B1275" s="103">
        <v>44231</v>
      </c>
      <c r="C1275" s="100" t="s">
        <v>746</v>
      </c>
      <c r="D1275" s="104">
        <v>1267.04</v>
      </c>
      <c r="E1275" s="106">
        <v>1</v>
      </c>
    </row>
    <row r="1276" spans="2:5" x14ac:dyDescent="0.25">
      <c r="B1276" s="103">
        <v>44231</v>
      </c>
      <c r="C1276" s="100" t="s">
        <v>244</v>
      </c>
      <c r="D1276" s="104">
        <v>12321.8</v>
      </c>
      <c r="E1276" s="106">
        <v>1</v>
      </c>
    </row>
    <row r="1277" spans="2:5" x14ac:dyDescent="0.25">
      <c r="B1277" s="103">
        <v>44231</v>
      </c>
      <c r="C1277" s="100" t="s">
        <v>244</v>
      </c>
      <c r="D1277" s="104">
        <v>4063.18</v>
      </c>
      <c r="E1277" s="106">
        <v>1</v>
      </c>
    </row>
    <row r="1278" spans="2:5" x14ac:dyDescent="0.25">
      <c r="B1278" s="103">
        <v>44231</v>
      </c>
      <c r="C1278" s="100" t="s">
        <v>244</v>
      </c>
      <c r="D1278" s="104">
        <v>9919.1200000000008</v>
      </c>
      <c r="E1278" s="106">
        <v>1</v>
      </c>
    </row>
    <row r="1279" spans="2:5" x14ac:dyDescent="0.25">
      <c r="B1279" s="103">
        <v>44231</v>
      </c>
      <c r="C1279" s="100" t="s">
        <v>244</v>
      </c>
      <c r="D1279" s="104">
        <v>2905.63</v>
      </c>
      <c r="E1279" s="106">
        <v>1</v>
      </c>
    </row>
    <row r="1280" spans="2:5" x14ac:dyDescent="0.25">
      <c r="B1280" s="103">
        <v>44231</v>
      </c>
      <c r="C1280" s="100" t="s">
        <v>244</v>
      </c>
      <c r="D1280" s="104">
        <v>3222.66</v>
      </c>
      <c r="E1280" s="106">
        <v>1</v>
      </c>
    </row>
    <row r="1281" spans="2:5" x14ac:dyDescent="0.25">
      <c r="B1281" s="103">
        <v>44231</v>
      </c>
      <c r="C1281" s="100" t="s">
        <v>244</v>
      </c>
      <c r="D1281" s="104">
        <v>6057.08</v>
      </c>
      <c r="E1281" s="106">
        <v>1</v>
      </c>
    </row>
    <row r="1282" spans="2:5" x14ac:dyDescent="0.25">
      <c r="B1282" s="103">
        <v>44231</v>
      </c>
      <c r="C1282" s="100" t="s">
        <v>244</v>
      </c>
      <c r="D1282" s="104">
        <v>12659.96</v>
      </c>
      <c r="E1282" s="106">
        <v>1</v>
      </c>
    </row>
    <row r="1283" spans="2:5" x14ac:dyDescent="0.25">
      <c r="B1283" s="103">
        <v>44231</v>
      </c>
      <c r="C1283" s="100" t="s">
        <v>244</v>
      </c>
      <c r="D1283" s="104">
        <v>8492.1200000000008</v>
      </c>
      <c r="E1283" s="106">
        <v>1</v>
      </c>
    </row>
    <row r="1284" spans="2:5" x14ac:dyDescent="0.25">
      <c r="B1284" s="103">
        <v>44231</v>
      </c>
      <c r="C1284" s="100" t="s">
        <v>244</v>
      </c>
      <c r="D1284" s="104">
        <v>2504.1999999999998</v>
      </c>
      <c r="E1284" s="106">
        <v>1</v>
      </c>
    </row>
    <row r="1285" spans="2:5" x14ac:dyDescent="0.25">
      <c r="B1285" s="103">
        <v>44231</v>
      </c>
      <c r="C1285" s="100" t="s">
        <v>244</v>
      </c>
      <c r="D1285" s="104">
        <v>3627.38</v>
      </c>
      <c r="E1285" s="106">
        <v>1</v>
      </c>
    </row>
    <row r="1286" spans="2:5" x14ac:dyDescent="0.25">
      <c r="B1286" s="103">
        <v>44231</v>
      </c>
      <c r="C1286" s="100" t="s">
        <v>743</v>
      </c>
      <c r="D1286" s="104">
        <v>3181.8</v>
      </c>
      <c r="E1286" s="106">
        <v>1</v>
      </c>
    </row>
    <row r="1287" spans="2:5" x14ac:dyDescent="0.25">
      <c r="B1287" s="103">
        <v>44231</v>
      </c>
      <c r="C1287" s="100" t="s">
        <v>743</v>
      </c>
      <c r="D1287" s="104">
        <v>3733.08</v>
      </c>
      <c r="E1287" s="106">
        <v>1</v>
      </c>
    </row>
    <row r="1288" spans="2:5" x14ac:dyDescent="0.25">
      <c r="B1288" s="103">
        <v>44231</v>
      </c>
      <c r="C1288" s="100" t="s">
        <v>742</v>
      </c>
      <c r="D1288" s="104">
        <v>3742.27</v>
      </c>
      <c r="E1288" s="106">
        <v>1</v>
      </c>
    </row>
    <row r="1289" spans="2:5" x14ac:dyDescent="0.25">
      <c r="B1289" s="103">
        <v>44232</v>
      </c>
      <c r="C1289" s="100" t="s">
        <v>741</v>
      </c>
      <c r="D1289" s="104">
        <v>1167.5899999999999</v>
      </c>
      <c r="E1289" s="106">
        <v>1</v>
      </c>
    </row>
    <row r="1290" spans="2:5" x14ac:dyDescent="0.25">
      <c r="B1290" s="103">
        <v>44232</v>
      </c>
      <c r="C1290" s="100" t="s">
        <v>741</v>
      </c>
      <c r="D1290" s="104">
        <v>1141.76</v>
      </c>
      <c r="E1290" s="106">
        <v>1</v>
      </c>
    </row>
    <row r="1291" spans="2:5" x14ac:dyDescent="0.25">
      <c r="B1291" s="103">
        <v>44232</v>
      </c>
      <c r="C1291" s="100" t="s">
        <v>741</v>
      </c>
      <c r="D1291" s="104">
        <v>1206.25</v>
      </c>
      <c r="E1291" s="106">
        <v>1</v>
      </c>
    </row>
    <row r="1292" spans="2:5" x14ac:dyDescent="0.25">
      <c r="B1292" s="103">
        <v>44232</v>
      </c>
      <c r="C1292" s="100" t="s">
        <v>725</v>
      </c>
      <c r="D1292" s="104">
        <v>1261.1600000000001</v>
      </c>
      <c r="E1292" s="106">
        <v>1</v>
      </c>
    </row>
    <row r="1293" spans="2:5" x14ac:dyDescent="0.25">
      <c r="B1293" s="103">
        <v>44232</v>
      </c>
      <c r="C1293" s="100" t="s">
        <v>725</v>
      </c>
      <c r="D1293" s="104">
        <v>1294.1400000000001</v>
      </c>
      <c r="E1293" s="106">
        <v>1</v>
      </c>
    </row>
    <row r="1294" spans="2:5" x14ac:dyDescent="0.25">
      <c r="B1294" s="103">
        <v>44232</v>
      </c>
      <c r="C1294" s="100" t="s">
        <v>725</v>
      </c>
      <c r="D1294" s="104">
        <v>2588.27</v>
      </c>
      <c r="E1294" s="106">
        <v>1</v>
      </c>
    </row>
    <row r="1295" spans="2:5" x14ac:dyDescent="0.25">
      <c r="B1295" s="103">
        <v>44232</v>
      </c>
      <c r="C1295" s="100" t="s">
        <v>754</v>
      </c>
      <c r="D1295" s="104">
        <v>1474.48</v>
      </c>
      <c r="E1295" s="106">
        <v>1</v>
      </c>
    </row>
    <row r="1296" spans="2:5" x14ac:dyDescent="0.25">
      <c r="B1296" s="103">
        <v>44233</v>
      </c>
      <c r="C1296" s="100" t="s">
        <v>245</v>
      </c>
      <c r="D1296" s="104">
        <v>85973.34</v>
      </c>
      <c r="E1296" s="106">
        <v>1</v>
      </c>
    </row>
    <row r="1297" spans="2:5" x14ac:dyDescent="0.25">
      <c r="B1297" s="103">
        <v>44233</v>
      </c>
      <c r="C1297" s="100" t="s">
        <v>245</v>
      </c>
      <c r="D1297" s="104">
        <v>168858.64</v>
      </c>
      <c r="E1297" s="106">
        <v>1</v>
      </c>
    </row>
    <row r="1298" spans="2:5" x14ac:dyDescent="0.25">
      <c r="B1298" s="103">
        <v>44233</v>
      </c>
      <c r="C1298" s="100" t="s">
        <v>758</v>
      </c>
      <c r="D1298" s="104">
        <v>590.63</v>
      </c>
      <c r="E1298" s="106">
        <v>1</v>
      </c>
    </row>
    <row r="1299" spans="2:5" x14ac:dyDescent="0.25">
      <c r="B1299" s="103">
        <v>44233</v>
      </c>
      <c r="C1299" s="100" t="s">
        <v>759</v>
      </c>
      <c r="D1299" s="104">
        <v>201.61</v>
      </c>
      <c r="E1299" s="106">
        <v>1</v>
      </c>
    </row>
    <row r="1300" spans="2:5" x14ac:dyDescent="0.25">
      <c r="B1300" s="103">
        <v>44233</v>
      </c>
      <c r="C1300" s="100" t="s">
        <v>760</v>
      </c>
      <c r="D1300" s="104">
        <v>374.16</v>
      </c>
      <c r="E1300" s="106">
        <v>1</v>
      </c>
    </row>
    <row r="1301" spans="2:5" x14ac:dyDescent="0.25">
      <c r="B1301" s="103">
        <v>44233</v>
      </c>
      <c r="C1301" s="100" t="s">
        <v>761</v>
      </c>
      <c r="D1301" s="104">
        <v>379.75</v>
      </c>
      <c r="E1301" s="106">
        <v>1</v>
      </c>
    </row>
    <row r="1302" spans="2:5" x14ac:dyDescent="0.25">
      <c r="B1302" s="103">
        <v>44233</v>
      </c>
      <c r="C1302" s="100" t="s">
        <v>761</v>
      </c>
      <c r="D1302" s="104">
        <v>108.9</v>
      </c>
      <c r="E1302" s="106">
        <v>1</v>
      </c>
    </row>
    <row r="1303" spans="2:5" x14ac:dyDescent="0.25">
      <c r="B1303" s="103">
        <v>44233</v>
      </c>
      <c r="C1303" s="100" t="s">
        <v>762</v>
      </c>
      <c r="D1303" s="104">
        <v>2524.8000000000002</v>
      </c>
      <c r="E1303" s="106">
        <v>1</v>
      </c>
    </row>
    <row r="1304" spans="2:5" x14ac:dyDescent="0.25">
      <c r="B1304" s="103">
        <v>44233</v>
      </c>
      <c r="C1304" s="100" t="s">
        <v>771</v>
      </c>
      <c r="D1304" s="104">
        <v>489.09</v>
      </c>
      <c r="E1304" s="106">
        <v>1</v>
      </c>
    </row>
    <row r="1305" spans="2:5" x14ac:dyDescent="0.25">
      <c r="B1305" s="103">
        <v>44233</v>
      </c>
      <c r="C1305" s="100" t="s">
        <v>769</v>
      </c>
      <c r="D1305" s="104">
        <v>79.209999999999994</v>
      </c>
      <c r="E1305" s="106">
        <v>1</v>
      </c>
    </row>
    <row r="1306" spans="2:5" x14ac:dyDescent="0.25">
      <c r="B1306" s="103">
        <v>44234</v>
      </c>
      <c r="C1306" s="100" t="s">
        <v>747</v>
      </c>
      <c r="D1306" s="104">
        <v>1391</v>
      </c>
      <c r="E1306" s="106">
        <v>1</v>
      </c>
    </row>
    <row r="1307" spans="2:5" x14ac:dyDescent="0.25">
      <c r="B1307" s="103">
        <v>44234</v>
      </c>
      <c r="C1307" s="100" t="s">
        <v>748</v>
      </c>
      <c r="D1307" s="104">
        <v>144.44999999999999</v>
      </c>
      <c r="E1307" s="106">
        <v>1</v>
      </c>
    </row>
    <row r="1308" spans="2:5" x14ac:dyDescent="0.25">
      <c r="B1308" s="103">
        <v>44234</v>
      </c>
      <c r="C1308" s="100" t="s">
        <v>752</v>
      </c>
      <c r="D1308" s="104">
        <v>12198</v>
      </c>
      <c r="E1308" s="106">
        <v>1</v>
      </c>
    </row>
    <row r="1309" spans="2:5" x14ac:dyDescent="0.25">
      <c r="B1309" s="103">
        <v>44234</v>
      </c>
      <c r="C1309" s="100" t="s">
        <v>753</v>
      </c>
      <c r="D1309" s="104">
        <v>2247</v>
      </c>
      <c r="E1309" s="106">
        <v>1</v>
      </c>
    </row>
    <row r="1310" spans="2:5" x14ac:dyDescent="0.25">
      <c r="B1310" s="103">
        <v>44234</v>
      </c>
      <c r="C1310" s="100" t="s">
        <v>756</v>
      </c>
      <c r="D1310" s="104">
        <v>7095.37</v>
      </c>
      <c r="E1310" s="106">
        <v>1</v>
      </c>
    </row>
    <row r="1311" spans="2:5" x14ac:dyDescent="0.25">
      <c r="B1311" s="103">
        <v>44234</v>
      </c>
      <c r="C1311" s="100" t="s">
        <v>757</v>
      </c>
      <c r="D1311" s="104">
        <v>26268.43</v>
      </c>
      <c r="E1311" s="106">
        <v>1</v>
      </c>
    </row>
    <row r="1312" spans="2:5" x14ac:dyDescent="0.25">
      <c r="B1312" s="103">
        <v>44234</v>
      </c>
      <c r="C1312" s="100" t="s">
        <v>763</v>
      </c>
      <c r="D1312" s="104">
        <v>300.11</v>
      </c>
      <c r="E1312" s="106">
        <v>1</v>
      </c>
    </row>
    <row r="1313" spans="2:5" x14ac:dyDescent="0.25">
      <c r="B1313" s="103">
        <v>44234</v>
      </c>
      <c r="C1313" s="100" t="s">
        <v>763</v>
      </c>
      <c r="D1313" s="104">
        <v>2940.07</v>
      </c>
      <c r="E1313" s="106">
        <v>1</v>
      </c>
    </row>
    <row r="1314" spans="2:5" x14ac:dyDescent="0.25">
      <c r="B1314" s="103">
        <v>44234</v>
      </c>
      <c r="C1314" s="100" t="s">
        <v>763</v>
      </c>
      <c r="D1314" s="104">
        <v>600.22</v>
      </c>
      <c r="E1314" s="106">
        <v>1</v>
      </c>
    </row>
    <row r="1315" spans="2:5" x14ac:dyDescent="0.25">
      <c r="B1315" s="103">
        <v>44235</v>
      </c>
      <c r="C1315" s="100" t="s">
        <v>749</v>
      </c>
      <c r="D1315" s="104">
        <v>367.49</v>
      </c>
      <c r="E1315" s="106">
        <v>1</v>
      </c>
    </row>
    <row r="1316" spans="2:5" x14ac:dyDescent="0.25">
      <c r="B1316" s="103">
        <v>44236</v>
      </c>
      <c r="C1316" s="100" t="s">
        <v>766</v>
      </c>
      <c r="D1316" s="104">
        <v>10661.04</v>
      </c>
      <c r="E1316" s="106">
        <v>1</v>
      </c>
    </row>
    <row r="1317" spans="2:5" x14ac:dyDescent="0.25">
      <c r="B1317" s="103">
        <v>44236</v>
      </c>
      <c r="C1317" s="100" t="s">
        <v>246</v>
      </c>
      <c r="D1317" s="104">
        <v>4929.4799999999996</v>
      </c>
      <c r="E1317" s="106">
        <v>1</v>
      </c>
    </row>
    <row r="1318" spans="2:5" x14ac:dyDescent="0.25">
      <c r="B1318" s="103">
        <v>44236</v>
      </c>
      <c r="C1318" s="100" t="s">
        <v>246</v>
      </c>
      <c r="D1318" s="104">
        <v>6950.36</v>
      </c>
      <c r="E1318" s="106">
        <v>1</v>
      </c>
    </row>
    <row r="1319" spans="2:5" x14ac:dyDescent="0.25">
      <c r="B1319" s="103">
        <v>44236</v>
      </c>
      <c r="C1319" s="100" t="s">
        <v>755</v>
      </c>
      <c r="D1319" s="104">
        <v>8254.06</v>
      </c>
      <c r="E1319" s="106">
        <v>1</v>
      </c>
    </row>
    <row r="1320" spans="2:5" x14ac:dyDescent="0.25">
      <c r="B1320" s="103">
        <v>44236</v>
      </c>
      <c r="C1320" s="100" t="s">
        <v>755</v>
      </c>
      <c r="D1320" s="104">
        <v>6008.05</v>
      </c>
      <c r="E1320" s="106">
        <v>1</v>
      </c>
    </row>
    <row r="1321" spans="2:5" x14ac:dyDescent="0.25">
      <c r="B1321" s="103">
        <v>44236</v>
      </c>
      <c r="C1321" s="100" t="s">
        <v>768</v>
      </c>
      <c r="D1321" s="104">
        <v>5824.4</v>
      </c>
      <c r="E1321" s="106">
        <v>1</v>
      </c>
    </row>
    <row r="1322" spans="2:5" x14ac:dyDescent="0.25">
      <c r="B1322" s="103">
        <v>44236</v>
      </c>
      <c r="C1322" s="100" t="s">
        <v>773</v>
      </c>
      <c r="D1322" s="104">
        <v>1463.29</v>
      </c>
      <c r="E1322" s="106">
        <v>1</v>
      </c>
    </row>
    <row r="1323" spans="2:5" x14ac:dyDescent="0.25">
      <c r="B1323" s="103">
        <v>44236</v>
      </c>
      <c r="C1323" s="100" t="s">
        <v>773</v>
      </c>
      <c r="D1323" s="104">
        <v>2880.55</v>
      </c>
      <c r="E1323" s="106">
        <v>1</v>
      </c>
    </row>
    <row r="1324" spans="2:5" x14ac:dyDescent="0.25">
      <c r="B1324" s="103">
        <v>44237</v>
      </c>
      <c r="C1324" s="100" t="s">
        <v>750</v>
      </c>
      <c r="D1324" s="104">
        <v>5455.41</v>
      </c>
      <c r="E1324" s="106">
        <v>1</v>
      </c>
    </row>
    <row r="1325" spans="2:5" x14ac:dyDescent="0.25">
      <c r="B1325" s="103">
        <v>44237</v>
      </c>
      <c r="C1325" s="100" t="s">
        <v>774</v>
      </c>
      <c r="D1325" s="104">
        <v>768.4</v>
      </c>
      <c r="E1325" s="106">
        <v>1</v>
      </c>
    </row>
    <row r="1326" spans="2:5" x14ac:dyDescent="0.25">
      <c r="B1326" s="103">
        <v>44237</v>
      </c>
      <c r="C1326" s="100" t="s">
        <v>774</v>
      </c>
      <c r="D1326" s="104">
        <v>1818.21</v>
      </c>
      <c r="E1326" s="106">
        <v>1</v>
      </c>
    </row>
    <row r="1327" spans="2:5" x14ac:dyDescent="0.25">
      <c r="B1327" s="103">
        <v>44237</v>
      </c>
      <c r="C1327" s="100" t="s">
        <v>770</v>
      </c>
      <c r="D1327" s="104">
        <v>8986.3799999999992</v>
      </c>
      <c r="E1327" s="106">
        <v>1</v>
      </c>
    </row>
    <row r="1328" spans="2:5" x14ac:dyDescent="0.25">
      <c r="B1328" s="103">
        <v>44238</v>
      </c>
      <c r="C1328" s="100" t="s">
        <v>772</v>
      </c>
      <c r="D1328" s="104">
        <v>436.52</v>
      </c>
      <c r="E1328" s="106">
        <v>1</v>
      </c>
    </row>
    <row r="1329" spans="2:5" x14ac:dyDescent="0.25">
      <c r="B1329" s="103">
        <v>44238</v>
      </c>
      <c r="C1329" s="100" t="s">
        <v>772</v>
      </c>
      <c r="D1329" s="104">
        <v>3146.94</v>
      </c>
      <c r="E1329" s="106">
        <v>1</v>
      </c>
    </row>
    <row r="1330" spans="2:5" x14ac:dyDescent="0.25">
      <c r="B1330" s="103">
        <v>44238</v>
      </c>
      <c r="C1330" s="100" t="s">
        <v>772</v>
      </c>
      <c r="D1330" s="104">
        <v>832.13</v>
      </c>
      <c r="E1330" s="106">
        <v>1</v>
      </c>
    </row>
    <row r="1331" spans="2:5" x14ac:dyDescent="0.25">
      <c r="B1331" s="103">
        <v>44238</v>
      </c>
      <c r="C1331" s="100" t="s">
        <v>765</v>
      </c>
      <c r="D1331" s="104">
        <v>8430.1299999999992</v>
      </c>
      <c r="E1331" s="106">
        <v>1</v>
      </c>
    </row>
    <row r="1332" spans="2:5" x14ac:dyDescent="0.25">
      <c r="B1332" s="103">
        <v>44238</v>
      </c>
      <c r="C1332" s="100" t="s">
        <v>765</v>
      </c>
      <c r="D1332" s="104">
        <v>1521.65</v>
      </c>
      <c r="E1332" s="106">
        <v>1</v>
      </c>
    </row>
    <row r="1333" spans="2:5" x14ac:dyDescent="0.25">
      <c r="B1333" s="103">
        <v>44238</v>
      </c>
      <c r="C1333" s="100" t="s">
        <v>765</v>
      </c>
      <c r="D1333" s="104">
        <v>8557.73</v>
      </c>
      <c r="E1333" s="106">
        <v>1</v>
      </c>
    </row>
    <row r="1334" spans="2:5" x14ac:dyDescent="0.25">
      <c r="B1334" s="103">
        <v>44238</v>
      </c>
      <c r="C1334" s="100" t="s">
        <v>765</v>
      </c>
      <c r="D1334" s="104">
        <v>733.82</v>
      </c>
      <c r="E1334" s="106">
        <v>1</v>
      </c>
    </row>
    <row r="1335" spans="2:5" x14ac:dyDescent="0.25">
      <c r="B1335" s="103">
        <v>44240</v>
      </c>
      <c r="C1335" s="100" t="s">
        <v>764</v>
      </c>
      <c r="D1335" s="104">
        <v>2390.11</v>
      </c>
      <c r="E1335" s="106">
        <v>1</v>
      </c>
    </row>
    <row r="1336" spans="2:5" x14ac:dyDescent="0.25">
      <c r="B1336" s="103">
        <v>44241</v>
      </c>
      <c r="C1336" s="100" t="s">
        <v>767</v>
      </c>
      <c r="D1336" s="104">
        <v>1407.42</v>
      </c>
      <c r="E1336" s="106">
        <v>1</v>
      </c>
    </row>
    <row r="1337" spans="2:5" x14ac:dyDescent="0.25">
      <c r="B1337" s="103">
        <v>44241</v>
      </c>
      <c r="C1337" s="100" t="s">
        <v>767</v>
      </c>
      <c r="D1337" s="104">
        <v>1923.74</v>
      </c>
      <c r="E1337" s="106">
        <v>1</v>
      </c>
    </row>
    <row r="1338" spans="2:5" x14ac:dyDescent="0.25">
      <c r="B1338" s="103">
        <v>44241</v>
      </c>
      <c r="C1338" s="100" t="s">
        <v>777</v>
      </c>
      <c r="D1338" s="104">
        <v>33126.17</v>
      </c>
      <c r="E1338" s="106">
        <v>1</v>
      </c>
    </row>
    <row r="1339" spans="2:5" x14ac:dyDescent="0.25">
      <c r="B1339" s="103">
        <v>44241</v>
      </c>
      <c r="C1339" s="100" t="s">
        <v>777</v>
      </c>
      <c r="D1339" s="104">
        <v>16669.099999999999</v>
      </c>
      <c r="E1339" s="106">
        <v>1</v>
      </c>
    </row>
    <row r="1340" spans="2:5" x14ac:dyDescent="0.25">
      <c r="B1340" s="103">
        <v>44241</v>
      </c>
      <c r="C1340" s="100" t="s">
        <v>775</v>
      </c>
      <c r="D1340" s="104">
        <v>2011.74</v>
      </c>
      <c r="E1340" s="106">
        <v>1</v>
      </c>
    </row>
    <row r="1341" spans="2:5" x14ac:dyDescent="0.25">
      <c r="B1341" s="103">
        <v>44241</v>
      </c>
      <c r="C1341" s="100" t="s">
        <v>775</v>
      </c>
      <c r="D1341" s="104">
        <v>7103.69</v>
      </c>
      <c r="E1341" s="106">
        <v>1</v>
      </c>
    </row>
    <row r="1342" spans="2:5" x14ac:dyDescent="0.25">
      <c r="B1342" s="103">
        <v>44241</v>
      </c>
      <c r="C1342" s="100" t="s">
        <v>775</v>
      </c>
      <c r="D1342" s="104">
        <v>531.35</v>
      </c>
      <c r="E1342" s="106">
        <v>1</v>
      </c>
    </row>
    <row r="1343" spans="2:5" x14ac:dyDescent="0.25">
      <c r="B1343" s="103">
        <v>44241</v>
      </c>
      <c r="C1343" s="100" t="s">
        <v>775</v>
      </c>
      <c r="D1343" s="104">
        <v>3571.68</v>
      </c>
      <c r="E1343" s="106">
        <v>1</v>
      </c>
    </row>
    <row r="1344" spans="2:5" x14ac:dyDescent="0.25">
      <c r="B1344" s="103">
        <v>44241</v>
      </c>
      <c r="C1344" s="100" t="s">
        <v>775</v>
      </c>
      <c r="D1344" s="104">
        <v>2008.93</v>
      </c>
      <c r="E1344" s="106">
        <v>1</v>
      </c>
    </row>
    <row r="1345" spans="2:5" x14ac:dyDescent="0.25">
      <c r="B1345" s="103">
        <v>44241</v>
      </c>
      <c r="C1345" s="100" t="s">
        <v>775</v>
      </c>
      <c r="D1345" s="104">
        <v>743.61</v>
      </c>
      <c r="E1345" s="106">
        <v>1</v>
      </c>
    </row>
    <row r="1346" spans="2:5" x14ac:dyDescent="0.25">
      <c r="B1346" s="103">
        <v>44241</v>
      </c>
      <c r="C1346" s="100" t="s">
        <v>775</v>
      </c>
      <c r="D1346" s="104">
        <v>6482.92</v>
      </c>
      <c r="E1346" s="106">
        <v>1</v>
      </c>
    </row>
    <row r="1347" spans="2:5" x14ac:dyDescent="0.25">
      <c r="B1347" s="103">
        <v>44241</v>
      </c>
      <c r="C1347" s="100" t="s">
        <v>775</v>
      </c>
      <c r="D1347" s="104">
        <v>3864.13</v>
      </c>
      <c r="E1347" s="106">
        <v>1</v>
      </c>
    </row>
    <row r="1348" spans="2:5" x14ac:dyDescent="0.25">
      <c r="B1348" s="103">
        <v>44241</v>
      </c>
      <c r="C1348" s="100" t="s">
        <v>775</v>
      </c>
      <c r="D1348" s="104">
        <v>846.17</v>
      </c>
      <c r="E1348" s="106">
        <v>1</v>
      </c>
    </row>
    <row r="1349" spans="2:5" x14ac:dyDescent="0.25">
      <c r="B1349" s="103">
        <v>44241</v>
      </c>
      <c r="C1349" s="100" t="s">
        <v>775</v>
      </c>
      <c r="D1349" s="104">
        <v>3153.59</v>
      </c>
      <c r="E1349" s="106">
        <v>1</v>
      </c>
    </row>
    <row r="1350" spans="2:5" x14ac:dyDescent="0.25">
      <c r="B1350" s="103">
        <v>44241</v>
      </c>
      <c r="C1350" s="100" t="s">
        <v>775</v>
      </c>
      <c r="D1350" s="104">
        <v>54.57</v>
      </c>
      <c r="E1350" s="106">
        <v>1</v>
      </c>
    </row>
    <row r="1351" spans="2:5" x14ac:dyDescent="0.25">
      <c r="B1351" s="103">
        <v>44241</v>
      </c>
      <c r="C1351" s="100" t="s">
        <v>775</v>
      </c>
      <c r="D1351" s="104">
        <v>3836.51</v>
      </c>
      <c r="E1351" s="106">
        <v>1</v>
      </c>
    </row>
    <row r="1352" spans="2:5" x14ac:dyDescent="0.25">
      <c r="B1352" s="103">
        <v>44241</v>
      </c>
      <c r="C1352" s="100" t="s">
        <v>775</v>
      </c>
      <c r="D1352" s="104">
        <v>586.34</v>
      </c>
      <c r="E1352" s="106">
        <v>1</v>
      </c>
    </row>
    <row r="1353" spans="2:5" x14ac:dyDescent="0.25">
      <c r="B1353" s="103">
        <v>44241</v>
      </c>
      <c r="C1353" s="100" t="s">
        <v>775</v>
      </c>
      <c r="D1353" s="104">
        <v>4283.07</v>
      </c>
      <c r="E1353" s="106">
        <v>1</v>
      </c>
    </row>
    <row r="1354" spans="2:5" x14ac:dyDescent="0.25">
      <c r="B1354" s="103">
        <v>44241</v>
      </c>
      <c r="C1354" s="100" t="s">
        <v>775</v>
      </c>
      <c r="D1354" s="104">
        <v>1314.61</v>
      </c>
      <c r="E1354" s="106">
        <v>1</v>
      </c>
    </row>
    <row r="1355" spans="2:5" x14ac:dyDescent="0.25">
      <c r="B1355" s="103">
        <v>44241</v>
      </c>
      <c r="C1355" s="100" t="s">
        <v>778</v>
      </c>
      <c r="D1355" s="104">
        <v>1064.32</v>
      </c>
      <c r="E1355" s="106">
        <v>1</v>
      </c>
    </row>
    <row r="1356" spans="2:5" x14ac:dyDescent="0.25">
      <c r="B1356" s="103">
        <v>44241</v>
      </c>
      <c r="C1356" s="100" t="s">
        <v>780</v>
      </c>
      <c r="D1356" s="104">
        <v>1596.48</v>
      </c>
      <c r="E1356" s="106">
        <v>1</v>
      </c>
    </row>
    <row r="1357" spans="2:5" x14ac:dyDescent="0.25">
      <c r="B1357" s="103">
        <v>44241</v>
      </c>
      <c r="C1357" s="100" t="s">
        <v>786</v>
      </c>
      <c r="D1357" s="104">
        <v>1267.3499999999999</v>
      </c>
      <c r="E1357" s="106">
        <v>1</v>
      </c>
    </row>
    <row r="1358" spans="2:5" x14ac:dyDescent="0.25">
      <c r="B1358" s="103">
        <v>44241</v>
      </c>
      <c r="C1358" s="100" t="s">
        <v>787</v>
      </c>
      <c r="D1358" s="104">
        <v>1814.46</v>
      </c>
      <c r="E1358" s="106">
        <v>1</v>
      </c>
    </row>
    <row r="1359" spans="2:5" x14ac:dyDescent="0.25">
      <c r="B1359" s="103">
        <v>44241</v>
      </c>
      <c r="C1359" s="100" t="s">
        <v>247</v>
      </c>
      <c r="D1359" s="104">
        <v>3056.82</v>
      </c>
      <c r="E1359" s="106">
        <v>1</v>
      </c>
    </row>
    <row r="1360" spans="2:5" x14ac:dyDescent="0.25">
      <c r="B1360" s="103">
        <v>44241</v>
      </c>
      <c r="C1360" s="100" t="s">
        <v>788</v>
      </c>
      <c r="D1360" s="104">
        <v>3225.72</v>
      </c>
      <c r="E1360" s="106">
        <v>1</v>
      </c>
    </row>
    <row r="1361" spans="2:5" x14ac:dyDescent="0.25">
      <c r="B1361" s="103">
        <v>44241</v>
      </c>
      <c r="C1361" s="100" t="s">
        <v>781</v>
      </c>
      <c r="D1361" s="104">
        <v>1072.8</v>
      </c>
      <c r="E1361" s="106">
        <v>1</v>
      </c>
    </row>
    <row r="1362" spans="2:5" x14ac:dyDescent="0.25">
      <c r="B1362" s="103">
        <v>44241</v>
      </c>
      <c r="C1362" s="100" t="s">
        <v>796</v>
      </c>
      <c r="D1362" s="104">
        <v>712.89</v>
      </c>
      <c r="E1362" s="106">
        <v>1</v>
      </c>
    </row>
    <row r="1363" spans="2:5" x14ac:dyDescent="0.25">
      <c r="B1363" s="103">
        <v>44241</v>
      </c>
      <c r="C1363" s="100" t="s">
        <v>807</v>
      </c>
      <c r="D1363" s="104">
        <v>3367.4</v>
      </c>
      <c r="E1363" s="106">
        <v>1</v>
      </c>
    </row>
    <row r="1364" spans="2:5" x14ac:dyDescent="0.25">
      <c r="B1364" s="103">
        <v>44243</v>
      </c>
      <c r="C1364" s="100" t="s">
        <v>776</v>
      </c>
      <c r="D1364" s="104">
        <v>2227.98</v>
      </c>
      <c r="E1364" s="106">
        <v>1</v>
      </c>
    </row>
    <row r="1365" spans="2:5" x14ac:dyDescent="0.25">
      <c r="B1365" s="103">
        <v>44243</v>
      </c>
      <c r="C1365" s="100" t="s">
        <v>776</v>
      </c>
      <c r="D1365" s="104">
        <v>4134.08</v>
      </c>
      <c r="E1365" s="106">
        <v>1</v>
      </c>
    </row>
    <row r="1366" spans="2:5" x14ac:dyDescent="0.25">
      <c r="B1366" s="103">
        <v>44243</v>
      </c>
      <c r="C1366" s="100" t="s">
        <v>782</v>
      </c>
      <c r="D1366" s="104">
        <v>1854.86</v>
      </c>
      <c r="E1366" s="106">
        <v>1</v>
      </c>
    </row>
    <row r="1367" spans="2:5" x14ac:dyDescent="0.25">
      <c r="B1367" s="103">
        <v>44243</v>
      </c>
      <c r="C1367" s="100" t="s">
        <v>793</v>
      </c>
      <c r="D1367" s="104">
        <v>4531.9799999999996</v>
      </c>
      <c r="E1367" s="106">
        <v>1</v>
      </c>
    </row>
    <row r="1368" spans="2:5" x14ac:dyDescent="0.25">
      <c r="B1368" s="103">
        <v>44243</v>
      </c>
      <c r="C1368" s="100" t="s">
        <v>779</v>
      </c>
      <c r="D1368" s="104">
        <v>13186.76</v>
      </c>
      <c r="E1368" s="106">
        <v>1</v>
      </c>
    </row>
    <row r="1369" spans="2:5" x14ac:dyDescent="0.25">
      <c r="B1369" s="103">
        <v>44243</v>
      </c>
      <c r="C1369" s="100" t="s">
        <v>800</v>
      </c>
      <c r="D1369" s="104">
        <v>4050.02</v>
      </c>
      <c r="E1369" s="106">
        <v>1</v>
      </c>
    </row>
    <row r="1370" spans="2:5" x14ac:dyDescent="0.25">
      <c r="B1370" s="103">
        <v>44243</v>
      </c>
      <c r="C1370" s="100" t="s">
        <v>800</v>
      </c>
      <c r="D1370" s="104">
        <v>10125.049999999999</v>
      </c>
      <c r="E1370" s="106">
        <v>1</v>
      </c>
    </row>
    <row r="1371" spans="2:5" x14ac:dyDescent="0.25">
      <c r="B1371" s="103">
        <v>44243</v>
      </c>
      <c r="C1371" s="100" t="s">
        <v>795</v>
      </c>
      <c r="D1371" s="104">
        <v>4368.03</v>
      </c>
      <c r="E1371" s="106">
        <v>1</v>
      </c>
    </row>
    <row r="1372" spans="2:5" x14ac:dyDescent="0.25">
      <c r="B1372" s="103">
        <v>44243</v>
      </c>
      <c r="C1372" s="100" t="s">
        <v>795</v>
      </c>
      <c r="D1372" s="104">
        <v>8041.81</v>
      </c>
      <c r="E1372" s="106">
        <v>1</v>
      </c>
    </row>
    <row r="1373" spans="2:5" x14ac:dyDescent="0.25">
      <c r="B1373" s="103">
        <v>44243</v>
      </c>
      <c r="C1373" s="100" t="s">
        <v>797</v>
      </c>
      <c r="D1373" s="104">
        <v>4840.3900000000003</v>
      </c>
      <c r="E1373" s="106">
        <v>1</v>
      </c>
    </row>
    <row r="1374" spans="2:5" x14ac:dyDescent="0.25">
      <c r="B1374" s="103">
        <v>44243</v>
      </c>
      <c r="C1374" s="100" t="s">
        <v>798</v>
      </c>
      <c r="D1374" s="104">
        <v>4613.8</v>
      </c>
      <c r="E1374" s="106">
        <v>1</v>
      </c>
    </row>
    <row r="1375" spans="2:5" x14ac:dyDescent="0.25">
      <c r="B1375" s="103">
        <v>44243</v>
      </c>
      <c r="C1375" s="100" t="s">
        <v>808</v>
      </c>
      <c r="D1375" s="104">
        <v>4838.58</v>
      </c>
      <c r="E1375" s="106">
        <v>1</v>
      </c>
    </row>
    <row r="1376" spans="2:5" x14ac:dyDescent="0.25">
      <c r="B1376" s="103">
        <v>44243</v>
      </c>
      <c r="C1376" s="100" t="s">
        <v>791</v>
      </c>
      <c r="D1376" s="104">
        <v>19356.82</v>
      </c>
      <c r="E1376" s="106">
        <v>1</v>
      </c>
    </row>
    <row r="1377" spans="2:5" x14ac:dyDescent="0.25">
      <c r="B1377" s="103">
        <v>44243</v>
      </c>
      <c r="C1377" s="100" t="s">
        <v>792</v>
      </c>
      <c r="D1377" s="104">
        <v>8979.7199999999993</v>
      </c>
      <c r="E1377" s="106">
        <v>1</v>
      </c>
    </row>
    <row r="1378" spans="2:5" x14ac:dyDescent="0.25">
      <c r="B1378" s="103">
        <v>44243</v>
      </c>
      <c r="C1378" s="100" t="s">
        <v>809</v>
      </c>
      <c r="D1378" s="104">
        <v>9113.92</v>
      </c>
      <c r="E1378" s="106">
        <v>1</v>
      </c>
    </row>
    <row r="1379" spans="2:5" x14ac:dyDescent="0.25">
      <c r="B1379" s="103">
        <v>44243</v>
      </c>
      <c r="C1379" s="100" t="s">
        <v>809</v>
      </c>
      <c r="D1379" s="104">
        <v>2613.6799999999998</v>
      </c>
      <c r="E1379" s="106">
        <v>1</v>
      </c>
    </row>
    <row r="1380" spans="2:5" x14ac:dyDescent="0.25">
      <c r="B1380" s="103">
        <v>44243</v>
      </c>
      <c r="C1380" s="100" t="s">
        <v>810</v>
      </c>
      <c r="D1380" s="104">
        <v>8314.5499999999993</v>
      </c>
      <c r="E1380" s="106">
        <v>1</v>
      </c>
    </row>
    <row r="1381" spans="2:5" x14ac:dyDescent="0.25">
      <c r="B1381" s="103">
        <v>44243</v>
      </c>
      <c r="C1381" s="100" t="s">
        <v>811</v>
      </c>
      <c r="D1381" s="104">
        <v>1901.03</v>
      </c>
      <c r="E1381" s="106">
        <v>1</v>
      </c>
    </row>
    <row r="1382" spans="2:5" x14ac:dyDescent="0.25">
      <c r="B1382" s="103">
        <v>44245</v>
      </c>
      <c r="C1382" s="100" t="s">
        <v>783</v>
      </c>
      <c r="D1382" s="104">
        <v>2115.67</v>
      </c>
      <c r="E1382" s="106">
        <v>1</v>
      </c>
    </row>
    <row r="1383" spans="2:5" x14ac:dyDescent="0.25">
      <c r="B1383" s="103">
        <v>44245</v>
      </c>
      <c r="C1383" s="100" t="s">
        <v>784</v>
      </c>
      <c r="D1383" s="104">
        <v>3223.14</v>
      </c>
      <c r="E1383" s="106">
        <v>1</v>
      </c>
    </row>
    <row r="1384" spans="2:5" x14ac:dyDescent="0.25">
      <c r="B1384" s="103">
        <v>44245</v>
      </c>
      <c r="C1384" s="100" t="s">
        <v>784</v>
      </c>
      <c r="D1384" s="104">
        <v>3279.29</v>
      </c>
      <c r="E1384" s="106">
        <v>1</v>
      </c>
    </row>
    <row r="1385" spans="2:5" x14ac:dyDescent="0.25">
      <c r="B1385" s="103">
        <v>44245</v>
      </c>
      <c r="C1385" s="100" t="s">
        <v>790</v>
      </c>
      <c r="D1385" s="104">
        <v>1475.38</v>
      </c>
      <c r="E1385" s="106">
        <v>1</v>
      </c>
    </row>
    <row r="1386" spans="2:5" x14ac:dyDescent="0.25">
      <c r="B1386" s="103">
        <v>44245</v>
      </c>
      <c r="C1386" s="100" t="s">
        <v>790</v>
      </c>
      <c r="D1386" s="104">
        <v>1360.2</v>
      </c>
      <c r="E1386" s="106">
        <v>1</v>
      </c>
    </row>
    <row r="1387" spans="2:5" x14ac:dyDescent="0.25">
      <c r="B1387" s="103">
        <v>44245</v>
      </c>
      <c r="C1387" s="100" t="s">
        <v>790</v>
      </c>
      <c r="D1387" s="104">
        <v>1993.38</v>
      </c>
      <c r="E1387" s="106">
        <v>1</v>
      </c>
    </row>
    <row r="1388" spans="2:5" x14ac:dyDescent="0.25">
      <c r="B1388" s="103">
        <v>44245</v>
      </c>
      <c r="C1388" s="100" t="s">
        <v>751</v>
      </c>
      <c r="D1388" s="104">
        <v>1745.87</v>
      </c>
      <c r="E1388" s="106">
        <v>1</v>
      </c>
    </row>
    <row r="1389" spans="2:5" x14ac:dyDescent="0.25">
      <c r="B1389" s="103">
        <v>44245</v>
      </c>
      <c r="C1389" s="100" t="s">
        <v>751</v>
      </c>
      <c r="D1389" s="104">
        <v>1676.26</v>
      </c>
      <c r="E1389" s="106">
        <v>1</v>
      </c>
    </row>
    <row r="1390" spans="2:5" x14ac:dyDescent="0.25">
      <c r="B1390" s="103">
        <v>44245</v>
      </c>
      <c r="C1390" s="100" t="s">
        <v>801</v>
      </c>
      <c r="D1390" s="104">
        <v>1518.76</v>
      </c>
      <c r="E1390" s="106">
        <v>1</v>
      </c>
    </row>
    <row r="1391" spans="2:5" x14ac:dyDescent="0.25">
      <c r="B1391" s="103">
        <v>44245</v>
      </c>
      <c r="C1391" s="100" t="s">
        <v>801</v>
      </c>
      <c r="D1391" s="104">
        <v>4173.4399999999996</v>
      </c>
      <c r="E1391" s="106">
        <v>1</v>
      </c>
    </row>
    <row r="1392" spans="2:5" x14ac:dyDescent="0.25">
      <c r="B1392" s="103">
        <v>44245</v>
      </c>
      <c r="C1392" s="100" t="s">
        <v>833</v>
      </c>
      <c r="D1392" s="104">
        <v>3417.72</v>
      </c>
      <c r="E1392" s="106">
        <v>1</v>
      </c>
    </row>
    <row r="1393" spans="2:5" x14ac:dyDescent="0.25">
      <c r="B1393" s="103">
        <v>44245</v>
      </c>
      <c r="C1393" s="100" t="s">
        <v>833</v>
      </c>
      <c r="D1393" s="104">
        <v>1217.07</v>
      </c>
      <c r="E1393" s="106">
        <v>1</v>
      </c>
    </row>
    <row r="1394" spans="2:5" x14ac:dyDescent="0.25">
      <c r="B1394" s="103">
        <v>44246</v>
      </c>
      <c r="C1394" s="100" t="s">
        <v>248</v>
      </c>
      <c r="D1394" s="104">
        <v>1269.25</v>
      </c>
      <c r="E1394" s="106">
        <v>1</v>
      </c>
    </row>
    <row r="1395" spans="2:5" x14ac:dyDescent="0.25">
      <c r="B1395" s="103">
        <v>44246</v>
      </c>
      <c r="C1395" s="100" t="s">
        <v>248</v>
      </c>
      <c r="D1395" s="104">
        <v>4607.04</v>
      </c>
      <c r="E1395" s="106">
        <v>1</v>
      </c>
    </row>
    <row r="1396" spans="2:5" x14ac:dyDescent="0.25">
      <c r="B1396" s="103">
        <v>44246</v>
      </c>
      <c r="C1396" s="100" t="s">
        <v>248</v>
      </c>
      <c r="D1396" s="104">
        <v>347.86</v>
      </c>
      <c r="E1396" s="106">
        <v>1</v>
      </c>
    </row>
    <row r="1397" spans="2:5" x14ac:dyDescent="0.25">
      <c r="B1397" s="103">
        <v>44246</v>
      </c>
      <c r="C1397" s="100" t="s">
        <v>248</v>
      </c>
      <c r="D1397" s="104">
        <v>3109.32</v>
      </c>
      <c r="E1397" s="106">
        <v>1</v>
      </c>
    </row>
    <row r="1398" spans="2:5" x14ac:dyDescent="0.25">
      <c r="B1398" s="103">
        <v>44246</v>
      </c>
      <c r="C1398" s="100" t="s">
        <v>248</v>
      </c>
      <c r="D1398" s="104">
        <v>1152.7</v>
      </c>
      <c r="E1398" s="106">
        <v>1</v>
      </c>
    </row>
    <row r="1399" spans="2:5" x14ac:dyDescent="0.25">
      <c r="B1399" s="103">
        <v>44246</v>
      </c>
      <c r="C1399" s="100" t="s">
        <v>248</v>
      </c>
      <c r="D1399" s="104">
        <v>228.68</v>
      </c>
      <c r="E1399" s="106">
        <v>1</v>
      </c>
    </row>
    <row r="1400" spans="2:5" x14ac:dyDescent="0.25">
      <c r="B1400" s="103">
        <v>44246</v>
      </c>
      <c r="C1400" s="100" t="s">
        <v>248</v>
      </c>
      <c r="D1400" s="104">
        <v>1776.93</v>
      </c>
      <c r="E1400" s="106">
        <v>1</v>
      </c>
    </row>
    <row r="1401" spans="2:5" x14ac:dyDescent="0.25">
      <c r="B1401" s="103">
        <v>44246</v>
      </c>
      <c r="C1401" s="100" t="s">
        <v>248</v>
      </c>
      <c r="D1401" s="104">
        <v>924.24</v>
      </c>
      <c r="E1401" s="106">
        <v>1</v>
      </c>
    </row>
    <row r="1402" spans="2:5" x14ac:dyDescent="0.25">
      <c r="B1402" s="103">
        <v>44246</v>
      </c>
      <c r="C1402" s="100" t="s">
        <v>248</v>
      </c>
      <c r="D1402" s="104">
        <v>7732.56</v>
      </c>
      <c r="E1402" s="106">
        <v>1</v>
      </c>
    </row>
    <row r="1403" spans="2:5" x14ac:dyDescent="0.25">
      <c r="B1403" s="103">
        <v>44246</v>
      </c>
      <c r="C1403" s="100" t="s">
        <v>248</v>
      </c>
      <c r="D1403" s="104">
        <v>2758.96</v>
      </c>
      <c r="E1403" s="106">
        <v>1</v>
      </c>
    </row>
    <row r="1404" spans="2:5" x14ac:dyDescent="0.25">
      <c r="B1404" s="103">
        <v>44246</v>
      </c>
      <c r="C1404" s="100" t="s">
        <v>248</v>
      </c>
      <c r="D1404" s="104">
        <v>2787.99</v>
      </c>
      <c r="E1404" s="106">
        <v>1</v>
      </c>
    </row>
    <row r="1405" spans="2:5" x14ac:dyDescent="0.25">
      <c r="B1405" s="103">
        <v>44246</v>
      </c>
      <c r="C1405" s="100" t="s">
        <v>248</v>
      </c>
      <c r="D1405" s="104">
        <v>807.83</v>
      </c>
      <c r="E1405" s="106">
        <v>1</v>
      </c>
    </row>
    <row r="1406" spans="2:5" x14ac:dyDescent="0.25">
      <c r="B1406" s="103">
        <v>44246</v>
      </c>
      <c r="C1406" s="100" t="s">
        <v>248</v>
      </c>
      <c r="D1406" s="104">
        <v>10084.049999999999</v>
      </c>
      <c r="E1406" s="106">
        <v>1</v>
      </c>
    </row>
    <row r="1407" spans="2:5" x14ac:dyDescent="0.25">
      <c r="B1407" s="103">
        <v>44246</v>
      </c>
      <c r="C1407" s="100" t="s">
        <v>248</v>
      </c>
      <c r="D1407" s="104">
        <v>2093.48</v>
      </c>
      <c r="E1407" s="106">
        <v>1</v>
      </c>
    </row>
    <row r="1408" spans="2:5" x14ac:dyDescent="0.25">
      <c r="B1408" s="103">
        <v>44246</v>
      </c>
      <c r="C1408" s="100" t="s">
        <v>785</v>
      </c>
      <c r="D1408" s="104">
        <v>2819.25</v>
      </c>
      <c r="E1408" s="106">
        <v>1</v>
      </c>
    </row>
    <row r="1409" spans="2:5" x14ac:dyDescent="0.25">
      <c r="B1409" s="103">
        <v>44246</v>
      </c>
      <c r="C1409" s="100" t="s">
        <v>794</v>
      </c>
      <c r="D1409" s="104">
        <v>1482.38</v>
      </c>
      <c r="E1409" s="106">
        <v>1</v>
      </c>
    </row>
    <row r="1410" spans="2:5" x14ac:dyDescent="0.25">
      <c r="B1410" s="103">
        <v>44246</v>
      </c>
      <c r="C1410" s="100" t="s">
        <v>802</v>
      </c>
      <c r="D1410" s="104">
        <v>2513.59</v>
      </c>
      <c r="E1410" s="106">
        <v>1</v>
      </c>
    </row>
    <row r="1411" spans="2:5" x14ac:dyDescent="0.25">
      <c r="B1411" s="103">
        <v>44246</v>
      </c>
      <c r="C1411" s="100" t="s">
        <v>802</v>
      </c>
      <c r="D1411" s="104">
        <v>1570.02</v>
      </c>
      <c r="E1411" s="106">
        <v>1</v>
      </c>
    </row>
    <row r="1412" spans="2:5" x14ac:dyDescent="0.25">
      <c r="B1412" s="103">
        <v>44246</v>
      </c>
      <c r="C1412" s="100" t="s">
        <v>802</v>
      </c>
      <c r="D1412" s="104">
        <v>1285.8900000000001</v>
      </c>
      <c r="E1412" s="106">
        <v>1</v>
      </c>
    </row>
    <row r="1413" spans="2:5" x14ac:dyDescent="0.25">
      <c r="B1413" s="103">
        <v>44246</v>
      </c>
      <c r="C1413" s="100" t="s">
        <v>799</v>
      </c>
      <c r="D1413" s="104">
        <v>4704.93</v>
      </c>
      <c r="E1413" s="106">
        <v>1</v>
      </c>
    </row>
    <row r="1414" spans="2:5" x14ac:dyDescent="0.25">
      <c r="B1414" s="103">
        <v>44246</v>
      </c>
      <c r="C1414" s="100" t="s">
        <v>799</v>
      </c>
      <c r="D1414" s="104">
        <v>3517.19</v>
      </c>
      <c r="E1414" s="106">
        <v>1</v>
      </c>
    </row>
    <row r="1415" spans="2:5" x14ac:dyDescent="0.25">
      <c r="B1415" s="103">
        <v>44246</v>
      </c>
      <c r="C1415" s="100" t="s">
        <v>799</v>
      </c>
      <c r="D1415" s="104">
        <v>12075.18</v>
      </c>
      <c r="E1415" s="106">
        <v>1</v>
      </c>
    </row>
    <row r="1416" spans="2:5" x14ac:dyDescent="0.25">
      <c r="B1416" s="103">
        <v>44246</v>
      </c>
      <c r="C1416" s="100" t="s">
        <v>799</v>
      </c>
      <c r="D1416" s="104">
        <v>8430.07</v>
      </c>
      <c r="E1416" s="106">
        <v>1</v>
      </c>
    </row>
    <row r="1417" spans="2:5" x14ac:dyDescent="0.25">
      <c r="B1417" s="103">
        <v>44246</v>
      </c>
      <c r="C1417" s="100" t="s">
        <v>799</v>
      </c>
      <c r="D1417" s="104">
        <v>1911.69</v>
      </c>
      <c r="E1417" s="106">
        <v>1</v>
      </c>
    </row>
    <row r="1418" spans="2:5" x14ac:dyDescent="0.25">
      <c r="B1418" s="103">
        <v>44246</v>
      </c>
      <c r="C1418" s="100" t="s">
        <v>799</v>
      </c>
      <c r="D1418" s="104">
        <v>2027.8</v>
      </c>
      <c r="E1418" s="106">
        <v>1</v>
      </c>
    </row>
    <row r="1419" spans="2:5" x14ac:dyDescent="0.25">
      <c r="B1419" s="103">
        <v>44246</v>
      </c>
      <c r="C1419" s="100" t="s">
        <v>799</v>
      </c>
      <c r="D1419" s="104">
        <v>1258.03</v>
      </c>
      <c r="E1419" s="106">
        <v>1</v>
      </c>
    </row>
    <row r="1420" spans="2:5" x14ac:dyDescent="0.25">
      <c r="B1420" s="103">
        <v>44247</v>
      </c>
      <c r="C1420" s="100" t="s">
        <v>789</v>
      </c>
      <c r="D1420" s="104">
        <v>8470.83</v>
      </c>
      <c r="E1420" s="106">
        <v>1</v>
      </c>
    </row>
    <row r="1421" spans="2:5" x14ac:dyDescent="0.25">
      <c r="B1421" s="103">
        <v>44247</v>
      </c>
      <c r="C1421" s="100" t="s">
        <v>789</v>
      </c>
      <c r="D1421" s="104">
        <v>3550.49</v>
      </c>
      <c r="E1421" s="106">
        <v>1</v>
      </c>
    </row>
    <row r="1422" spans="2:5" x14ac:dyDescent="0.25">
      <c r="B1422" s="103">
        <v>44247</v>
      </c>
      <c r="C1422" s="100" t="s">
        <v>789</v>
      </c>
      <c r="D1422" s="104">
        <v>9422.8799999999992</v>
      </c>
      <c r="E1422" s="106">
        <v>1</v>
      </c>
    </row>
    <row r="1423" spans="2:5" x14ac:dyDescent="0.25">
      <c r="B1423" s="103">
        <v>44248</v>
      </c>
      <c r="C1423" s="100" t="s">
        <v>803</v>
      </c>
      <c r="D1423" s="104">
        <v>1290.82</v>
      </c>
      <c r="E1423" s="106">
        <v>1</v>
      </c>
    </row>
    <row r="1424" spans="2:5" x14ac:dyDescent="0.25">
      <c r="B1424" s="103">
        <v>44248</v>
      </c>
      <c r="C1424" s="100" t="s">
        <v>803</v>
      </c>
      <c r="D1424" s="104">
        <v>3081.42</v>
      </c>
      <c r="E1424" s="106">
        <v>1</v>
      </c>
    </row>
    <row r="1425" spans="2:5" x14ac:dyDescent="0.25">
      <c r="B1425" s="103">
        <v>44248</v>
      </c>
      <c r="C1425" s="100" t="s">
        <v>803</v>
      </c>
      <c r="D1425" s="104">
        <v>2073.87</v>
      </c>
      <c r="E1425" s="106">
        <v>1</v>
      </c>
    </row>
    <row r="1426" spans="2:5" x14ac:dyDescent="0.25">
      <c r="B1426" s="103">
        <v>44249</v>
      </c>
      <c r="C1426" s="100" t="s">
        <v>812</v>
      </c>
      <c r="D1426" s="104">
        <v>267.43</v>
      </c>
      <c r="E1426" s="106">
        <v>1</v>
      </c>
    </row>
    <row r="1427" spans="2:5" x14ac:dyDescent="0.25">
      <c r="B1427" s="103">
        <v>44249</v>
      </c>
      <c r="C1427" s="100" t="s">
        <v>812</v>
      </c>
      <c r="D1427" s="104">
        <v>8065.5</v>
      </c>
      <c r="E1427" s="106">
        <v>1</v>
      </c>
    </row>
    <row r="1428" spans="2:5" x14ac:dyDescent="0.25">
      <c r="B1428" s="103">
        <v>44249</v>
      </c>
      <c r="C1428" s="100" t="s">
        <v>812</v>
      </c>
      <c r="D1428" s="104">
        <v>2225.9699999999998</v>
      </c>
      <c r="E1428" s="106">
        <v>1</v>
      </c>
    </row>
    <row r="1429" spans="2:5" x14ac:dyDescent="0.25">
      <c r="B1429" s="103">
        <v>44249</v>
      </c>
      <c r="C1429" s="100" t="s">
        <v>812</v>
      </c>
      <c r="D1429" s="104">
        <v>604.19000000000005</v>
      </c>
      <c r="E1429" s="106">
        <v>1</v>
      </c>
    </row>
    <row r="1430" spans="2:5" x14ac:dyDescent="0.25">
      <c r="B1430" s="103">
        <v>44249</v>
      </c>
      <c r="C1430" s="100" t="s">
        <v>812</v>
      </c>
      <c r="D1430" s="104">
        <v>10154.82</v>
      </c>
      <c r="E1430" s="106">
        <v>1</v>
      </c>
    </row>
    <row r="1431" spans="2:5" x14ac:dyDescent="0.25">
      <c r="B1431" s="103">
        <v>44249</v>
      </c>
      <c r="C1431" s="100" t="s">
        <v>812</v>
      </c>
      <c r="D1431" s="104">
        <v>5332.65</v>
      </c>
      <c r="E1431" s="106">
        <v>1</v>
      </c>
    </row>
    <row r="1432" spans="2:5" x14ac:dyDescent="0.25">
      <c r="B1432" s="103">
        <v>44249</v>
      </c>
      <c r="C1432" s="100" t="s">
        <v>813</v>
      </c>
      <c r="D1432" s="104">
        <v>4495.7</v>
      </c>
      <c r="E1432" s="106">
        <v>1</v>
      </c>
    </row>
    <row r="1433" spans="2:5" x14ac:dyDescent="0.25">
      <c r="B1433" s="103">
        <v>44249</v>
      </c>
      <c r="C1433" s="100" t="s">
        <v>813</v>
      </c>
      <c r="D1433" s="104">
        <v>1259.04</v>
      </c>
      <c r="E1433" s="106">
        <v>1</v>
      </c>
    </row>
    <row r="1434" spans="2:5" x14ac:dyDescent="0.25">
      <c r="B1434" s="103">
        <v>44249</v>
      </c>
      <c r="C1434" s="100" t="s">
        <v>813</v>
      </c>
      <c r="D1434" s="104">
        <v>8320.6299999999992</v>
      </c>
      <c r="E1434" s="106">
        <v>1</v>
      </c>
    </row>
    <row r="1435" spans="2:5" x14ac:dyDescent="0.25">
      <c r="B1435" s="103">
        <v>44249</v>
      </c>
      <c r="C1435" s="100" t="s">
        <v>813</v>
      </c>
      <c r="D1435" s="104">
        <v>3426.17</v>
      </c>
      <c r="E1435" s="106">
        <v>1</v>
      </c>
    </row>
    <row r="1436" spans="2:5" x14ac:dyDescent="0.25">
      <c r="B1436" s="103">
        <v>44249</v>
      </c>
      <c r="C1436" s="100" t="s">
        <v>813</v>
      </c>
      <c r="D1436" s="104">
        <v>4685.3999999999996</v>
      </c>
      <c r="E1436" s="106">
        <v>1</v>
      </c>
    </row>
    <row r="1437" spans="2:5" x14ac:dyDescent="0.25">
      <c r="B1437" s="103">
        <v>44249</v>
      </c>
      <c r="C1437" s="100" t="s">
        <v>813</v>
      </c>
      <c r="D1437" s="104">
        <v>1186.22</v>
      </c>
      <c r="E1437" s="106">
        <v>1</v>
      </c>
    </row>
    <row r="1438" spans="2:5" x14ac:dyDescent="0.25">
      <c r="B1438" s="103">
        <v>44249</v>
      </c>
      <c r="C1438" s="100" t="s">
        <v>814</v>
      </c>
      <c r="D1438" s="104">
        <v>21896.74</v>
      </c>
      <c r="E1438" s="106">
        <v>1</v>
      </c>
    </row>
    <row r="1439" spans="2:5" x14ac:dyDescent="0.25">
      <c r="B1439" s="103">
        <v>44249</v>
      </c>
      <c r="C1439" s="100" t="s">
        <v>814</v>
      </c>
      <c r="D1439" s="104">
        <v>12317.41</v>
      </c>
      <c r="E1439" s="106">
        <v>1</v>
      </c>
    </row>
    <row r="1440" spans="2:5" x14ac:dyDescent="0.25">
      <c r="B1440" s="103">
        <v>44249</v>
      </c>
      <c r="C1440" s="100" t="s">
        <v>249</v>
      </c>
      <c r="D1440" s="104">
        <v>9518.52</v>
      </c>
      <c r="E1440" s="106">
        <v>1</v>
      </c>
    </row>
    <row r="1441" spans="2:5" x14ac:dyDescent="0.25">
      <c r="B1441" s="103">
        <v>44249</v>
      </c>
      <c r="C1441" s="100" t="s">
        <v>249</v>
      </c>
      <c r="D1441" s="104">
        <v>7553.1</v>
      </c>
      <c r="E1441" s="106">
        <v>1</v>
      </c>
    </row>
    <row r="1442" spans="2:5" x14ac:dyDescent="0.25">
      <c r="B1442" s="103">
        <v>44249</v>
      </c>
      <c r="C1442" s="100" t="s">
        <v>249</v>
      </c>
      <c r="D1442" s="104">
        <v>15815.29</v>
      </c>
      <c r="E1442" s="106">
        <v>1</v>
      </c>
    </row>
    <row r="1443" spans="2:5" x14ac:dyDescent="0.25">
      <c r="B1443" s="103">
        <v>44249</v>
      </c>
      <c r="C1443" s="100" t="s">
        <v>249</v>
      </c>
      <c r="D1443" s="104">
        <v>8683.43</v>
      </c>
      <c r="E1443" s="106">
        <v>1</v>
      </c>
    </row>
    <row r="1444" spans="2:5" x14ac:dyDescent="0.25">
      <c r="B1444" s="103">
        <v>44249</v>
      </c>
      <c r="C1444" s="100" t="s">
        <v>816</v>
      </c>
      <c r="D1444" s="104">
        <v>29511.59</v>
      </c>
      <c r="E1444" s="106">
        <v>1</v>
      </c>
    </row>
    <row r="1445" spans="2:5" x14ac:dyDescent="0.25">
      <c r="B1445" s="103">
        <v>44249</v>
      </c>
      <c r="C1445" s="100" t="s">
        <v>804</v>
      </c>
      <c r="D1445" s="104">
        <v>3950.11</v>
      </c>
      <c r="E1445" s="106">
        <v>1</v>
      </c>
    </row>
    <row r="1446" spans="2:5" x14ac:dyDescent="0.25">
      <c r="B1446" s="103">
        <v>44249</v>
      </c>
      <c r="C1446" s="100" t="s">
        <v>804</v>
      </c>
      <c r="D1446" s="104">
        <v>3511.77</v>
      </c>
      <c r="E1446" s="106">
        <v>1</v>
      </c>
    </row>
    <row r="1447" spans="2:5" x14ac:dyDescent="0.25">
      <c r="B1447" s="103">
        <v>44249</v>
      </c>
      <c r="C1447" s="100" t="s">
        <v>804</v>
      </c>
      <c r="D1447" s="104">
        <v>6422.41</v>
      </c>
      <c r="E1447" s="106">
        <v>1</v>
      </c>
    </row>
    <row r="1448" spans="2:5" x14ac:dyDescent="0.25">
      <c r="B1448" s="103">
        <v>44249</v>
      </c>
      <c r="C1448" s="100" t="s">
        <v>804</v>
      </c>
      <c r="D1448" s="104">
        <v>3994.54</v>
      </c>
      <c r="E1448" s="106">
        <v>1</v>
      </c>
    </row>
    <row r="1449" spans="2:5" x14ac:dyDescent="0.25">
      <c r="B1449" s="103">
        <v>44249</v>
      </c>
      <c r="C1449" s="100" t="s">
        <v>824</v>
      </c>
      <c r="D1449" s="104">
        <v>806.62</v>
      </c>
      <c r="E1449" s="106">
        <v>1</v>
      </c>
    </row>
    <row r="1450" spans="2:5" x14ac:dyDescent="0.25">
      <c r="B1450" s="103">
        <v>44249</v>
      </c>
      <c r="C1450" s="100" t="s">
        <v>805</v>
      </c>
      <c r="D1450" s="104">
        <v>8684.02</v>
      </c>
      <c r="E1450" s="106">
        <v>1</v>
      </c>
    </row>
    <row r="1451" spans="2:5" x14ac:dyDescent="0.25">
      <c r="B1451" s="103">
        <v>44249</v>
      </c>
      <c r="C1451" s="100" t="s">
        <v>805</v>
      </c>
      <c r="D1451" s="104">
        <v>12750.68</v>
      </c>
      <c r="E1451" s="106">
        <v>1</v>
      </c>
    </row>
    <row r="1452" spans="2:5" x14ac:dyDescent="0.25">
      <c r="B1452" s="103">
        <v>44249</v>
      </c>
      <c r="C1452" s="100" t="s">
        <v>806</v>
      </c>
      <c r="D1452" s="104">
        <v>12972.48</v>
      </c>
      <c r="E1452" s="106">
        <v>1</v>
      </c>
    </row>
    <row r="1453" spans="2:5" x14ac:dyDescent="0.25">
      <c r="B1453" s="103">
        <v>44249</v>
      </c>
      <c r="C1453" s="100" t="s">
        <v>250</v>
      </c>
      <c r="D1453" s="104">
        <v>31340.41</v>
      </c>
      <c r="E1453" s="106">
        <v>1</v>
      </c>
    </row>
    <row r="1454" spans="2:5" x14ac:dyDescent="0.25">
      <c r="B1454" s="103">
        <v>44249</v>
      </c>
      <c r="C1454" s="100" t="s">
        <v>250</v>
      </c>
      <c r="D1454" s="104">
        <v>32817.15</v>
      </c>
      <c r="E1454" s="106">
        <v>1</v>
      </c>
    </row>
    <row r="1455" spans="2:5" x14ac:dyDescent="0.25">
      <c r="B1455" s="103">
        <v>44249</v>
      </c>
      <c r="C1455" s="100" t="s">
        <v>818</v>
      </c>
      <c r="D1455" s="104">
        <v>11244.69</v>
      </c>
      <c r="E1455" s="106">
        <v>1</v>
      </c>
    </row>
    <row r="1456" spans="2:5" x14ac:dyDescent="0.25">
      <c r="B1456" s="103">
        <v>44249</v>
      </c>
      <c r="C1456" s="100" t="s">
        <v>818</v>
      </c>
      <c r="D1456" s="104">
        <v>14020.86</v>
      </c>
      <c r="E1456" s="106">
        <v>1</v>
      </c>
    </row>
    <row r="1457" spans="2:5" x14ac:dyDescent="0.25">
      <c r="B1457" s="103">
        <v>44249</v>
      </c>
      <c r="C1457" s="100" t="s">
        <v>834</v>
      </c>
      <c r="D1457" s="104">
        <v>6075.96</v>
      </c>
      <c r="E1457" s="106">
        <v>1</v>
      </c>
    </row>
    <row r="1458" spans="2:5" x14ac:dyDescent="0.25">
      <c r="B1458" s="103">
        <v>44249</v>
      </c>
      <c r="C1458" s="100" t="s">
        <v>834</v>
      </c>
      <c r="D1458" s="104">
        <v>1742.46</v>
      </c>
      <c r="E1458" s="106">
        <v>1</v>
      </c>
    </row>
    <row r="1459" spans="2:5" x14ac:dyDescent="0.25">
      <c r="B1459" s="103">
        <v>44249</v>
      </c>
      <c r="C1459" s="100" t="s">
        <v>827</v>
      </c>
      <c r="D1459" s="104">
        <v>5612.33</v>
      </c>
      <c r="E1459" s="106">
        <v>1</v>
      </c>
    </row>
    <row r="1460" spans="2:5" x14ac:dyDescent="0.25">
      <c r="B1460" s="103">
        <v>44249</v>
      </c>
      <c r="C1460" s="100" t="s">
        <v>837</v>
      </c>
      <c r="D1460" s="104">
        <v>4401.82</v>
      </c>
      <c r="E1460" s="106">
        <v>1</v>
      </c>
    </row>
    <row r="1461" spans="2:5" x14ac:dyDescent="0.25">
      <c r="B1461" s="103">
        <v>44249</v>
      </c>
      <c r="C1461" s="100" t="s">
        <v>838</v>
      </c>
      <c r="D1461" s="104">
        <v>2109.39</v>
      </c>
      <c r="E1461" s="106">
        <v>1</v>
      </c>
    </row>
    <row r="1462" spans="2:5" x14ac:dyDescent="0.25">
      <c r="B1462" s="103">
        <v>44249</v>
      </c>
      <c r="C1462" s="100" t="s">
        <v>838</v>
      </c>
      <c r="D1462" s="104">
        <v>5471.85</v>
      </c>
      <c r="E1462" s="106">
        <v>1</v>
      </c>
    </row>
    <row r="1463" spans="2:5" x14ac:dyDescent="0.25">
      <c r="B1463" s="103">
        <v>44249</v>
      </c>
      <c r="C1463" s="100" t="s">
        <v>828</v>
      </c>
      <c r="D1463" s="104">
        <v>7714.67</v>
      </c>
      <c r="E1463" s="106">
        <v>1</v>
      </c>
    </row>
    <row r="1464" spans="2:5" x14ac:dyDescent="0.25">
      <c r="B1464" s="103">
        <v>44249</v>
      </c>
      <c r="C1464" s="100" t="s">
        <v>830</v>
      </c>
      <c r="D1464" s="104">
        <v>6312.01</v>
      </c>
      <c r="E1464" s="106">
        <v>1</v>
      </c>
    </row>
    <row r="1465" spans="2:5" x14ac:dyDescent="0.25">
      <c r="B1465" s="103">
        <v>44249</v>
      </c>
      <c r="C1465" s="100" t="s">
        <v>251</v>
      </c>
      <c r="D1465" s="104">
        <v>35876.400000000001</v>
      </c>
      <c r="E1465" s="106">
        <v>1</v>
      </c>
    </row>
    <row r="1466" spans="2:5" x14ac:dyDescent="0.25">
      <c r="B1466" s="103">
        <v>44249</v>
      </c>
      <c r="C1466" s="100" t="s">
        <v>251</v>
      </c>
      <c r="D1466" s="104">
        <v>47608.18</v>
      </c>
      <c r="E1466" s="106">
        <v>1</v>
      </c>
    </row>
    <row r="1467" spans="2:5" x14ac:dyDescent="0.25">
      <c r="B1467" s="103">
        <v>44249</v>
      </c>
      <c r="C1467" s="100" t="s">
        <v>251</v>
      </c>
      <c r="D1467" s="104">
        <v>82784.89</v>
      </c>
      <c r="E1467" s="106">
        <v>1</v>
      </c>
    </row>
    <row r="1468" spans="2:5" x14ac:dyDescent="0.25">
      <c r="B1468" s="103">
        <v>44249</v>
      </c>
      <c r="C1468" s="100" t="s">
        <v>251</v>
      </c>
      <c r="D1468" s="104">
        <v>22309</v>
      </c>
      <c r="E1468" s="106">
        <v>1</v>
      </c>
    </row>
    <row r="1469" spans="2:5" x14ac:dyDescent="0.25">
      <c r="B1469" s="103">
        <v>44249</v>
      </c>
      <c r="C1469" s="100" t="s">
        <v>251</v>
      </c>
      <c r="D1469" s="104">
        <v>50032.19</v>
      </c>
      <c r="E1469" s="106">
        <v>1</v>
      </c>
    </row>
    <row r="1470" spans="2:5" x14ac:dyDescent="0.25">
      <c r="B1470" s="103">
        <v>44249</v>
      </c>
      <c r="C1470" s="100" t="s">
        <v>251</v>
      </c>
      <c r="D1470" s="104">
        <v>18891.490000000002</v>
      </c>
      <c r="E1470" s="106">
        <v>1</v>
      </c>
    </row>
    <row r="1471" spans="2:5" x14ac:dyDescent="0.25">
      <c r="B1471" s="103">
        <v>44251</v>
      </c>
      <c r="C1471" s="100" t="s">
        <v>815</v>
      </c>
      <c r="D1471" s="104">
        <v>5905.07</v>
      </c>
      <c r="E1471" s="106">
        <v>1</v>
      </c>
    </row>
    <row r="1472" spans="2:5" x14ac:dyDescent="0.25">
      <c r="B1472" s="103">
        <v>44252</v>
      </c>
      <c r="C1472" s="100" t="s">
        <v>252</v>
      </c>
      <c r="D1472" s="104">
        <v>10337.17</v>
      </c>
      <c r="E1472" s="106">
        <v>1</v>
      </c>
    </row>
    <row r="1473" spans="2:5" x14ac:dyDescent="0.25">
      <c r="B1473" s="103">
        <v>44252</v>
      </c>
      <c r="C1473" s="100" t="s">
        <v>252</v>
      </c>
      <c r="D1473" s="104">
        <v>1682.24</v>
      </c>
      <c r="E1473" s="106">
        <v>1</v>
      </c>
    </row>
    <row r="1474" spans="2:5" x14ac:dyDescent="0.25">
      <c r="B1474" s="103">
        <v>44252</v>
      </c>
      <c r="C1474" s="100" t="s">
        <v>252</v>
      </c>
      <c r="D1474" s="104">
        <v>19160.39</v>
      </c>
      <c r="E1474" s="106">
        <v>1</v>
      </c>
    </row>
    <row r="1475" spans="2:5" x14ac:dyDescent="0.25">
      <c r="B1475" s="103">
        <v>44252</v>
      </c>
      <c r="C1475" s="100" t="s">
        <v>252</v>
      </c>
      <c r="D1475" s="104">
        <v>1902.36</v>
      </c>
      <c r="E1475" s="106">
        <v>1</v>
      </c>
    </row>
    <row r="1476" spans="2:5" x14ac:dyDescent="0.25">
      <c r="B1476" s="103">
        <v>44252</v>
      </c>
      <c r="C1476" s="100" t="s">
        <v>252</v>
      </c>
      <c r="D1476" s="104">
        <v>1376.56</v>
      </c>
      <c r="E1476" s="106">
        <v>1</v>
      </c>
    </row>
    <row r="1477" spans="2:5" x14ac:dyDescent="0.25">
      <c r="B1477" s="103">
        <v>44252</v>
      </c>
      <c r="C1477" s="100" t="s">
        <v>252</v>
      </c>
      <c r="D1477" s="104">
        <v>1328.92</v>
      </c>
      <c r="E1477" s="106">
        <v>1</v>
      </c>
    </row>
    <row r="1478" spans="2:5" x14ac:dyDescent="0.25">
      <c r="B1478" s="103">
        <v>44253</v>
      </c>
      <c r="C1478" s="100" t="s">
        <v>819</v>
      </c>
      <c r="D1478" s="104">
        <v>5812.67</v>
      </c>
      <c r="E1478" s="106">
        <v>1</v>
      </c>
    </row>
    <row r="1479" spans="2:5" x14ac:dyDescent="0.25">
      <c r="B1479" s="103">
        <v>44253</v>
      </c>
      <c r="C1479" s="100" t="s">
        <v>819</v>
      </c>
      <c r="D1479" s="104">
        <v>1228.71</v>
      </c>
      <c r="E1479" s="106">
        <v>1</v>
      </c>
    </row>
    <row r="1480" spans="2:5" x14ac:dyDescent="0.25">
      <c r="B1480" s="103">
        <v>44253</v>
      </c>
      <c r="C1480" s="100" t="s">
        <v>819</v>
      </c>
      <c r="D1480" s="104">
        <v>4372.53</v>
      </c>
      <c r="E1480" s="106">
        <v>1</v>
      </c>
    </row>
    <row r="1481" spans="2:5" x14ac:dyDescent="0.25">
      <c r="B1481" s="103">
        <v>44253</v>
      </c>
      <c r="C1481" s="100" t="s">
        <v>819</v>
      </c>
      <c r="D1481" s="104">
        <v>1238.82</v>
      </c>
      <c r="E1481" s="106">
        <v>1</v>
      </c>
    </row>
    <row r="1482" spans="2:5" x14ac:dyDescent="0.25">
      <c r="B1482" s="103">
        <v>44253</v>
      </c>
      <c r="C1482" s="100" t="s">
        <v>819</v>
      </c>
      <c r="D1482" s="104">
        <v>5442.68</v>
      </c>
      <c r="E1482" s="106">
        <v>1</v>
      </c>
    </row>
    <row r="1483" spans="2:5" x14ac:dyDescent="0.25">
      <c r="B1483" s="103">
        <v>44253</v>
      </c>
      <c r="C1483" s="100" t="s">
        <v>819</v>
      </c>
      <c r="D1483" s="104">
        <v>2578.91</v>
      </c>
      <c r="E1483" s="106">
        <v>1</v>
      </c>
    </row>
    <row r="1484" spans="2:5" x14ac:dyDescent="0.25">
      <c r="B1484" s="103">
        <v>44253</v>
      </c>
      <c r="C1484" s="100" t="s">
        <v>819</v>
      </c>
      <c r="D1484" s="104">
        <v>511.23</v>
      </c>
      <c r="E1484" s="106">
        <v>1</v>
      </c>
    </row>
    <row r="1485" spans="2:5" x14ac:dyDescent="0.25">
      <c r="B1485" s="103">
        <v>44253</v>
      </c>
      <c r="C1485" s="100" t="s">
        <v>819</v>
      </c>
      <c r="D1485" s="104">
        <v>5077.41</v>
      </c>
      <c r="E1485" s="106">
        <v>1</v>
      </c>
    </row>
    <row r="1486" spans="2:5" x14ac:dyDescent="0.25">
      <c r="B1486" s="103">
        <v>44253</v>
      </c>
      <c r="C1486" s="100" t="s">
        <v>819</v>
      </c>
      <c r="D1486" s="104">
        <v>2397.48</v>
      </c>
      <c r="E1486" s="106">
        <v>1</v>
      </c>
    </row>
    <row r="1487" spans="2:5" x14ac:dyDescent="0.25">
      <c r="B1487" s="103">
        <v>44253</v>
      </c>
      <c r="C1487" s="100" t="s">
        <v>819</v>
      </c>
      <c r="D1487" s="104">
        <v>10259.42</v>
      </c>
      <c r="E1487" s="106">
        <v>1</v>
      </c>
    </row>
    <row r="1488" spans="2:5" x14ac:dyDescent="0.25">
      <c r="B1488" s="103">
        <v>44253</v>
      </c>
      <c r="C1488" s="100" t="s">
        <v>819</v>
      </c>
      <c r="D1488" s="104">
        <v>4202.26</v>
      </c>
      <c r="E1488" s="106">
        <v>1</v>
      </c>
    </row>
    <row r="1489" spans="2:5" x14ac:dyDescent="0.25">
      <c r="B1489" s="103">
        <v>44253</v>
      </c>
      <c r="C1489" s="100" t="s">
        <v>819</v>
      </c>
      <c r="D1489" s="104">
        <v>19393.64</v>
      </c>
      <c r="E1489" s="106">
        <v>1</v>
      </c>
    </row>
    <row r="1490" spans="2:5" x14ac:dyDescent="0.25">
      <c r="B1490" s="103">
        <v>44253</v>
      </c>
      <c r="C1490" s="100" t="s">
        <v>819</v>
      </c>
      <c r="D1490" s="104">
        <v>5451.58</v>
      </c>
      <c r="E1490" s="106">
        <v>1</v>
      </c>
    </row>
    <row r="1491" spans="2:5" x14ac:dyDescent="0.25">
      <c r="B1491" s="103">
        <v>44253</v>
      </c>
      <c r="C1491" s="100" t="s">
        <v>820</v>
      </c>
      <c r="D1491" s="104">
        <v>1894.41</v>
      </c>
      <c r="E1491" s="106">
        <v>1</v>
      </c>
    </row>
    <row r="1492" spans="2:5" x14ac:dyDescent="0.25">
      <c r="B1492" s="103">
        <v>44253</v>
      </c>
      <c r="C1492" s="100" t="s">
        <v>820</v>
      </c>
      <c r="D1492" s="104">
        <v>2431.0100000000002</v>
      </c>
      <c r="E1492" s="106">
        <v>1</v>
      </c>
    </row>
    <row r="1493" spans="2:5" x14ac:dyDescent="0.25">
      <c r="B1493" s="103">
        <v>44253</v>
      </c>
      <c r="C1493" s="100" t="s">
        <v>820</v>
      </c>
      <c r="D1493" s="104">
        <v>3850.33</v>
      </c>
      <c r="E1493" s="106">
        <v>1</v>
      </c>
    </row>
    <row r="1494" spans="2:5" x14ac:dyDescent="0.25">
      <c r="B1494" s="103">
        <v>44253</v>
      </c>
      <c r="C1494" s="100" t="s">
        <v>820</v>
      </c>
      <c r="D1494" s="104">
        <v>992.54</v>
      </c>
      <c r="E1494" s="106">
        <v>1</v>
      </c>
    </row>
    <row r="1495" spans="2:5" x14ac:dyDescent="0.25">
      <c r="B1495" s="103">
        <v>44253</v>
      </c>
      <c r="C1495" s="100" t="s">
        <v>820</v>
      </c>
      <c r="D1495" s="104">
        <v>2473.17</v>
      </c>
      <c r="E1495" s="106">
        <v>1</v>
      </c>
    </row>
    <row r="1496" spans="2:5" x14ac:dyDescent="0.25">
      <c r="B1496" s="103">
        <v>44253</v>
      </c>
      <c r="C1496" s="100" t="s">
        <v>820</v>
      </c>
      <c r="D1496" s="104">
        <v>26854.51</v>
      </c>
      <c r="E1496" s="106">
        <v>1</v>
      </c>
    </row>
    <row r="1497" spans="2:5" x14ac:dyDescent="0.25">
      <c r="B1497" s="103">
        <v>44253</v>
      </c>
      <c r="C1497" s="100" t="s">
        <v>820</v>
      </c>
      <c r="D1497" s="104">
        <v>7842.96</v>
      </c>
      <c r="E1497" s="106">
        <v>1</v>
      </c>
    </row>
    <row r="1498" spans="2:5" x14ac:dyDescent="0.25">
      <c r="B1498" s="103">
        <v>44253</v>
      </c>
      <c r="C1498" s="100" t="s">
        <v>820</v>
      </c>
      <c r="D1498" s="104">
        <v>3698.7</v>
      </c>
      <c r="E1498" s="106">
        <v>1</v>
      </c>
    </row>
    <row r="1499" spans="2:5" x14ac:dyDescent="0.25">
      <c r="B1499" s="103">
        <v>44253</v>
      </c>
      <c r="C1499" s="100" t="s">
        <v>820</v>
      </c>
      <c r="D1499" s="104">
        <v>933.84</v>
      </c>
      <c r="E1499" s="106">
        <v>1</v>
      </c>
    </row>
    <row r="1500" spans="2:5" x14ac:dyDescent="0.25">
      <c r="B1500" s="103">
        <v>44253</v>
      </c>
      <c r="C1500" s="100" t="s">
        <v>253</v>
      </c>
      <c r="D1500" s="104">
        <v>2804.94</v>
      </c>
      <c r="E1500" s="106">
        <v>1</v>
      </c>
    </row>
    <row r="1501" spans="2:5" x14ac:dyDescent="0.25">
      <c r="B1501" s="103">
        <v>44253</v>
      </c>
      <c r="C1501" s="100" t="s">
        <v>253</v>
      </c>
      <c r="D1501" s="104">
        <v>20006.97</v>
      </c>
      <c r="E1501" s="106">
        <v>1</v>
      </c>
    </row>
    <row r="1502" spans="2:5" x14ac:dyDescent="0.25">
      <c r="B1502" s="103">
        <v>44253</v>
      </c>
      <c r="C1502" s="100" t="s">
        <v>253</v>
      </c>
      <c r="D1502" s="104">
        <v>5233.82</v>
      </c>
      <c r="E1502" s="106">
        <v>1</v>
      </c>
    </row>
    <row r="1503" spans="2:5" x14ac:dyDescent="0.25">
      <c r="B1503" s="103">
        <v>44253</v>
      </c>
      <c r="C1503" s="100" t="s">
        <v>253</v>
      </c>
      <c r="D1503" s="104">
        <v>1597.26</v>
      </c>
      <c r="E1503" s="106">
        <v>1</v>
      </c>
    </row>
    <row r="1504" spans="2:5" x14ac:dyDescent="0.25">
      <c r="B1504" s="103">
        <v>44253</v>
      </c>
      <c r="C1504" s="100" t="s">
        <v>253</v>
      </c>
      <c r="D1504" s="104">
        <v>3994.35</v>
      </c>
      <c r="E1504" s="106">
        <v>1</v>
      </c>
    </row>
    <row r="1505" spans="2:5" x14ac:dyDescent="0.25">
      <c r="B1505" s="103">
        <v>44253</v>
      </c>
      <c r="C1505" s="100" t="s">
        <v>253</v>
      </c>
      <c r="D1505" s="104">
        <v>950.72</v>
      </c>
      <c r="E1505" s="106">
        <v>1</v>
      </c>
    </row>
    <row r="1506" spans="2:5" x14ac:dyDescent="0.25">
      <c r="B1506" s="103">
        <v>44253</v>
      </c>
      <c r="C1506" s="100" t="s">
        <v>253</v>
      </c>
      <c r="D1506" s="104">
        <v>4673.71</v>
      </c>
      <c r="E1506" s="106">
        <v>1</v>
      </c>
    </row>
    <row r="1507" spans="2:5" x14ac:dyDescent="0.25">
      <c r="B1507" s="103">
        <v>44253</v>
      </c>
      <c r="C1507" s="100" t="s">
        <v>253</v>
      </c>
      <c r="D1507" s="104">
        <v>800.95</v>
      </c>
      <c r="E1507" s="106">
        <v>1</v>
      </c>
    </row>
    <row r="1508" spans="2:5" x14ac:dyDescent="0.25">
      <c r="B1508" s="103">
        <v>44253</v>
      </c>
      <c r="C1508" s="100" t="s">
        <v>253</v>
      </c>
      <c r="D1508" s="104">
        <v>235.97</v>
      </c>
      <c r="E1508" s="106">
        <v>1</v>
      </c>
    </row>
    <row r="1509" spans="2:5" x14ac:dyDescent="0.25">
      <c r="B1509" s="103">
        <v>44253</v>
      </c>
      <c r="C1509" s="100" t="s">
        <v>253</v>
      </c>
      <c r="D1509" s="104">
        <v>7214.75</v>
      </c>
      <c r="E1509" s="106">
        <v>1</v>
      </c>
    </row>
    <row r="1510" spans="2:5" x14ac:dyDescent="0.25">
      <c r="B1510" s="103">
        <v>44253</v>
      </c>
      <c r="C1510" s="100" t="s">
        <v>253</v>
      </c>
      <c r="D1510" s="104">
        <v>2076.88</v>
      </c>
      <c r="E1510" s="106">
        <v>1</v>
      </c>
    </row>
    <row r="1511" spans="2:5" x14ac:dyDescent="0.25">
      <c r="B1511" s="103">
        <v>44253</v>
      </c>
      <c r="C1511" s="100" t="s">
        <v>253</v>
      </c>
      <c r="D1511" s="104">
        <v>27167.32</v>
      </c>
      <c r="E1511" s="106">
        <v>1</v>
      </c>
    </row>
    <row r="1512" spans="2:5" x14ac:dyDescent="0.25">
      <c r="B1512" s="103">
        <v>44253</v>
      </c>
      <c r="C1512" s="100" t="s">
        <v>253</v>
      </c>
      <c r="D1512" s="104">
        <v>8776.2000000000007</v>
      </c>
      <c r="E1512" s="106">
        <v>1</v>
      </c>
    </row>
    <row r="1513" spans="2:5" x14ac:dyDescent="0.25">
      <c r="B1513" s="103">
        <v>44253</v>
      </c>
      <c r="C1513" s="100" t="s">
        <v>253</v>
      </c>
      <c r="D1513" s="104">
        <v>4794.1499999999996</v>
      </c>
      <c r="E1513" s="106">
        <v>1</v>
      </c>
    </row>
    <row r="1514" spans="2:5" x14ac:dyDescent="0.25">
      <c r="B1514" s="103">
        <v>44253</v>
      </c>
      <c r="C1514" s="100" t="s">
        <v>253</v>
      </c>
      <c r="D1514" s="104">
        <v>2209.65</v>
      </c>
      <c r="E1514" s="106">
        <v>1</v>
      </c>
    </row>
    <row r="1515" spans="2:5" x14ac:dyDescent="0.25">
      <c r="B1515" s="103">
        <v>44253</v>
      </c>
      <c r="C1515" s="100" t="s">
        <v>253</v>
      </c>
      <c r="D1515" s="104">
        <v>10369.950000000001</v>
      </c>
      <c r="E1515" s="106">
        <v>1</v>
      </c>
    </row>
    <row r="1516" spans="2:5" x14ac:dyDescent="0.25">
      <c r="B1516" s="103">
        <v>44253</v>
      </c>
      <c r="C1516" s="100" t="s">
        <v>253</v>
      </c>
      <c r="D1516" s="104">
        <v>3625.44</v>
      </c>
      <c r="E1516" s="106">
        <v>1</v>
      </c>
    </row>
    <row r="1517" spans="2:5" x14ac:dyDescent="0.25">
      <c r="B1517" s="103">
        <v>44253</v>
      </c>
      <c r="C1517" s="100" t="s">
        <v>823</v>
      </c>
      <c r="D1517" s="104">
        <v>4031.96</v>
      </c>
      <c r="E1517" s="106">
        <v>1</v>
      </c>
    </row>
    <row r="1518" spans="2:5" x14ac:dyDescent="0.25">
      <c r="B1518" s="103">
        <v>44253</v>
      </c>
      <c r="C1518" s="100" t="s">
        <v>826</v>
      </c>
      <c r="D1518" s="104">
        <v>6547.74</v>
      </c>
      <c r="E1518" s="106">
        <v>1</v>
      </c>
    </row>
    <row r="1519" spans="2:5" x14ac:dyDescent="0.25">
      <c r="B1519" s="103">
        <v>44253</v>
      </c>
      <c r="C1519" s="100" t="s">
        <v>842</v>
      </c>
      <c r="D1519" s="104">
        <v>8381.51</v>
      </c>
      <c r="E1519" s="106">
        <v>1</v>
      </c>
    </row>
    <row r="1520" spans="2:5" x14ac:dyDescent="0.25">
      <c r="B1520" s="103">
        <v>44253</v>
      </c>
      <c r="C1520" s="100" t="s">
        <v>842</v>
      </c>
      <c r="D1520" s="104">
        <v>5126.59</v>
      </c>
      <c r="E1520" s="106">
        <v>1</v>
      </c>
    </row>
    <row r="1521" spans="2:5" x14ac:dyDescent="0.25">
      <c r="B1521" s="103">
        <v>44253</v>
      </c>
      <c r="C1521" s="100" t="s">
        <v>842</v>
      </c>
      <c r="D1521" s="104">
        <v>21948.62</v>
      </c>
      <c r="E1521" s="106">
        <v>1</v>
      </c>
    </row>
    <row r="1522" spans="2:5" x14ac:dyDescent="0.25">
      <c r="B1522" s="103">
        <v>44253</v>
      </c>
      <c r="C1522" s="100" t="s">
        <v>842</v>
      </c>
      <c r="D1522" s="104">
        <v>11450.55</v>
      </c>
      <c r="E1522" s="106">
        <v>1</v>
      </c>
    </row>
    <row r="1523" spans="2:5" x14ac:dyDescent="0.25">
      <c r="B1523" s="103">
        <v>44253</v>
      </c>
      <c r="C1523" s="100" t="s">
        <v>842</v>
      </c>
      <c r="D1523" s="104">
        <v>10886.79</v>
      </c>
      <c r="E1523" s="106">
        <v>1</v>
      </c>
    </row>
    <row r="1524" spans="2:5" x14ac:dyDescent="0.25">
      <c r="B1524" s="103">
        <v>44253</v>
      </c>
      <c r="C1524" s="100" t="s">
        <v>842</v>
      </c>
      <c r="D1524" s="104">
        <v>4277.32</v>
      </c>
      <c r="E1524" s="106">
        <v>1</v>
      </c>
    </row>
    <row r="1525" spans="2:5" x14ac:dyDescent="0.25">
      <c r="B1525" s="103">
        <v>44253</v>
      </c>
      <c r="C1525" s="100" t="s">
        <v>817</v>
      </c>
      <c r="D1525" s="104">
        <v>1431.19</v>
      </c>
      <c r="E1525" s="106">
        <v>1</v>
      </c>
    </row>
    <row r="1526" spans="2:5" x14ac:dyDescent="0.25">
      <c r="B1526" s="103">
        <v>44254</v>
      </c>
      <c r="C1526" s="100" t="s">
        <v>829</v>
      </c>
      <c r="D1526" s="104">
        <v>5786.8</v>
      </c>
      <c r="E1526" s="106">
        <v>1</v>
      </c>
    </row>
    <row r="1527" spans="2:5" x14ac:dyDescent="0.25">
      <c r="B1527" s="103">
        <v>44255</v>
      </c>
      <c r="C1527" s="100" t="s">
        <v>847</v>
      </c>
      <c r="D1527" s="104">
        <v>14199.85</v>
      </c>
      <c r="E1527" s="106">
        <v>1</v>
      </c>
    </row>
    <row r="1528" spans="2:5" x14ac:dyDescent="0.25">
      <c r="B1528" s="103">
        <v>44255</v>
      </c>
      <c r="C1528" s="100" t="s">
        <v>846</v>
      </c>
      <c r="D1528" s="104">
        <v>8743.7900000000009</v>
      </c>
      <c r="E1528" s="106">
        <v>1</v>
      </c>
    </row>
    <row r="1529" spans="2:5" x14ac:dyDescent="0.25">
      <c r="B1529" s="103">
        <v>44255</v>
      </c>
      <c r="C1529" s="100" t="s">
        <v>839</v>
      </c>
      <c r="D1529" s="104">
        <v>4079.07</v>
      </c>
      <c r="E1529" s="106">
        <v>1</v>
      </c>
    </row>
    <row r="1530" spans="2:5" x14ac:dyDescent="0.25">
      <c r="B1530" s="103">
        <v>44255</v>
      </c>
      <c r="C1530" s="100" t="s">
        <v>831</v>
      </c>
      <c r="D1530" s="104">
        <v>5365.4</v>
      </c>
      <c r="E1530" s="106">
        <v>1</v>
      </c>
    </row>
    <row r="1531" spans="2:5" x14ac:dyDescent="0.25">
      <c r="B1531" s="103">
        <v>44255</v>
      </c>
      <c r="C1531" s="100" t="s">
        <v>254</v>
      </c>
      <c r="D1531" s="104">
        <v>3722.62</v>
      </c>
      <c r="E1531" s="106">
        <v>1</v>
      </c>
    </row>
    <row r="1532" spans="2:5" x14ac:dyDescent="0.25">
      <c r="B1532" s="103">
        <v>44255</v>
      </c>
      <c r="C1532" s="100" t="s">
        <v>254</v>
      </c>
      <c r="D1532" s="104">
        <v>3260.93</v>
      </c>
      <c r="E1532" s="106">
        <v>1</v>
      </c>
    </row>
    <row r="1533" spans="2:5" x14ac:dyDescent="0.25">
      <c r="B1533" s="103">
        <v>44255</v>
      </c>
      <c r="C1533" s="100" t="s">
        <v>254</v>
      </c>
      <c r="D1533" s="104">
        <v>6009.72</v>
      </c>
      <c r="E1533" s="106">
        <v>1</v>
      </c>
    </row>
    <row r="1534" spans="2:5" x14ac:dyDescent="0.25">
      <c r="B1534" s="103">
        <v>44255</v>
      </c>
      <c r="C1534" s="100" t="s">
        <v>254</v>
      </c>
      <c r="D1534" s="104">
        <v>3618.78</v>
      </c>
      <c r="E1534" s="106">
        <v>1</v>
      </c>
    </row>
    <row r="1535" spans="2:5" x14ac:dyDescent="0.25">
      <c r="B1535" s="103">
        <v>44255</v>
      </c>
      <c r="C1535" s="100" t="s">
        <v>869</v>
      </c>
      <c r="D1535" s="104">
        <v>10510.54</v>
      </c>
      <c r="E1535" s="106">
        <v>1</v>
      </c>
    </row>
    <row r="1536" spans="2:5" x14ac:dyDescent="0.25">
      <c r="B1536" s="103">
        <v>44256</v>
      </c>
      <c r="C1536" s="100" t="s">
        <v>843</v>
      </c>
      <c r="D1536" s="104">
        <v>2255.98</v>
      </c>
      <c r="E1536" s="106">
        <v>1</v>
      </c>
    </row>
    <row r="1537" spans="2:5" x14ac:dyDescent="0.25">
      <c r="B1537" s="103">
        <v>44256</v>
      </c>
      <c r="C1537" s="100" t="s">
        <v>843</v>
      </c>
      <c r="D1537" s="104">
        <v>17129.04</v>
      </c>
      <c r="E1537" s="106">
        <v>1</v>
      </c>
    </row>
    <row r="1538" spans="2:5" x14ac:dyDescent="0.25">
      <c r="B1538" s="103">
        <v>44256</v>
      </c>
      <c r="C1538" s="100" t="s">
        <v>843</v>
      </c>
      <c r="D1538" s="104">
        <v>9848.15</v>
      </c>
      <c r="E1538" s="106">
        <v>1</v>
      </c>
    </row>
    <row r="1539" spans="2:5" x14ac:dyDescent="0.25">
      <c r="B1539" s="103">
        <v>44256</v>
      </c>
      <c r="C1539" s="100" t="s">
        <v>843</v>
      </c>
      <c r="D1539" s="104">
        <v>9870</v>
      </c>
      <c r="E1539" s="106">
        <v>1</v>
      </c>
    </row>
    <row r="1540" spans="2:5" x14ac:dyDescent="0.25">
      <c r="B1540" s="103">
        <v>44257</v>
      </c>
      <c r="C1540" s="100" t="s">
        <v>825</v>
      </c>
      <c r="D1540" s="104">
        <v>5515.9</v>
      </c>
      <c r="E1540" s="106">
        <v>1</v>
      </c>
    </row>
    <row r="1541" spans="2:5" x14ac:dyDescent="0.25">
      <c r="B1541" s="103">
        <v>44257</v>
      </c>
      <c r="C1541" s="100" t="s">
        <v>835</v>
      </c>
      <c r="D1541" s="104">
        <v>8090.04</v>
      </c>
      <c r="E1541" s="106">
        <v>1</v>
      </c>
    </row>
    <row r="1542" spans="2:5" x14ac:dyDescent="0.25">
      <c r="B1542" s="103">
        <v>44257</v>
      </c>
      <c r="C1542" s="100" t="s">
        <v>844</v>
      </c>
      <c r="D1542" s="104">
        <v>283.16000000000003</v>
      </c>
      <c r="E1542" s="106">
        <v>1</v>
      </c>
    </row>
    <row r="1543" spans="2:5" x14ac:dyDescent="0.25">
      <c r="B1543" s="103">
        <v>44257</v>
      </c>
      <c r="C1543" s="100" t="s">
        <v>844</v>
      </c>
      <c r="D1543" s="104">
        <v>8968.5300000000007</v>
      </c>
      <c r="E1543" s="106">
        <v>1</v>
      </c>
    </row>
    <row r="1544" spans="2:5" x14ac:dyDescent="0.25">
      <c r="B1544" s="103">
        <v>44257</v>
      </c>
      <c r="C1544" s="100" t="s">
        <v>844</v>
      </c>
      <c r="D1544" s="104">
        <v>1331.47</v>
      </c>
      <c r="E1544" s="106">
        <v>1</v>
      </c>
    </row>
    <row r="1545" spans="2:5" x14ac:dyDescent="0.25">
      <c r="B1545" s="103">
        <v>44257</v>
      </c>
      <c r="C1545" s="100" t="s">
        <v>844</v>
      </c>
      <c r="D1545" s="104">
        <v>707.94</v>
      </c>
      <c r="E1545" s="106">
        <v>1</v>
      </c>
    </row>
    <row r="1546" spans="2:5" x14ac:dyDescent="0.25">
      <c r="B1546" s="103">
        <v>44257</v>
      </c>
      <c r="C1546" s="100" t="s">
        <v>844</v>
      </c>
      <c r="D1546" s="104">
        <v>9847.5300000000007</v>
      </c>
      <c r="E1546" s="106">
        <v>1</v>
      </c>
    </row>
    <row r="1547" spans="2:5" x14ac:dyDescent="0.25">
      <c r="B1547" s="103">
        <v>44257</v>
      </c>
      <c r="C1547" s="100" t="s">
        <v>844</v>
      </c>
      <c r="D1547" s="104">
        <v>1929.18</v>
      </c>
      <c r="E1547" s="106">
        <v>1</v>
      </c>
    </row>
    <row r="1548" spans="2:5" x14ac:dyDescent="0.25">
      <c r="B1548" s="103">
        <v>44257</v>
      </c>
      <c r="C1548" s="100" t="s">
        <v>844</v>
      </c>
      <c r="D1548" s="104">
        <v>703.8</v>
      </c>
      <c r="E1548" s="106">
        <v>1</v>
      </c>
    </row>
    <row r="1549" spans="2:5" x14ac:dyDescent="0.25">
      <c r="B1549" s="103">
        <v>44257</v>
      </c>
      <c r="C1549" s="100" t="s">
        <v>844</v>
      </c>
      <c r="D1549" s="104">
        <v>6688.08</v>
      </c>
      <c r="E1549" s="106">
        <v>1</v>
      </c>
    </row>
    <row r="1550" spans="2:5" x14ac:dyDescent="0.25">
      <c r="B1550" s="103">
        <v>44257</v>
      </c>
      <c r="C1550" s="100" t="s">
        <v>844</v>
      </c>
      <c r="D1550" s="104">
        <v>1669.62</v>
      </c>
      <c r="E1550" s="106">
        <v>1</v>
      </c>
    </row>
    <row r="1551" spans="2:5" x14ac:dyDescent="0.25">
      <c r="B1551" s="103">
        <v>44257</v>
      </c>
      <c r="C1551" s="100" t="s">
        <v>852</v>
      </c>
      <c r="D1551" s="104">
        <v>12229.49</v>
      </c>
      <c r="E1551" s="106">
        <v>1</v>
      </c>
    </row>
    <row r="1552" spans="2:5" x14ac:dyDescent="0.25">
      <c r="B1552" s="103">
        <v>44258</v>
      </c>
      <c r="C1552" s="100" t="s">
        <v>845</v>
      </c>
      <c r="D1552" s="104">
        <v>15880.9</v>
      </c>
      <c r="E1552" s="106">
        <v>1</v>
      </c>
    </row>
    <row r="1553" spans="2:5" x14ac:dyDescent="0.25">
      <c r="B1553" s="103">
        <v>44259</v>
      </c>
      <c r="C1553" s="100" t="s">
        <v>822</v>
      </c>
      <c r="D1553" s="104">
        <v>2961.94</v>
      </c>
      <c r="E1553" s="106">
        <v>1</v>
      </c>
    </row>
    <row r="1554" spans="2:5" x14ac:dyDescent="0.25">
      <c r="B1554" s="103">
        <v>44259</v>
      </c>
      <c r="C1554" s="100" t="s">
        <v>822</v>
      </c>
      <c r="D1554" s="104">
        <v>1198.5999999999999</v>
      </c>
      <c r="E1554" s="106">
        <v>1</v>
      </c>
    </row>
    <row r="1555" spans="2:5" x14ac:dyDescent="0.25">
      <c r="B1555" s="103">
        <v>44259</v>
      </c>
      <c r="C1555" s="100" t="s">
        <v>836</v>
      </c>
      <c r="D1555" s="104">
        <v>7741.44</v>
      </c>
      <c r="E1555" s="106">
        <v>1</v>
      </c>
    </row>
    <row r="1556" spans="2:5" x14ac:dyDescent="0.25">
      <c r="B1556" s="103">
        <v>44259</v>
      </c>
      <c r="C1556" s="100" t="s">
        <v>840</v>
      </c>
      <c r="D1556" s="104">
        <v>3175.64</v>
      </c>
      <c r="E1556" s="106">
        <v>1</v>
      </c>
    </row>
    <row r="1557" spans="2:5" x14ac:dyDescent="0.25">
      <c r="B1557" s="103">
        <v>44259</v>
      </c>
      <c r="C1557" s="100" t="s">
        <v>840</v>
      </c>
      <c r="D1557" s="104">
        <v>2342.96</v>
      </c>
      <c r="E1557" s="106">
        <v>1</v>
      </c>
    </row>
    <row r="1558" spans="2:5" x14ac:dyDescent="0.25">
      <c r="B1558" s="103">
        <v>44259</v>
      </c>
      <c r="C1558" s="100" t="s">
        <v>849</v>
      </c>
      <c r="D1558" s="104">
        <v>2603.9</v>
      </c>
      <c r="E1558" s="106">
        <v>1</v>
      </c>
    </row>
    <row r="1559" spans="2:5" x14ac:dyDescent="0.25">
      <c r="B1559" s="103">
        <v>44259</v>
      </c>
      <c r="C1559" s="100" t="s">
        <v>850</v>
      </c>
      <c r="D1559" s="104">
        <v>13806.94</v>
      </c>
      <c r="E1559" s="106">
        <v>1</v>
      </c>
    </row>
    <row r="1560" spans="2:5" x14ac:dyDescent="0.25">
      <c r="B1560" s="103">
        <v>44259</v>
      </c>
      <c r="C1560" s="100" t="s">
        <v>850</v>
      </c>
      <c r="D1560" s="104">
        <v>7307.56</v>
      </c>
      <c r="E1560" s="106">
        <v>1</v>
      </c>
    </row>
    <row r="1561" spans="2:5" x14ac:dyDescent="0.25">
      <c r="B1561" s="103">
        <v>44259</v>
      </c>
      <c r="C1561" s="100" t="s">
        <v>255</v>
      </c>
      <c r="D1561" s="104">
        <v>24216.71</v>
      </c>
      <c r="E1561" s="106">
        <v>1</v>
      </c>
    </row>
    <row r="1562" spans="2:5" x14ac:dyDescent="0.25">
      <c r="B1562" s="103">
        <v>44259</v>
      </c>
      <c r="C1562" s="100" t="s">
        <v>255</v>
      </c>
      <c r="D1562" s="104">
        <v>5237.8900000000003</v>
      </c>
      <c r="E1562" s="106">
        <v>1</v>
      </c>
    </row>
    <row r="1563" spans="2:5" x14ac:dyDescent="0.25">
      <c r="B1563" s="103">
        <v>44259</v>
      </c>
      <c r="C1563" s="100" t="s">
        <v>255</v>
      </c>
      <c r="D1563" s="104">
        <v>31556.75</v>
      </c>
      <c r="E1563" s="106">
        <v>1</v>
      </c>
    </row>
    <row r="1564" spans="2:5" x14ac:dyDescent="0.25">
      <c r="B1564" s="103">
        <v>44259</v>
      </c>
      <c r="C1564" s="100" t="s">
        <v>255</v>
      </c>
      <c r="D1564" s="104">
        <v>15850.98</v>
      </c>
      <c r="E1564" s="106">
        <v>1</v>
      </c>
    </row>
    <row r="1565" spans="2:5" x14ac:dyDescent="0.25">
      <c r="B1565" s="103">
        <v>44260</v>
      </c>
      <c r="C1565" s="100" t="s">
        <v>821</v>
      </c>
      <c r="D1565" s="104">
        <v>2960.92</v>
      </c>
      <c r="E1565" s="106">
        <v>1</v>
      </c>
    </row>
    <row r="1566" spans="2:5" x14ac:dyDescent="0.25">
      <c r="B1566" s="103">
        <v>44260</v>
      </c>
      <c r="C1566" s="100" t="s">
        <v>821</v>
      </c>
      <c r="D1566" s="104">
        <v>2567.9299999999998</v>
      </c>
      <c r="E1566" s="106">
        <v>1</v>
      </c>
    </row>
    <row r="1567" spans="2:5" x14ac:dyDescent="0.25">
      <c r="B1567" s="103">
        <v>44260</v>
      </c>
      <c r="C1567" s="100" t="s">
        <v>821</v>
      </c>
      <c r="D1567" s="104">
        <v>3976.64</v>
      </c>
      <c r="E1567" s="106">
        <v>1</v>
      </c>
    </row>
    <row r="1568" spans="2:5" x14ac:dyDescent="0.25">
      <c r="B1568" s="103">
        <v>44260</v>
      </c>
      <c r="C1568" s="100" t="s">
        <v>821</v>
      </c>
      <c r="D1568" s="104">
        <v>2561.56</v>
      </c>
      <c r="E1568" s="106">
        <v>1</v>
      </c>
    </row>
    <row r="1569" spans="2:5" x14ac:dyDescent="0.25">
      <c r="B1569" s="103">
        <v>44260</v>
      </c>
      <c r="C1569" s="100" t="s">
        <v>821</v>
      </c>
      <c r="D1569" s="104">
        <v>1926.49</v>
      </c>
      <c r="E1569" s="106">
        <v>1</v>
      </c>
    </row>
    <row r="1570" spans="2:5" x14ac:dyDescent="0.25">
      <c r="B1570" s="103">
        <v>44260</v>
      </c>
      <c r="C1570" s="100" t="s">
        <v>821</v>
      </c>
      <c r="D1570" s="104">
        <v>2307.1999999999998</v>
      </c>
      <c r="E1570" s="106">
        <v>1</v>
      </c>
    </row>
    <row r="1571" spans="2:5" x14ac:dyDescent="0.25">
      <c r="B1571" s="103">
        <v>44260</v>
      </c>
      <c r="C1571" s="100" t="s">
        <v>821</v>
      </c>
      <c r="D1571" s="104">
        <v>2530.7199999999998</v>
      </c>
      <c r="E1571" s="106">
        <v>1</v>
      </c>
    </row>
    <row r="1572" spans="2:5" x14ac:dyDescent="0.25">
      <c r="B1572" s="103">
        <v>44260</v>
      </c>
      <c r="C1572" s="100" t="s">
        <v>841</v>
      </c>
      <c r="D1572" s="104">
        <v>791.14</v>
      </c>
      <c r="E1572" s="106">
        <v>1</v>
      </c>
    </row>
    <row r="1573" spans="2:5" x14ac:dyDescent="0.25">
      <c r="B1573" s="103">
        <v>44260</v>
      </c>
      <c r="C1573" s="100" t="s">
        <v>851</v>
      </c>
      <c r="D1573" s="104">
        <v>3757.37</v>
      </c>
      <c r="E1573" s="106">
        <v>1</v>
      </c>
    </row>
    <row r="1574" spans="2:5" x14ac:dyDescent="0.25">
      <c r="B1574" s="103">
        <v>44260</v>
      </c>
      <c r="C1574" s="100" t="s">
        <v>851</v>
      </c>
      <c r="D1574" s="104">
        <v>2349.42</v>
      </c>
      <c r="E1574" s="106">
        <v>1</v>
      </c>
    </row>
    <row r="1575" spans="2:5" x14ac:dyDescent="0.25">
      <c r="B1575" s="103">
        <v>44262</v>
      </c>
      <c r="C1575" s="100" t="s">
        <v>832</v>
      </c>
      <c r="D1575" s="104">
        <v>2324.5</v>
      </c>
      <c r="E1575" s="106">
        <v>1</v>
      </c>
    </row>
    <row r="1576" spans="2:5" x14ac:dyDescent="0.25">
      <c r="B1576" s="103">
        <v>44262</v>
      </c>
      <c r="C1576" s="100" t="s">
        <v>832</v>
      </c>
      <c r="D1576" s="104">
        <v>1652.63</v>
      </c>
      <c r="E1576" s="106">
        <v>1</v>
      </c>
    </row>
    <row r="1577" spans="2:5" x14ac:dyDescent="0.25">
      <c r="B1577" s="103">
        <v>44262</v>
      </c>
      <c r="C1577" s="100" t="s">
        <v>848</v>
      </c>
      <c r="D1577" s="104">
        <v>4161.7</v>
      </c>
      <c r="E1577" s="106">
        <v>1</v>
      </c>
    </row>
    <row r="1578" spans="2:5" x14ac:dyDescent="0.25">
      <c r="B1578" s="103">
        <v>44262</v>
      </c>
      <c r="C1578" s="100" t="s">
        <v>855</v>
      </c>
      <c r="D1578" s="104">
        <v>2458.06</v>
      </c>
      <c r="E1578" s="106">
        <v>1</v>
      </c>
    </row>
    <row r="1579" spans="2:5" x14ac:dyDescent="0.25">
      <c r="B1579" s="103">
        <v>44262</v>
      </c>
      <c r="C1579" s="100" t="s">
        <v>256</v>
      </c>
      <c r="D1579" s="104">
        <v>4218.78</v>
      </c>
      <c r="E1579" s="106">
        <v>1</v>
      </c>
    </row>
    <row r="1580" spans="2:5" x14ac:dyDescent="0.25">
      <c r="B1580" s="103">
        <v>44262</v>
      </c>
      <c r="C1580" s="100" t="s">
        <v>256</v>
      </c>
      <c r="D1580" s="104">
        <v>32772.14</v>
      </c>
      <c r="E1580" s="106">
        <v>1</v>
      </c>
    </row>
    <row r="1581" spans="2:5" x14ac:dyDescent="0.25">
      <c r="B1581" s="103">
        <v>44262</v>
      </c>
      <c r="C1581" s="100" t="s">
        <v>256</v>
      </c>
      <c r="D1581" s="104">
        <v>39848.660000000003</v>
      </c>
      <c r="E1581" s="106">
        <v>1</v>
      </c>
    </row>
    <row r="1582" spans="2:5" x14ac:dyDescent="0.25">
      <c r="B1582" s="103">
        <v>44262</v>
      </c>
      <c r="C1582" s="100" t="s">
        <v>256</v>
      </c>
      <c r="D1582" s="104">
        <v>20672.07</v>
      </c>
      <c r="E1582" s="106">
        <v>1</v>
      </c>
    </row>
    <row r="1583" spans="2:5" x14ac:dyDescent="0.25">
      <c r="B1583" s="103">
        <v>44262</v>
      </c>
      <c r="C1583" s="100" t="s">
        <v>256</v>
      </c>
      <c r="D1583" s="104">
        <v>73845.009999999995</v>
      </c>
      <c r="E1583" s="106">
        <v>1</v>
      </c>
    </row>
    <row r="1584" spans="2:5" x14ac:dyDescent="0.25">
      <c r="B1584" s="103">
        <v>44262</v>
      </c>
      <c r="C1584" s="100" t="s">
        <v>256</v>
      </c>
      <c r="D1584" s="104">
        <v>46369.66</v>
      </c>
      <c r="E1584" s="106">
        <v>1</v>
      </c>
    </row>
    <row r="1585" spans="2:5" x14ac:dyDescent="0.25">
      <c r="B1585" s="103">
        <v>44262</v>
      </c>
      <c r="C1585" s="100" t="s">
        <v>257</v>
      </c>
      <c r="D1585" s="104">
        <v>31424.080000000002</v>
      </c>
      <c r="E1585" s="106">
        <v>1</v>
      </c>
    </row>
    <row r="1586" spans="2:5" x14ac:dyDescent="0.25">
      <c r="B1586" s="103">
        <v>44262</v>
      </c>
      <c r="C1586" s="100" t="s">
        <v>257</v>
      </c>
      <c r="D1586" s="104">
        <v>8418.49</v>
      </c>
      <c r="E1586" s="106">
        <v>1</v>
      </c>
    </row>
    <row r="1587" spans="2:5" x14ac:dyDescent="0.25">
      <c r="B1587" s="103">
        <v>44262</v>
      </c>
      <c r="C1587" s="100" t="s">
        <v>257</v>
      </c>
      <c r="D1587" s="104">
        <v>13836.14</v>
      </c>
      <c r="E1587" s="106">
        <v>1</v>
      </c>
    </row>
    <row r="1588" spans="2:5" x14ac:dyDescent="0.25">
      <c r="B1588" s="103">
        <v>44262</v>
      </c>
      <c r="C1588" s="100" t="s">
        <v>257</v>
      </c>
      <c r="D1588" s="104">
        <v>19445.16</v>
      </c>
      <c r="E1588" s="106">
        <v>1</v>
      </c>
    </row>
    <row r="1589" spans="2:5" x14ac:dyDescent="0.25">
      <c r="B1589" s="103">
        <v>44262</v>
      </c>
      <c r="C1589" s="100" t="s">
        <v>257</v>
      </c>
      <c r="D1589" s="104">
        <v>19757.509999999998</v>
      </c>
      <c r="E1589" s="106">
        <v>1</v>
      </c>
    </row>
    <row r="1590" spans="2:5" x14ac:dyDescent="0.25">
      <c r="B1590" s="103">
        <v>44262</v>
      </c>
      <c r="C1590" s="100" t="s">
        <v>257</v>
      </c>
      <c r="D1590" s="104">
        <v>7128.86</v>
      </c>
      <c r="E1590" s="106">
        <v>1</v>
      </c>
    </row>
    <row r="1591" spans="2:5" x14ac:dyDescent="0.25">
      <c r="B1591" s="103">
        <v>44263</v>
      </c>
      <c r="C1591" s="100" t="s">
        <v>858</v>
      </c>
      <c r="D1591" s="104">
        <v>2039.94</v>
      </c>
      <c r="E1591" s="106">
        <v>1</v>
      </c>
    </row>
    <row r="1592" spans="2:5" x14ac:dyDescent="0.25">
      <c r="B1592" s="103">
        <v>44263</v>
      </c>
      <c r="C1592" s="100" t="s">
        <v>858</v>
      </c>
      <c r="D1592" s="104">
        <v>1186.71</v>
      </c>
      <c r="E1592" s="106">
        <v>1</v>
      </c>
    </row>
    <row r="1593" spans="2:5" x14ac:dyDescent="0.25">
      <c r="B1593" s="103">
        <v>44263</v>
      </c>
      <c r="C1593" s="100" t="s">
        <v>858</v>
      </c>
      <c r="D1593" s="104">
        <v>5089.54</v>
      </c>
      <c r="E1593" s="106">
        <v>1</v>
      </c>
    </row>
    <row r="1594" spans="2:5" x14ac:dyDescent="0.25">
      <c r="B1594" s="103">
        <v>44263</v>
      </c>
      <c r="C1594" s="100" t="s">
        <v>858</v>
      </c>
      <c r="D1594" s="104">
        <v>2658.64</v>
      </c>
      <c r="E1594" s="106">
        <v>1</v>
      </c>
    </row>
    <row r="1595" spans="2:5" x14ac:dyDescent="0.25">
      <c r="B1595" s="103">
        <v>44263</v>
      </c>
      <c r="C1595" s="100" t="s">
        <v>858</v>
      </c>
      <c r="D1595" s="104">
        <v>2587.29</v>
      </c>
      <c r="E1595" s="106">
        <v>1</v>
      </c>
    </row>
    <row r="1596" spans="2:5" x14ac:dyDescent="0.25">
      <c r="B1596" s="103">
        <v>44263</v>
      </c>
      <c r="C1596" s="100" t="s">
        <v>858</v>
      </c>
      <c r="D1596" s="104">
        <v>990.12</v>
      </c>
      <c r="E1596" s="106">
        <v>1</v>
      </c>
    </row>
    <row r="1597" spans="2:5" x14ac:dyDescent="0.25">
      <c r="B1597" s="103">
        <v>44264</v>
      </c>
      <c r="C1597" s="100" t="s">
        <v>861</v>
      </c>
      <c r="D1597" s="104">
        <v>17689.89</v>
      </c>
      <c r="E1597" s="106">
        <v>1</v>
      </c>
    </row>
    <row r="1598" spans="2:5" x14ac:dyDescent="0.25">
      <c r="B1598" s="103">
        <v>44264</v>
      </c>
      <c r="C1598" s="100" t="s">
        <v>861</v>
      </c>
      <c r="D1598" s="104">
        <v>4536.63</v>
      </c>
      <c r="E1598" s="106">
        <v>1</v>
      </c>
    </row>
    <row r="1599" spans="2:5" x14ac:dyDescent="0.25">
      <c r="B1599" s="103">
        <v>44264</v>
      </c>
      <c r="C1599" s="100" t="s">
        <v>861</v>
      </c>
      <c r="D1599" s="104">
        <v>7583.27</v>
      </c>
      <c r="E1599" s="106">
        <v>1</v>
      </c>
    </row>
    <row r="1600" spans="2:5" x14ac:dyDescent="0.25">
      <c r="B1600" s="103">
        <v>44264</v>
      </c>
      <c r="C1600" s="100" t="s">
        <v>861</v>
      </c>
      <c r="D1600" s="104">
        <v>10294.5</v>
      </c>
      <c r="E1600" s="106">
        <v>1</v>
      </c>
    </row>
    <row r="1601" spans="2:5" x14ac:dyDescent="0.25">
      <c r="B1601" s="103">
        <v>44264</v>
      </c>
      <c r="C1601" s="100" t="s">
        <v>861</v>
      </c>
      <c r="D1601" s="104">
        <v>10584.38</v>
      </c>
      <c r="E1601" s="106">
        <v>1</v>
      </c>
    </row>
    <row r="1602" spans="2:5" x14ac:dyDescent="0.25">
      <c r="B1602" s="103">
        <v>44264</v>
      </c>
      <c r="C1602" s="100" t="s">
        <v>861</v>
      </c>
      <c r="D1602" s="104">
        <v>3841.67</v>
      </c>
      <c r="E1602" s="106">
        <v>1</v>
      </c>
    </row>
    <row r="1603" spans="2:5" x14ac:dyDescent="0.25">
      <c r="B1603" s="103">
        <v>44265</v>
      </c>
      <c r="C1603" s="100" t="s">
        <v>856</v>
      </c>
      <c r="D1603" s="104">
        <v>13408.6</v>
      </c>
      <c r="E1603" s="106">
        <v>1</v>
      </c>
    </row>
    <row r="1604" spans="2:5" x14ac:dyDescent="0.25">
      <c r="B1604" s="103">
        <v>44265</v>
      </c>
      <c r="C1604" s="100" t="s">
        <v>862</v>
      </c>
      <c r="D1604" s="104">
        <v>3992.36</v>
      </c>
      <c r="E1604" s="106">
        <v>1</v>
      </c>
    </row>
    <row r="1605" spans="2:5" x14ac:dyDescent="0.25">
      <c r="B1605" s="103">
        <v>44266</v>
      </c>
      <c r="C1605" s="100" t="s">
        <v>859</v>
      </c>
      <c r="D1605" s="104">
        <v>1491.96</v>
      </c>
      <c r="E1605" s="106">
        <v>1</v>
      </c>
    </row>
    <row r="1606" spans="2:5" x14ac:dyDescent="0.25">
      <c r="B1606" s="103">
        <v>44266</v>
      </c>
      <c r="C1606" s="100" t="s">
        <v>860</v>
      </c>
      <c r="D1606" s="104">
        <v>2416.6799999999998</v>
      </c>
      <c r="E1606" s="106">
        <v>1</v>
      </c>
    </row>
    <row r="1607" spans="2:5" x14ac:dyDescent="0.25">
      <c r="B1607" s="103">
        <v>44266</v>
      </c>
      <c r="C1607" s="100" t="s">
        <v>863</v>
      </c>
      <c r="D1607" s="104">
        <v>2964.66</v>
      </c>
      <c r="E1607" s="106">
        <v>1</v>
      </c>
    </row>
    <row r="1608" spans="2:5" x14ac:dyDescent="0.25">
      <c r="B1608" s="103">
        <v>44266</v>
      </c>
      <c r="C1608" s="100" t="s">
        <v>258</v>
      </c>
      <c r="D1608" s="104">
        <v>2095.59</v>
      </c>
      <c r="E1608" s="106">
        <v>1</v>
      </c>
    </row>
    <row r="1609" spans="2:5" x14ac:dyDescent="0.25">
      <c r="B1609" s="103">
        <v>44266</v>
      </c>
      <c r="C1609" s="100" t="s">
        <v>258</v>
      </c>
      <c r="D1609" s="104">
        <v>7893.96</v>
      </c>
      <c r="E1609" s="106">
        <v>1</v>
      </c>
    </row>
    <row r="1610" spans="2:5" x14ac:dyDescent="0.25">
      <c r="B1610" s="103">
        <v>44266</v>
      </c>
      <c r="C1610" s="100" t="s">
        <v>258</v>
      </c>
      <c r="D1610" s="104">
        <v>28444.33</v>
      </c>
      <c r="E1610" s="106">
        <v>1</v>
      </c>
    </row>
    <row r="1611" spans="2:5" x14ac:dyDescent="0.25">
      <c r="B1611" s="103">
        <v>44266</v>
      </c>
      <c r="C1611" s="100" t="s">
        <v>258</v>
      </c>
      <c r="D1611" s="104">
        <v>20203.89</v>
      </c>
      <c r="E1611" s="106">
        <v>1</v>
      </c>
    </row>
    <row r="1612" spans="2:5" x14ac:dyDescent="0.25">
      <c r="B1612" s="103">
        <v>44267</v>
      </c>
      <c r="C1612" s="100" t="s">
        <v>857</v>
      </c>
      <c r="D1612" s="104">
        <v>4163.22</v>
      </c>
      <c r="E1612" s="106">
        <v>1</v>
      </c>
    </row>
    <row r="1613" spans="2:5" x14ac:dyDescent="0.25">
      <c r="B1613" s="103">
        <v>44267</v>
      </c>
      <c r="C1613" s="100" t="s">
        <v>864</v>
      </c>
      <c r="D1613" s="104">
        <v>4162.08</v>
      </c>
      <c r="E1613" s="106">
        <v>1</v>
      </c>
    </row>
    <row r="1614" spans="2:5" x14ac:dyDescent="0.25">
      <c r="B1614" s="103">
        <v>44271</v>
      </c>
      <c r="C1614" s="100" t="s">
        <v>865</v>
      </c>
      <c r="D1614" s="104">
        <v>1056.73</v>
      </c>
      <c r="E1614" s="106">
        <v>1</v>
      </c>
    </row>
    <row r="1615" spans="2:5" x14ac:dyDescent="0.25">
      <c r="B1615" s="103">
        <v>44271</v>
      </c>
      <c r="C1615" s="100" t="s">
        <v>866</v>
      </c>
      <c r="D1615" s="104">
        <v>1261.27</v>
      </c>
      <c r="E1615" s="106">
        <v>1</v>
      </c>
    </row>
    <row r="1616" spans="2:5" x14ac:dyDescent="0.25">
      <c r="B1616" s="103">
        <v>44271</v>
      </c>
      <c r="C1616" s="100" t="s">
        <v>875</v>
      </c>
      <c r="D1616" s="104">
        <v>1312.09</v>
      </c>
      <c r="E1616" s="106">
        <v>1</v>
      </c>
    </row>
    <row r="1617" spans="2:5" x14ac:dyDescent="0.25">
      <c r="B1617" s="103">
        <v>44272</v>
      </c>
      <c r="C1617" s="100" t="s">
        <v>876</v>
      </c>
      <c r="D1617" s="104">
        <v>7609.44</v>
      </c>
      <c r="E1617" s="106">
        <v>1</v>
      </c>
    </row>
    <row r="1618" spans="2:5" x14ac:dyDescent="0.25">
      <c r="B1618" s="103">
        <v>44272</v>
      </c>
      <c r="C1618" s="100" t="s">
        <v>876</v>
      </c>
      <c r="D1618" s="104">
        <v>1995.61</v>
      </c>
      <c r="E1618" s="106">
        <v>1</v>
      </c>
    </row>
    <row r="1619" spans="2:5" x14ac:dyDescent="0.25">
      <c r="B1619" s="103">
        <v>44272</v>
      </c>
      <c r="C1619" s="100" t="s">
        <v>877</v>
      </c>
      <c r="D1619" s="104">
        <v>18388.900000000001</v>
      </c>
      <c r="E1619" s="106">
        <v>1</v>
      </c>
    </row>
    <row r="1620" spans="2:5" x14ac:dyDescent="0.25">
      <c r="B1620" s="103">
        <v>44272</v>
      </c>
      <c r="C1620" s="100" t="s">
        <v>877</v>
      </c>
      <c r="D1620" s="104">
        <v>10001.89</v>
      </c>
      <c r="E1620" s="106">
        <v>1</v>
      </c>
    </row>
    <row r="1621" spans="2:5" x14ac:dyDescent="0.25">
      <c r="B1621" s="103">
        <v>44273</v>
      </c>
      <c r="C1621" s="100" t="s">
        <v>878</v>
      </c>
      <c r="D1621" s="104">
        <v>3955.32</v>
      </c>
      <c r="E1621" s="106">
        <v>1</v>
      </c>
    </row>
    <row r="1622" spans="2:5" x14ac:dyDescent="0.25">
      <c r="B1622" s="103">
        <v>44273</v>
      </c>
      <c r="C1622" s="100" t="s">
        <v>878</v>
      </c>
      <c r="D1622" s="104">
        <v>1185.69</v>
      </c>
      <c r="E1622" s="106">
        <v>1</v>
      </c>
    </row>
    <row r="1623" spans="2:5" x14ac:dyDescent="0.25">
      <c r="B1623" s="103">
        <v>44273</v>
      </c>
      <c r="C1623" s="100" t="s">
        <v>878</v>
      </c>
      <c r="D1623" s="104">
        <v>4341.26</v>
      </c>
      <c r="E1623" s="106">
        <v>1</v>
      </c>
    </row>
    <row r="1624" spans="2:5" x14ac:dyDescent="0.25">
      <c r="B1624" s="103">
        <v>44273</v>
      </c>
      <c r="C1624" s="100" t="s">
        <v>878</v>
      </c>
      <c r="D1624" s="104">
        <v>1283.72</v>
      </c>
      <c r="E1624" s="106">
        <v>1</v>
      </c>
    </row>
    <row r="1625" spans="2:5" x14ac:dyDescent="0.25">
      <c r="B1625" s="103">
        <v>44273</v>
      </c>
      <c r="C1625" s="100" t="s">
        <v>878</v>
      </c>
      <c r="D1625" s="104">
        <v>4052.39</v>
      </c>
      <c r="E1625" s="106">
        <v>1</v>
      </c>
    </row>
    <row r="1626" spans="2:5" x14ac:dyDescent="0.25">
      <c r="B1626" s="103">
        <v>44273</v>
      </c>
      <c r="C1626" s="100" t="s">
        <v>878</v>
      </c>
      <c r="D1626" s="104">
        <v>1407.34</v>
      </c>
      <c r="E1626" s="106">
        <v>1</v>
      </c>
    </row>
    <row r="1627" spans="2:5" x14ac:dyDescent="0.25">
      <c r="B1627" s="103">
        <v>44273</v>
      </c>
      <c r="C1627" s="100" t="s">
        <v>878</v>
      </c>
      <c r="D1627" s="104">
        <v>3997.07</v>
      </c>
      <c r="E1627" s="106">
        <v>1</v>
      </c>
    </row>
    <row r="1628" spans="2:5" x14ac:dyDescent="0.25">
      <c r="B1628" s="103">
        <v>44273</v>
      </c>
      <c r="C1628" s="100" t="s">
        <v>878</v>
      </c>
      <c r="D1628" s="104">
        <v>40739.339999999997</v>
      </c>
      <c r="E1628" s="106">
        <v>1</v>
      </c>
    </row>
    <row r="1629" spans="2:5" x14ac:dyDescent="0.25">
      <c r="B1629" s="103">
        <v>44273</v>
      </c>
      <c r="C1629" s="100" t="s">
        <v>878</v>
      </c>
      <c r="D1629" s="104">
        <v>14686.76</v>
      </c>
      <c r="E1629" s="106">
        <v>1</v>
      </c>
    </row>
    <row r="1630" spans="2:5" x14ac:dyDescent="0.25">
      <c r="B1630" s="103">
        <v>44273</v>
      </c>
      <c r="C1630" s="100" t="s">
        <v>878</v>
      </c>
      <c r="D1630" s="104">
        <v>8327.42</v>
      </c>
      <c r="E1630" s="106">
        <v>1</v>
      </c>
    </row>
    <row r="1631" spans="2:5" x14ac:dyDescent="0.25">
      <c r="B1631" s="103">
        <v>44273</v>
      </c>
      <c r="C1631" s="100" t="s">
        <v>878</v>
      </c>
      <c r="D1631" s="104">
        <v>2322.2199999999998</v>
      </c>
      <c r="E1631" s="106">
        <v>1</v>
      </c>
    </row>
    <row r="1632" spans="2:5" x14ac:dyDescent="0.25">
      <c r="B1632" s="103">
        <v>44273</v>
      </c>
      <c r="C1632" s="100" t="s">
        <v>259</v>
      </c>
      <c r="D1632" s="104">
        <v>1429.12</v>
      </c>
      <c r="E1632" s="106">
        <v>1</v>
      </c>
    </row>
    <row r="1633" spans="2:5" x14ac:dyDescent="0.25">
      <c r="B1633" s="103">
        <v>44273</v>
      </c>
      <c r="C1633" s="100" t="s">
        <v>259</v>
      </c>
      <c r="D1633" s="104">
        <v>23915.42</v>
      </c>
      <c r="E1633" s="106">
        <v>1</v>
      </c>
    </row>
    <row r="1634" spans="2:5" x14ac:dyDescent="0.25">
      <c r="B1634" s="103">
        <v>44273</v>
      </c>
      <c r="C1634" s="100" t="s">
        <v>259</v>
      </c>
      <c r="D1634" s="104">
        <v>5497.52</v>
      </c>
      <c r="E1634" s="106">
        <v>1</v>
      </c>
    </row>
    <row r="1635" spans="2:5" x14ac:dyDescent="0.25">
      <c r="B1635" s="103">
        <v>44273</v>
      </c>
      <c r="C1635" s="100" t="s">
        <v>259</v>
      </c>
      <c r="D1635" s="104">
        <v>4240.96</v>
      </c>
      <c r="E1635" s="106">
        <v>1</v>
      </c>
    </row>
    <row r="1636" spans="2:5" x14ac:dyDescent="0.25">
      <c r="B1636" s="103">
        <v>44273</v>
      </c>
      <c r="C1636" s="100" t="s">
        <v>259</v>
      </c>
      <c r="D1636" s="104">
        <v>32965.440000000002</v>
      </c>
      <c r="E1636" s="106">
        <v>1</v>
      </c>
    </row>
    <row r="1637" spans="2:5" x14ac:dyDescent="0.25">
      <c r="B1637" s="103">
        <v>44273</v>
      </c>
      <c r="C1637" s="100" t="s">
        <v>259</v>
      </c>
      <c r="D1637" s="104">
        <v>17434.78</v>
      </c>
      <c r="E1637" s="106">
        <v>1</v>
      </c>
    </row>
    <row r="1638" spans="2:5" x14ac:dyDescent="0.25">
      <c r="B1638" s="103">
        <v>44273</v>
      </c>
      <c r="C1638" s="100" t="s">
        <v>879</v>
      </c>
      <c r="D1638" s="104">
        <v>19671.78</v>
      </c>
      <c r="E1638" s="106">
        <v>1</v>
      </c>
    </row>
    <row r="1639" spans="2:5" x14ac:dyDescent="0.25">
      <c r="B1639" s="103">
        <v>44273</v>
      </c>
      <c r="C1639" s="100" t="s">
        <v>879</v>
      </c>
      <c r="D1639" s="104">
        <v>5593.47</v>
      </c>
      <c r="E1639" s="106">
        <v>1</v>
      </c>
    </row>
    <row r="1640" spans="2:5" x14ac:dyDescent="0.25">
      <c r="B1640" s="103">
        <v>44273</v>
      </c>
      <c r="C1640" s="100" t="s">
        <v>879</v>
      </c>
      <c r="D1640" s="104">
        <v>449.33</v>
      </c>
      <c r="E1640" s="106">
        <v>1</v>
      </c>
    </row>
    <row r="1641" spans="2:5" x14ac:dyDescent="0.25">
      <c r="B1641" s="103">
        <v>44273</v>
      </c>
      <c r="C1641" s="100" t="s">
        <v>879</v>
      </c>
      <c r="D1641" s="104">
        <v>6331.11</v>
      </c>
      <c r="E1641" s="106">
        <v>1</v>
      </c>
    </row>
    <row r="1642" spans="2:5" x14ac:dyDescent="0.25">
      <c r="B1642" s="103">
        <v>44273</v>
      </c>
      <c r="C1642" s="100" t="s">
        <v>879</v>
      </c>
      <c r="D1642" s="104">
        <v>2293.11</v>
      </c>
      <c r="E1642" s="106">
        <v>1</v>
      </c>
    </row>
    <row r="1643" spans="2:5" x14ac:dyDescent="0.25">
      <c r="B1643" s="103">
        <v>44273</v>
      </c>
      <c r="C1643" s="100" t="s">
        <v>879</v>
      </c>
      <c r="D1643" s="104">
        <v>20778.25</v>
      </c>
      <c r="E1643" s="106">
        <v>1</v>
      </c>
    </row>
    <row r="1644" spans="2:5" x14ac:dyDescent="0.25">
      <c r="B1644" s="103">
        <v>44273</v>
      </c>
      <c r="C1644" s="100" t="s">
        <v>879</v>
      </c>
      <c r="D1644" s="104">
        <v>5689.04</v>
      </c>
      <c r="E1644" s="106">
        <v>1</v>
      </c>
    </row>
    <row r="1645" spans="2:5" x14ac:dyDescent="0.25">
      <c r="B1645" s="103">
        <v>44273</v>
      </c>
      <c r="C1645" s="100" t="s">
        <v>879</v>
      </c>
      <c r="D1645" s="104">
        <v>251.42</v>
      </c>
      <c r="E1645" s="106">
        <v>1</v>
      </c>
    </row>
    <row r="1646" spans="2:5" x14ac:dyDescent="0.25">
      <c r="B1646" s="103">
        <v>44273</v>
      </c>
      <c r="C1646" s="100" t="s">
        <v>879</v>
      </c>
      <c r="D1646" s="104">
        <v>6012.42</v>
      </c>
      <c r="E1646" s="106">
        <v>1</v>
      </c>
    </row>
    <row r="1647" spans="2:5" x14ac:dyDescent="0.25">
      <c r="B1647" s="103">
        <v>44273</v>
      </c>
      <c r="C1647" s="100" t="s">
        <v>879</v>
      </c>
      <c r="D1647" s="104">
        <v>2729.85</v>
      </c>
      <c r="E1647" s="106">
        <v>1</v>
      </c>
    </row>
    <row r="1648" spans="2:5" x14ac:dyDescent="0.25">
      <c r="B1648" s="103">
        <v>44273</v>
      </c>
      <c r="C1648" s="100" t="s">
        <v>879</v>
      </c>
      <c r="D1648" s="104">
        <v>363.9</v>
      </c>
      <c r="E1648" s="106">
        <v>1</v>
      </c>
    </row>
    <row r="1649" spans="2:5" x14ac:dyDescent="0.25">
      <c r="B1649" s="103">
        <v>44273</v>
      </c>
      <c r="C1649" s="100" t="s">
        <v>879</v>
      </c>
      <c r="D1649" s="104">
        <v>6269.26</v>
      </c>
      <c r="E1649" s="106">
        <v>1</v>
      </c>
    </row>
    <row r="1650" spans="2:5" x14ac:dyDescent="0.25">
      <c r="B1650" s="103">
        <v>44273</v>
      </c>
      <c r="C1650" s="100" t="s">
        <v>879</v>
      </c>
      <c r="D1650" s="104">
        <v>2175.0500000000002</v>
      </c>
      <c r="E1650" s="106">
        <v>1</v>
      </c>
    </row>
    <row r="1651" spans="2:5" x14ac:dyDescent="0.25">
      <c r="B1651" s="103">
        <v>44273</v>
      </c>
      <c r="C1651" s="100" t="s">
        <v>879</v>
      </c>
      <c r="D1651" s="104">
        <v>6907.91</v>
      </c>
      <c r="E1651" s="106">
        <v>1</v>
      </c>
    </row>
    <row r="1652" spans="2:5" x14ac:dyDescent="0.25">
      <c r="B1652" s="103">
        <v>44273</v>
      </c>
      <c r="C1652" s="100" t="s">
        <v>879</v>
      </c>
      <c r="D1652" s="104">
        <v>1949.5</v>
      </c>
      <c r="E1652" s="106">
        <v>1</v>
      </c>
    </row>
    <row r="1653" spans="2:5" x14ac:dyDescent="0.25">
      <c r="B1653" s="103">
        <v>44273</v>
      </c>
      <c r="C1653" s="100" t="s">
        <v>260</v>
      </c>
      <c r="D1653" s="104">
        <v>9439.89</v>
      </c>
      <c r="E1653" s="106">
        <v>1</v>
      </c>
    </row>
    <row r="1654" spans="2:5" x14ac:dyDescent="0.25">
      <c r="B1654" s="103">
        <v>44273</v>
      </c>
      <c r="C1654" s="100" t="s">
        <v>260</v>
      </c>
      <c r="D1654" s="104">
        <v>2924.15</v>
      </c>
      <c r="E1654" s="106">
        <v>1</v>
      </c>
    </row>
    <row r="1655" spans="2:5" x14ac:dyDescent="0.25">
      <c r="B1655" s="103">
        <v>44273</v>
      </c>
      <c r="C1655" s="100" t="s">
        <v>260</v>
      </c>
      <c r="D1655" s="104">
        <v>725.47</v>
      </c>
      <c r="E1655" s="106">
        <v>1</v>
      </c>
    </row>
    <row r="1656" spans="2:5" x14ac:dyDescent="0.25">
      <c r="B1656" s="103">
        <v>44273</v>
      </c>
      <c r="C1656" s="100" t="s">
        <v>260</v>
      </c>
      <c r="D1656" s="104">
        <v>4578.8599999999997</v>
      </c>
      <c r="E1656" s="106">
        <v>1</v>
      </c>
    </row>
    <row r="1657" spans="2:5" x14ac:dyDescent="0.25">
      <c r="B1657" s="103">
        <v>44273</v>
      </c>
      <c r="C1657" s="100" t="s">
        <v>260</v>
      </c>
      <c r="D1657" s="104">
        <v>2409.61</v>
      </c>
      <c r="E1657" s="106">
        <v>1</v>
      </c>
    </row>
    <row r="1658" spans="2:5" x14ac:dyDescent="0.25">
      <c r="B1658" s="103">
        <v>44273</v>
      </c>
      <c r="C1658" s="100" t="s">
        <v>260</v>
      </c>
      <c r="D1658" s="104">
        <v>403.59</v>
      </c>
      <c r="E1658" s="106">
        <v>1</v>
      </c>
    </row>
    <row r="1659" spans="2:5" x14ac:dyDescent="0.25">
      <c r="B1659" s="103">
        <v>44273</v>
      </c>
      <c r="C1659" s="100" t="s">
        <v>260</v>
      </c>
      <c r="D1659" s="104">
        <v>6275.1</v>
      </c>
      <c r="E1659" s="106">
        <v>1</v>
      </c>
    </row>
    <row r="1660" spans="2:5" x14ac:dyDescent="0.25">
      <c r="B1660" s="103">
        <v>44273</v>
      </c>
      <c r="C1660" s="100" t="s">
        <v>260</v>
      </c>
      <c r="D1660" s="104">
        <v>2528.1</v>
      </c>
      <c r="E1660" s="106">
        <v>1</v>
      </c>
    </row>
    <row r="1661" spans="2:5" x14ac:dyDescent="0.25">
      <c r="B1661" s="103">
        <v>44273</v>
      </c>
      <c r="C1661" s="100" t="s">
        <v>260</v>
      </c>
      <c r="D1661" s="104">
        <v>10847.89</v>
      </c>
      <c r="E1661" s="106">
        <v>1</v>
      </c>
    </row>
    <row r="1662" spans="2:5" x14ac:dyDescent="0.25">
      <c r="B1662" s="103">
        <v>44273</v>
      </c>
      <c r="C1662" s="100" t="s">
        <v>260</v>
      </c>
      <c r="D1662" s="104">
        <v>3106.62</v>
      </c>
      <c r="E1662" s="106">
        <v>1</v>
      </c>
    </row>
    <row r="1663" spans="2:5" x14ac:dyDescent="0.25">
      <c r="B1663" s="103">
        <v>44273</v>
      </c>
      <c r="C1663" s="100" t="s">
        <v>260</v>
      </c>
      <c r="D1663" s="104">
        <v>27828.18</v>
      </c>
      <c r="E1663" s="106">
        <v>1</v>
      </c>
    </row>
    <row r="1664" spans="2:5" x14ac:dyDescent="0.25">
      <c r="B1664" s="103">
        <v>44273</v>
      </c>
      <c r="C1664" s="100" t="s">
        <v>260</v>
      </c>
      <c r="D1664" s="104">
        <v>8734.11</v>
      </c>
      <c r="E1664" s="106">
        <v>1</v>
      </c>
    </row>
    <row r="1665" spans="2:5" x14ac:dyDescent="0.25">
      <c r="B1665" s="103">
        <v>44273</v>
      </c>
      <c r="C1665" s="100" t="s">
        <v>882</v>
      </c>
      <c r="D1665" s="104">
        <v>36997.25</v>
      </c>
      <c r="E1665" s="106">
        <v>1</v>
      </c>
    </row>
    <row r="1666" spans="2:5" x14ac:dyDescent="0.25">
      <c r="B1666" s="103">
        <v>44273</v>
      </c>
      <c r="C1666" s="100" t="s">
        <v>882</v>
      </c>
      <c r="D1666" s="104">
        <v>5222.66</v>
      </c>
      <c r="E1666" s="106">
        <v>1</v>
      </c>
    </row>
    <row r="1667" spans="2:5" x14ac:dyDescent="0.25">
      <c r="B1667" s="103">
        <v>44273</v>
      </c>
      <c r="C1667" s="100" t="s">
        <v>882</v>
      </c>
      <c r="D1667" s="104">
        <v>7261.08</v>
      </c>
      <c r="E1667" s="106">
        <v>1</v>
      </c>
    </row>
    <row r="1668" spans="2:5" x14ac:dyDescent="0.25">
      <c r="B1668" s="103">
        <v>44273</v>
      </c>
      <c r="C1668" s="100" t="s">
        <v>882</v>
      </c>
      <c r="D1668" s="104">
        <v>686.63</v>
      </c>
      <c r="E1668" s="106">
        <v>1</v>
      </c>
    </row>
    <row r="1669" spans="2:5" x14ac:dyDescent="0.25">
      <c r="B1669" s="103">
        <v>44273</v>
      </c>
      <c r="C1669" s="100" t="s">
        <v>882</v>
      </c>
      <c r="D1669" s="104">
        <v>27360.41</v>
      </c>
      <c r="E1669" s="106">
        <v>1</v>
      </c>
    </row>
    <row r="1670" spans="2:5" x14ac:dyDescent="0.25">
      <c r="B1670" s="103">
        <v>44273</v>
      </c>
      <c r="C1670" s="100" t="s">
        <v>882</v>
      </c>
      <c r="D1670" s="104">
        <v>2848.79</v>
      </c>
      <c r="E1670" s="106">
        <v>1</v>
      </c>
    </row>
    <row r="1671" spans="2:5" x14ac:dyDescent="0.25">
      <c r="B1671" s="103">
        <v>44273</v>
      </c>
      <c r="C1671" s="100" t="s">
        <v>160</v>
      </c>
      <c r="D1671" s="104">
        <v>909.92</v>
      </c>
      <c r="E1671" s="106">
        <v>1</v>
      </c>
    </row>
    <row r="1672" spans="2:5" x14ac:dyDescent="0.25">
      <c r="B1672" s="103">
        <v>44273</v>
      </c>
      <c r="C1672" s="100" t="s">
        <v>160</v>
      </c>
      <c r="D1672" s="104">
        <v>204.5</v>
      </c>
      <c r="E1672" s="106">
        <v>1</v>
      </c>
    </row>
    <row r="1673" spans="2:5" x14ac:dyDescent="0.25">
      <c r="B1673" s="103">
        <v>44273</v>
      </c>
      <c r="C1673" s="100" t="s">
        <v>160</v>
      </c>
      <c r="D1673" s="104">
        <v>7946.68</v>
      </c>
      <c r="E1673" s="106">
        <v>1</v>
      </c>
    </row>
    <row r="1674" spans="2:5" x14ac:dyDescent="0.25">
      <c r="B1674" s="103">
        <v>44273</v>
      </c>
      <c r="C1674" s="100" t="s">
        <v>160</v>
      </c>
      <c r="D1674" s="104">
        <v>4020.44</v>
      </c>
      <c r="E1674" s="106">
        <v>1</v>
      </c>
    </row>
    <row r="1675" spans="2:5" x14ac:dyDescent="0.25">
      <c r="B1675" s="103">
        <v>44273</v>
      </c>
      <c r="C1675" s="100" t="s">
        <v>160</v>
      </c>
      <c r="D1675" s="104">
        <v>840.5</v>
      </c>
      <c r="E1675" s="106">
        <v>1</v>
      </c>
    </row>
    <row r="1676" spans="2:5" x14ac:dyDescent="0.25">
      <c r="B1676" s="103">
        <v>44273</v>
      </c>
      <c r="C1676" s="100" t="s">
        <v>160</v>
      </c>
      <c r="D1676" s="104">
        <v>6493.86</v>
      </c>
      <c r="E1676" s="106">
        <v>1</v>
      </c>
    </row>
    <row r="1677" spans="2:5" x14ac:dyDescent="0.25">
      <c r="B1677" s="103">
        <v>44273</v>
      </c>
      <c r="C1677" s="100" t="s">
        <v>160</v>
      </c>
      <c r="D1677" s="104">
        <v>1632.12</v>
      </c>
      <c r="E1677" s="106">
        <v>1</v>
      </c>
    </row>
    <row r="1678" spans="2:5" x14ac:dyDescent="0.25">
      <c r="B1678" s="103">
        <v>44273</v>
      </c>
      <c r="C1678" s="100" t="s">
        <v>160</v>
      </c>
      <c r="D1678" s="104">
        <v>9291.2900000000009</v>
      </c>
      <c r="E1678" s="106">
        <v>1</v>
      </c>
    </row>
    <row r="1679" spans="2:5" x14ac:dyDescent="0.25">
      <c r="B1679" s="103">
        <v>44273</v>
      </c>
      <c r="C1679" s="100" t="s">
        <v>160</v>
      </c>
      <c r="D1679" s="104">
        <v>1632.12</v>
      </c>
      <c r="E1679" s="106">
        <v>1</v>
      </c>
    </row>
    <row r="1680" spans="2:5" x14ac:dyDescent="0.25">
      <c r="B1680" s="103">
        <v>44273</v>
      </c>
      <c r="C1680" s="100" t="s">
        <v>160</v>
      </c>
      <c r="D1680" s="104">
        <v>191.75</v>
      </c>
      <c r="E1680" s="106">
        <v>1</v>
      </c>
    </row>
    <row r="1681" spans="2:5" x14ac:dyDescent="0.25">
      <c r="B1681" s="103">
        <v>44273</v>
      </c>
      <c r="C1681" s="100" t="s">
        <v>160</v>
      </c>
      <c r="D1681" s="104">
        <v>12698.46</v>
      </c>
      <c r="E1681" s="106">
        <v>1</v>
      </c>
    </row>
    <row r="1682" spans="2:5" x14ac:dyDescent="0.25">
      <c r="B1682" s="103">
        <v>44273</v>
      </c>
      <c r="C1682" s="100" t="s">
        <v>160</v>
      </c>
      <c r="D1682" s="104">
        <v>3602.65</v>
      </c>
      <c r="E1682" s="106">
        <v>1</v>
      </c>
    </row>
    <row r="1683" spans="2:5" x14ac:dyDescent="0.25">
      <c r="B1683" s="103">
        <v>44273</v>
      </c>
      <c r="C1683" s="100" t="s">
        <v>160</v>
      </c>
      <c r="D1683" s="104">
        <v>873.05</v>
      </c>
      <c r="E1683" s="106">
        <v>1</v>
      </c>
    </row>
    <row r="1684" spans="2:5" x14ac:dyDescent="0.25">
      <c r="B1684" s="103">
        <v>44273</v>
      </c>
      <c r="C1684" s="100" t="s">
        <v>160</v>
      </c>
      <c r="D1684" s="104">
        <v>6375.37</v>
      </c>
      <c r="E1684" s="106">
        <v>1</v>
      </c>
    </row>
    <row r="1685" spans="2:5" x14ac:dyDescent="0.25">
      <c r="B1685" s="103">
        <v>44273</v>
      </c>
      <c r="C1685" s="100" t="s">
        <v>160</v>
      </c>
      <c r="D1685" s="104">
        <v>2298.7399999999998</v>
      </c>
      <c r="E1685" s="106">
        <v>1</v>
      </c>
    </row>
    <row r="1686" spans="2:5" x14ac:dyDescent="0.25">
      <c r="B1686" s="103">
        <v>44273</v>
      </c>
      <c r="C1686" s="100" t="s">
        <v>160</v>
      </c>
      <c r="D1686" s="104">
        <v>266.01</v>
      </c>
      <c r="E1686" s="106">
        <v>1</v>
      </c>
    </row>
    <row r="1687" spans="2:5" x14ac:dyDescent="0.25">
      <c r="B1687" s="103">
        <v>44273</v>
      </c>
      <c r="C1687" s="100" t="s">
        <v>160</v>
      </c>
      <c r="D1687" s="104">
        <v>6757.77</v>
      </c>
      <c r="E1687" s="106">
        <v>1</v>
      </c>
    </row>
    <row r="1688" spans="2:5" x14ac:dyDescent="0.25">
      <c r="B1688" s="103">
        <v>44273</v>
      </c>
      <c r="C1688" s="100" t="s">
        <v>160</v>
      </c>
      <c r="D1688" s="104">
        <v>2671.86</v>
      </c>
      <c r="E1688" s="106">
        <v>1</v>
      </c>
    </row>
    <row r="1689" spans="2:5" x14ac:dyDescent="0.25">
      <c r="B1689" s="103">
        <v>44273</v>
      </c>
      <c r="C1689" s="100" t="s">
        <v>160</v>
      </c>
      <c r="D1689" s="104">
        <v>156.88</v>
      </c>
      <c r="E1689" s="106">
        <v>1</v>
      </c>
    </row>
    <row r="1690" spans="2:5" x14ac:dyDescent="0.25">
      <c r="B1690" s="103">
        <v>44273</v>
      </c>
      <c r="C1690" s="100" t="s">
        <v>160</v>
      </c>
      <c r="D1690" s="104">
        <v>3096.79</v>
      </c>
      <c r="E1690" s="106">
        <v>1</v>
      </c>
    </row>
    <row r="1691" spans="2:5" x14ac:dyDescent="0.25">
      <c r="B1691" s="103">
        <v>44273</v>
      </c>
      <c r="C1691" s="100" t="s">
        <v>160</v>
      </c>
      <c r="D1691" s="104">
        <v>1126.05</v>
      </c>
      <c r="E1691" s="106">
        <v>1</v>
      </c>
    </row>
    <row r="1692" spans="2:5" x14ac:dyDescent="0.25">
      <c r="B1692" s="103">
        <v>44273</v>
      </c>
      <c r="C1692" s="100" t="s">
        <v>160</v>
      </c>
      <c r="D1692" s="104">
        <v>245.55</v>
      </c>
      <c r="E1692" s="106">
        <v>1</v>
      </c>
    </row>
    <row r="1693" spans="2:5" x14ac:dyDescent="0.25">
      <c r="B1693" s="103">
        <v>44273</v>
      </c>
      <c r="C1693" s="100" t="s">
        <v>160</v>
      </c>
      <c r="D1693" s="104">
        <v>3266.04</v>
      </c>
      <c r="E1693" s="106">
        <v>1</v>
      </c>
    </row>
    <row r="1694" spans="2:5" x14ac:dyDescent="0.25">
      <c r="B1694" s="103">
        <v>44273</v>
      </c>
      <c r="C1694" s="100" t="s">
        <v>160</v>
      </c>
      <c r="D1694" s="104">
        <v>1325.94</v>
      </c>
      <c r="E1694" s="106">
        <v>1</v>
      </c>
    </row>
    <row r="1695" spans="2:5" x14ac:dyDescent="0.25">
      <c r="B1695" s="103">
        <v>44273</v>
      </c>
      <c r="C1695" s="100" t="s">
        <v>867</v>
      </c>
      <c r="D1695" s="104">
        <v>1073.02</v>
      </c>
      <c r="E1695" s="106">
        <v>1</v>
      </c>
    </row>
    <row r="1696" spans="2:5" x14ac:dyDescent="0.25">
      <c r="B1696" s="103">
        <v>44273</v>
      </c>
      <c r="C1696" s="100" t="s">
        <v>867</v>
      </c>
      <c r="D1696" s="104">
        <v>16427.78</v>
      </c>
      <c r="E1696" s="106">
        <v>1</v>
      </c>
    </row>
    <row r="1697" spans="2:5" x14ac:dyDescent="0.25">
      <c r="B1697" s="103">
        <v>44273</v>
      </c>
      <c r="C1697" s="100" t="s">
        <v>867</v>
      </c>
      <c r="D1697" s="104">
        <v>5697.65</v>
      </c>
      <c r="E1697" s="106">
        <v>1</v>
      </c>
    </row>
    <row r="1698" spans="2:5" x14ac:dyDescent="0.25">
      <c r="B1698" s="103">
        <v>44273</v>
      </c>
      <c r="C1698" s="100" t="s">
        <v>867</v>
      </c>
      <c r="D1698" s="104">
        <v>476.15</v>
      </c>
      <c r="E1698" s="106">
        <v>1</v>
      </c>
    </row>
    <row r="1699" spans="2:5" x14ac:dyDescent="0.25">
      <c r="B1699" s="103">
        <v>44273</v>
      </c>
      <c r="C1699" s="100" t="s">
        <v>867</v>
      </c>
      <c r="D1699" s="104">
        <v>8287.7800000000007</v>
      </c>
      <c r="E1699" s="106">
        <v>1</v>
      </c>
    </row>
    <row r="1700" spans="2:5" x14ac:dyDescent="0.25">
      <c r="B1700" s="103">
        <v>44273</v>
      </c>
      <c r="C1700" s="100" t="s">
        <v>867</v>
      </c>
      <c r="D1700" s="104">
        <v>2446.41</v>
      </c>
      <c r="E1700" s="106">
        <v>1</v>
      </c>
    </row>
    <row r="1701" spans="2:5" x14ac:dyDescent="0.25">
      <c r="B1701" s="103">
        <v>44273</v>
      </c>
      <c r="C1701" s="100" t="s">
        <v>867</v>
      </c>
      <c r="D1701" s="104">
        <v>24008</v>
      </c>
      <c r="E1701" s="106">
        <v>1</v>
      </c>
    </row>
    <row r="1702" spans="2:5" x14ac:dyDescent="0.25">
      <c r="B1702" s="103">
        <v>44273</v>
      </c>
      <c r="C1702" s="100" t="s">
        <v>867</v>
      </c>
      <c r="D1702" s="104">
        <v>1597.26</v>
      </c>
      <c r="E1702" s="106">
        <v>1</v>
      </c>
    </row>
    <row r="1703" spans="2:5" x14ac:dyDescent="0.25">
      <c r="B1703" s="103">
        <v>44273</v>
      </c>
      <c r="C1703" s="100" t="s">
        <v>867</v>
      </c>
      <c r="D1703" s="104">
        <v>18193.13</v>
      </c>
      <c r="E1703" s="106">
        <v>1</v>
      </c>
    </row>
    <row r="1704" spans="2:5" x14ac:dyDescent="0.25">
      <c r="B1704" s="103">
        <v>44273</v>
      </c>
      <c r="C1704" s="100" t="s">
        <v>867</v>
      </c>
      <c r="D1704" s="104">
        <v>1884.59</v>
      </c>
      <c r="E1704" s="106">
        <v>1</v>
      </c>
    </row>
    <row r="1705" spans="2:5" x14ac:dyDescent="0.25">
      <c r="B1705" s="103">
        <v>44275</v>
      </c>
      <c r="C1705" s="100" t="s">
        <v>884</v>
      </c>
      <c r="D1705" s="104">
        <v>2031.84</v>
      </c>
      <c r="E1705" s="106">
        <v>1</v>
      </c>
    </row>
    <row r="1706" spans="2:5" x14ac:dyDescent="0.25">
      <c r="B1706" s="103">
        <v>44275</v>
      </c>
      <c r="C1706" s="100" t="s">
        <v>884</v>
      </c>
      <c r="D1706" s="104">
        <v>476.32</v>
      </c>
      <c r="E1706" s="106">
        <v>1</v>
      </c>
    </row>
    <row r="1707" spans="2:5" x14ac:dyDescent="0.25">
      <c r="B1707" s="103">
        <v>44275</v>
      </c>
      <c r="C1707" s="100" t="s">
        <v>884</v>
      </c>
      <c r="D1707" s="104">
        <v>5263.94</v>
      </c>
      <c r="E1707" s="106">
        <v>1</v>
      </c>
    </row>
    <row r="1708" spans="2:5" x14ac:dyDescent="0.25">
      <c r="B1708" s="103">
        <v>44276</v>
      </c>
      <c r="C1708" s="100" t="s">
        <v>880</v>
      </c>
      <c r="D1708" s="104">
        <v>1211.93</v>
      </c>
      <c r="E1708" s="106">
        <v>1</v>
      </c>
    </row>
    <row r="1709" spans="2:5" x14ac:dyDescent="0.25">
      <c r="B1709" s="103">
        <v>44276</v>
      </c>
      <c r="C1709" s="100" t="s">
        <v>883</v>
      </c>
      <c r="D1709" s="104">
        <v>982.09</v>
      </c>
      <c r="E1709" s="106">
        <v>1</v>
      </c>
    </row>
    <row r="1710" spans="2:5" x14ac:dyDescent="0.25">
      <c r="B1710" s="103">
        <v>44276</v>
      </c>
      <c r="C1710" s="100" t="s">
        <v>881</v>
      </c>
      <c r="D1710" s="104">
        <v>357.28</v>
      </c>
      <c r="E1710" s="106">
        <v>1</v>
      </c>
    </row>
    <row r="1711" spans="2:5" x14ac:dyDescent="0.25">
      <c r="B1711" s="103">
        <v>44276</v>
      </c>
      <c r="C1711" s="100" t="s">
        <v>881</v>
      </c>
      <c r="D1711" s="104">
        <v>6368.49</v>
      </c>
      <c r="E1711" s="106">
        <v>1</v>
      </c>
    </row>
    <row r="1712" spans="2:5" x14ac:dyDescent="0.25">
      <c r="B1712" s="103">
        <v>44276</v>
      </c>
      <c r="C1712" s="100" t="s">
        <v>881</v>
      </c>
      <c r="D1712" s="104">
        <v>2112.0100000000002</v>
      </c>
      <c r="E1712" s="106">
        <v>1</v>
      </c>
    </row>
    <row r="1713" spans="2:5" x14ac:dyDescent="0.25">
      <c r="B1713" s="103">
        <v>44276</v>
      </c>
      <c r="C1713" s="100" t="s">
        <v>885</v>
      </c>
      <c r="D1713" s="104">
        <v>6344.39</v>
      </c>
      <c r="E1713" s="106">
        <v>1</v>
      </c>
    </row>
    <row r="1714" spans="2:5" x14ac:dyDescent="0.25">
      <c r="B1714" s="103">
        <v>44276</v>
      </c>
      <c r="C1714" s="100" t="s">
        <v>885</v>
      </c>
      <c r="D1714" s="104">
        <v>13001.43</v>
      </c>
      <c r="E1714" s="106">
        <v>1</v>
      </c>
    </row>
    <row r="1715" spans="2:5" x14ac:dyDescent="0.25">
      <c r="B1715" s="103">
        <v>44278</v>
      </c>
      <c r="C1715" s="100" t="s">
        <v>261</v>
      </c>
      <c r="D1715" s="104">
        <v>13656.18</v>
      </c>
      <c r="E1715" s="106">
        <v>1</v>
      </c>
    </row>
    <row r="1716" spans="2:5" x14ac:dyDescent="0.25">
      <c r="B1716" s="103">
        <v>44278</v>
      </c>
      <c r="C1716" s="100" t="s">
        <v>854</v>
      </c>
      <c r="D1716" s="104">
        <v>2757.83</v>
      </c>
      <c r="E1716" s="106">
        <v>1</v>
      </c>
    </row>
    <row r="1717" spans="2:5" x14ac:dyDescent="0.25">
      <c r="B1717" s="103">
        <v>44278</v>
      </c>
      <c r="C1717" s="100" t="s">
        <v>887</v>
      </c>
      <c r="D1717" s="104">
        <v>6344.2</v>
      </c>
      <c r="E1717" s="106">
        <v>1</v>
      </c>
    </row>
    <row r="1718" spans="2:5" x14ac:dyDescent="0.25">
      <c r="B1718" s="103">
        <v>44278</v>
      </c>
      <c r="C1718" s="100" t="s">
        <v>888</v>
      </c>
      <c r="D1718" s="104">
        <v>5327.17</v>
      </c>
      <c r="E1718" s="106">
        <v>1</v>
      </c>
    </row>
    <row r="1719" spans="2:5" x14ac:dyDescent="0.25">
      <c r="B1719" s="103">
        <v>44278</v>
      </c>
      <c r="C1719" s="100" t="s">
        <v>889</v>
      </c>
      <c r="D1719" s="104">
        <v>2811.18</v>
      </c>
      <c r="E1719" s="106">
        <v>1</v>
      </c>
    </row>
    <row r="1720" spans="2:5" x14ac:dyDescent="0.25">
      <c r="B1720" s="103">
        <v>44278</v>
      </c>
      <c r="C1720" s="100" t="s">
        <v>889</v>
      </c>
      <c r="D1720" s="104">
        <v>761.3</v>
      </c>
      <c r="E1720" s="106">
        <v>1</v>
      </c>
    </row>
    <row r="1721" spans="2:5" x14ac:dyDescent="0.25">
      <c r="B1721" s="103">
        <v>44278</v>
      </c>
      <c r="C1721" s="100" t="s">
        <v>889</v>
      </c>
      <c r="D1721" s="104">
        <v>6843.52</v>
      </c>
      <c r="E1721" s="106">
        <v>1</v>
      </c>
    </row>
    <row r="1722" spans="2:5" x14ac:dyDescent="0.25">
      <c r="B1722" s="103">
        <v>44279</v>
      </c>
      <c r="C1722" s="100" t="s">
        <v>868</v>
      </c>
      <c r="D1722" s="104">
        <v>21100.66</v>
      </c>
      <c r="E1722" s="106">
        <v>1</v>
      </c>
    </row>
    <row r="1723" spans="2:5" x14ac:dyDescent="0.25">
      <c r="B1723" s="103">
        <v>44279</v>
      </c>
      <c r="C1723" s="100" t="s">
        <v>853</v>
      </c>
      <c r="D1723" s="104">
        <v>8452.76</v>
      </c>
      <c r="E1723" s="106">
        <v>1</v>
      </c>
    </row>
    <row r="1724" spans="2:5" x14ac:dyDescent="0.25">
      <c r="B1724" s="103">
        <v>44279</v>
      </c>
      <c r="C1724" s="100" t="s">
        <v>890</v>
      </c>
      <c r="D1724" s="104">
        <v>2583.9499999999998</v>
      </c>
      <c r="E1724" s="106">
        <v>1</v>
      </c>
    </row>
    <row r="1725" spans="2:5" x14ac:dyDescent="0.25">
      <c r="B1725" s="103">
        <v>44279</v>
      </c>
      <c r="C1725" s="100" t="s">
        <v>890</v>
      </c>
      <c r="D1725" s="104">
        <v>3028.83</v>
      </c>
      <c r="E1725" s="106">
        <v>1</v>
      </c>
    </row>
    <row r="1726" spans="2:5" x14ac:dyDescent="0.25">
      <c r="B1726" s="103">
        <v>44280</v>
      </c>
      <c r="C1726" s="100" t="s">
        <v>872</v>
      </c>
      <c r="D1726" s="104">
        <v>2043.64</v>
      </c>
      <c r="E1726" s="106">
        <v>1</v>
      </c>
    </row>
    <row r="1727" spans="2:5" x14ac:dyDescent="0.25">
      <c r="B1727" s="103">
        <v>44280</v>
      </c>
      <c r="C1727" s="100" t="s">
        <v>873</v>
      </c>
      <c r="D1727" s="104">
        <v>12409.52</v>
      </c>
      <c r="E1727" s="106">
        <v>1</v>
      </c>
    </row>
    <row r="1728" spans="2:5" x14ac:dyDescent="0.25">
      <c r="B1728" s="103">
        <v>44280</v>
      </c>
      <c r="C1728" s="100" t="s">
        <v>873</v>
      </c>
      <c r="D1728" s="104">
        <v>12132.72</v>
      </c>
      <c r="E1728" s="106">
        <v>1</v>
      </c>
    </row>
    <row r="1729" spans="2:5" x14ac:dyDescent="0.25">
      <c r="B1729" s="103">
        <v>44280</v>
      </c>
      <c r="C1729" s="100" t="s">
        <v>873</v>
      </c>
      <c r="D1729" s="104">
        <v>46022.65</v>
      </c>
      <c r="E1729" s="106">
        <v>1</v>
      </c>
    </row>
    <row r="1730" spans="2:5" x14ac:dyDescent="0.25">
      <c r="B1730" s="103">
        <v>44280</v>
      </c>
      <c r="C1730" s="100" t="s">
        <v>886</v>
      </c>
      <c r="D1730" s="104">
        <v>10302.44</v>
      </c>
      <c r="E1730" s="106">
        <v>1</v>
      </c>
    </row>
    <row r="1731" spans="2:5" x14ac:dyDescent="0.25">
      <c r="B1731" s="103">
        <v>44280</v>
      </c>
      <c r="C1731" s="100" t="s">
        <v>891</v>
      </c>
      <c r="D1731" s="104">
        <v>11352.57</v>
      </c>
      <c r="E1731" s="106">
        <v>1</v>
      </c>
    </row>
    <row r="1732" spans="2:5" x14ac:dyDescent="0.25">
      <c r="B1732" s="103">
        <v>44281</v>
      </c>
      <c r="C1732" s="100" t="s">
        <v>870</v>
      </c>
      <c r="D1732" s="104">
        <v>1607.51</v>
      </c>
      <c r="E1732" s="106">
        <v>1</v>
      </c>
    </row>
    <row r="1733" spans="2:5" x14ac:dyDescent="0.25">
      <c r="B1733" s="103">
        <v>44281</v>
      </c>
      <c r="C1733" s="100" t="s">
        <v>871</v>
      </c>
      <c r="D1733" s="104">
        <v>2594.4</v>
      </c>
      <c r="E1733" s="106">
        <v>1</v>
      </c>
    </row>
    <row r="1734" spans="2:5" x14ac:dyDescent="0.25">
      <c r="B1734" s="103">
        <v>44284</v>
      </c>
      <c r="C1734" s="100" t="s">
        <v>262</v>
      </c>
      <c r="D1734" s="104">
        <v>8892.77</v>
      </c>
      <c r="E1734" s="106">
        <v>1</v>
      </c>
    </row>
    <row r="1735" spans="2:5" x14ac:dyDescent="0.25">
      <c r="B1735" s="103">
        <v>44284</v>
      </c>
      <c r="C1735" s="100" t="s">
        <v>262</v>
      </c>
      <c r="D1735" s="104">
        <v>1929.7</v>
      </c>
      <c r="E1735" s="106">
        <v>1</v>
      </c>
    </row>
    <row r="1736" spans="2:5" x14ac:dyDescent="0.25">
      <c r="B1736" s="103">
        <v>44284</v>
      </c>
      <c r="C1736" s="100" t="s">
        <v>262</v>
      </c>
      <c r="D1736" s="104">
        <v>13560.83</v>
      </c>
      <c r="E1736" s="106">
        <v>1</v>
      </c>
    </row>
    <row r="1737" spans="2:5" x14ac:dyDescent="0.25">
      <c r="B1737" s="103">
        <v>44284</v>
      </c>
      <c r="C1737" s="100" t="s">
        <v>892</v>
      </c>
      <c r="D1737" s="104">
        <v>12424.07</v>
      </c>
      <c r="E1737" s="106">
        <v>1</v>
      </c>
    </row>
    <row r="1738" spans="2:5" x14ac:dyDescent="0.25">
      <c r="B1738" s="103">
        <v>44287</v>
      </c>
      <c r="C1738" s="100" t="s">
        <v>893</v>
      </c>
      <c r="D1738" s="104">
        <v>2093.0300000000002</v>
      </c>
      <c r="E1738" s="106">
        <v>1</v>
      </c>
    </row>
    <row r="1739" spans="2:5" x14ac:dyDescent="0.25">
      <c r="B1739" s="103">
        <v>44287</v>
      </c>
      <c r="C1739" s="100" t="s">
        <v>894</v>
      </c>
      <c r="D1739" s="104">
        <v>3155.64</v>
      </c>
      <c r="E1739" s="106">
        <v>1</v>
      </c>
    </row>
    <row r="1740" spans="2:5" x14ac:dyDescent="0.25">
      <c r="B1740" s="103">
        <v>44287</v>
      </c>
      <c r="C1740" s="100" t="s">
        <v>896</v>
      </c>
      <c r="D1740" s="104">
        <v>2624.81</v>
      </c>
      <c r="E1740" s="106">
        <v>1</v>
      </c>
    </row>
    <row r="1741" spans="2:5" x14ac:dyDescent="0.25">
      <c r="B1741" s="103">
        <v>44287</v>
      </c>
      <c r="C1741" s="100" t="s">
        <v>896</v>
      </c>
      <c r="D1741" s="104">
        <v>12991.92</v>
      </c>
      <c r="E1741" s="106">
        <v>1</v>
      </c>
    </row>
    <row r="1742" spans="2:5" x14ac:dyDescent="0.25">
      <c r="B1742" s="103">
        <v>44287</v>
      </c>
      <c r="C1742" s="100" t="s">
        <v>896</v>
      </c>
      <c r="D1742" s="104">
        <v>3013.59</v>
      </c>
      <c r="E1742" s="106">
        <v>1</v>
      </c>
    </row>
    <row r="1743" spans="2:5" x14ac:dyDescent="0.25">
      <c r="B1743" s="103">
        <v>44287</v>
      </c>
      <c r="C1743" s="100" t="s">
        <v>896</v>
      </c>
      <c r="D1743" s="104">
        <v>1690.66</v>
      </c>
      <c r="E1743" s="106">
        <v>1</v>
      </c>
    </row>
    <row r="1744" spans="2:5" x14ac:dyDescent="0.25">
      <c r="B1744" s="103">
        <v>44287</v>
      </c>
      <c r="C1744" s="100" t="s">
        <v>896</v>
      </c>
      <c r="D1744" s="104">
        <v>4869.55</v>
      </c>
      <c r="E1744" s="106">
        <v>1</v>
      </c>
    </row>
    <row r="1745" spans="2:5" x14ac:dyDescent="0.25">
      <c r="B1745" s="103">
        <v>44287</v>
      </c>
      <c r="C1745" s="100" t="s">
        <v>896</v>
      </c>
      <c r="D1745" s="104">
        <v>513.9</v>
      </c>
      <c r="E1745" s="106">
        <v>1</v>
      </c>
    </row>
    <row r="1746" spans="2:5" x14ac:dyDescent="0.25">
      <c r="B1746" s="103">
        <v>44287</v>
      </c>
      <c r="C1746" s="100" t="s">
        <v>896</v>
      </c>
      <c r="D1746" s="104">
        <v>5969.34</v>
      </c>
      <c r="E1746" s="106">
        <v>1</v>
      </c>
    </row>
    <row r="1747" spans="2:5" x14ac:dyDescent="0.25">
      <c r="B1747" s="103">
        <v>44287</v>
      </c>
      <c r="C1747" s="100" t="s">
        <v>896</v>
      </c>
      <c r="D1747" s="104">
        <v>1874.02</v>
      </c>
      <c r="E1747" s="106">
        <v>1</v>
      </c>
    </row>
    <row r="1748" spans="2:5" x14ac:dyDescent="0.25">
      <c r="B1748" s="103">
        <v>44287</v>
      </c>
      <c r="C1748" s="100" t="s">
        <v>896</v>
      </c>
      <c r="D1748" s="104">
        <v>3378.07</v>
      </c>
      <c r="E1748" s="106">
        <v>1</v>
      </c>
    </row>
    <row r="1749" spans="2:5" x14ac:dyDescent="0.25">
      <c r="B1749" s="103">
        <v>44287</v>
      </c>
      <c r="C1749" s="100" t="s">
        <v>896</v>
      </c>
      <c r="D1749" s="104">
        <v>4627.04</v>
      </c>
      <c r="E1749" s="106">
        <v>1</v>
      </c>
    </row>
    <row r="1750" spans="2:5" x14ac:dyDescent="0.25">
      <c r="B1750" s="103">
        <v>44287</v>
      </c>
      <c r="C1750" s="100" t="s">
        <v>896</v>
      </c>
      <c r="D1750" s="104">
        <v>7672.13</v>
      </c>
      <c r="E1750" s="106">
        <v>1</v>
      </c>
    </row>
    <row r="1751" spans="2:5" x14ac:dyDescent="0.25">
      <c r="B1751" s="103">
        <v>44287</v>
      </c>
      <c r="C1751" s="100" t="s">
        <v>896</v>
      </c>
      <c r="D1751" s="104">
        <v>8132.94</v>
      </c>
      <c r="E1751" s="106">
        <v>1</v>
      </c>
    </row>
    <row r="1752" spans="2:5" x14ac:dyDescent="0.25">
      <c r="B1752" s="103">
        <v>44290</v>
      </c>
      <c r="C1752" s="100" t="s">
        <v>898</v>
      </c>
      <c r="D1752" s="104">
        <v>1517.83</v>
      </c>
      <c r="E1752" s="106">
        <v>1</v>
      </c>
    </row>
    <row r="1753" spans="2:5" x14ac:dyDescent="0.25">
      <c r="B1753" s="103">
        <v>44290</v>
      </c>
      <c r="C1753" s="100" t="s">
        <v>899</v>
      </c>
      <c r="D1753" s="104">
        <v>5697.53</v>
      </c>
      <c r="E1753" s="106">
        <v>1</v>
      </c>
    </row>
    <row r="1754" spans="2:5" x14ac:dyDescent="0.25">
      <c r="B1754" s="103">
        <v>44290</v>
      </c>
      <c r="C1754" s="100" t="s">
        <v>899</v>
      </c>
      <c r="D1754" s="104">
        <v>6279.46</v>
      </c>
      <c r="E1754" s="106">
        <v>1</v>
      </c>
    </row>
    <row r="1755" spans="2:5" x14ac:dyDescent="0.25">
      <c r="B1755" s="103">
        <v>44290</v>
      </c>
      <c r="C1755" s="100" t="s">
        <v>899</v>
      </c>
      <c r="D1755" s="104">
        <v>5964.76</v>
      </c>
      <c r="E1755" s="106">
        <v>1</v>
      </c>
    </row>
    <row r="1756" spans="2:5" x14ac:dyDescent="0.25">
      <c r="B1756" s="103">
        <v>44291</v>
      </c>
      <c r="C1756" s="100" t="s">
        <v>895</v>
      </c>
      <c r="D1756" s="104">
        <v>2113.46</v>
      </c>
      <c r="E1756" s="106">
        <v>1</v>
      </c>
    </row>
    <row r="1757" spans="2:5" x14ac:dyDescent="0.25">
      <c r="B1757" s="103">
        <v>44293</v>
      </c>
      <c r="C1757" s="100" t="s">
        <v>263</v>
      </c>
      <c r="D1757" s="104">
        <v>300796</v>
      </c>
      <c r="E1757" s="106">
        <v>1</v>
      </c>
    </row>
    <row r="1758" spans="2:5" x14ac:dyDescent="0.25">
      <c r="B1758" s="103">
        <v>44293</v>
      </c>
      <c r="C1758" s="100" t="s">
        <v>897</v>
      </c>
      <c r="D1758" s="104">
        <v>5194.97</v>
      </c>
      <c r="E1758" s="106">
        <v>1</v>
      </c>
    </row>
    <row r="1759" spans="2:5" x14ac:dyDescent="0.25">
      <c r="B1759" s="103">
        <v>44293</v>
      </c>
      <c r="C1759" s="100" t="s">
        <v>897</v>
      </c>
      <c r="D1759" s="104">
        <v>5127.01</v>
      </c>
      <c r="E1759" s="106">
        <v>1</v>
      </c>
    </row>
    <row r="1760" spans="2:5" x14ac:dyDescent="0.25">
      <c r="B1760" s="103">
        <v>44297</v>
      </c>
      <c r="C1760" s="100" t="s">
        <v>900</v>
      </c>
      <c r="D1760" s="104">
        <v>9066.6</v>
      </c>
      <c r="E1760" s="106">
        <v>1</v>
      </c>
    </row>
    <row r="1761" spans="2:5" x14ac:dyDescent="0.25">
      <c r="B1761" s="103">
        <v>44297</v>
      </c>
      <c r="C1761" s="100" t="s">
        <v>901</v>
      </c>
      <c r="D1761" s="104">
        <v>17427.09</v>
      </c>
      <c r="E1761" s="106">
        <v>1</v>
      </c>
    </row>
    <row r="1762" spans="2:5" x14ac:dyDescent="0.25">
      <c r="B1762" s="103">
        <v>44297</v>
      </c>
      <c r="C1762" s="100" t="s">
        <v>901</v>
      </c>
      <c r="D1762" s="104">
        <v>639.62</v>
      </c>
      <c r="E1762" s="106">
        <v>1</v>
      </c>
    </row>
    <row r="1763" spans="2:5" x14ac:dyDescent="0.25">
      <c r="B1763" s="103">
        <v>44297</v>
      </c>
      <c r="C1763" s="100" t="s">
        <v>901</v>
      </c>
      <c r="D1763" s="104">
        <v>13685.33</v>
      </c>
      <c r="E1763" s="106">
        <v>1</v>
      </c>
    </row>
    <row r="1764" spans="2:5" x14ac:dyDescent="0.25">
      <c r="B1764" s="103">
        <v>44297</v>
      </c>
      <c r="C1764" s="100" t="s">
        <v>901</v>
      </c>
      <c r="D1764" s="104">
        <v>301.43</v>
      </c>
      <c r="E1764" s="106">
        <v>1</v>
      </c>
    </row>
    <row r="1765" spans="2:5" x14ac:dyDescent="0.25">
      <c r="B1765" s="103">
        <v>44297</v>
      </c>
      <c r="C1765" s="100" t="s">
        <v>901</v>
      </c>
      <c r="D1765" s="104">
        <v>8854.1299999999992</v>
      </c>
      <c r="E1765" s="106">
        <v>1</v>
      </c>
    </row>
    <row r="1766" spans="2:5" x14ac:dyDescent="0.25">
      <c r="B1766" s="103">
        <v>44297</v>
      </c>
      <c r="C1766" s="100" t="s">
        <v>901</v>
      </c>
      <c r="D1766" s="104">
        <v>533.69000000000005</v>
      </c>
      <c r="E1766" s="106">
        <v>1</v>
      </c>
    </row>
    <row r="1767" spans="2:5" x14ac:dyDescent="0.25">
      <c r="B1767" s="103">
        <v>44297</v>
      </c>
      <c r="C1767" s="100" t="s">
        <v>901</v>
      </c>
      <c r="D1767" s="104">
        <v>10290.85</v>
      </c>
      <c r="E1767" s="106">
        <v>1</v>
      </c>
    </row>
    <row r="1768" spans="2:5" x14ac:dyDescent="0.25">
      <c r="B1768" s="103">
        <v>44297</v>
      </c>
      <c r="C1768" s="100" t="s">
        <v>901</v>
      </c>
      <c r="D1768" s="104">
        <v>472.89</v>
      </c>
      <c r="E1768" s="106">
        <v>1</v>
      </c>
    </row>
    <row r="1769" spans="2:5" x14ac:dyDescent="0.25">
      <c r="B1769" s="103">
        <v>44299</v>
      </c>
      <c r="C1769" s="100" t="s">
        <v>902</v>
      </c>
      <c r="D1769" s="104">
        <v>1721.1</v>
      </c>
      <c r="E1769" s="106">
        <v>1</v>
      </c>
    </row>
    <row r="1770" spans="2:5" x14ac:dyDescent="0.25">
      <c r="B1770" s="103">
        <v>44299</v>
      </c>
      <c r="C1770" s="100" t="s">
        <v>902</v>
      </c>
      <c r="D1770" s="104">
        <v>1320.92</v>
      </c>
      <c r="E1770" s="106">
        <v>1</v>
      </c>
    </row>
    <row r="1771" spans="2:5" x14ac:dyDescent="0.25">
      <c r="B1771" s="103">
        <v>44299</v>
      </c>
      <c r="C1771" s="100" t="s">
        <v>902</v>
      </c>
      <c r="D1771" s="104">
        <v>956.39</v>
      </c>
      <c r="E1771" s="106">
        <v>1</v>
      </c>
    </row>
    <row r="1772" spans="2:5" x14ac:dyDescent="0.25">
      <c r="B1772" s="103">
        <v>44299</v>
      </c>
      <c r="C1772" s="100" t="s">
        <v>902</v>
      </c>
      <c r="D1772" s="104">
        <v>1194.92</v>
      </c>
      <c r="E1772" s="106">
        <v>1</v>
      </c>
    </row>
    <row r="1773" spans="2:5" x14ac:dyDescent="0.25">
      <c r="B1773" s="103">
        <v>44299</v>
      </c>
      <c r="C1773" s="100" t="s">
        <v>902</v>
      </c>
      <c r="D1773" s="104">
        <v>1425.63</v>
      </c>
      <c r="E1773" s="106">
        <v>1</v>
      </c>
    </row>
    <row r="1774" spans="2:5" x14ac:dyDescent="0.25">
      <c r="B1774" s="103">
        <v>44299</v>
      </c>
      <c r="C1774" s="100" t="s">
        <v>902</v>
      </c>
      <c r="D1774" s="104">
        <v>1309.28</v>
      </c>
      <c r="E1774" s="106">
        <v>1</v>
      </c>
    </row>
    <row r="1775" spans="2:5" x14ac:dyDescent="0.25">
      <c r="B1775" s="103">
        <v>44299</v>
      </c>
      <c r="C1775" s="100" t="s">
        <v>902</v>
      </c>
      <c r="D1775" s="104">
        <v>941.52</v>
      </c>
      <c r="E1775" s="106">
        <v>1</v>
      </c>
    </row>
    <row r="1776" spans="2:5" x14ac:dyDescent="0.25">
      <c r="B1776" s="103">
        <v>44299</v>
      </c>
      <c r="C1776" s="100" t="s">
        <v>902</v>
      </c>
      <c r="D1776" s="104">
        <v>1134.3</v>
      </c>
      <c r="E1776" s="106">
        <v>1</v>
      </c>
    </row>
    <row r="1777" spans="2:5" x14ac:dyDescent="0.25">
      <c r="B1777" s="103">
        <v>44299</v>
      </c>
      <c r="C1777" s="100" t="s">
        <v>902</v>
      </c>
      <c r="D1777" s="104">
        <v>1094.73</v>
      </c>
      <c r="E1777" s="106">
        <v>1</v>
      </c>
    </row>
    <row r="1778" spans="2:5" x14ac:dyDescent="0.25">
      <c r="B1778" s="103">
        <v>44299</v>
      </c>
      <c r="C1778" s="100" t="s">
        <v>902</v>
      </c>
      <c r="D1778" s="104">
        <v>1402.62</v>
      </c>
      <c r="E1778" s="106">
        <v>1</v>
      </c>
    </row>
    <row r="1779" spans="2:5" x14ac:dyDescent="0.25">
      <c r="B1779" s="103">
        <v>44299</v>
      </c>
      <c r="C1779" s="100" t="s">
        <v>902</v>
      </c>
      <c r="D1779" s="104">
        <v>1309.1400000000001</v>
      </c>
      <c r="E1779" s="106">
        <v>1</v>
      </c>
    </row>
    <row r="1780" spans="2:5" x14ac:dyDescent="0.25">
      <c r="B1780" s="103">
        <v>44299</v>
      </c>
      <c r="C1780" s="100" t="s">
        <v>902</v>
      </c>
      <c r="D1780" s="104">
        <v>1425.76</v>
      </c>
      <c r="E1780" s="106">
        <v>1</v>
      </c>
    </row>
    <row r="1781" spans="2:5" x14ac:dyDescent="0.25">
      <c r="B1781" s="103">
        <v>44301</v>
      </c>
      <c r="C1781" s="100" t="s">
        <v>903</v>
      </c>
      <c r="D1781" s="104">
        <v>14428.23</v>
      </c>
      <c r="E1781" s="106">
        <v>1</v>
      </c>
    </row>
    <row r="1782" spans="2:5" x14ac:dyDescent="0.25">
      <c r="B1782" s="103">
        <v>44303</v>
      </c>
      <c r="C1782" s="100" t="s">
        <v>904</v>
      </c>
      <c r="D1782" s="104">
        <v>14279.02</v>
      </c>
      <c r="E1782" s="106">
        <v>1</v>
      </c>
    </row>
    <row r="1783" spans="2:5" x14ac:dyDescent="0.25">
      <c r="B1783" s="103">
        <v>44303</v>
      </c>
      <c r="C1783" s="100" t="s">
        <v>905</v>
      </c>
      <c r="D1783" s="104">
        <v>3234.7</v>
      </c>
      <c r="E1783" s="106">
        <v>1</v>
      </c>
    </row>
    <row r="1784" spans="2:5" x14ac:dyDescent="0.25">
      <c r="B1784" s="103">
        <v>44303</v>
      </c>
      <c r="C1784" s="100" t="s">
        <v>905</v>
      </c>
      <c r="D1784" s="104">
        <v>1319.27</v>
      </c>
      <c r="E1784" s="106">
        <v>1</v>
      </c>
    </row>
    <row r="1785" spans="2:5" x14ac:dyDescent="0.25">
      <c r="B1785" s="103">
        <v>44303</v>
      </c>
      <c r="C1785" s="100" t="s">
        <v>264</v>
      </c>
      <c r="D1785" s="104">
        <v>22097.81</v>
      </c>
      <c r="E1785" s="106">
        <v>1</v>
      </c>
    </row>
    <row r="1786" spans="2:5" x14ac:dyDescent="0.25">
      <c r="B1786" s="103">
        <v>44303</v>
      </c>
      <c r="C1786" s="100" t="s">
        <v>264</v>
      </c>
      <c r="D1786" s="104">
        <v>2288.16</v>
      </c>
      <c r="E1786" s="106">
        <v>1</v>
      </c>
    </row>
    <row r="1787" spans="2:5" x14ac:dyDescent="0.25">
      <c r="B1787" s="103">
        <v>44303</v>
      </c>
      <c r="C1787" s="100" t="s">
        <v>264</v>
      </c>
      <c r="D1787" s="104">
        <v>2716.65</v>
      </c>
      <c r="E1787" s="106">
        <v>1</v>
      </c>
    </row>
    <row r="1788" spans="2:5" x14ac:dyDescent="0.25">
      <c r="B1788" s="103">
        <v>44303</v>
      </c>
      <c r="C1788" s="100" t="s">
        <v>264</v>
      </c>
      <c r="D1788" s="104">
        <v>14291.24</v>
      </c>
      <c r="E1788" s="106">
        <v>1</v>
      </c>
    </row>
    <row r="1789" spans="2:5" x14ac:dyDescent="0.25">
      <c r="B1789" s="103">
        <v>44303</v>
      </c>
      <c r="C1789" s="100" t="s">
        <v>264</v>
      </c>
      <c r="D1789" s="104">
        <v>9078.9699999999993</v>
      </c>
      <c r="E1789" s="106">
        <v>1</v>
      </c>
    </row>
    <row r="1790" spans="2:5" x14ac:dyDescent="0.25">
      <c r="B1790" s="103">
        <v>44303</v>
      </c>
      <c r="C1790" s="100" t="s">
        <v>264</v>
      </c>
      <c r="D1790" s="104">
        <v>15567.88</v>
      </c>
      <c r="E1790" s="106">
        <v>1</v>
      </c>
    </row>
    <row r="1791" spans="2:5" x14ac:dyDescent="0.25">
      <c r="B1791" s="103">
        <v>44303</v>
      </c>
      <c r="C1791" s="100" t="s">
        <v>264</v>
      </c>
      <c r="D1791" s="104">
        <v>5257.24</v>
      </c>
      <c r="E1791" s="106">
        <v>1</v>
      </c>
    </row>
    <row r="1792" spans="2:5" x14ac:dyDescent="0.25">
      <c r="B1792" s="103">
        <v>44303</v>
      </c>
      <c r="C1792" s="100" t="s">
        <v>264</v>
      </c>
      <c r="D1792" s="104">
        <v>20813.310000000001</v>
      </c>
      <c r="E1792" s="106">
        <v>1</v>
      </c>
    </row>
    <row r="1793" spans="2:5" x14ac:dyDescent="0.25">
      <c r="B1793" s="103">
        <v>44303</v>
      </c>
      <c r="C1793" s="100" t="s">
        <v>264</v>
      </c>
      <c r="D1793" s="104">
        <v>204.53</v>
      </c>
      <c r="E1793" s="106">
        <v>1</v>
      </c>
    </row>
    <row r="1794" spans="2:5" x14ac:dyDescent="0.25">
      <c r="B1794" s="103">
        <v>44303</v>
      </c>
      <c r="C1794" s="100" t="s">
        <v>906</v>
      </c>
      <c r="D1794" s="104">
        <v>4569.25</v>
      </c>
      <c r="E1794" s="106">
        <v>1</v>
      </c>
    </row>
    <row r="1795" spans="2:5" x14ac:dyDescent="0.25">
      <c r="B1795" s="103">
        <v>44303</v>
      </c>
      <c r="C1795" s="100" t="s">
        <v>907</v>
      </c>
      <c r="D1795" s="104">
        <v>25768.77</v>
      </c>
      <c r="E1795" s="106">
        <v>1</v>
      </c>
    </row>
    <row r="1796" spans="2:5" x14ac:dyDescent="0.25">
      <c r="B1796" s="103">
        <v>44303</v>
      </c>
      <c r="C1796" s="100" t="s">
        <v>907</v>
      </c>
      <c r="D1796" s="104">
        <v>16288.05</v>
      </c>
      <c r="E1796" s="106">
        <v>1</v>
      </c>
    </row>
    <row r="1797" spans="2:5" x14ac:dyDescent="0.25">
      <c r="B1797" s="103">
        <v>44307</v>
      </c>
      <c r="C1797" s="100" t="s">
        <v>874</v>
      </c>
      <c r="D1797" s="104">
        <v>6148.23</v>
      </c>
      <c r="E1797" s="106">
        <v>1</v>
      </c>
    </row>
    <row r="1798" spans="2:5" x14ac:dyDescent="0.25">
      <c r="B1798" s="103">
        <v>44308</v>
      </c>
      <c r="C1798" s="100" t="s">
        <v>908</v>
      </c>
      <c r="D1798" s="104">
        <v>1063.5</v>
      </c>
      <c r="E1798" s="106">
        <v>1</v>
      </c>
    </row>
    <row r="1799" spans="2:5" x14ac:dyDescent="0.25">
      <c r="B1799" s="103">
        <v>44309</v>
      </c>
      <c r="C1799" s="100" t="s">
        <v>909</v>
      </c>
      <c r="D1799" s="104">
        <v>569.37</v>
      </c>
      <c r="E1799" s="106">
        <v>1</v>
      </c>
    </row>
    <row r="1800" spans="2:5" x14ac:dyDescent="0.25">
      <c r="B1800" s="103">
        <v>44309</v>
      </c>
      <c r="C1800" s="100" t="s">
        <v>909</v>
      </c>
      <c r="D1800" s="104">
        <v>612.29</v>
      </c>
      <c r="E1800" s="106">
        <v>1</v>
      </c>
    </row>
    <row r="1801" spans="2:5" x14ac:dyDescent="0.25">
      <c r="B1801" s="103">
        <v>44309</v>
      </c>
      <c r="C1801" s="100" t="s">
        <v>909</v>
      </c>
      <c r="D1801" s="104">
        <v>656.89</v>
      </c>
      <c r="E1801" s="106">
        <v>1</v>
      </c>
    </row>
    <row r="1802" spans="2:5" x14ac:dyDescent="0.25">
      <c r="B1802" s="103">
        <v>44309</v>
      </c>
      <c r="C1802" s="100" t="s">
        <v>909</v>
      </c>
      <c r="D1802" s="104">
        <v>650.23</v>
      </c>
      <c r="E1802" s="106">
        <v>1</v>
      </c>
    </row>
    <row r="1803" spans="2:5" x14ac:dyDescent="0.25">
      <c r="B1803" s="103">
        <v>44309</v>
      </c>
      <c r="C1803" s="100" t="s">
        <v>909</v>
      </c>
      <c r="D1803" s="104">
        <v>649.05999999999995</v>
      </c>
      <c r="E1803" s="106">
        <v>1</v>
      </c>
    </row>
    <row r="1804" spans="2:5" x14ac:dyDescent="0.25">
      <c r="B1804" s="103">
        <v>44309</v>
      </c>
      <c r="C1804" s="100" t="s">
        <v>910</v>
      </c>
      <c r="D1804" s="104">
        <v>13857.03</v>
      </c>
      <c r="E1804" s="106">
        <v>1</v>
      </c>
    </row>
    <row r="1805" spans="2:5" x14ac:dyDescent="0.25">
      <c r="B1805" s="103">
        <v>44309</v>
      </c>
      <c r="C1805" s="100" t="s">
        <v>910</v>
      </c>
      <c r="D1805" s="104">
        <v>11306.64</v>
      </c>
      <c r="E1805" s="106">
        <v>1</v>
      </c>
    </row>
    <row r="1806" spans="2:5" x14ac:dyDescent="0.25">
      <c r="B1806" s="103">
        <v>44309</v>
      </c>
      <c r="C1806" s="100" t="s">
        <v>911</v>
      </c>
      <c r="D1806" s="104">
        <v>6882.09</v>
      </c>
      <c r="E1806" s="106">
        <v>1</v>
      </c>
    </row>
    <row r="1807" spans="2:5" x14ac:dyDescent="0.25">
      <c r="B1807" s="108" t="s">
        <v>941</v>
      </c>
      <c r="C1807" s="106"/>
      <c r="D1807" s="109"/>
      <c r="E1807" s="99">
        <f>SUM(E15:E1806)</f>
        <v>1792</v>
      </c>
    </row>
  </sheetData>
  <mergeCells count="1">
    <mergeCell ref="B8:J1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4:J1807"/>
  <sheetViews>
    <sheetView workbookViewId="0">
      <selection activeCell="D6" sqref="D6"/>
    </sheetView>
  </sheetViews>
  <sheetFormatPr defaultColWidth="9.0703125" defaultRowHeight="13.5" x14ac:dyDescent="0.25"/>
  <cols>
    <col min="1" max="1" width="9.0703125" style="98"/>
    <col min="2" max="2" width="38.28515625" style="98" bestFit="1" customWidth="1"/>
    <col min="3" max="3" width="13.92578125" style="98" bestFit="1" customWidth="1"/>
    <col min="4" max="4" width="13.42578125" style="98" customWidth="1"/>
    <col min="5" max="5" width="26.7109375" style="98" bestFit="1" customWidth="1"/>
    <col min="6" max="6" width="1.92578125" style="98" customWidth="1"/>
    <col min="7" max="16384" width="9.0703125" style="98"/>
  </cols>
  <sheetData>
    <row r="4" spans="2:10" ht="40.5" x14ac:dyDescent="0.25">
      <c r="B4" s="99" t="s">
        <v>270</v>
      </c>
      <c r="C4" s="99" t="s">
        <v>271</v>
      </c>
      <c r="D4" s="113" t="s">
        <v>932</v>
      </c>
      <c r="E4" s="99" t="s">
        <v>273</v>
      </c>
    </row>
    <row r="5" spans="2:10" x14ac:dyDescent="0.25">
      <c r="B5" s="111" t="s">
        <v>933</v>
      </c>
      <c r="C5" s="111">
        <f>E1807</f>
        <v>1792</v>
      </c>
      <c r="D5" s="111">
        <v>305</v>
      </c>
      <c r="E5" s="112">
        <f>C5/D5</f>
        <v>5.8754098360655735</v>
      </c>
    </row>
    <row r="6" spans="2:10" x14ac:dyDescent="0.25">
      <c r="B6" s="111" t="s">
        <v>934</v>
      </c>
      <c r="C6" s="111">
        <f>J221</f>
        <v>206</v>
      </c>
      <c r="D6" s="111">
        <v>305</v>
      </c>
      <c r="E6" s="112">
        <f>C6/D6</f>
        <v>0.67540983606557381</v>
      </c>
    </row>
    <row r="8" spans="2:10" ht="13.5" customHeight="1" x14ac:dyDescent="0.25">
      <c r="B8" s="673" t="s">
        <v>935</v>
      </c>
      <c r="C8" s="673"/>
      <c r="D8" s="673"/>
      <c r="E8" s="673"/>
      <c r="F8" s="673"/>
      <c r="G8" s="673"/>
      <c r="H8" s="673"/>
      <c r="I8" s="673"/>
      <c r="J8" s="673"/>
    </row>
    <row r="9" spans="2:10" x14ac:dyDescent="0.25">
      <c r="B9" s="673"/>
      <c r="C9" s="673"/>
      <c r="D9" s="673"/>
      <c r="E9" s="673"/>
      <c r="F9" s="673"/>
      <c r="G9" s="673"/>
      <c r="H9" s="673"/>
      <c r="I9" s="673"/>
      <c r="J9" s="673"/>
    </row>
    <row r="10" spans="2:10" x14ac:dyDescent="0.25">
      <c r="B10" s="673"/>
      <c r="C10" s="673"/>
      <c r="D10" s="673"/>
      <c r="E10" s="673"/>
      <c r="F10" s="673"/>
      <c r="G10" s="673"/>
      <c r="H10" s="673"/>
      <c r="I10" s="673"/>
      <c r="J10" s="673"/>
    </row>
    <row r="11" spans="2:10" x14ac:dyDescent="0.25">
      <c r="B11" s="673"/>
      <c r="C11" s="673"/>
      <c r="D11" s="673"/>
      <c r="E11" s="673"/>
      <c r="F11" s="673"/>
      <c r="G11" s="673"/>
      <c r="H11" s="673"/>
      <c r="I11" s="673"/>
      <c r="J11" s="673"/>
    </row>
    <row r="13" spans="2:10" x14ac:dyDescent="0.25">
      <c r="B13" s="110" t="s">
        <v>936</v>
      </c>
      <c r="G13" s="110" t="s">
        <v>937</v>
      </c>
    </row>
    <row r="14" spans="2:10" ht="54" x14ac:dyDescent="0.25">
      <c r="B14" s="101" t="s">
        <v>277</v>
      </c>
      <c r="C14" s="102" t="s">
        <v>278</v>
      </c>
      <c r="D14" s="102" t="s">
        <v>938</v>
      </c>
      <c r="E14" s="102" t="s">
        <v>280</v>
      </c>
      <c r="G14" s="101" t="s">
        <v>277</v>
      </c>
      <c r="H14" s="102" t="s">
        <v>278</v>
      </c>
      <c r="I14" s="102" t="s">
        <v>938</v>
      </c>
      <c r="J14" s="102" t="s">
        <v>939</v>
      </c>
    </row>
    <row r="15" spans="2:10" x14ac:dyDescent="0.25">
      <c r="B15" s="103">
        <v>44013</v>
      </c>
      <c r="C15" s="100" t="s">
        <v>308</v>
      </c>
      <c r="D15" s="104">
        <v>6151.21</v>
      </c>
      <c r="E15" s="106">
        <v>1</v>
      </c>
      <c r="G15" s="103">
        <v>44013</v>
      </c>
      <c r="H15" s="100" t="s">
        <v>308</v>
      </c>
      <c r="I15" s="104">
        <v>6151.21</v>
      </c>
      <c r="J15" s="106">
        <v>1</v>
      </c>
    </row>
    <row r="16" spans="2:10" x14ac:dyDescent="0.25">
      <c r="B16" s="103">
        <v>44014</v>
      </c>
      <c r="C16" s="100" t="s">
        <v>183</v>
      </c>
      <c r="D16" s="104">
        <v>22914.69</v>
      </c>
      <c r="E16" s="106">
        <v>1</v>
      </c>
      <c r="G16" s="103">
        <v>44014</v>
      </c>
      <c r="H16" s="100" t="s">
        <v>183</v>
      </c>
      <c r="I16" s="104">
        <v>22914.69</v>
      </c>
      <c r="J16" s="106">
        <v>1</v>
      </c>
    </row>
    <row r="17" spans="2:10" x14ac:dyDescent="0.25">
      <c r="B17" s="103">
        <v>44014</v>
      </c>
      <c r="C17" s="100" t="s">
        <v>183</v>
      </c>
      <c r="D17" s="104">
        <v>5555.98</v>
      </c>
      <c r="E17" s="106">
        <v>1</v>
      </c>
      <c r="G17" s="103">
        <v>44015</v>
      </c>
      <c r="H17" s="100" t="s">
        <v>281</v>
      </c>
      <c r="I17" s="104">
        <v>25200.720000000001</v>
      </c>
      <c r="J17" s="106">
        <v>1</v>
      </c>
    </row>
    <row r="18" spans="2:10" x14ac:dyDescent="0.25">
      <c r="B18" s="103">
        <v>44014</v>
      </c>
      <c r="C18" s="100" t="s">
        <v>282</v>
      </c>
      <c r="D18" s="104">
        <v>17023.919999999998</v>
      </c>
      <c r="E18" s="106">
        <v>1</v>
      </c>
      <c r="G18" s="103">
        <v>44017</v>
      </c>
      <c r="H18" s="100" t="s">
        <v>285</v>
      </c>
      <c r="I18" s="104">
        <v>72.05</v>
      </c>
      <c r="J18" s="106">
        <v>1</v>
      </c>
    </row>
    <row r="19" spans="2:10" x14ac:dyDescent="0.25">
      <c r="B19" s="103">
        <v>44014</v>
      </c>
      <c r="C19" s="100" t="s">
        <v>282</v>
      </c>
      <c r="D19" s="104">
        <v>1971.92</v>
      </c>
      <c r="E19" s="106">
        <v>1</v>
      </c>
      <c r="G19" s="103">
        <v>44018</v>
      </c>
      <c r="H19" s="100" t="s">
        <v>287</v>
      </c>
      <c r="I19" s="104">
        <v>1093.56</v>
      </c>
      <c r="J19" s="106">
        <v>1</v>
      </c>
    </row>
    <row r="20" spans="2:10" x14ac:dyDescent="0.25">
      <c r="B20" s="103">
        <v>44014</v>
      </c>
      <c r="C20" s="100" t="s">
        <v>282</v>
      </c>
      <c r="D20" s="104">
        <v>3853.25</v>
      </c>
      <c r="E20" s="106">
        <v>1</v>
      </c>
      <c r="G20" s="103">
        <v>44020</v>
      </c>
      <c r="H20" s="100" t="s">
        <v>286</v>
      </c>
      <c r="I20" s="104">
        <v>617.95000000000005</v>
      </c>
      <c r="J20" s="106">
        <v>1</v>
      </c>
    </row>
    <row r="21" spans="2:10" x14ac:dyDescent="0.25">
      <c r="B21" s="103">
        <v>44015</v>
      </c>
      <c r="C21" s="100" t="s">
        <v>281</v>
      </c>
      <c r="D21" s="104">
        <v>25200.720000000001</v>
      </c>
      <c r="E21" s="106">
        <v>1</v>
      </c>
      <c r="G21" s="103">
        <v>44021</v>
      </c>
      <c r="H21" s="100" t="s">
        <v>314</v>
      </c>
      <c r="I21" s="104">
        <v>3214.21</v>
      </c>
      <c r="J21" s="106">
        <v>1</v>
      </c>
    </row>
    <row r="22" spans="2:10" x14ac:dyDescent="0.25">
      <c r="B22" s="103">
        <v>44015</v>
      </c>
      <c r="C22" s="100" t="s">
        <v>281</v>
      </c>
      <c r="D22" s="104">
        <v>25826.67</v>
      </c>
      <c r="E22" s="106">
        <v>1</v>
      </c>
      <c r="G22" s="103">
        <v>44023</v>
      </c>
      <c r="H22" s="100" t="s">
        <v>288</v>
      </c>
      <c r="I22" s="104">
        <v>1199.48</v>
      </c>
      <c r="J22" s="106">
        <v>1</v>
      </c>
    </row>
    <row r="23" spans="2:10" x14ac:dyDescent="0.25">
      <c r="B23" s="103">
        <v>44015</v>
      </c>
      <c r="C23" s="100" t="s">
        <v>293</v>
      </c>
      <c r="D23" s="104">
        <v>1336.88</v>
      </c>
      <c r="E23" s="106">
        <v>1</v>
      </c>
      <c r="G23" s="103">
        <v>44024</v>
      </c>
      <c r="H23" s="100" t="s">
        <v>306</v>
      </c>
      <c r="I23" s="104">
        <v>3565.93</v>
      </c>
      <c r="J23" s="106">
        <v>1</v>
      </c>
    </row>
    <row r="24" spans="2:10" x14ac:dyDescent="0.25">
      <c r="B24" s="103">
        <v>44015</v>
      </c>
      <c r="C24" s="100" t="s">
        <v>301</v>
      </c>
      <c r="D24" s="104">
        <v>1290.33</v>
      </c>
      <c r="E24" s="106">
        <v>1</v>
      </c>
      <c r="G24" s="103">
        <v>44025</v>
      </c>
      <c r="H24" s="100" t="s">
        <v>305</v>
      </c>
      <c r="I24" s="104">
        <v>1524.56</v>
      </c>
      <c r="J24" s="106">
        <v>1</v>
      </c>
    </row>
    <row r="25" spans="2:10" x14ac:dyDescent="0.25">
      <c r="B25" s="103">
        <v>44015</v>
      </c>
      <c r="C25" s="100" t="s">
        <v>283</v>
      </c>
      <c r="D25" s="104">
        <v>1357.69</v>
      </c>
      <c r="E25" s="106">
        <v>1</v>
      </c>
      <c r="G25" s="103">
        <v>44026</v>
      </c>
      <c r="H25" s="100" t="s">
        <v>319</v>
      </c>
      <c r="I25" s="104">
        <v>3582.06</v>
      </c>
      <c r="J25" s="106">
        <v>1</v>
      </c>
    </row>
    <row r="26" spans="2:10" x14ac:dyDescent="0.25">
      <c r="B26" s="103">
        <v>44015</v>
      </c>
      <c r="C26" s="100" t="s">
        <v>283</v>
      </c>
      <c r="D26" s="104">
        <v>1375.67</v>
      </c>
      <c r="E26" s="106">
        <v>1</v>
      </c>
      <c r="G26" s="103">
        <v>44027</v>
      </c>
      <c r="H26" s="100" t="s">
        <v>331</v>
      </c>
      <c r="I26" s="104">
        <v>4988.82</v>
      </c>
      <c r="J26" s="106">
        <v>1</v>
      </c>
    </row>
    <row r="27" spans="2:10" x14ac:dyDescent="0.25">
      <c r="B27" s="103">
        <v>44015</v>
      </c>
      <c r="C27" s="100" t="s">
        <v>284</v>
      </c>
      <c r="D27" s="104">
        <v>1757.25</v>
      </c>
      <c r="E27" s="106">
        <v>1</v>
      </c>
      <c r="G27" s="103">
        <v>44028</v>
      </c>
      <c r="H27" s="100" t="s">
        <v>317</v>
      </c>
      <c r="I27" s="104">
        <v>1214.52</v>
      </c>
      <c r="J27" s="106">
        <v>1</v>
      </c>
    </row>
    <row r="28" spans="2:10" x14ac:dyDescent="0.25">
      <c r="B28" s="103">
        <v>44015</v>
      </c>
      <c r="C28" s="100" t="s">
        <v>284</v>
      </c>
      <c r="D28" s="104">
        <v>1739.76</v>
      </c>
      <c r="E28" s="106">
        <v>1</v>
      </c>
      <c r="G28" s="103">
        <v>44029</v>
      </c>
      <c r="H28" s="100" t="s">
        <v>348</v>
      </c>
      <c r="I28" s="104">
        <v>973.18</v>
      </c>
      <c r="J28" s="106">
        <v>1</v>
      </c>
    </row>
    <row r="29" spans="2:10" x14ac:dyDescent="0.25">
      <c r="B29" s="103">
        <v>44015</v>
      </c>
      <c r="C29" s="100" t="s">
        <v>184</v>
      </c>
      <c r="D29" s="104">
        <v>9254.91</v>
      </c>
      <c r="E29" s="106">
        <v>1</v>
      </c>
      <c r="G29" s="103">
        <v>44030</v>
      </c>
      <c r="H29" s="100" t="s">
        <v>188</v>
      </c>
      <c r="I29" s="104">
        <v>361083.38</v>
      </c>
      <c r="J29" s="106">
        <v>1</v>
      </c>
    </row>
    <row r="30" spans="2:10" x14ac:dyDescent="0.25">
      <c r="B30" s="103">
        <v>44015</v>
      </c>
      <c r="C30" s="100" t="s">
        <v>184</v>
      </c>
      <c r="D30" s="104">
        <v>16121.26</v>
      </c>
      <c r="E30" s="106">
        <v>1</v>
      </c>
      <c r="G30" s="103">
        <v>44031</v>
      </c>
      <c r="H30" s="100" t="s">
        <v>352</v>
      </c>
      <c r="I30" s="104">
        <v>1312.78</v>
      </c>
      <c r="J30" s="106">
        <v>1</v>
      </c>
    </row>
    <row r="31" spans="2:10" x14ac:dyDescent="0.25">
      <c r="B31" s="103">
        <v>44015</v>
      </c>
      <c r="C31" s="100" t="s">
        <v>184</v>
      </c>
      <c r="D31" s="104">
        <v>3327.54</v>
      </c>
      <c r="E31" s="106">
        <v>1</v>
      </c>
      <c r="G31" s="103">
        <v>44032</v>
      </c>
      <c r="H31" s="100" t="s">
        <v>334</v>
      </c>
      <c r="I31" s="104">
        <v>372.87</v>
      </c>
      <c r="J31" s="106">
        <v>1</v>
      </c>
    </row>
    <row r="32" spans="2:10" x14ac:dyDescent="0.25">
      <c r="B32" s="103">
        <v>44015</v>
      </c>
      <c r="C32" s="100" t="s">
        <v>184</v>
      </c>
      <c r="D32" s="104">
        <v>6331.61</v>
      </c>
      <c r="E32" s="106">
        <v>1</v>
      </c>
      <c r="G32" s="103">
        <v>44034</v>
      </c>
      <c r="H32" s="100" t="s">
        <v>299</v>
      </c>
      <c r="I32" s="104">
        <v>8747.11</v>
      </c>
      <c r="J32" s="106">
        <v>1</v>
      </c>
    </row>
    <row r="33" spans="2:10" x14ac:dyDescent="0.25">
      <c r="B33" s="103">
        <v>44015</v>
      </c>
      <c r="C33" s="100" t="s">
        <v>184</v>
      </c>
      <c r="D33" s="104">
        <v>4458.91</v>
      </c>
      <c r="E33" s="106">
        <v>1</v>
      </c>
      <c r="G33" s="103">
        <v>44036</v>
      </c>
      <c r="H33" s="100" t="s">
        <v>322</v>
      </c>
      <c r="I33" s="104">
        <v>8231.01</v>
      </c>
      <c r="J33" s="106">
        <v>1</v>
      </c>
    </row>
    <row r="34" spans="2:10" x14ac:dyDescent="0.25">
      <c r="B34" s="103">
        <v>44015</v>
      </c>
      <c r="C34" s="100" t="s">
        <v>184</v>
      </c>
      <c r="D34" s="104">
        <v>522.54</v>
      </c>
      <c r="E34" s="106">
        <v>1</v>
      </c>
      <c r="G34" s="103">
        <v>44037</v>
      </c>
      <c r="H34" s="100" t="s">
        <v>304</v>
      </c>
      <c r="I34" s="104">
        <v>889.26</v>
      </c>
      <c r="J34" s="106">
        <v>1</v>
      </c>
    </row>
    <row r="35" spans="2:10" x14ac:dyDescent="0.25">
      <c r="B35" s="103">
        <v>44015</v>
      </c>
      <c r="C35" s="100" t="s">
        <v>184</v>
      </c>
      <c r="D35" s="104">
        <v>5002.8</v>
      </c>
      <c r="E35" s="106">
        <v>1</v>
      </c>
      <c r="G35" s="103">
        <v>44038</v>
      </c>
      <c r="H35" s="100" t="s">
        <v>298</v>
      </c>
      <c r="I35" s="104">
        <v>1356.18</v>
      </c>
      <c r="J35" s="106">
        <v>1</v>
      </c>
    </row>
    <row r="36" spans="2:10" x14ac:dyDescent="0.25">
      <c r="B36" s="103">
        <v>44015</v>
      </c>
      <c r="C36" s="100" t="s">
        <v>184</v>
      </c>
      <c r="D36" s="104">
        <v>1134.82</v>
      </c>
      <c r="E36" s="106">
        <v>1</v>
      </c>
      <c r="G36" s="103">
        <v>44039</v>
      </c>
      <c r="H36" s="100" t="s">
        <v>190</v>
      </c>
      <c r="I36" s="104">
        <v>27128.48</v>
      </c>
      <c r="J36" s="106">
        <v>1</v>
      </c>
    </row>
    <row r="37" spans="2:10" x14ac:dyDescent="0.25">
      <c r="B37" s="103">
        <v>44015</v>
      </c>
      <c r="C37" s="100" t="s">
        <v>184</v>
      </c>
      <c r="D37" s="104">
        <v>1554.82</v>
      </c>
      <c r="E37" s="106">
        <v>1</v>
      </c>
      <c r="G37" s="103">
        <v>44040</v>
      </c>
      <c r="H37" s="100" t="s">
        <v>353</v>
      </c>
      <c r="I37" s="104">
        <v>13372.56</v>
      </c>
      <c r="J37" s="106">
        <v>1</v>
      </c>
    </row>
    <row r="38" spans="2:10" x14ac:dyDescent="0.25">
      <c r="B38" s="103">
        <v>44015</v>
      </c>
      <c r="C38" s="100" t="s">
        <v>184</v>
      </c>
      <c r="D38" s="104">
        <v>20862.25</v>
      </c>
      <c r="E38" s="106">
        <v>1</v>
      </c>
      <c r="G38" s="103">
        <v>44041</v>
      </c>
      <c r="H38" s="100" t="s">
        <v>354</v>
      </c>
      <c r="I38" s="104">
        <v>9065.7000000000007</v>
      </c>
      <c r="J38" s="106">
        <v>1</v>
      </c>
    </row>
    <row r="39" spans="2:10" x14ac:dyDescent="0.25">
      <c r="B39" s="103">
        <v>44015</v>
      </c>
      <c r="C39" s="100" t="s">
        <v>184</v>
      </c>
      <c r="D39" s="104">
        <v>7530.79</v>
      </c>
      <c r="E39" s="106">
        <v>1</v>
      </c>
      <c r="G39" s="103">
        <v>44046</v>
      </c>
      <c r="H39" s="100" t="s">
        <v>193</v>
      </c>
      <c r="I39" s="104">
        <v>21749.37</v>
      </c>
      <c r="J39" s="106">
        <v>1</v>
      </c>
    </row>
    <row r="40" spans="2:10" x14ac:dyDescent="0.25">
      <c r="B40" s="103">
        <v>44015</v>
      </c>
      <c r="C40" s="100" t="s">
        <v>303</v>
      </c>
      <c r="D40" s="104">
        <v>13342.42</v>
      </c>
      <c r="E40" s="106">
        <v>1</v>
      </c>
      <c r="G40" s="103">
        <v>44050</v>
      </c>
      <c r="H40" s="100" t="s">
        <v>326</v>
      </c>
      <c r="I40" s="104">
        <v>1486.29</v>
      </c>
      <c r="J40" s="106">
        <v>1</v>
      </c>
    </row>
    <row r="41" spans="2:10" x14ac:dyDescent="0.25">
      <c r="B41" s="103">
        <v>44015</v>
      </c>
      <c r="C41" s="100" t="s">
        <v>303</v>
      </c>
      <c r="D41" s="104">
        <v>6128.27</v>
      </c>
      <c r="E41" s="106">
        <v>1</v>
      </c>
      <c r="G41" s="103">
        <v>44052</v>
      </c>
      <c r="H41" s="100" t="s">
        <v>346</v>
      </c>
      <c r="I41" s="104">
        <v>3410.02</v>
      </c>
      <c r="J41" s="106">
        <v>1</v>
      </c>
    </row>
    <row r="42" spans="2:10" x14ac:dyDescent="0.25">
      <c r="B42" s="103">
        <v>44015</v>
      </c>
      <c r="C42" s="100" t="s">
        <v>303</v>
      </c>
      <c r="D42" s="104">
        <v>46728.800000000003</v>
      </c>
      <c r="E42" s="106">
        <v>1</v>
      </c>
      <c r="G42" s="103">
        <v>44053</v>
      </c>
      <c r="H42" s="100" t="s">
        <v>327</v>
      </c>
      <c r="I42" s="104">
        <v>372.87</v>
      </c>
      <c r="J42" s="106">
        <v>1</v>
      </c>
    </row>
    <row r="43" spans="2:10" x14ac:dyDescent="0.25">
      <c r="B43" s="103">
        <v>44015</v>
      </c>
      <c r="C43" s="100" t="s">
        <v>303</v>
      </c>
      <c r="D43" s="104">
        <v>14654.86</v>
      </c>
      <c r="E43" s="106">
        <v>1</v>
      </c>
      <c r="G43" s="103">
        <v>44054</v>
      </c>
      <c r="H43" s="100" t="s">
        <v>359</v>
      </c>
      <c r="I43" s="104">
        <v>16598.96</v>
      </c>
      <c r="J43" s="106">
        <v>1</v>
      </c>
    </row>
    <row r="44" spans="2:10" x14ac:dyDescent="0.25">
      <c r="B44" s="103">
        <v>44017</v>
      </c>
      <c r="C44" s="100" t="s">
        <v>285</v>
      </c>
      <c r="D44" s="104">
        <v>72.05</v>
      </c>
      <c r="E44" s="106">
        <v>1</v>
      </c>
      <c r="G44" s="103">
        <v>44059</v>
      </c>
      <c r="H44" s="100" t="s">
        <v>372</v>
      </c>
      <c r="I44" s="104">
        <v>6663.55</v>
      </c>
      <c r="J44" s="106">
        <v>1</v>
      </c>
    </row>
    <row r="45" spans="2:10" x14ac:dyDescent="0.25">
      <c r="B45" s="103">
        <v>44017</v>
      </c>
      <c r="C45" s="100" t="s">
        <v>285</v>
      </c>
      <c r="D45" s="104">
        <v>78.08</v>
      </c>
      <c r="E45" s="106">
        <v>1</v>
      </c>
      <c r="G45" s="103">
        <v>44060</v>
      </c>
      <c r="H45" s="100" t="s">
        <v>197</v>
      </c>
      <c r="I45" s="104">
        <v>85555.82</v>
      </c>
      <c r="J45" s="106">
        <v>1</v>
      </c>
    </row>
    <row r="46" spans="2:10" x14ac:dyDescent="0.25">
      <c r="B46" s="103">
        <v>44017</v>
      </c>
      <c r="C46" s="100" t="s">
        <v>285</v>
      </c>
      <c r="D46" s="104">
        <v>77.73</v>
      </c>
      <c r="E46" s="106">
        <v>1</v>
      </c>
      <c r="G46" s="103">
        <v>44061</v>
      </c>
      <c r="H46" s="100" t="s">
        <v>364</v>
      </c>
      <c r="I46" s="104">
        <v>705.81</v>
      </c>
      <c r="J46" s="106">
        <v>1</v>
      </c>
    </row>
    <row r="47" spans="2:10" x14ac:dyDescent="0.25">
      <c r="B47" s="103">
        <v>44017</v>
      </c>
      <c r="C47" s="100" t="s">
        <v>285</v>
      </c>
      <c r="D47" s="104">
        <v>97.36</v>
      </c>
      <c r="E47" s="106">
        <v>1</v>
      </c>
      <c r="G47" s="103">
        <v>44062</v>
      </c>
      <c r="H47" s="100" t="s">
        <v>360</v>
      </c>
      <c r="I47" s="104">
        <v>5336.1</v>
      </c>
      <c r="J47" s="106">
        <v>1</v>
      </c>
    </row>
    <row r="48" spans="2:10" x14ac:dyDescent="0.25">
      <c r="B48" s="103">
        <v>44017</v>
      </c>
      <c r="C48" s="100" t="s">
        <v>285</v>
      </c>
      <c r="D48" s="104">
        <v>206.41</v>
      </c>
      <c r="E48" s="106">
        <v>1</v>
      </c>
      <c r="G48" s="103">
        <v>44063</v>
      </c>
      <c r="H48" s="100" t="s">
        <v>368</v>
      </c>
      <c r="I48" s="104">
        <v>705.81</v>
      </c>
      <c r="J48" s="106">
        <v>1</v>
      </c>
    </row>
    <row r="49" spans="2:10" x14ac:dyDescent="0.25">
      <c r="B49" s="103">
        <v>44017</v>
      </c>
      <c r="C49" s="100" t="s">
        <v>302</v>
      </c>
      <c r="D49" s="104">
        <v>823.44</v>
      </c>
      <c r="E49" s="106">
        <v>1</v>
      </c>
      <c r="G49" s="103">
        <v>44064</v>
      </c>
      <c r="H49" s="100" t="s">
        <v>363</v>
      </c>
      <c r="I49" s="104">
        <v>1328.71</v>
      </c>
      <c r="J49" s="106">
        <v>1</v>
      </c>
    </row>
    <row r="50" spans="2:10" x14ac:dyDescent="0.25">
      <c r="B50" s="103">
        <v>44017</v>
      </c>
      <c r="C50" s="100" t="s">
        <v>294</v>
      </c>
      <c r="D50" s="104">
        <v>823.44</v>
      </c>
      <c r="E50" s="106">
        <v>1</v>
      </c>
      <c r="G50" s="103">
        <v>44066</v>
      </c>
      <c r="H50" s="100" t="s">
        <v>366</v>
      </c>
      <c r="I50" s="104">
        <v>1212.02</v>
      </c>
      <c r="J50" s="106">
        <v>1</v>
      </c>
    </row>
    <row r="51" spans="2:10" x14ac:dyDescent="0.25">
      <c r="B51" s="103">
        <v>44017</v>
      </c>
      <c r="C51" s="100" t="s">
        <v>350</v>
      </c>
      <c r="D51" s="104">
        <v>876</v>
      </c>
      <c r="E51" s="106">
        <v>1</v>
      </c>
      <c r="G51" s="103">
        <v>44068</v>
      </c>
      <c r="H51" s="100" t="s">
        <v>371</v>
      </c>
      <c r="I51" s="104">
        <v>10921.74</v>
      </c>
      <c r="J51" s="106">
        <v>1</v>
      </c>
    </row>
    <row r="52" spans="2:10" x14ac:dyDescent="0.25">
      <c r="B52" s="103">
        <v>44018</v>
      </c>
      <c r="C52" s="100" t="s">
        <v>287</v>
      </c>
      <c r="D52" s="104">
        <v>1093.56</v>
      </c>
      <c r="E52" s="106">
        <v>1</v>
      </c>
      <c r="G52" s="103">
        <v>44069</v>
      </c>
      <c r="H52" s="100" t="s">
        <v>377</v>
      </c>
      <c r="I52" s="104">
        <v>3766.06</v>
      </c>
      <c r="J52" s="106">
        <v>1</v>
      </c>
    </row>
    <row r="53" spans="2:10" x14ac:dyDescent="0.25">
      <c r="B53" s="103">
        <v>44018</v>
      </c>
      <c r="C53" s="100" t="s">
        <v>287</v>
      </c>
      <c r="D53" s="104">
        <v>3881.09</v>
      </c>
      <c r="E53" s="106">
        <v>1</v>
      </c>
      <c r="G53" s="103">
        <v>44070</v>
      </c>
      <c r="H53" s="100" t="s">
        <v>199</v>
      </c>
      <c r="I53" s="104">
        <v>63688.3</v>
      </c>
      <c r="J53" s="106">
        <v>1</v>
      </c>
    </row>
    <row r="54" spans="2:10" x14ac:dyDescent="0.25">
      <c r="B54" s="103">
        <v>44018</v>
      </c>
      <c r="C54" s="100" t="s">
        <v>287</v>
      </c>
      <c r="D54" s="104">
        <v>188.6</v>
      </c>
      <c r="E54" s="106">
        <v>1</v>
      </c>
      <c r="G54" s="103">
        <v>44073</v>
      </c>
      <c r="H54" s="100" t="s">
        <v>383</v>
      </c>
      <c r="I54" s="104">
        <v>924.92</v>
      </c>
      <c r="J54" s="106">
        <v>1</v>
      </c>
    </row>
    <row r="55" spans="2:10" x14ac:dyDescent="0.25">
      <c r="B55" s="103">
        <v>44018</v>
      </c>
      <c r="C55" s="100" t="s">
        <v>287</v>
      </c>
      <c r="D55" s="104">
        <v>653.72</v>
      </c>
      <c r="E55" s="106">
        <v>1</v>
      </c>
      <c r="G55" s="103">
        <v>44074</v>
      </c>
      <c r="H55" s="100" t="s">
        <v>376</v>
      </c>
      <c r="I55" s="104">
        <v>6549.58</v>
      </c>
      <c r="J55" s="106">
        <v>1</v>
      </c>
    </row>
    <row r="56" spans="2:10" x14ac:dyDescent="0.25">
      <c r="B56" s="103">
        <v>44020</v>
      </c>
      <c r="C56" s="100" t="s">
        <v>286</v>
      </c>
      <c r="D56" s="104">
        <v>617.95000000000005</v>
      </c>
      <c r="E56" s="106">
        <v>1</v>
      </c>
      <c r="G56" s="103">
        <v>44075</v>
      </c>
      <c r="H56" s="100" t="s">
        <v>347</v>
      </c>
      <c r="I56" s="104">
        <v>6078.27</v>
      </c>
      <c r="J56" s="106">
        <v>1</v>
      </c>
    </row>
    <row r="57" spans="2:10" x14ac:dyDescent="0.25">
      <c r="B57" s="103">
        <v>44020</v>
      </c>
      <c r="C57" s="100" t="s">
        <v>286</v>
      </c>
      <c r="D57" s="104">
        <v>3146.7</v>
      </c>
      <c r="E57" s="106">
        <v>1</v>
      </c>
      <c r="G57" s="103">
        <v>44076</v>
      </c>
      <c r="H57" s="100" t="s">
        <v>391</v>
      </c>
      <c r="I57" s="104">
        <v>24707.31</v>
      </c>
      <c r="J57" s="106">
        <v>1</v>
      </c>
    </row>
    <row r="58" spans="2:10" x14ac:dyDescent="0.25">
      <c r="B58" s="103">
        <v>44020</v>
      </c>
      <c r="C58" s="100" t="s">
        <v>297</v>
      </c>
      <c r="D58" s="104">
        <v>6376.1</v>
      </c>
      <c r="E58" s="106">
        <v>1</v>
      </c>
      <c r="G58" s="103">
        <v>44077</v>
      </c>
      <c r="H58" s="100" t="s">
        <v>378</v>
      </c>
      <c r="I58" s="104">
        <v>1471.35</v>
      </c>
      <c r="J58" s="106">
        <v>1</v>
      </c>
    </row>
    <row r="59" spans="2:10" x14ac:dyDescent="0.25">
      <c r="B59" s="103">
        <v>44020</v>
      </c>
      <c r="C59" s="100" t="s">
        <v>297</v>
      </c>
      <c r="D59" s="104">
        <v>18708.36</v>
      </c>
      <c r="E59" s="106">
        <v>1</v>
      </c>
      <c r="G59" s="103">
        <v>44079</v>
      </c>
      <c r="H59" s="100" t="s">
        <v>200</v>
      </c>
      <c r="I59" s="104">
        <v>3028.68</v>
      </c>
      <c r="J59" s="106">
        <v>1</v>
      </c>
    </row>
    <row r="60" spans="2:10" x14ac:dyDescent="0.25">
      <c r="B60" s="103">
        <v>44020</v>
      </c>
      <c r="C60" s="100" t="s">
        <v>309</v>
      </c>
      <c r="D60" s="104">
        <v>1515.02</v>
      </c>
      <c r="E60" s="106">
        <v>1</v>
      </c>
      <c r="G60" s="103">
        <v>44080</v>
      </c>
      <c r="H60" s="100" t="s">
        <v>201</v>
      </c>
      <c r="I60" s="104">
        <v>445120.28</v>
      </c>
      <c r="J60" s="106">
        <v>1</v>
      </c>
    </row>
    <row r="61" spans="2:10" x14ac:dyDescent="0.25">
      <c r="B61" s="103">
        <v>44020</v>
      </c>
      <c r="C61" s="100" t="s">
        <v>309</v>
      </c>
      <c r="D61" s="104">
        <v>5555.47</v>
      </c>
      <c r="E61" s="106">
        <v>1</v>
      </c>
      <c r="G61" s="103">
        <v>44081</v>
      </c>
      <c r="H61" s="100" t="s">
        <v>335</v>
      </c>
      <c r="I61" s="104">
        <v>1550.18</v>
      </c>
      <c r="J61" s="106">
        <v>1</v>
      </c>
    </row>
    <row r="62" spans="2:10" x14ac:dyDescent="0.25">
      <c r="B62" s="103">
        <v>44020</v>
      </c>
      <c r="C62" s="100" t="s">
        <v>309</v>
      </c>
      <c r="D62" s="104">
        <v>34184.67</v>
      </c>
      <c r="E62" s="106">
        <v>1</v>
      </c>
      <c r="G62" s="103">
        <v>44085</v>
      </c>
      <c r="H62" s="100" t="s">
        <v>336</v>
      </c>
      <c r="I62" s="104">
        <v>1336.49</v>
      </c>
      <c r="J62" s="106">
        <v>1</v>
      </c>
    </row>
    <row r="63" spans="2:10" x14ac:dyDescent="0.25">
      <c r="B63" s="103">
        <v>44020</v>
      </c>
      <c r="C63" s="100" t="s">
        <v>309</v>
      </c>
      <c r="D63" s="104">
        <v>1616.3</v>
      </c>
      <c r="E63" s="106">
        <v>1</v>
      </c>
      <c r="G63" s="103">
        <v>44087</v>
      </c>
      <c r="H63" s="100" t="s">
        <v>387</v>
      </c>
      <c r="I63" s="104">
        <v>3475.97</v>
      </c>
      <c r="J63" s="106">
        <v>1</v>
      </c>
    </row>
    <row r="64" spans="2:10" x14ac:dyDescent="0.25">
      <c r="B64" s="103">
        <v>44020</v>
      </c>
      <c r="C64" s="100" t="s">
        <v>310</v>
      </c>
      <c r="D64" s="104">
        <v>5922.5</v>
      </c>
      <c r="E64" s="106">
        <v>1</v>
      </c>
      <c r="G64" s="103">
        <v>44089</v>
      </c>
      <c r="H64" s="100" t="s">
        <v>373</v>
      </c>
      <c r="I64" s="104">
        <v>24.84</v>
      </c>
      <c r="J64" s="106">
        <v>1</v>
      </c>
    </row>
    <row r="65" spans="2:10" x14ac:dyDescent="0.25">
      <c r="B65" s="103">
        <v>44020</v>
      </c>
      <c r="C65" s="100" t="s">
        <v>310</v>
      </c>
      <c r="D65" s="104">
        <v>5543.31</v>
      </c>
      <c r="E65" s="106">
        <v>1</v>
      </c>
      <c r="G65" s="103">
        <v>44090</v>
      </c>
      <c r="H65" s="100" t="s">
        <v>397</v>
      </c>
      <c r="I65" s="104">
        <v>1789.4</v>
      </c>
      <c r="J65" s="106">
        <v>1</v>
      </c>
    </row>
    <row r="66" spans="2:10" x14ac:dyDescent="0.25">
      <c r="B66" s="103">
        <v>44020</v>
      </c>
      <c r="C66" s="100" t="s">
        <v>310</v>
      </c>
      <c r="D66" s="104">
        <v>4499.8599999999997</v>
      </c>
      <c r="E66" s="106">
        <v>1</v>
      </c>
      <c r="G66" s="103">
        <v>44091</v>
      </c>
      <c r="H66" s="100" t="s">
        <v>399</v>
      </c>
      <c r="I66" s="104">
        <v>4011.95</v>
      </c>
      <c r="J66" s="106">
        <v>1</v>
      </c>
    </row>
    <row r="67" spans="2:10" x14ac:dyDescent="0.25">
      <c r="B67" s="103">
        <v>44020</v>
      </c>
      <c r="C67" s="100" t="s">
        <v>311</v>
      </c>
      <c r="D67" s="104">
        <v>4604.38</v>
      </c>
      <c r="E67" s="106">
        <v>1</v>
      </c>
      <c r="G67" s="103">
        <v>44092</v>
      </c>
      <c r="H67" s="100" t="s">
        <v>406</v>
      </c>
      <c r="I67" s="104">
        <v>9325.02</v>
      </c>
      <c r="J67" s="106">
        <v>1</v>
      </c>
    </row>
    <row r="68" spans="2:10" x14ac:dyDescent="0.25">
      <c r="B68" s="103">
        <v>44020</v>
      </c>
      <c r="C68" s="100" t="s">
        <v>312</v>
      </c>
      <c r="D68" s="104">
        <v>1120.1099999999999</v>
      </c>
      <c r="E68" s="106">
        <v>1</v>
      </c>
      <c r="G68" s="103">
        <v>44093</v>
      </c>
      <c r="H68" s="100" t="s">
        <v>394</v>
      </c>
      <c r="I68" s="104">
        <v>5536.88</v>
      </c>
      <c r="J68" s="106">
        <v>1</v>
      </c>
    </row>
    <row r="69" spans="2:10" x14ac:dyDescent="0.25">
      <c r="B69" s="103">
        <v>44020</v>
      </c>
      <c r="C69" s="100" t="s">
        <v>313</v>
      </c>
      <c r="D69" s="104">
        <v>5675.73</v>
      </c>
      <c r="E69" s="106">
        <v>1</v>
      </c>
      <c r="G69" s="103">
        <v>44096</v>
      </c>
      <c r="H69" s="100" t="s">
        <v>407</v>
      </c>
      <c r="I69" s="104">
        <v>12544.15</v>
      </c>
      <c r="J69" s="106">
        <v>1</v>
      </c>
    </row>
    <row r="70" spans="2:10" x14ac:dyDescent="0.25">
      <c r="B70" s="103">
        <v>44020</v>
      </c>
      <c r="C70" s="100" t="s">
        <v>315</v>
      </c>
      <c r="D70" s="104">
        <v>2992.67</v>
      </c>
      <c r="E70" s="106">
        <v>1</v>
      </c>
      <c r="G70" s="103">
        <v>44097</v>
      </c>
      <c r="H70" s="100" t="s">
        <v>408</v>
      </c>
      <c r="I70" s="104">
        <v>8357.9599999999991</v>
      </c>
      <c r="J70" s="106">
        <v>1</v>
      </c>
    </row>
    <row r="71" spans="2:10" x14ac:dyDescent="0.25">
      <c r="B71" s="103">
        <v>44020</v>
      </c>
      <c r="C71" s="100" t="s">
        <v>351</v>
      </c>
      <c r="D71" s="104">
        <v>9129.43</v>
      </c>
      <c r="E71" s="106">
        <v>1</v>
      </c>
      <c r="G71" s="103">
        <v>44098</v>
      </c>
      <c r="H71" s="100" t="s">
        <v>412</v>
      </c>
      <c r="I71" s="104">
        <v>1138.56</v>
      </c>
      <c r="J71" s="106">
        <v>1</v>
      </c>
    </row>
    <row r="72" spans="2:10" x14ac:dyDescent="0.25">
      <c r="B72" s="103">
        <v>44020</v>
      </c>
      <c r="C72" s="100" t="s">
        <v>351</v>
      </c>
      <c r="D72" s="104">
        <v>9038.57</v>
      </c>
      <c r="E72" s="106">
        <v>1</v>
      </c>
      <c r="G72" s="103">
        <v>44104</v>
      </c>
      <c r="H72" s="100" t="s">
        <v>205</v>
      </c>
      <c r="I72" s="104">
        <v>5277.81</v>
      </c>
      <c r="J72" s="106">
        <v>1</v>
      </c>
    </row>
    <row r="73" spans="2:10" x14ac:dyDescent="0.25">
      <c r="B73" s="103">
        <v>44020</v>
      </c>
      <c r="C73" s="100" t="s">
        <v>351</v>
      </c>
      <c r="D73" s="104">
        <v>11352</v>
      </c>
      <c r="E73" s="106">
        <v>1</v>
      </c>
      <c r="G73" s="103">
        <v>44106</v>
      </c>
      <c r="H73" s="100" t="s">
        <v>423</v>
      </c>
      <c r="I73" s="104">
        <v>9646.6200000000008</v>
      </c>
      <c r="J73" s="106">
        <v>1</v>
      </c>
    </row>
    <row r="74" spans="2:10" x14ac:dyDescent="0.25">
      <c r="B74" s="103">
        <v>44021</v>
      </c>
      <c r="C74" s="100" t="s">
        <v>314</v>
      </c>
      <c r="D74" s="104">
        <v>3214.21</v>
      </c>
      <c r="E74" s="106">
        <v>1</v>
      </c>
      <c r="G74" s="103">
        <v>44108</v>
      </c>
      <c r="H74" s="100" t="s">
        <v>413</v>
      </c>
      <c r="I74" s="104">
        <v>3160.64</v>
      </c>
      <c r="J74" s="106">
        <v>1</v>
      </c>
    </row>
    <row r="75" spans="2:10" x14ac:dyDescent="0.25">
      <c r="B75" s="103">
        <v>44023</v>
      </c>
      <c r="C75" s="100" t="s">
        <v>288</v>
      </c>
      <c r="D75" s="104">
        <v>1199.48</v>
      </c>
      <c r="E75" s="106">
        <v>1</v>
      </c>
      <c r="G75" s="103">
        <v>44109</v>
      </c>
      <c r="H75" s="100" t="s">
        <v>410</v>
      </c>
      <c r="I75" s="104">
        <v>9373.92</v>
      </c>
      <c r="J75" s="106">
        <v>1</v>
      </c>
    </row>
    <row r="76" spans="2:10" x14ac:dyDescent="0.25">
      <c r="B76" s="103">
        <v>44023</v>
      </c>
      <c r="C76" s="100" t="s">
        <v>288</v>
      </c>
      <c r="D76" s="104">
        <v>1189.2</v>
      </c>
      <c r="E76" s="106">
        <v>1</v>
      </c>
      <c r="G76" s="103">
        <v>44111</v>
      </c>
      <c r="H76" s="100" t="s">
        <v>424</v>
      </c>
      <c r="I76" s="104">
        <v>4697.3999999999996</v>
      </c>
      <c r="J76" s="106">
        <v>1</v>
      </c>
    </row>
    <row r="77" spans="2:10" x14ac:dyDescent="0.25">
      <c r="B77" s="103">
        <v>44023</v>
      </c>
      <c r="C77" s="100" t="s">
        <v>288</v>
      </c>
      <c r="D77" s="104">
        <v>956.99</v>
      </c>
      <c r="E77" s="106">
        <v>1</v>
      </c>
      <c r="G77" s="103">
        <v>44114</v>
      </c>
      <c r="H77" s="100" t="s">
        <v>441</v>
      </c>
      <c r="I77" s="104">
        <v>1440.76</v>
      </c>
      <c r="J77" s="106">
        <v>1</v>
      </c>
    </row>
    <row r="78" spans="2:10" x14ac:dyDescent="0.25">
      <c r="B78" s="103">
        <v>44023</v>
      </c>
      <c r="C78" s="100" t="s">
        <v>288</v>
      </c>
      <c r="D78" s="104">
        <v>1616.3</v>
      </c>
      <c r="E78" s="106">
        <v>1</v>
      </c>
      <c r="G78" s="103">
        <v>44115</v>
      </c>
      <c r="H78" s="100" t="s">
        <v>443</v>
      </c>
      <c r="I78" s="104">
        <v>4444.29</v>
      </c>
      <c r="J78" s="106">
        <v>1</v>
      </c>
    </row>
    <row r="79" spans="2:10" x14ac:dyDescent="0.25">
      <c r="B79" s="103">
        <v>44023</v>
      </c>
      <c r="C79" s="100" t="s">
        <v>295</v>
      </c>
      <c r="D79" s="104">
        <v>4279.3</v>
      </c>
      <c r="E79" s="106">
        <v>1</v>
      </c>
      <c r="G79" s="103">
        <v>44116</v>
      </c>
      <c r="H79" s="100" t="s">
        <v>433</v>
      </c>
      <c r="I79" s="104">
        <v>1920.84</v>
      </c>
      <c r="J79" s="106">
        <v>1</v>
      </c>
    </row>
    <row r="80" spans="2:10" x14ac:dyDescent="0.25">
      <c r="B80" s="103">
        <v>44023</v>
      </c>
      <c r="C80" s="100" t="s">
        <v>295</v>
      </c>
      <c r="D80" s="104">
        <v>7994.06</v>
      </c>
      <c r="E80" s="106">
        <v>1</v>
      </c>
      <c r="G80" s="103">
        <v>44117</v>
      </c>
      <c r="H80" s="100" t="s">
        <v>444</v>
      </c>
      <c r="I80" s="104">
        <v>5249.46</v>
      </c>
      <c r="J80" s="106">
        <v>1</v>
      </c>
    </row>
    <row r="81" spans="2:10" x14ac:dyDescent="0.25">
      <c r="B81" s="103">
        <v>44023</v>
      </c>
      <c r="C81" s="100" t="s">
        <v>296</v>
      </c>
      <c r="D81" s="104">
        <v>765.88</v>
      </c>
      <c r="E81" s="106">
        <v>1</v>
      </c>
      <c r="G81" s="103">
        <v>44119</v>
      </c>
      <c r="H81" s="100" t="s">
        <v>434</v>
      </c>
      <c r="I81" s="104">
        <v>2396.7600000000002</v>
      </c>
      <c r="J81" s="106">
        <v>1</v>
      </c>
    </row>
    <row r="82" spans="2:10" x14ac:dyDescent="0.25">
      <c r="B82" s="103">
        <v>44023</v>
      </c>
      <c r="C82" s="100" t="s">
        <v>296</v>
      </c>
      <c r="D82" s="104">
        <v>236.5</v>
      </c>
      <c r="E82" s="106">
        <v>1</v>
      </c>
      <c r="G82" s="103">
        <v>44120</v>
      </c>
      <c r="H82" s="100" t="s">
        <v>207</v>
      </c>
      <c r="I82" s="104">
        <v>3769.78</v>
      </c>
      <c r="J82" s="106">
        <v>1</v>
      </c>
    </row>
    <row r="83" spans="2:10" x14ac:dyDescent="0.25">
      <c r="B83" s="103">
        <v>44023</v>
      </c>
      <c r="C83" s="100" t="s">
        <v>316</v>
      </c>
      <c r="D83" s="104">
        <v>1414.98</v>
      </c>
      <c r="E83" s="106">
        <v>1</v>
      </c>
      <c r="G83" s="103">
        <v>44121</v>
      </c>
      <c r="H83" s="100" t="s">
        <v>454</v>
      </c>
      <c r="I83" s="104">
        <v>1022.91</v>
      </c>
      <c r="J83" s="106">
        <v>1</v>
      </c>
    </row>
    <row r="84" spans="2:10" x14ac:dyDescent="0.25">
      <c r="B84" s="103">
        <v>44023</v>
      </c>
      <c r="C84" s="100" t="s">
        <v>316</v>
      </c>
      <c r="D84" s="104">
        <v>174.33</v>
      </c>
      <c r="E84" s="106">
        <v>1</v>
      </c>
      <c r="G84" s="103">
        <v>44122</v>
      </c>
      <c r="H84" s="100" t="s">
        <v>436</v>
      </c>
      <c r="I84" s="104">
        <v>24743.66</v>
      </c>
      <c r="J84" s="106">
        <v>1</v>
      </c>
    </row>
    <row r="85" spans="2:10" x14ac:dyDescent="0.25">
      <c r="B85" s="103">
        <v>44024</v>
      </c>
      <c r="C85" s="100" t="s">
        <v>306</v>
      </c>
      <c r="D85" s="104">
        <v>3565.93</v>
      </c>
      <c r="E85" s="106">
        <v>1</v>
      </c>
      <c r="G85" s="103">
        <v>44123</v>
      </c>
      <c r="H85" s="100" t="s">
        <v>432</v>
      </c>
      <c r="I85" s="104">
        <v>1453.19</v>
      </c>
      <c r="J85" s="106">
        <v>1</v>
      </c>
    </row>
    <row r="86" spans="2:10" x14ac:dyDescent="0.25">
      <c r="B86" s="103">
        <v>44024</v>
      </c>
      <c r="C86" s="100" t="s">
        <v>185</v>
      </c>
      <c r="D86" s="104">
        <v>9164.31</v>
      </c>
      <c r="E86" s="106">
        <v>1</v>
      </c>
      <c r="G86" s="103">
        <v>44125</v>
      </c>
      <c r="H86" s="100" t="s">
        <v>438</v>
      </c>
      <c r="I86" s="104">
        <v>682.15</v>
      </c>
      <c r="J86" s="106">
        <v>1</v>
      </c>
    </row>
    <row r="87" spans="2:10" x14ac:dyDescent="0.25">
      <c r="B87" s="103">
        <v>44024</v>
      </c>
      <c r="C87" s="100" t="s">
        <v>185</v>
      </c>
      <c r="D87" s="104">
        <v>129111.21</v>
      </c>
      <c r="E87" s="106">
        <v>1</v>
      </c>
      <c r="G87" s="103">
        <v>44127</v>
      </c>
      <c r="H87" s="100" t="s">
        <v>449</v>
      </c>
      <c r="I87" s="104">
        <v>570.38</v>
      </c>
      <c r="J87" s="106">
        <v>1</v>
      </c>
    </row>
    <row r="88" spans="2:10" x14ac:dyDescent="0.25">
      <c r="B88" s="103">
        <v>44025</v>
      </c>
      <c r="C88" s="100" t="s">
        <v>305</v>
      </c>
      <c r="D88" s="104">
        <v>1524.56</v>
      </c>
      <c r="E88" s="106">
        <v>1</v>
      </c>
      <c r="G88" s="103">
        <v>44128</v>
      </c>
      <c r="H88" s="100" t="s">
        <v>460</v>
      </c>
      <c r="I88" s="104">
        <v>1591.8</v>
      </c>
      <c r="J88" s="106">
        <v>1</v>
      </c>
    </row>
    <row r="89" spans="2:10" x14ac:dyDescent="0.25">
      <c r="B89" s="103">
        <v>44025</v>
      </c>
      <c r="C89" s="100" t="s">
        <v>305</v>
      </c>
      <c r="D89" s="104">
        <v>2703.14</v>
      </c>
      <c r="E89" s="106">
        <v>1</v>
      </c>
      <c r="G89" s="103">
        <v>44130</v>
      </c>
      <c r="H89" s="100" t="s">
        <v>453</v>
      </c>
      <c r="I89" s="104">
        <v>4423.72</v>
      </c>
      <c r="J89" s="106">
        <v>1</v>
      </c>
    </row>
    <row r="90" spans="2:10" x14ac:dyDescent="0.25">
      <c r="B90" s="103">
        <v>44025</v>
      </c>
      <c r="C90" s="100" t="s">
        <v>305</v>
      </c>
      <c r="D90" s="104">
        <v>1658.88</v>
      </c>
      <c r="E90" s="106">
        <v>1</v>
      </c>
      <c r="G90" s="103">
        <v>44131</v>
      </c>
      <c r="H90" s="100" t="s">
        <v>447</v>
      </c>
      <c r="I90" s="104">
        <v>1334.69</v>
      </c>
      <c r="J90" s="106">
        <v>1</v>
      </c>
    </row>
    <row r="91" spans="2:10" x14ac:dyDescent="0.25">
      <c r="B91" s="103">
        <v>44025</v>
      </c>
      <c r="C91" s="100" t="s">
        <v>305</v>
      </c>
      <c r="D91" s="104">
        <v>6492.31</v>
      </c>
      <c r="E91" s="106">
        <v>1</v>
      </c>
      <c r="G91" s="103">
        <v>44132</v>
      </c>
      <c r="H91" s="100" t="s">
        <v>456</v>
      </c>
      <c r="I91" s="104">
        <v>1443.57</v>
      </c>
      <c r="J91" s="106">
        <v>1</v>
      </c>
    </row>
    <row r="92" spans="2:10" x14ac:dyDescent="0.25">
      <c r="B92" s="103">
        <v>44025</v>
      </c>
      <c r="C92" s="100" t="s">
        <v>305</v>
      </c>
      <c r="D92" s="104">
        <v>7500.77</v>
      </c>
      <c r="E92" s="106">
        <v>1</v>
      </c>
      <c r="G92" s="103">
        <v>44133</v>
      </c>
      <c r="H92" s="100" t="s">
        <v>458</v>
      </c>
      <c r="I92" s="104">
        <v>12970.84</v>
      </c>
      <c r="J92" s="106">
        <v>1</v>
      </c>
    </row>
    <row r="93" spans="2:10" x14ac:dyDescent="0.25">
      <c r="B93" s="103">
        <v>44025</v>
      </c>
      <c r="C93" s="100" t="s">
        <v>186</v>
      </c>
      <c r="D93" s="104">
        <v>161970.87</v>
      </c>
      <c r="E93" s="106">
        <v>1</v>
      </c>
      <c r="G93" s="103">
        <v>44134</v>
      </c>
      <c r="H93" s="100" t="s">
        <v>528</v>
      </c>
      <c r="I93" s="104">
        <v>1910.83</v>
      </c>
      <c r="J93" s="106">
        <v>1</v>
      </c>
    </row>
    <row r="94" spans="2:10" x14ac:dyDescent="0.25">
      <c r="B94" s="103">
        <v>44025</v>
      </c>
      <c r="C94" s="100" t="s">
        <v>307</v>
      </c>
      <c r="D94" s="104">
        <v>929.84</v>
      </c>
      <c r="E94" s="106">
        <v>1</v>
      </c>
      <c r="G94" s="103">
        <v>44137</v>
      </c>
      <c r="H94" s="100" t="s">
        <v>452</v>
      </c>
      <c r="I94" s="104">
        <v>18135.45</v>
      </c>
      <c r="J94" s="106">
        <v>1</v>
      </c>
    </row>
    <row r="95" spans="2:10" x14ac:dyDescent="0.25">
      <c r="B95" s="103">
        <v>44025</v>
      </c>
      <c r="C95" s="100" t="s">
        <v>307</v>
      </c>
      <c r="D95" s="104">
        <v>87.16</v>
      </c>
      <c r="E95" s="106">
        <v>1</v>
      </c>
      <c r="G95" s="103">
        <v>44139</v>
      </c>
      <c r="H95" s="100" t="s">
        <v>459</v>
      </c>
      <c r="I95" s="104">
        <v>2402.44</v>
      </c>
      <c r="J95" s="106">
        <v>1</v>
      </c>
    </row>
    <row r="96" spans="2:10" x14ac:dyDescent="0.25">
      <c r="B96" s="103">
        <v>44025</v>
      </c>
      <c r="C96" s="100" t="s">
        <v>332</v>
      </c>
      <c r="D96" s="104">
        <v>29483.42</v>
      </c>
      <c r="E96" s="106">
        <v>1</v>
      </c>
      <c r="G96" s="103">
        <v>44140</v>
      </c>
      <c r="H96" s="100" t="s">
        <v>462</v>
      </c>
      <c r="I96" s="104">
        <v>26671.35</v>
      </c>
      <c r="J96" s="106">
        <v>1</v>
      </c>
    </row>
    <row r="97" spans="2:10" x14ac:dyDescent="0.25">
      <c r="B97" s="103">
        <v>44025</v>
      </c>
      <c r="C97" s="100" t="s">
        <v>332</v>
      </c>
      <c r="D97" s="104">
        <v>5111.5</v>
      </c>
      <c r="E97" s="106">
        <v>1</v>
      </c>
      <c r="G97" s="103">
        <v>44141</v>
      </c>
      <c r="H97" s="100" t="s">
        <v>475</v>
      </c>
      <c r="I97" s="104">
        <v>19786.259999999998</v>
      </c>
      <c r="J97" s="106">
        <v>1</v>
      </c>
    </row>
    <row r="98" spans="2:10" x14ac:dyDescent="0.25">
      <c r="B98" s="103">
        <v>44025</v>
      </c>
      <c r="C98" s="100" t="s">
        <v>332</v>
      </c>
      <c r="D98" s="104">
        <v>28900.7</v>
      </c>
      <c r="E98" s="106">
        <v>1</v>
      </c>
      <c r="G98" s="103">
        <v>44143</v>
      </c>
      <c r="H98" s="100" t="s">
        <v>463</v>
      </c>
      <c r="I98" s="104">
        <v>1917.85</v>
      </c>
      <c r="J98" s="106">
        <v>1</v>
      </c>
    </row>
    <row r="99" spans="2:10" x14ac:dyDescent="0.25">
      <c r="B99" s="103">
        <v>44025</v>
      </c>
      <c r="C99" s="100" t="s">
        <v>332</v>
      </c>
      <c r="D99" s="104">
        <v>387.58</v>
      </c>
      <c r="E99" s="106">
        <v>1</v>
      </c>
      <c r="G99" s="103">
        <v>44144</v>
      </c>
      <c r="H99" s="100" t="s">
        <v>472</v>
      </c>
      <c r="I99" s="104">
        <v>945.51</v>
      </c>
      <c r="J99" s="106">
        <v>1</v>
      </c>
    </row>
    <row r="100" spans="2:10" x14ac:dyDescent="0.25">
      <c r="B100" s="103">
        <v>44025</v>
      </c>
      <c r="C100" s="100" t="s">
        <v>332</v>
      </c>
      <c r="D100" s="104">
        <v>10169.27</v>
      </c>
      <c r="E100" s="106">
        <v>1</v>
      </c>
      <c r="G100" s="103">
        <v>44145</v>
      </c>
      <c r="H100" s="100" t="s">
        <v>479</v>
      </c>
      <c r="I100" s="104">
        <v>16560.63</v>
      </c>
      <c r="J100" s="106">
        <v>1</v>
      </c>
    </row>
    <row r="101" spans="2:10" x14ac:dyDescent="0.25">
      <c r="B101" s="103">
        <v>44025</v>
      </c>
      <c r="C101" s="100" t="s">
        <v>332</v>
      </c>
      <c r="D101" s="104">
        <v>4922.4399999999996</v>
      </c>
      <c r="E101" s="106">
        <v>1</v>
      </c>
      <c r="G101" s="103">
        <v>44146</v>
      </c>
      <c r="H101" s="100" t="s">
        <v>476</v>
      </c>
      <c r="I101" s="104">
        <v>4423.8599999999997</v>
      </c>
      <c r="J101" s="106">
        <v>1</v>
      </c>
    </row>
    <row r="102" spans="2:10" x14ac:dyDescent="0.25">
      <c r="B102" s="103">
        <v>44025</v>
      </c>
      <c r="C102" s="100" t="s">
        <v>332</v>
      </c>
      <c r="D102" s="104">
        <v>9722.43</v>
      </c>
      <c r="E102" s="106">
        <v>1</v>
      </c>
      <c r="G102" s="103">
        <v>44147</v>
      </c>
      <c r="H102" s="100" t="s">
        <v>481</v>
      </c>
      <c r="I102" s="104">
        <v>39852.699999999997</v>
      </c>
      <c r="J102" s="106">
        <v>1</v>
      </c>
    </row>
    <row r="103" spans="2:10" x14ac:dyDescent="0.25">
      <c r="B103" s="103">
        <v>44025</v>
      </c>
      <c r="C103" s="100" t="s">
        <v>332</v>
      </c>
      <c r="D103" s="104">
        <v>2915.26</v>
      </c>
      <c r="E103" s="106">
        <v>1</v>
      </c>
      <c r="G103" s="103">
        <v>44148</v>
      </c>
      <c r="H103" s="100" t="s">
        <v>484</v>
      </c>
      <c r="I103" s="104">
        <v>19692.169999999998</v>
      </c>
      <c r="J103" s="106">
        <v>1</v>
      </c>
    </row>
    <row r="104" spans="2:10" x14ac:dyDescent="0.25">
      <c r="B104" s="103">
        <v>44025</v>
      </c>
      <c r="C104" s="100" t="s">
        <v>332</v>
      </c>
      <c r="D104" s="104">
        <v>20432.63</v>
      </c>
      <c r="E104" s="106">
        <v>1</v>
      </c>
      <c r="G104" s="103">
        <v>44150</v>
      </c>
      <c r="H104" s="100" t="s">
        <v>485</v>
      </c>
      <c r="I104" s="104">
        <v>4358.13</v>
      </c>
      <c r="J104" s="106">
        <v>1</v>
      </c>
    </row>
    <row r="105" spans="2:10" x14ac:dyDescent="0.25">
      <c r="B105" s="103">
        <v>44025</v>
      </c>
      <c r="C105" s="100" t="s">
        <v>332</v>
      </c>
      <c r="D105" s="104">
        <v>5841.77</v>
      </c>
      <c r="E105" s="106">
        <v>1</v>
      </c>
      <c r="G105" s="103">
        <v>44152</v>
      </c>
      <c r="H105" s="100" t="s">
        <v>216</v>
      </c>
      <c r="I105" s="104">
        <v>27644.91</v>
      </c>
      <c r="J105" s="106">
        <v>1</v>
      </c>
    </row>
    <row r="106" spans="2:10" x14ac:dyDescent="0.25">
      <c r="B106" s="103">
        <v>44026</v>
      </c>
      <c r="C106" s="100" t="s">
        <v>319</v>
      </c>
      <c r="D106" s="104">
        <v>3582.06</v>
      </c>
      <c r="E106" s="106">
        <v>1</v>
      </c>
      <c r="G106" s="103">
        <v>44153</v>
      </c>
      <c r="H106" s="100" t="s">
        <v>488</v>
      </c>
      <c r="I106" s="104">
        <v>1364.06</v>
      </c>
      <c r="J106" s="106">
        <v>1</v>
      </c>
    </row>
    <row r="107" spans="2:10" x14ac:dyDescent="0.25">
      <c r="B107" s="103">
        <v>44026</v>
      </c>
      <c r="C107" s="100" t="s">
        <v>187</v>
      </c>
      <c r="D107" s="104">
        <v>14327.51</v>
      </c>
      <c r="E107" s="106">
        <v>1</v>
      </c>
      <c r="G107" s="103">
        <v>44154</v>
      </c>
      <c r="H107" s="100" t="s">
        <v>486</v>
      </c>
      <c r="I107" s="104">
        <v>1817.78</v>
      </c>
      <c r="J107" s="106">
        <v>1</v>
      </c>
    </row>
    <row r="108" spans="2:10" x14ac:dyDescent="0.25">
      <c r="B108" s="103">
        <v>44026</v>
      </c>
      <c r="C108" s="100" t="s">
        <v>187</v>
      </c>
      <c r="D108" s="104">
        <v>1506.11</v>
      </c>
      <c r="E108" s="106">
        <v>1</v>
      </c>
      <c r="G108" s="103">
        <v>44155</v>
      </c>
      <c r="H108" s="100" t="s">
        <v>487</v>
      </c>
      <c r="I108" s="104">
        <v>1428.9</v>
      </c>
      <c r="J108" s="106">
        <v>1</v>
      </c>
    </row>
    <row r="109" spans="2:10" x14ac:dyDescent="0.25">
      <c r="B109" s="103">
        <v>44026</v>
      </c>
      <c r="C109" s="100" t="s">
        <v>187</v>
      </c>
      <c r="D109" s="104">
        <v>26845.4</v>
      </c>
      <c r="E109" s="106">
        <v>1</v>
      </c>
      <c r="G109" s="103">
        <v>44156</v>
      </c>
      <c r="H109" s="100" t="s">
        <v>502</v>
      </c>
      <c r="I109" s="104">
        <v>5713.11</v>
      </c>
      <c r="J109" s="106">
        <v>1</v>
      </c>
    </row>
    <row r="110" spans="2:10" x14ac:dyDescent="0.25">
      <c r="B110" s="103">
        <v>44026</v>
      </c>
      <c r="C110" s="100" t="s">
        <v>187</v>
      </c>
      <c r="D110" s="104">
        <v>5014.71</v>
      </c>
      <c r="E110" s="106">
        <v>1</v>
      </c>
      <c r="G110" s="103">
        <v>44157</v>
      </c>
      <c r="H110" s="100" t="s">
        <v>524</v>
      </c>
      <c r="I110" s="104">
        <v>4227.62</v>
      </c>
      <c r="J110" s="106">
        <v>1</v>
      </c>
    </row>
    <row r="111" spans="2:10" x14ac:dyDescent="0.25">
      <c r="B111" s="103">
        <v>44026</v>
      </c>
      <c r="C111" s="100" t="s">
        <v>187</v>
      </c>
      <c r="D111" s="104">
        <v>9093.27</v>
      </c>
      <c r="E111" s="106">
        <v>1</v>
      </c>
      <c r="G111" s="103">
        <v>44158</v>
      </c>
      <c r="H111" s="100" t="s">
        <v>519</v>
      </c>
      <c r="I111" s="104">
        <v>1072.8</v>
      </c>
      <c r="J111" s="106">
        <v>1</v>
      </c>
    </row>
    <row r="112" spans="2:10" x14ac:dyDescent="0.25">
      <c r="B112" s="103">
        <v>44027</v>
      </c>
      <c r="C112" s="100" t="s">
        <v>331</v>
      </c>
      <c r="D112" s="104">
        <v>4988.82</v>
      </c>
      <c r="E112" s="106">
        <v>1</v>
      </c>
      <c r="G112" s="103">
        <v>44160</v>
      </c>
      <c r="H112" s="100" t="s">
        <v>516</v>
      </c>
      <c r="I112" s="104">
        <v>8205.86</v>
      </c>
      <c r="J112" s="106">
        <v>1</v>
      </c>
    </row>
    <row r="113" spans="2:10" x14ac:dyDescent="0.25">
      <c r="B113" s="103">
        <v>44027</v>
      </c>
      <c r="C113" s="100" t="s">
        <v>331</v>
      </c>
      <c r="D113" s="104">
        <v>5059.17</v>
      </c>
      <c r="E113" s="106">
        <v>1</v>
      </c>
      <c r="G113" s="103">
        <v>44161</v>
      </c>
      <c r="H113" s="100" t="s">
        <v>511</v>
      </c>
      <c r="I113" s="104">
        <v>3681.23</v>
      </c>
      <c r="J113" s="106">
        <v>1</v>
      </c>
    </row>
    <row r="114" spans="2:10" x14ac:dyDescent="0.25">
      <c r="B114" s="103">
        <v>44027</v>
      </c>
      <c r="C114" s="100" t="s">
        <v>331</v>
      </c>
      <c r="D114" s="104">
        <v>5258.12</v>
      </c>
      <c r="E114" s="106">
        <v>1</v>
      </c>
      <c r="G114" s="103">
        <v>44162</v>
      </c>
      <c r="H114" s="100" t="s">
        <v>523</v>
      </c>
      <c r="I114" s="104">
        <v>4699.95</v>
      </c>
      <c r="J114" s="106">
        <v>1</v>
      </c>
    </row>
    <row r="115" spans="2:10" x14ac:dyDescent="0.25">
      <c r="B115" s="103">
        <v>44027</v>
      </c>
      <c r="C115" s="100" t="s">
        <v>349</v>
      </c>
      <c r="D115" s="104">
        <v>17601.810000000001</v>
      </c>
      <c r="E115" s="106">
        <v>1</v>
      </c>
      <c r="G115" s="103">
        <v>44163</v>
      </c>
      <c r="H115" s="100" t="s">
        <v>522</v>
      </c>
      <c r="I115" s="104">
        <v>8723.77</v>
      </c>
      <c r="J115" s="106">
        <v>1</v>
      </c>
    </row>
    <row r="116" spans="2:10" x14ac:dyDescent="0.25">
      <c r="B116" s="103">
        <v>44028</v>
      </c>
      <c r="C116" s="100" t="s">
        <v>317</v>
      </c>
      <c r="D116" s="104">
        <v>1214.52</v>
      </c>
      <c r="E116" s="106">
        <v>1</v>
      </c>
      <c r="G116" s="103">
        <v>44164</v>
      </c>
      <c r="H116" s="100" t="s">
        <v>221</v>
      </c>
      <c r="I116" s="104">
        <v>7064.81</v>
      </c>
      <c r="J116" s="106">
        <v>1</v>
      </c>
    </row>
    <row r="117" spans="2:10" x14ac:dyDescent="0.25">
      <c r="B117" s="103">
        <v>44028</v>
      </c>
      <c r="C117" s="100" t="s">
        <v>320</v>
      </c>
      <c r="D117" s="104">
        <v>1878.41</v>
      </c>
      <c r="E117" s="106">
        <v>1</v>
      </c>
      <c r="G117" s="103">
        <v>44165</v>
      </c>
      <c r="H117" s="100" t="s">
        <v>547</v>
      </c>
      <c r="I117" s="104">
        <v>1286.24</v>
      </c>
      <c r="J117" s="106">
        <v>1</v>
      </c>
    </row>
    <row r="118" spans="2:10" x14ac:dyDescent="0.25">
      <c r="B118" s="103">
        <v>44028</v>
      </c>
      <c r="C118" s="100" t="s">
        <v>320</v>
      </c>
      <c r="D118" s="104">
        <v>5057.79</v>
      </c>
      <c r="E118" s="106">
        <v>1</v>
      </c>
      <c r="G118" s="103">
        <v>44168</v>
      </c>
      <c r="H118" s="100" t="s">
        <v>550</v>
      </c>
      <c r="I118" s="104">
        <v>5856.34</v>
      </c>
      <c r="J118" s="106">
        <v>1</v>
      </c>
    </row>
    <row r="119" spans="2:10" x14ac:dyDescent="0.25">
      <c r="B119" s="103">
        <v>44028</v>
      </c>
      <c r="C119" s="100" t="s">
        <v>321</v>
      </c>
      <c r="D119" s="104">
        <v>972.05</v>
      </c>
      <c r="E119" s="106">
        <v>1</v>
      </c>
      <c r="G119" s="103">
        <v>44169</v>
      </c>
      <c r="H119" s="100" t="s">
        <v>555</v>
      </c>
      <c r="I119" s="104">
        <v>4770.51</v>
      </c>
      <c r="J119" s="106">
        <v>1</v>
      </c>
    </row>
    <row r="120" spans="2:10" x14ac:dyDescent="0.25">
      <c r="B120" s="103">
        <v>44028</v>
      </c>
      <c r="C120" s="100" t="s">
        <v>330</v>
      </c>
      <c r="D120" s="104">
        <v>4639.34</v>
      </c>
      <c r="E120" s="106">
        <v>1</v>
      </c>
      <c r="G120" s="103">
        <v>44171</v>
      </c>
      <c r="H120" s="100" t="s">
        <v>554</v>
      </c>
      <c r="I120" s="104">
        <v>4190.17</v>
      </c>
      <c r="J120" s="106">
        <v>1</v>
      </c>
    </row>
    <row r="121" spans="2:10" x14ac:dyDescent="0.25">
      <c r="B121" s="103">
        <v>44028</v>
      </c>
      <c r="C121" s="100" t="s">
        <v>318</v>
      </c>
      <c r="D121" s="104">
        <v>813.74</v>
      </c>
      <c r="E121" s="106">
        <v>1</v>
      </c>
      <c r="G121" s="103">
        <v>44172</v>
      </c>
      <c r="H121" s="100" t="s">
        <v>586</v>
      </c>
      <c r="I121" s="104">
        <v>1794.66</v>
      </c>
      <c r="J121" s="106">
        <v>1</v>
      </c>
    </row>
    <row r="122" spans="2:10" x14ac:dyDescent="0.25">
      <c r="B122" s="103">
        <v>44028</v>
      </c>
      <c r="C122" s="100" t="s">
        <v>318</v>
      </c>
      <c r="D122" s="104">
        <v>20765.36</v>
      </c>
      <c r="E122" s="106">
        <v>1</v>
      </c>
      <c r="G122" s="103">
        <v>44173</v>
      </c>
      <c r="H122" s="100" t="s">
        <v>496</v>
      </c>
      <c r="I122" s="104">
        <v>1283.8499999999999</v>
      </c>
      <c r="J122" s="106">
        <v>1</v>
      </c>
    </row>
    <row r="123" spans="2:10" x14ac:dyDescent="0.25">
      <c r="B123" s="103">
        <v>44028</v>
      </c>
      <c r="C123" s="100" t="s">
        <v>318</v>
      </c>
      <c r="D123" s="104">
        <v>4872.45</v>
      </c>
      <c r="E123" s="106">
        <v>1</v>
      </c>
      <c r="G123" s="103">
        <v>44174</v>
      </c>
      <c r="H123" s="100" t="s">
        <v>538</v>
      </c>
      <c r="I123" s="104">
        <v>2269.4299999999998</v>
      </c>
      <c r="J123" s="106">
        <v>1</v>
      </c>
    </row>
    <row r="124" spans="2:10" x14ac:dyDescent="0.25">
      <c r="B124" s="103">
        <v>44028</v>
      </c>
      <c r="C124" s="100" t="s">
        <v>333</v>
      </c>
      <c r="D124" s="104">
        <v>2687.66</v>
      </c>
      <c r="E124" s="106">
        <v>1</v>
      </c>
      <c r="G124" s="103">
        <v>44175</v>
      </c>
      <c r="H124" s="100" t="s">
        <v>532</v>
      </c>
      <c r="I124" s="104">
        <v>1971.28</v>
      </c>
      <c r="J124" s="106">
        <v>1</v>
      </c>
    </row>
    <row r="125" spans="2:10" x14ac:dyDescent="0.25">
      <c r="B125" s="103">
        <v>44028</v>
      </c>
      <c r="C125" s="100" t="s">
        <v>333</v>
      </c>
      <c r="D125" s="104">
        <v>2767.1</v>
      </c>
      <c r="E125" s="106">
        <v>1</v>
      </c>
      <c r="G125" s="103">
        <v>44176</v>
      </c>
      <c r="H125" s="100" t="s">
        <v>565</v>
      </c>
      <c r="I125" s="104">
        <v>6281.32</v>
      </c>
      <c r="J125" s="106">
        <v>1</v>
      </c>
    </row>
    <row r="126" spans="2:10" x14ac:dyDescent="0.25">
      <c r="B126" s="103">
        <v>44028</v>
      </c>
      <c r="C126" s="100" t="s">
        <v>333</v>
      </c>
      <c r="D126" s="104">
        <v>10908.21</v>
      </c>
      <c r="E126" s="106">
        <v>1</v>
      </c>
      <c r="G126" s="103">
        <v>44177</v>
      </c>
      <c r="H126" s="100" t="s">
        <v>583</v>
      </c>
      <c r="I126" s="104">
        <v>3541.64</v>
      </c>
      <c r="J126" s="106">
        <v>1</v>
      </c>
    </row>
    <row r="127" spans="2:10" x14ac:dyDescent="0.25">
      <c r="B127" s="103">
        <v>44028</v>
      </c>
      <c r="C127" s="100" t="s">
        <v>333</v>
      </c>
      <c r="D127" s="104">
        <v>17455.04</v>
      </c>
      <c r="E127" s="106">
        <v>1</v>
      </c>
      <c r="G127" s="103">
        <v>44178</v>
      </c>
      <c r="H127" s="100" t="s">
        <v>537</v>
      </c>
      <c r="I127" s="104">
        <v>3060</v>
      </c>
      <c r="J127" s="106">
        <v>1</v>
      </c>
    </row>
    <row r="128" spans="2:10" x14ac:dyDescent="0.25">
      <c r="B128" s="103">
        <v>44028</v>
      </c>
      <c r="C128" s="100" t="s">
        <v>333</v>
      </c>
      <c r="D128" s="104">
        <v>3080.8</v>
      </c>
      <c r="E128" s="106">
        <v>1</v>
      </c>
      <c r="G128" s="103">
        <v>44180</v>
      </c>
      <c r="H128" s="100" t="s">
        <v>632</v>
      </c>
      <c r="I128" s="104">
        <v>4119.99</v>
      </c>
      <c r="J128" s="106">
        <v>1</v>
      </c>
    </row>
    <row r="129" spans="2:10" x14ac:dyDescent="0.25">
      <c r="B129" s="103">
        <v>44029</v>
      </c>
      <c r="C129" s="100" t="s">
        <v>348</v>
      </c>
      <c r="D129" s="104">
        <v>973.18</v>
      </c>
      <c r="E129" s="106">
        <v>1</v>
      </c>
      <c r="G129" s="103">
        <v>44181</v>
      </c>
      <c r="H129" s="100" t="s">
        <v>227</v>
      </c>
      <c r="I129" s="104">
        <v>49059.87</v>
      </c>
      <c r="J129" s="106">
        <v>1</v>
      </c>
    </row>
    <row r="130" spans="2:10" x14ac:dyDescent="0.25">
      <c r="B130" s="103">
        <v>44029</v>
      </c>
      <c r="C130" s="100" t="s">
        <v>348</v>
      </c>
      <c r="D130" s="104">
        <v>1073.6400000000001</v>
      </c>
      <c r="E130" s="106">
        <v>1</v>
      </c>
      <c r="G130" s="103">
        <v>44182</v>
      </c>
      <c r="H130" s="100" t="s">
        <v>594</v>
      </c>
      <c r="I130" s="104">
        <v>6061.22</v>
      </c>
      <c r="J130" s="106">
        <v>1</v>
      </c>
    </row>
    <row r="131" spans="2:10" x14ac:dyDescent="0.25">
      <c r="B131" s="103">
        <v>44029</v>
      </c>
      <c r="C131" s="100" t="s">
        <v>348</v>
      </c>
      <c r="D131" s="104">
        <v>4461.8599999999997</v>
      </c>
      <c r="E131" s="106">
        <v>1</v>
      </c>
      <c r="G131" s="103">
        <v>44183</v>
      </c>
      <c r="H131" s="100" t="s">
        <v>580</v>
      </c>
      <c r="I131" s="104">
        <v>1116.58</v>
      </c>
      <c r="J131" s="106">
        <v>1</v>
      </c>
    </row>
    <row r="132" spans="2:10" x14ac:dyDescent="0.25">
      <c r="B132" s="103">
        <v>44029</v>
      </c>
      <c r="C132" s="100" t="s">
        <v>348</v>
      </c>
      <c r="D132" s="104">
        <v>5076.84</v>
      </c>
      <c r="E132" s="106">
        <v>1</v>
      </c>
      <c r="G132" s="103">
        <v>44184</v>
      </c>
      <c r="H132" s="100" t="s">
        <v>601</v>
      </c>
      <c r="I132" s="104">
        <v>1236.6600000000001</v>
      </c>
      <c r="J132" s="106">
        <v>1</v>
      </c>
    </row>
    <row r="133" spans="2:10" x14ac:dyDescent="0.25">
      <c r="B133" s="103">
        <v>44030</v>
      </c>
      <c r="C133" s="100" t="s">
        <v>188</v>
      </c>
      <c r="D133" s="104">
        <v>361083.38</v>
      </c>
      <c r="E133" s="106">
        <v>1</v>
      </c>
      <c r="G133" s="103">
        <v>44185</v>
      </c>
      <c r="H133" s="100" t="s">
        <v>581</v>
      </c>
      <c r="I133" s="104">
        <v>22960.65</v>
      </c>
      <c r="J133" s="106">
        <v>1</v>
      </c>
    </row>
    <row r="134" spans="2:10" x14ac:dyDescent="0.25">
      <c r="B134" s="103">
        <v>44030</v>
      </c>
      <c r="C134" s="100" t="s">
        <v>188</v>
      </c>
      <c r="D134" s="104">
        <v>68978.259999999995</v>
      </c>
      <c r="E134" s="106">
        <v>1</v>
      </c>
      <c r="G134" s="103">
        <v>44187</v>
      </c>
      <c r="H134" s="100" t="s">
        <v>602</v>
      </c>
      <c r="I134" s="104">
        <v>373.02</v>
      </c>
      <c r="J134" s="106">
        <v>1</v>
      </c>
    </row>
    <row r="135" spans="2:10" x14ac:dyDescent="0.25">
      <c r="B135" s="103">
        <v>44030</v>
      </c>
      <c r="C135" s="100" t="s">
        <v>188</v>
      </c>
      <c r="D135" s="104">
        <v>106421.7</v>
      </c>
      <c r="E135" s="106">
        <v>1</v>
      </c>
      <c r="G135" s="103">
        <v>44188</v>
      </c>
      <c r="H135" s="100" t="s">
        <v>627</v>
      </c>
      <c r="I135" s="104">
        <v>23073.439999999999</v>
      </c>
      <c r="J135" s="106">
        <v>1</v>
      </c>
    </row>
    <row r="136" spans="2:10" x14ac:dyDescent="0.25">
      <c r="B136" s="103">
        <v>44031</v>
      </c>
      <c r="C136" s="100" t="s">
        <v>352</v>
      </c>
      <c r="D136" s="104">
        <v>1312.78</v>
      </c>
      <c r="E136" s="106">
        <v>1</v>
      </c>
      <c r="G136" s="103">
        <v>44189</v>
      </c>
      <c r="H136" s="100" t="s">
        <v>618</v>
      </c>
      <c r="I136" s="104">
        <v>1433.21</v>
      </c>
      <c r="J136" s="106">
        <v>1</v>
      </c>
    </row>
    <row r="137" spans="2:10" x14ac:dyDescent="0.25">
      <c r="B137" s="103">
        <v>44031</v>
      </c>
      <c r="C137" s="100" t="s">
        <v>352</v>
      </c>
      <c r="D137" s="104">
        <v>1456</v>
      </c>
      <c r="E137" s="106">
        <v>1</v>
      </c>
      <c r="G137" s="103">
        <v>44190</v>
      </c>
      <c r="H137" s="100" t="s">
        <v>620</v>
      </c>
      <c r="I137" s="104">
        <v>946.49</v>
      </c>
      <c r="J137" s="106">
        <v>1</v>
      </c>
    </row>
    <row r="138" spans="2:10" x14ac:dyDescent="0.25">
      <c r="B138" s="103">
        <v>44031</v>
      </c>
      <c r="C138" s="100" t="s">
        <v>352</v>
      </c>
      <c r="D138" s="104">
        <v>1229.24</v>
      </c>
      <c r="E138" s="106">
        <v>1</v>
      </c>
      <c r="G138" s="103">
        <v>44192</v>
      </c>
      <c r="H138" s="100" t="s">
        <v>624</v>
      </c>
      <c r="I138" s="104">
        <v>14413.4</v>
      </c>
      <c r="J138" s="106">
        <v>1</v>
      </c>
    </row>
    <row r="139" spans="2:10" x14ac:dyDescent="0.25">
      <c r="B139" s="103">
        <v>44031</v>
      </c>
      <c r="C139" s="100" t="s">
        <v>352</v>
      </c>
      <c r="D139" s="104">
        <v>1145.7</v>
      </c>
      <c r="E139" s="106">
        <v>1</v>
      </c>
      <c r="G139" s="103">
        <v>44193</v>
      </c>
      <c r="H139" s="100" t="s">
        <v>639</v>
      </c>
      <c r="I139" s="104">
        <v>22254.82</v>
      </c>
      <c r="J139" s="106">
        <v>1</v>
      </c>
    </row>
    <row r="140" spans="2:10" x14ac:dyDescent="0.25">
      <c r="B140" s="103">
        <v>44031</v>
      </c>
      <c r="C140" s="100" t="s">
        <v>352</v>
      </c>
      <c r="D140" s="104">
        <v>1524.56</v>
      </c>
      <c r="E140" s="106">
        <v>1</v>
      </c>
      <c r="G140" s="103">
        <v>44194</v>
      </c>
      <c r="H140" s="100" t="s">
        <v>623</v>
      </c>
      <c r="I140" s="104">
        <v>3857.67</v>
      </c>
      <c r="J140" s="106">
        <v>1</v>
      </c>
    </row>
    <row r="141" spans="2:10" x14ac:dyDescent="0.25">
      <c r="B141" s="103">
        <v>44031</v>
      </c>
      <c r="C141" s="100" t="s">
        <v>289</v>
      </c>
      <c r="D141" s="104">
        <v>689.64</v>
      </c>
      <c r="E141" s="106">
        <v>1</v>
      </c>
      <c r="G141" s="103">
        <v>44195</v>
      </c>
      <c r="H141" s="100" t="s">
        <v>635</v>
      </c>
      <c r="I141" s="104">
        <v>1101.4100000000001</v>
      </c>
      <c r="J141" s="106">
        <v>1</v>
      </c>
    </row>
    <row r="142" spans="2:10" x14ac:dyDescent="0.25">
      <c r="B142" s="103">
        <v>44032</v>
      </c>
      <c r="C142" s="100" t="s">
        <v>334</v>
      </c>
      <c r="D142" s="104">
        <v>372.87</v>
      </c>
      <c r="E142" s="106">
        <v>1</v>
      </c>
      <c r="G142" s="103">
        <v>44196</v>
      </c>
      <c r="H142" s="100" t="s">
        <v>649</v>
      </c>
      <c r="I142" s="104">
        <v>1471.25</v>
      </c>
      <c r="J142" s="106">
        <v>1</v>
      </c>
    </row>
    <row r="143" spans="2:10" x14ac:dyDescent="0.25">
      <c r="B143" s="103">
        <v>44032</v>
      </c>
      <c r="C143" s="100" t="s">
        <v>334</v>
      </c>
      <c r="D143" s="104">
        <v>2029.19</v>
      </c>
      <c r="E143" s="106">
        <v>1</v>
      </c>
      <c r="G143" s="103">
        <v>44197</v>
      </c>
      <c r="H143" s="100" t="s">
        <v>429</v>
      </c>
      <c r="I143" s="104">
        <v>638.76</v>
      </c>
      <c r="J143" s="106">
        <v>1</v>
      </c>
    </row>
    <row r="144" spans="2:10" x14ac:dyDescent="0.25">
      <c r="B144" s="103">
        <v>44032</v>
      </c>
      <c r="C144" s="100" t="s">
        <v>290</v>
      </c>
      <c r="D144" s="104">
        <v>823.44</v>
      </c>
      <c r="E144" s="106">
        <v>1</v>
      </c>
      <c r="G144" s="103">
        <v>44199</v>
      </c>
      <c r="H144" s="100" t="s">
        <v>621</v>
      </c>
      <c r="I144" s="104">
        <v>5834.11</v>
      </c>
      <c r="J144" s="106">
        <v>1</v>
      </c>
    </row>
    <row r="145" spans="2:10" x14ac:dyDescent="0.25">
      <c r="B145" s="103">
        <v>44032</v>
      </c>
      <c r="C145" s="100" t="s">
        <v>300</v>
      </c>
      <c r="D145" s="104">
        <v>2803.96</v>
      </c>
      <c r="E145" s="106">
        <v>1</v>
      </c>
      <c r="G145" s="103">
        <v>44200</v>
      </c>
      <c r="H145" s="100" t="s">
        <v>646</v>
      </c>
      <c r="I145" s="104">
        <v>1934.87</v>
      </c>
      <c r="J145" s="106">
        <v>1</v>
      </c>
    </row>
    <row r="146" spans="2:10" x14ac:dyDescent="0.25">
      <c r="B146" s="103">
        <v>44032</v>
      </c>
      <c r="C146" s="100" t="s">
        <v>300</v>
      </c>
      <c r="D146" s="104">
        <v>4488.9399999999996</v>
      </c>
      <c r="E146" s="106">
        <v>1</v>
      </c>
      <c r="G146" s="103">
        <v>44201</v>
      </c>
      <c r="H146" s="100" t="s">
        <v>642</v>
      </c>
      <c r="I146" s="104">
        <v>1455.08</v>
      </c>
      <c r="J146" s="106">
        <v>1</v>
      </c>
    </row>
    <row r="147" spans="2:10" x14ac:dyDescent="0.25">
      <c r="B147" s="103">
        <v>44032</v>
      </c>
      <c r="C147" s="100" t="s">
        <v>189</v>
      </c>
      <c r="D147" s="104">
        <v>1148.98</v>
      </c>
      <c r="E147" s="106">
        <v>1</v>
      </c>
      <c r="G147" s="103">
        <v>44202</v>
      </c>
      <c r="H147" s="100" t="s">
        <v>647</v>
      </c>
      <c r="I147" s="104">
        <v>863.76</v>
      </c>
      <c r="J147" s="106">
        <v>1</v>
      </c>
    </row>
    <row r="148" spans="2:10" x14ac:dyDescent="0.25">
      <c r="B148" s="103">
        <v>44032</v>
      </c>
      <c r="C148" s="100" t="s">
        <v>189</v>
      </c>
      <c r="D148" s="104">
        <v>3824.72</v>
      </c>
      <c r="E148" s="106">
        <v>1</v>
      </c>
      <c r="G148" s="103">
        <v>44203</v>
      </c>
      <c r="H148" s="100" t="s">
        <v>657</v>
      </c>
      <c r="I148" s="104">
        <v>1266.3599999999999</v>
      </c>
      <c r="J148" s="106">
        <v>1</v>
      </c>
    </row>
    <row r="149" spans="2:10" x14ac:dyDescent="0.25">
      <c r="B149" s="103">
        <v>44034</v>
      </c>
      <c r="C149" s="100" t="s">
        <v>299</v>
      </c>
      <c r="D149" s="104">
        <v>8747.11</v>
      </c>
      <c r="E149" s="106">
        <v>1</v>
      </c>
      <c r="G149" s="103">
        <v>44204</v>
      </c>
      <c r="H149" s="100" t="s">
        <v>654</v>
      </c>
      <c r="I149" s="104">
        <v>1033.45</v>
      </c>
      <c r="J149" s="106">
        <v>1</v>
      </c>
    </row>
    <row r="150" spans="2:10" x14ac:dyDescent="0.25">
      <c r="B150" s="103">
        <v>44034</v>
      </c>
      <c r="C150" s="100" t="s">
        <v>299</v>
      </c>
      <c r="D150" s="104">
        <v>9144.27</v>
      </c>
      <c r="E150" s="106">
        <v>1</v>
      </c>
      <c r="G150" s="103">
        <v>44205</v>
      </c>
      <c r="H150" s="100" t="s">
        <v>234</v>
      </c>
      <c r="I150" s="104">
        <v>8040.08</v>
      </c>
      <c r="J150" s="106">
        <v>1</v>
      </c>
    </row>
    <row r="151" spans="2:10" x14ac:dyDescent="0.25">
      <c r="B151" s="103">
        <v>44034</v>
      </c>
      <c r="C151" s="100" t="s">
        <v>291</v>
      </c>
      <c r="D151" s="104">
        <v>689.64</v>
      </c>
      <c r="E151" s="106">
        <v>1</v>
      </c>
      <c r="G151" s="103">
        <v>44206</v>
      </c>
      <c r="H151" s="100" t="s">
        <v>658</v>
      </c>
      <c r="I151" s="104">
        <v>2405.7199999999998</v>
      </c>
      <c r="J151" s="106">
        <v>1</v>
      </c>
    </row>
    <row r="152" spans="2:10" x14ac:dyDescent="0.25">
      <c r="B152" s="103">
        <v>44036</v>
      </c>
      <c r="C152" s="100" t="s">
        <v>322</v>
      </c>
      <c r="D152" s="104">
        <v>8231.01</v>
      </c>
      <c r="E152" s="106">
        <v>1</v>
      </c>
      <c r="G152" s="103">
        <v>44207</v>
      </c>
      <c r="H152" s="100" t="s">
        <v>575</v>
      </c>
      <c r="I152" s="104">
        <v>5445.79</v>
      </c>
      <c r="J152" s="106">
        <v>1</v>
      </c>
    </row>
    <row r="153" spans="2:10" x14ac:dyDescent="0.25">
      <c r="B153" s="103">
        <v>44036</v>
      </c>
      <c r="C153" s="100" t="s">
        <v>337</v>
      </c>
      <c r="D153" s="104">
        <v>3282.15</v>
      </c>
      <c r="E153" s="106">
        <v>1</v>
      </c>
      <c r="G153" s="103">
        <v>44208</v>
      </c>
      <c r="H153" s="100" t="s">
        <v>655</v>
      </c>
      <c r="I153" s="104">
        <v>1599.88</v>
      </c>
      <c r="J153" s="106">
        <v>1</v>
      </c>
    </row>
    <row r="154" spans="2:10" x14ac:dyDescent="0.25">
      <c r="B154" s="103">
        <v>44036</v>
      </c>
      <c r="C154" s="100" t="s">
        <v>323</v>
      </c>
      <c r="D154" s="104">
        <v>1076.69</v>
      </c>
      <c r="E154" s="106">
        <v>1</v>
      </c>
      <c r="G154" s="103">
        <v>44209</v>
      </c>
      <c r="H154" s="100" t="s">
        <v>661</v>
      </c>
      <c r="I154" s="104">
        <v>6430.16</v>
      </c>
      <c r="J154" s="106">
        <v>1</v>
      </c>
    </row>
    <row r="155" spans="2:10" x14ac:dyDescent="0.25">
      <c r="B155" s="103">
        <v>44036</v>
      </c>
      <c r="C155" s="100" t="s">
        <v>338</v>
      </c>
      <c r="D155" s="104">
        <v>586.49</v>
      </c>
      <c r="E155" s="106">
        <v>1</v>
      </c>
      <c r="G155" s="103">
        <v>44210</v>
      </c>
      <c r="H155" s="100" t="s">
        <v>237</v>
      </c>
      <c r="I155" s="104">
        <v>18033.84</v>
      </c>
      <c r="J155" s="106">
        <v>1</v>
      </c>
    </row>
    <row r="156" spans="2:10" x14ac:dyDescent="0.25">
      <c r="B156" s="103">
        <v>44036</v>
      </c>
      <c r="C156" s="100" t="s">
        <v>339</v>
      </c>
      <c r="D156" s="104">
        <v>1470.6</v>
      </c>
      <c r="E156" s="106">
        <v>1</v>
      </c>
      <c r="G156" s="103">
        <v>44211</v>
      </c>
      <c r="H156" s="100" t="s">
        <v>667</v>
      </c>
      <c r="I156" s="104">
        <v>5521.08</v>
      </c>
      <c r="J156" s="106">
        <v>1</v>
      </c>
    </row>
    <row r="157" spans="2:10" x14ac:dyDescent="0.25">
      <c r="B157" s="103">
        <v>44036</v>
      </c>
      <c r="C157" s="100" t="s">
        <v>340</v>
      </c>
      <c r="D157" s="104">
        <v>175.07</v>
      </c>
      <c r="E157" s="106">
        <v>1</v>
      </c>
      <c r="G157" s="103">
        <v>44212</v>
      </c>
      <c r="H157" s="100" t="s">
        <v>666</v>
      </c>
      <c r="I157" s="104">
        <v>602.82000000000005</v>
      </c>
      <c r="J157" s="106">
        <v>1</v>
      </c>
    </row>
    <row r="158" spans="2:10" x14ac:dyDescent="0.25">
      <c r="B158" s="103">
        <v>44036</v>
      </c>
      <c r="C158" s="100" t="s">
        <v>356</v>
      </c>
      <c r="D158" s="104">
        <v>15368.41</v>
      </c>
      <c r="E158" s="106">
        <v>1</v>
      </c>
      <c r="G158" s="103">
        <v>44215</v>
      </c>
      <c r="H158" s="100" t="s">
        <v>677</v>
      </c>
      <c r="I158" s="104">
        <v>8833.1</v>
      </c>
      <c r="J158" s="106">
        <v>1</v>
      </c>
    </row>
    <row r="159" spans="2:10" x14ac:dyDescent="0.25">
      <c r="B159" s="103">
        <v>44036</v>
      </c>
      <c r="C159" s="100" t="s">
        <v>356</v>
      </c>
      <c r="D159" s="104">
        <v>5381.75</v>
      </c>
      <c r="E159" s="106">
        <v>1</v>
      </c>
      <c r="G159" s="103">
        <v>44216</v>
      </c>
      <c r="H159" s="100" t="s">
        <v>695</v>
      </c>
      <c r="I159" s="104">
        <v>4926.1899999999996</v>
      </c>
      <c r="J159" s="106">
        <v>1</v>
      </c>
    </row>
    <row r="160" spans="2:10" x14ac:dyDescent="0.25">
      <c r="B160" s="103">
        <v>44036</v>
      </c>
      <c r="C160" s="100" t="s">
        <v>356</v>
      </c>
      <c r="D160" s="104">
        <v>20350.759999999998</v>
      </c>
      <c r="E160" s="106">
        <v>1</v>
      </c>
      <c r="G160" s="103">
        <v>44218</v>
      </c>
      <c r="H160" s="100" t="s">
        <v>699</v>
      </c>
      <c r="I160" s="104">
        <v>6624.35</v>
      </c>
      <c r="J160" s="106">
        <v>1</v>
      </c>
    </row>
    <row r="161" spans="2:10" x14ac:dyDescent="0.25">
      <c r="B161" s="103">
        <v>44036</v>
      </c>
      <c r="C161" s="100" t="s">
        <v>356</v>
      </c>
      <c r="D161" s="104">
        <v>5950.39</v>
      </c>
      <c r="E161" s="106">
        <v>1</v>
      </c>
      <c r="G161" s="103">
        <v>44220</v>
      </c>
      <c r="H161" s="100" t="s">
        <v>705</v>
      </c>
      <c r="I161" s="104">
        <v>1629.68</v>
      </c>
      <c r="J161" s="106">
        <v>1</v>
      </c>
    </row>
    <row r="162" spans="2:10" x14ac:dyDescent="0.25">
      <c r="B162" s="103">
        <v>44036</v>
      </c>
      <c r="C162" s="100" t="s">
        <v>356</v>
      </c>
      <c r="D162" s="104">
        <v>11830.29</v>
      </c>
      <c r="E162" s="106">
        <v>1</v>
      </c>
      <c r="G162" s="103">
        <v>44221</v>
      </c>
      <c r="H162" s="100" t="s">
        <v>711</v>
      </c>
      <c r="I162" s="104">
        <v>4542.74</v>
      </c>
      <c r="J162" s="106">
        <v>1</v>
      </c>
    </row>
    <row r="163" spans="2:10" x14ac:dyDescent="0.25">
      <c r="B163" s="103">
        <v>44036</v>
      </c>
      <c r="C163" s="100" t="s">
        <v>342</v>
      </c>
      <c r="D163" s="104">
        <v>5406</v>
      </c>
      <c r="E163" s="106">
        <v>1</v>
      </c>
      <c r="G163" s="103">
        <v>44224</v>
      </c>
      <c r="H163" s="100" t="s">
        <v>721</v>
      </c>
      <c r="I163" s="104">
        <v>1781.34</v>
      </c>
      <c r="J163" s="106">
        <v>1</v>
      </c>
    </row>
    <row r="164" spans="2:10" x14ac:dyDescent="0.25">
      <c r="B164" s="103">
        <v>44036</v>
      </c>
      <c r="C164" s="100" t="s">
        <v>342</v>
      </c>
      <c r="D164" s="104">
        <v>7560</v>
      </c>
      <c r="E164" s="106">
        <v>1</v>
      </c>
      <c r="G164" s="103">
        <v>44225</v>
      </c>
      <c r="H164" s="100" t="s">
        <v>731</v>
      </c>
      <c r="I164" s="104">
        <v>1697.59</v>
      </c>
      <c r="J164" s="106">
        <v>1</v>
      </c>
    </row>
    <row r="165" spans="2:10" x14ac:dyDescent="0.25">
      <c r="B165" s="103">
        <v>44036</v>
      </c>
      <c r="C165" s="100" t="s">
        <v>342</v>
      </c>
      <c r="D165" s="104">
        <v>6916</v>
      </c>
      <c r="E165" s="106">
        <v>1</v>
      </c>
      <c r="G165" s="103">
        <v>44227</v>
      </c>
      <c r="H165" s="100" t="s">
        <v>736</v>
      </c>
      <c r="I165" s="104">
        <v>422.65</v>
      </c>
      <c r="J165" s="106">
        <v>1</v>
      </c>
    </row>
    <row r="166" spans="2:10" x14ac:dyDescent="0.25">
      <c r="B166" s="103">
        <v>44036</v>
      </c>
      <c r="C166" s="100" t="s">
        <v>343</v>
      </c>
      <c r="D166" s="104">
        <v>1135.5</v>
      </c>
      <c r="E166" s="106">
        <v>1</v>
      </c>
      <c r="G166" s="103">
        <v>44229</v>
      </c>
      <c r="H166" s="100" t="s">
        <v>724</v>
      </c>
      <c r="I166" s="104">
        <v>537.15</v>
      </c>
      <c r="J166" s="106">
        <v>1</v>
      </c>
    </row>
    <row r="167" spans="2:10" x14ac:dyDescent="0.25">
      <c r="B167" s="103">
        <v>44037</v>
      </c>
      <c r="C167" s="100" t="s">
        <v>304</v>
      </c>
      <c r="D167" s="104">
        <v>889.26</v>
      </c>
      <c r="E167" s="106">
        <v>1</v>
      </c>
      <c r="G167" s="103">
        <v>44230</v>
      </c>
      <c r="H167" s="100" t="s">
        <v>740</v>
      </c>
      <c r="I167" s="104">
        <v>13505.29</v>
      </c>
      <c r="J167" s="106">
        <v>1</v>
      </c>
    </row>
    <row r="168" spans="2:10" x14ac:dyDescent="0.25">
      <c r="B168" s="103">
        <v>44037</v>
      </c>
      <c r="C168" s="100" t="s">
        <v>292</v>
      </c>
      <c r="D168" s="104">
        <v>930.88</v>
      </c>
      <c r="E168" s="106">
        <v>1</v>
      </c>
      <c r="G168" s="103">
        <v>44231</v>
      </c>
      <c r="H168" s="100" t="s">
        <v>745</v>
      </c>
      <c r="I168" s="104">
        <v>6500.82</v>
      </c>
      <c r="J168" s="106">
        <v>1</v>
      </c>
    </row>
    <row r="169" spans="2:10" x14ac:dyDescent="0.25">
      <c r="B169" s="103">
        <v>44037</v>
      </c>
      <c r="C169" s="100" t="s">
        <v>292</v>
      </c>
      <c r="D169" s="104">
        <v>6552.27</v>
      </c>
      <c r="E169" s="106">
        <v>1</v>
      </c>
      <c r="G169" s="103">
        <v>44232</v>
      </c>
      <c r="H169" s="100" t="s">
        <v>741</v>
      </c>
      <c r="I169" s="104">
        <v>1167.5899999999999</v>
      </c>
      <c r="J169" s="106">
        <v>1</v>
      </c>
    </row>
    <row r="170" spans="2:10" x14ac:dyDescent="0.25">
      <c r="B170" s="103">
        <v>44037</v>
      </c>
      <c r="C170" s="100" t="s">
        <v>292</v>
      </c>
      <c r="D170" s="104">
        <v>2412.62</v>
      </c>
      <c r="E170" s="106">
        <v>1</v>
      </c>
      <c r="G170" s="103">
        <v>44233</v>
      </c>
      <c r="H170" s="100" t="s">
        <v>245</v>
      </c>
      <c r="I170" s="104">
        <v>85973.34</v>
      </c>
      <c r="J170" s="106">
        <v>1</v>
      </c>
    </row>
    <row r="171" spans="2:10" x14ac:dyDescent="0.25">
      <c r="B171" s="103">
        <v>44037</v>
      </c>
      <c r="C171" s="100" t="s">
        <v>292</v>
      </c>
      <c r="D171" s="104">
        <v>3785.09</v>
      </c>
      <c r="E171" s="106">
        <v>1</v>
      </c>
      <c r="G171" s="103">
        <v>44234</v>
      </c>
      <c r="H171" s="100" t="s">
        <v>747</v>
      </c>
      <c r="I171" s="104">
        <v>1391</v>
      </c>
      <c r="J171" s="106">
        <v>1</v>
      </c>
    </row>
    <row r="172" spans="2:10" x14ac:dyDescent="0.25">
      <c r="B172" s="103">
        <v>44038</v>
      </c>
      <c r="C172" s="100" t="s">
        <v>298</v>
      </c>
      <c r="D172" s="104">
        <v>1356.18</v>
      </c>
      <c r="E172" s="106">
        <v>1</v>
      </c>
      <c r="G172" s="103">
        <v>44235</v>
      </c>
      <c r="H172" s="100" t="s">
        <v>749</v>
      </c>
      <c r="I172" s="104">
        <v>367.49</v>
      </c>
      <c r="J172" s="106">
        <v>1</v>
      </c>
    </row>
    <row r="173" spans="2:10" x14ac:dyDescent="0.25">
      <c r="B173" s="103">
        <v>44038</v>
      </c>
      <c r="C173" s="100" t="s">
        <v>298</v>
      </c>
      <c r="D173" s="104">
        <v>2050.02</v>
      </c>
      <c r="E173" s="106">
        <v>1</v>
      </c>
      <c r="G173" s="103">
        <v>44236</v>
      </c>
      <c r="H173" s="100" t="s">
        <v>766</v>
      </c>
      <c r="I173" s="104">
        <v>10661.04</v>
      </c>
      <c r="J173" s="106">
        <v>1</v>
      </c>
    </row>
    <row r="174" spans="2:10" x14ac:dyDescent="0.25">
      <c r="B174" s="103">
        <v>44038</v>
      </c>
      <c r="C174" s="100" t="s">
        <v>341</v>
      </c>
      <c r="D174" s="104">
        <v>1377.99</v>
      </c>
      <c r="E174" s="106">
        <v>1</v>
      </c>
      <c r="G174" s="103">
        <v>44237</v>
      </c>
      <c r="H174" s="100" t="s">
        <v>750</v>
      </c>
      <c r="I174" s="104">
        <v>5455.41</v>
      </c>
      <c r="J174" s="106">
        <v>1</v>
      </c>
    </row>
    <row r="175" spans="2:10" x14ac:dyDescent="0.25">
      <c r="B175" s="103">
        <v>44038</v>
      </c>
      <c r="C175" s="100" t="s">
        <v>341</v>
      </c>
      <c r="D175" s="104">
        <v>1354.77</v>
      </c>
      <c r="E175" s="106">
        <v>1</v>
      </c>
      <c r="G175" s="103">
        <v>44238</v>
      </c>
      <c r="H175" s="100" t="s">
        <v>772</v>
      </c>
      <c r="I175" s="104">
        <v>436.52</v>
      </c>
      <c r="J175" s="106">
        <v>1</v>
      </c>
    </row>
    <row r="176" spans="2:10" x14ac:dyDescent="0.25">
      <c r="B176" s="103">
        <v>44038</v>
      </c>
      <c r="C176" s="100" t="s">
        <v>341</v>
      </c>
      <c r="D176" s="104">
        <v>1372.14</v>
      </c>
      <c r="E176" s="106">
        <v>1</v>
      </c>
      <c r="G176" s="103">
        <v>44240</v>
      </c>
      <c r="H176" s="100" t="s">
        <v>764</v>
      </c>
      <c r="I176" s="104">
        <v>2390.11</v>
      </c>
      <c r="J176" s="106">
        <v>1</v>
      </c>
    </row>
    <row r="177" spans="2:10" x14ac:dyDescent="0.25">
      <c r="B177" s="103">
        <v>44038</v>
      </c>
      <c r="C177" s="100" t="s">
        <v>341</v>
      </c>
      <c r="D177" s="104">
        <v>1496.2</v>
      </c>
      <c r="E177" s="106">
        <v>1</v>
      </c>
      <c r="G177" s="103">
        <v>44241</v>
      </c>
      <c r="H177" s="100" t="s">
        <v>767</v>
      </c>
      <c r="I177" s="104">
        <v>1407.42</v>
      </c>
      <c r="J177" s="106">
        <v>1</v>
      </c>
    </row>
    <row r="178" spans="2:10" x14ac:dyDescent="0.25">
      <c r="B178" s="103">
        <v>44038</v>
      </c>
      <c r="C178" s="100" t="s">
        <v>341</v>
      </c>
      <c r="D178" s="104">
        <v>1191.74</v>
      </c>
      <c r="E178" s="106">
        <v>1</v>
      </c>
      <c r="G178" s="103">
        <v>44243</v>
      </c>
      <c r="H178" s="100" t="s">
        <v>776</v>
      </c>
      <c r="I178" s="104">
        <v>2227.98</v>
      </c>
      <c r="J178" s="106">
        <v>1</v>
      </c>
    </row>
    <row r="179" spans="2:10" x14ac:dyDescent="0.25">
      <c r="B179" s="103">
        <v>44038</v>
      </c>
      <c r="C179" s="100" t="s">
        <v>357</v>
      </c>
      <c r="D179" s="104">
        <v>539.65</v>
      </c>
      <c r="E179" s="106">
        <v>1</v>
      </c>
      <c r="G179" s="103">
        <v>44245</v>
      </c>
      <c r="H179" s="100" t="s">
        <v>783</v>
      </c>
      <c r="I179" s="104">
        <v>2115.67</v>
      </c>
      <c r="J179" s="106">
        <v>1</v>
      </c>
    </row>
    <row r="180" spans="2:10" x14ac:dyDescent="0.25">
      <c r="B180" s="103">
        <v>44038</v>
      </c>
      <c r="C180" s="100" t="s">
        <v>357</v>
      </c>
      <c r="D180" s="104">
        <v>647.15</v>
      </c>
      <c r="E180" s="106">
        <v>1</v>
      </c>
      <c r="G180" s="103">
        <v>44246</v>
      </c>
      <c r="H180" s="100" t="s">
        <v>248</v>
      </c>
      <c r="I180" s="104">
        <v>1269.25</v>
      </c>
      <c r="J180" s="106">
        <v>1</v>
      </c>
    </row>
    <row r="181" spans="2:10" x14ac:dyDescent="0.25">
      <c r="B181" s="103">
        <v>44039</v>
      </c>
      <c r="C181" s="100" t="s">
        <v>190</v>
      </c>
      <c r="D181" s="104">
        <v>27128.48</v>
      </c>
      <c r="E181" s="106">
        <v>1</v>
      </c>
      <c r="G181" s="103">
        <v>44247</v>
      </c>
      <c r="H181" s="100" t="s">
        <v>789</v>
      </c>
      <c r="I181" s="104">
        <v>8470.83</v>
      </c>
      <c r="J181" s="106">
        <v>1</v>
      </c>
    </row>
    <row r="182" spans="2:10" x14ac:dyDescent="0.25">
      <c r="B182" s="103">
        <v>44039</v>
      </c>
      <c r="C182" s="100" t="s">
        <v>190</v>
      </c>
      <c r="D182" s="104">
        <v>61841.89</v>
      </c>
      <c r="E182" s="106">
        <v>1</v>
      </c>
      <c r="G182" s="103">
        <v>44248</v>
      </c>
      <c r="H182" s="100" t="s">
        <v>803</v>
      </c>
      <c r="I182" s="104">
        <v>1290.82</v>
      </c>
      <c r="J182" s="106">
        <v>1</v>
      </c>
    </row>
    <row r="183" spans="2:10" x14ac:dyDescent="0.25">
      <c r="B183" s="103">
        <v>44039</v>
      </c>
      <c r="C183" s="100" t="s">
        <v>190</v>
      </c>
      <c r="D183" s="104">
        <v>111471.12</v>
      </c>
      <c r="E183" s="106">
        <v>1</v>
      </c>
      <c r="G183" s="103">
        <v>44249</v>
      </c>
      <c r="H183" s="100" t="s">
        <v>812</v>
      </c>
      <c r="I183" s="104">
        <v>267.43</v>
      </c>
      <c r="J183" s="106">
        <v>1</v>
      </c>
    </row>
    <row r="184" spans="2:10" x14ac:dyDescent="0.25">
      <c r="B184" s="103">
        <v>44039</v>
      </c>
      <c r="C184" s="100" t="s">
        <v>191</v>
      </c>
      <c r="D184" s="104">
        <v>52315.94</v>
      </c>
      <c r="E184" s="106">
        <v>1</v>
      </c>
      <c r="G184" s="103">
        <v>44251</v>
      </c>
      <c r="H184" s="100" t="s">
        <v>815</v>
      </c>
      <c r="I184" s="104">
        <v>5905.07</v>
      </c>
      <c r="J184" s="106">
        <v>1</v>
      </c>
    </row>
    <row r="185" spans="2:10" x14ac:dyDescent="0.25">
      <c r="B185" s="103">
        <v>44040</v>
      </c>
      <c r="C185" s="100" t="s">
        <v>353</v>
      </c>
      <c r="D185" s="104">
        <v>13372.56</v>
      </c>
      <c r="E185" s="106">
        <v>1</v>
      </c>
      <c r="G185" s="103">
        <v>44252</v>
      </c>
      <c r="H185" s="100" t="s">
        <v>252</v>
      </c>
      <c r="I185" s="104">
        <v>10337.17</v>
      </c>
      <c r="J185" s="106">
        <v>1</v>
      </c>
    </row>
    <row r="186" spans="2:10" x14ac:dyDescent="0.25">
      <c r="B186" s="103">
        <v>44040</v>
      </c>
      <c r="C186" s="100" t="s">
        <v>353</v>
      </c>
      <c r="D186" s="104">
        <v>1740.63</v>
      </c>
      <c r="E186" s="106">
        <v>1</v>
      </c>
      <c r="G186" s="103">
        <v>44253</v>
      </c>
      <c r="H186" s="100" t="s">
        <v>819</v>
      </c>
      <c r="I186" s="104">
        <v>5812.67</v>
      </c>
      <c r="J186" s="106">
        <v>1</v>
      </c>
    </row>
    <row r="187" spans="2:10" x14ac:dyDescent="0.25">
      <c r="B187" s="103">
        <v>44040</v>
      </c>
      <c r="C187" s="100" t="s">
        <v>353</v>
      </c>
      <c r="D187" s="104">
        <v>1616.3</v>
      </c>
      <c r="E187" s="106">
        <v>1</v>
      </c>
      <c r="G187" s="103">
        <v>44254</v>
      </c>
      <c r="H187" s="100" t="s">
        <v>829</v>
      </c>
      <c r="I187" s="104">
        <v>5786.8</v>
      </c>
      <c r="J187" s="106">
        <v>1</v>
      </c>
    </row>
    <row r="188" spans="2:10" x14ac:dyDescent="0.25">
      <c r="B188" s="103">
        <v>44040</v>
      </c>
      <c r="C188" s="100" t="s">
        <v>353</v>
      </c>
      <c r="D188" s="104">
        <v>2952.51</v>
      </c>
      <c r="E188" s="106">
        <v>1</v>
      </c>
      <c r="G188" s="103">
        <v>44255</v>
      </c>
      <c r="H188" s="100" t="s">
        <v>847</v>
      </c>
      <c r="I188" s="104">
        <v>14199.85</v>
      </c>
      <c r="J188" s="106">
        <v>1</v>
      </c>
    </row>
    <row r="189" spans="2:10" x14ac:dyDescent="0.25">
      <c r="B189" s="103">
        <v>44040</v>
      </c>
      <c r="C189" s="100" t="s">
        <v>344</v>
      </c>
      <c r="D189" s="104">
        <v>1981.42</v>
      </c>
      <c r="E189" s="106">
        <v>1</v>
      </c>
      <c r="G189" s="103">
        <v>44256</v>
      </c>
      <c r="H189" s="100" t="s">
        <v>843</v>
      </c>
      <c r="I189" s="104">
        <v>2255.98</v>
      </c>
      <c r="J189" s="106">
        <v>1</v>
      </c>
    </row>
    <row r="190" spans="2:10" x14ac:dyDescent="0.25">
      <c r="B190" s="103">
        <v>44040</v>
      </c>
      <c r="C190" s="100" t="s">
        <v>355</v>
      </c>
      <c r="D190" s="104">
        <v>11925.78</v>
      </c>
      <c r="E190" s="106">
        <v>1</v>
      </c>
      <c r="G190" s="103">
        <v>44257</v>
      </c>
      <c r="H190" s="100" t="s">
        <v>825</v>
      </c>
      <c r="I190" s="104">
        <v>5515.9</v>
      </c>
      <c r="J190" s="106">
        <v>1</v>
      </c>
    </row>
    <row r="191" spans="2:10" x14ac:dyDescent="0.25">
      <c r="B191" s="103">
        <v>44040</v>
      </c>
      <c r="C191" s="100" t="s">
        <v>355</v>
      </c>
      <c r="D191" s="104">
        <v>2669.67</v>
      </c>
      <c r="E191" s="106">
        <v>1</v>
      </c>
      <c r="G191" s="103">
        <v>44258</v>
      </c>
      <c r="H191" s="100" t="s">
        <v>845</v>
      </c>
      <c r="I191" s="104">
        <v>15880.9</v>
      </c>
      <c r="J191" s="106">
        <v>1</v>
      </c>
    </row>
    <row r="192" spans="2:10" x14ac:dyDescent="0.25">
      <c r="B192" s="103">
        <v>44040</v>
      </c>
      <c r="C192" s="100" t="s">
        <v>355</v>
      </c>
      <c r="D192" s="104">
        <v>9235.39</v>
      </c>
      <c r="E192" s="106">
        <v>1</v>
      </c>
      <c r="G192" s="103">
        <v>44259</v>
      </c>
      <c r="H192" s="100" t="s">
        <v>822</v>
      </c>
      <c r="I192" s="104">
        <v>2961.94</v>
      </c>
      <c r="J192" s="106">
        <v>1</v>
      </c>
    </row>
    <row r="193" spans="2:10" x14ac:dyDescent="0.25">
      <c r="B193" s="103">
        <v>44040</v>
      </c>
      <c r="C193" s="100" t="s">
        <v>355</v>
      </c>
      <c r="D193" s="104">
        <v>1344.96</v>
      </c>
      <c r="E193" s="106">
        <v>1</v>
      </c>
      <c r="G193" s="103">
        <v>44260</v>
      </c>
      <c r="H193" s="100" t="s">
        <v>821</v>
      </c>
      <c r="I193" s="104">
        <v>2960.92</v>
      </c>
      <c r="J193" s="106">
        <v>1</v>
      </c>
    </row>
    <row r="194" spans="2:10" x14ac:dyDescent="0.25">
      <c r="B194" s="103">
        <v>44040</v>
      </c>
      <c r="C194" s="100" t="s">
        <v>355</v>
      </c>
      <c r="D194" s="104">
        <v>4144.99</v>
      </c>
      <c r="E194" s="106">
        <v>1</v>
      </c>
      <c r="G194" s="103">
        <v>44262</v>
      </c>
      <c r="H194" s="100" t="s">
        <v>832</v>
      </c>
      <c r="I194" s="104">
        <v>2324.5</v>
      </c>
      <c r="J194" s="106">
        <v>1</v>
      </c>
    </row>
    <row r="195" spans="2:10" x14ac:dyDescent="0.25">
      <c r="B195" s="103">
        <v>44040</v>
      </c>
      <c r="C195" s="100" t="s">
        <v>355</v>
      </c>
      <c r="D195" s="104">
        <v>8712.57</v>
      </c>
      <c r="E195" s="106">
        <v>1</v>
      </c>
      <c r="G195" s="103">
        <v>44263</v>
      </c>
      <c r="H195" s="100" t="s">
        <v>858</v>
      </c>
      <c r="I195" s="104">
        <v>2039.94</v>
      </c>
      <c r="J195" s="106">
        <v>1</v>
      </c>
    </row>
    <row r="196" spans="2:10" x14ac:dyDescent="0.25">
      <c r="B196" s="103">
        <v>44040</v>
      </c>
      <c r="C196" s="100" t="s">
        <v>192</v>
      </c>
      <c r="D196" s="104">
        <v>169423.13</v>
      </c>
      <c r="E196" s="106">
        <v>1</v>
      </c>
      <c r="G196" s="103">
        <v>44264</v>
      </c>
      <c r="H196" s="100" t="s">
        <v>861</v>
      </c>
      <c r="I196" s="104">
        <v>17689.89</v>
      </c>
      <c r="J196" s="106">
        <v>1</v>
      </c>
    </row>
    <row r="197" spans="2:10" x14ac:dyDescent="0.25">
      <c r="B197" s="103">
        <v>44040</v>
      </c>
      <c r="C197" s="100" t="s">
        <v>192</v>
      </c>
      <c r="D197" s="104">
        <v>100930.63</v>
      </c>
      <c r="E197" s="106">
        <v>1</v>
      </c>
      <c r="G197" s="103">
        <v>44265</v>
      </c>
      <c r="H197" s="100" t="s">
        <v>856</v>
      </c>
      <c r="I197" s="104">
        <v>13408.6</v>
      </c>
      <c r="J197" s="106">
        <v>1</v>
      </c>
    </row>
    <row r="198" spans="2:10" x14ac:dyDescent="0.25">
      <c r="B198" s="103">
        <v>44040</v>
      </c>
      <c r="C198" s="100" t="s">
        <v>192</v>
      </c>
      <c r="D198" s="104">
        <v>65981.45</v>
      </c>
      <c r="E198" s="106">
        <v>1</v>
      </c>
      <c r="G198" s="103">
        <v>44266</v>
      </c>
      <c r="H198" s="100" t="s">
        <v>859</v>
      </c>
      <c r="I198" s="104">
        <v>1491.96</v>
      </c>
      <c r="J198" s="106">
        <v>1</v>
      </c>
    </row>
    <row r="199" spans="2:10" x14ac:dyDescent="0.25">
      <c r="B199" s="103">
        <v>44040</v>
      </c>
      <c r="C199" s="100" t="s">
        <v>325</v>
      </c>
      <c r="D199" s="104">
        <v>8000.11</v>
      </c>
      <c r="E199" s="106">
        <v>1</v>
      </c>
      <c r="G199" s="103">
        <v>44267</v>
      </c>
      <c r="H199" s="100" t="s">
        <v>857</v>
      </c>
      <c r="I199" s="104">
        <v>4163.22</v>
      </c>
      <c r="J199" s="106">
        <v>1</v>
      </c>
    </row>
    <row r="200" spans="2:10" x14ac:dyDescent="0.25">
      <c r="B200" s="103">
        <v>44040</v>
      </c>
      <c r="C200" s="100" t="s">
        <v>325</v>
      </c>
      <c r="D200" s="104">
        <v>9946.31</v>
      </c>
      <c r="E200" s="106">
        <v>1</v>
      </c>
      <c r="G200" s="103">
        <v>44271</v>
      </c>
      <c r="H200" s="100" t="s">
        <v>865</v>
      </c>
      <c r="I200" s="104">
        <v>1056.73</v>
      </c>
      <c r="J200" s="106">
        <v>1</v>
      </c>
    </row>
    <row r="201" spans="2:10" x14ac:dyDescent="0.25">
      <c r="B201" s="103">
        <v>44040</v>
      </c>
      <c r="C201" s="100" t="s">
        <v>325</v>
      </c>
      <c r="D201" s="104">
        <v>10612.83</v>
      </c>
      <c r="E201" s="106">
        <v>1</v>
      </c>
      <c r="G201" s="103">
        <v>44272</v>
      </c>
      <c r="H201" s="100" t="s">
        <v>876</v>
      </c>
      <c r="I201" s="104">
        <v>7609.44</v>
      </c>
      <c r="J201" s="106">
        <v>1</v>
      </c>
    </row>
    <row r="202" spans="2:10" x14ac:dyDescent="0.25">
      <c r="B202" s="103">
        <v>44040</v>
      </c>
      <c r="C202" s="100" t="s">
        <v>325</v>
      </c>
      <c r="D202" s="104">
        <v>10686.66</v>
      </c>
      <c r="E202" s="106">
        <v>1</v>
      </c>
      <c r="G202" s="103">
        <v>44273</v>
      </c>
      <c r="H202" s="100" t="s">
        <v>878</v>
      </c>
      <c r="I202" s="104">
        <v>3955.32</v>
      </c>
      <c r="J202" s="106">
        <v>1</v>
      </c>
    </row>
    <row r="203" spans="2:10" x14ac:dyDescent="0.25">
      <c r="B203" s="103">
        <v>44041</v>
      </c>
      <c r="C203" s="100" t="s">
        <v>354</v>
      </c>
      <c r="D203" s="104">
        <v>9065.7000000000007</v>
      </c>
      <c r="E203" s="106">
        <v>1</v>
      </c>
      <c r="G203" s="103">
        <v>44275</v>
      </c>
      <c r="H203" s="100" t="s">
        <v>884</v>
      </c>
      <c r="I203" s="104">
        <v>2031.84</v>
      </c>
      <c r="J203" s="106">
        <v>1</v>
      </c>
    </row>
    <row r="204" spans="2:10" x14ac:dyDescent="0.25">
      <c r="B204" s="103">
        <v>44041</v>
      </c>
      <c r="C204" s="100" t="s">
        <v>354</v>
      </c>
      <c r="D204" s="104">
        <v>14979.51</v>
      </c>
      <c r="E204" s="106">
        <v>1</v>
      </c>
      <c r="G204" s="103">
        <v>44276</v>
      </c>
      <c r="H204" s="100" t="s">
        <v>880</v>
      </c>
      <c r="I204" s="104">
        <v>1211.93</v>
      </c>
      <c r="J204" s="106">
        <v>1</v>
      </c>
    </row>
    <row r="205" spans="2:10" x14ac:dyDescent="0.25">
      <c r="B205" s="103">
        <v>44041</v>
      </c>
      <c r="C205" s="100" t="s">
        <v>354</v>
      </c>
      <c r="D205" s="104">
        <v>17973.61</v>
      </c>
      <c r="E205" s="106">
        <v>1</v>
      </c>
      <c r="G205" s="103">
        <v>44278</v>
      </c>
      <c r="H205" s="100" t="s">
        <v>261</v>
      </c>
      <c r="I205" s="104">
        <v>13656.18</v>
      </c>
      <c r="J205" s="106">
        <v>1</v>
      </c>
    </row>
    <row r="206" spans="2:10" x14ac:dyDescent="0.25">
      <c r="B206" s="103">
        <v>44041</v>
      </c>
      <c r="C206" s="100" t="s">
        <v>354</v>
      </c>
      <c r="D206" s="104">
        <v>2416.3200000000002</v>
      </c>
      <c r="E206" s="106">
        <v>1</v>
      </c>
      <c r="G206" s="103">
        <v>44279</v>
      </c>
      <c r="H206" s="100" t="s">
        <v>868</v>
      </c>
      <c r="I206" s="104">
        <v>21100.66</v>
      </c>
      <c r="J206" s="106">
        <v>1</v>
      </c>
    </row>
    <row r="207" spans="2:10" x14ac:dyDescent="0.25">
      <c r="B207" s="103">
        <v>44041</v>
      </c>
      <c r="C207" s="100" t="s">
        <v>354</v>
      </c>
      <c r="D207" s="104">
        <v>12422.34</v>
      </c>
      <c r="E207" s="106">
        <v>1</v>
      </c>
      <c r="G207" s="103">
        <v>44280</v>
      </c>
      <c r="H207" s="100" t="s">
        <v>872</v>
      </c>
      <c r="I207" s="104">
        <v>2043.64</v>
      </c>
      <c r="J207" s="106">
        <v>1</v>
      </c>
    </row>
    <row r="208" spans="2:10" x14ac:dyDescent="0.25">
      <c r="B208" s="103">
        <v>44046</v>
      </c>
      <c r="C208" s="100" t="s">
        <v>193</v>
      </c>
      <c r="D208" s="104">
        <v>21749.37</v>
      </c>
      <c r="E208" s="106">
        <v>1</v>
      </c>
      <c r="G208" s="103">
        <v>44281</v>
      </c>
      <c r="H208" s="100" t="s">
        <v>870</v>
      </c>
      <c r="I208" s="104">
        <v>1607.51</v>
      </c>
      <c r="J208" s="106">
        <v>1</v>
      </c>
    </row>
    <row r="209" spans="2:10" x14ac:dyDescent="0.25">
      <c r="B209" s="103">
        <v>44046</v>
      </c>
      <c r="C209" s="100" t="s">
        <v>193</v>
      </c>
      <c r="D209" s="104">
        <v>34297.629999999997</v>
      </c>
      <c r="E209" s="106">
        <v>1</v>
      </c>
      <c r="G209" s="103">
        <v>44284</v>
      </c>
      <c r="H209" s="100" t="s">
        <v>262</v>
      </c>
      <c r="I209" s="104">
        <v>8892.77</v>
      </c>
      <c r="J209" s="106">
        <v>1</v>
      </c>
    </row>
    <row r="210" spans="2:10" x14ac:dyDescent="0.25">
      <c r="B210" s="103">
        <v>44046</v>
      </c>
      <c r="C210" s="100" t="s">
        <v>193</v>
      </c>
      <c r="D210" s="104">
        <v>6640.32</v>
      </c>
      <c r="E210" s="106">
        <v>1</v>
      </c>
      <c r="G210" s="103">
        <v>44287</v>
      </c>
      <c r="H210" s="100" t="s">
        <v>893</v>
      </c>
      <c r="I210" s="104">
        <v>2093.0300000000002</v>
      </c>
      <c r="J210" s="106">
        <v>1</v>
      </c>
    </row>
    <row r="211" spans="2:10" x14ac:dyDescent="0.25">
      <c r="B211" s="103">
        <v>44046</v>
      </c>
      <c r="C211" s="100" t="s">
        <v>193</v>
      </c>
      <c r="D211" s="104">
        <v>9296.4500000000007</v>
      </c>
      <c r="E211" s="106">
        <v>1</v>
      </c>
      <c r="G211" s="103">
        <v>44290</v>
      </c>
      <c r="H211" s="100" t="s">
        <v>898</v>
      </c>
      <c r="I211" s="104">
        <v>1517.83</v>
      </c>
      <c r="J211" s="106">
        <v>1</v>
      </c>
    </row>
    <row r="212" spans="2:10" x14ac:dyDescent="0.25">
      <c r="B212" s="103">
        <v>44046</v>
      </c>
      <c r="C212" s="100" t="s">
        <v>193</v>
      </c>
      <c r="D212" s="104">
        <v>9424.2800000000007</v>
      </c>
      <c r="E212" s="106">
        <v>1</v>
      </c>
      <c r="G212" s="103">
        <v>44291</v>
      </c>
      <c r="H212" s="100" t="s">
        <v>895</v>
      </c>
      <c r="I212" s="104">
        <v>2113.46</v>
      </c>
      <c r="J212" s="106">
        <v>1</v>
      </c>
    </row>
    <row r="213" spans="2:10" x14ac:dyDescent="0.25">
      <c r="B213" s="103">
        <v>44046</v>
      </c>
      <c r="C213" s="100" t="s">
        <v>358</v>
      </c>
      <c r="D213" s="104">
        <v>6344.54</v>
      </c>
      <c r="E213" s="106">
        <v>1</v>
      </c>
      <c r="G213" s="103">
        <v>44293</v>
      </c>
      <c r="H213" s="100" t="s">
        <v>263</v>
      </c>
      <c r="I213" s="104">
        <v>300796</v>
      </c>
      <c r="J213" s="106">
        <v>1</v>
      </c>
    </row>
    <row r="214" spans="2:10" x14ac:dyDescent="0.25">
      <c r="B214" s="103">
        <v>44046</v>
      </c>
      <c r="C214" s="100" t="s">
        <v>358</v>
      </c>
      <c r="D214" s="104">
        <v>1238.73</v>
      </c>
      <c r="E214" s="106">
        <v>1</v>
      </c>
      <c r="G214" s="103">
        <v>44297</v>
      </c>
      <c r="H214" s="100" t="s">
        <v>900</v>
      </c>
      <c r="I214" s="104">
        <v>9066.6</v>
      </c>
      <c r="J214" s="106">
        <v>1</v>
      </c>
    </row>
    <row r="215" spans="2:10" x14ac:dyDescent="0.25">
      <c r="B215" s="103">
        <v>44046</v>
      </c>
      <c r="C215" s="100" t="s">
        <v>324</v>
      </c>
      <c r="D215" s="104">
        <v>1531.44</v>
      </c>
      <c r="E215" s="106">
        <v>1</v>
      </c>
      <c r="G215" s="103">
        <v>44299</v>
      </c>
      <c r="H215" s="100" t="s">
        <v>902</v>
      </c>
      <c r="I215" s="104">
        <v>1721.1</v>
      </c>
      <c r="J215" s="106">
        <v>1</v>
      </c>
    </row>
    <row r="216" spans="2:10" x14ac:dyDescent="0.25">
      <c r="B216" s="103">
        <v>44046</v>
      </c>
      <c r="C216" s="100" t="s">
        <v>324</v>
      </c>
      <c r="D216" s="104">
        <v>3128.82</v>
      </c>
      <c r="E216" s="106">
        <v>1</v>
      </c>
      <c r="G216" s="103">
        <v>44301</v>
      </c>
      <c r="H216" s="100" t="s">
        <v>903</v>
      </c>
      <c r="I216" s="104">
        <v>14428.23</v>
      </c>
      <c r="J216" s="106">
        <v>1</v>
      </c>
    </row>
    <row r="217" spans="2:10" x14ac:dyDescent="0.25">
      <c r="B217" s="103">
        <v>44046</v>
      </c>
      <c r="C217" s="100" t="s">
        <v>324</v>
      </c>
      <c r="D217" s="104">
        <v>1346.08</v>
      </c>
      <c r="E217" s="106">
        <v>1</v>
      </c>
      <c r="G217" s="103">
        <v>44303</v>
      </c>
      <c r="H217" s="100" t="s">
        <v>904</v>
      </c>
      <c r="I217" s="104">
        <v>14279.02</v>
      </c>
      <c r="J217" s="106">
        <v>1</v>
      </c>
    </row>
    <row r="218" spans="2:10" x14ac:dyDescent="0.25">
      <c r="B218" s="103">
        <v>44046</v>
      </c>
      <c r="C218" s="100" t="s">
        <v>324</v>
      </c>
      <c r="D218" s="104">
        <v>1344.96</v>
      </c>
      <c r="E218" s="106">
        <v>1</v>
      </c>
      <c r="G218" s="103">
        <v>44307</v>
      </c>
      <c r="H218" s="100" t="s">
        <v>874</v>
      </c>
      <c r="I218" s="104">
        <v>6148.23</v>
      </c>
      <c r="J218" s="106">
        <v>1</v>
      </c>
    </row>
    <row r="219" spans="2:10" x14ac:dyDescent="0.25">
      <c r="B219" s="103">
        <v>44046</v>
      </c>
      <c r="C219" s="100" t="s">
        <v>324</v>
      </c>
      <c r="D219" s="104">
        <v>1230.79</v>
      </c>
      <c r="E219" s="106">
        <v>1</v>
      </c>
      <c r="G219" s="103">
        <v>44308</v>
      </c>
      <c r="H219" s="100" t="s">
        <v>908</v>
      </c>
      <c r="I219" s="104">
        <v>1063.5</v>
      </c>
      <c r="J219" s="106">
        <v>1</v>
      </c>
    </row>
    <row r="220" spans="2:10" x14ac:dyDescent="0.25">
      <c r="B220" s="103">
        <v>44046</v>
      </c>
      <c r="C220" s="100" t="s">
        <v>324</v>
      </c>
      <c r="D220" s="104">
        <v>1230.79</v>
      </c>
      <c r="E220" s="106">
        <v>1</v>
      </c>
      <c r="G220" s="103">
        <v>44309</v>
      </c>
      <c r="H220" s="100" t="s">
        <v>909</v>
      </c>
      <c r="I220" s="104">
        <v>569.37</v>
      </c>
      <c r="J220" s="106">
        <v>1</v>
      </c>
    </row>
    <row r="221" spans="2:10" x14ac:dyDescent="0.25">
      <c r="B221" s="103">
        <v>44050</v>
      </c>
      <c r="C221" s="100" t="s">
        <v>326</v>
      </c>
      <c r="D221" s="104">
        <v>1486.29</v>
      </c>
      <c r="E221" s="106">
        <v>1</v>
      </c>
      <c r="G221" s="99" t="s">
        <v>940</v>
      </c>
      <c r="H221" s="99"/>
      <c r="I221" s="99"/>
      <c r="J221" s="99">
        <f>SUM(J15:J220)</f>
        <v>206</v>
      </c>
    </row>
    <row r="222" spans="2:10" x14ac:dyDescent="0.25">
      <c r="B222" s="103">
        <v>44050</v>
      </c>
      <c r="C222" s="100" t="s">
        <v>194</v>
      </c>
      <c r="D222" s="104">
        <v>46322.86</v>
      </c>
      <c r="E222" s="106">
        <v>1</v>
      </c>
    </row>
    <row r="223" spans="2:10" x14ac:dyDescent="0.25">
      <c r="B223" s="103">
        <v>44050</v>
      </c>
      <c r="C223" s="100" t="s">
        <v>194</v>
      </c>
      <c r="D223" s="104">
        <v>83370.149999999994</v>
      </c>
      <c r="E223" s="106">
        <v>1</v>
      </c>
    </row>
    <row r="224" spans="2:10" x14ac:dyDescent="0.25">
      <c r="B224" s="103">
        <v>44050</v>
      </c>
      <c r="C224" s="100" t="s">
        <v>194</v>
      </c>
      <c r="D224" s="104">
        <v>96833.4</v>
      </c>
      <c r="E224" s="106">
        <v>1</v>
      </c>
    </row>
    <row r="225" spans="2:5" x14ac:dyDescent="0.25">
      <c r="B225" s="103">
        <v>44050</v>
      </c>
      <c r="C225" s="100" t="s">
        <v>345</v>
      </c>
      <c r="D225" s="104">
        <v>4942.1499999999996</v>
      </c>
      <c r="E225" s="106">
        <v>1</v>
      </c>
    </row>
    <row r="226" spans="2:5" x14ac:dyDescent="0.25">
      <c r="B226" s="103">
        <v>44050</v>
      </c>
      <c r="C226" s="100" t="s">
        <v>345</v>
      </c>
      <c r="D226" s="104">
        <v>1189.2</v>
      </c>
      <c r="E226" s="106">
        <v>1</v>
      </c>
    </row>
    <row r="227" spans="2:5" x14ac:dyDescent="0.25">
      <c r="B227" s="103">
        <v>44050</v>
      </c>
      <c r="C227" s="100" t="s">
        <v>345</v>
      </c>
      <c r="D227" s="104">
        <v>4585.1899999999996</v>
      </c>
      <c r="E227" s="106">
        <v>1</v>
      </c>
    </row>
    <row r="228" spans="2:5" x14ac:dyDescent="0.25">
      <c r="B228" s="103">
        <v>44050</v>
      </c>
      <c r="C228" s="100" t="s">
        <v>345</v>
      </c>
      <c r="D228" s="104">
        <v>2612.2199999999998</v>
      </c>
      <c r="E228" s="106">
        <v>1</v>
      </c>
    </row>
    <row r="229" spans="2:5" x14ac:dyDescent="0.25">
      <c r="B229" s="103">
        <v>44050</v>
      </c>
      <c r="C229" s="100" t="s">
        <v>345</v>
      </c>
      <c r="D229" s="104">
        <v>1183.79</v>
      </c>
      <c r="E229" s="106">
        <v>1</v>
      </c>
    </row>
    <row r="230" spans="2:5" x14ac:dyDescent="0.25">
      <c r="B230" s="103">
        <v>44050</v>
      </c>
      <c r="C230" s="100" t="s">
        <v>195</v>
      </c>
      <c r="D230" s="104">
        <v>88821.38</v>
      </c>
      <c r="E230" s="106">
        <v>1</v>
      </c>
    </row>
    <row r="231" spans="2:5" x14ac:dyDescent="0.25">
      <c r="B231" s="103">
        <v>44050</v>
      </c>
      <c r="C231" s="100" t="s">
        <v>196</v>
      </c>
      <c r="D231" s="104">
        <v>259358.4</v>
      </c>
      <c r="E231" s="106">
        <v>1</v>
      </c>
    </row>
    <row r="232" spans="2:5" x14ac:dyDescent="0.25">
      <c r="B232" s="103">
        <v>44050</v>
      </c>
      <c r="C232" s="100" t="s">
        <v>196</v>
      </c>
      <c r="D232" s="104">
        <v>282898.99</v>
      </c>
      <c r="E232" s="106">
        <v>1</v>
      </c>
    </row>
    <row r="233" spans="2:5" x14ac:dyDescent="0.25">
      <c r="B233" s="103">
        <v>44050</v>
      </c>
      <c r="C233" s="100" t="s">
        <v>196</v>
      </c>
      <c r="D233" s="104">
        <v>59049.9</v>
      </c>
      <c r="E233" s="106">
        <v>1</v>
      </c>
    </row>
    <row r="234" spans="2:5" x14ac:dyDescent="0.25">
      <c r="B234" s="103">
        <v>44050</v>
      </c>
      <c r="C234" s="100" t="s">
        <v>196</v>
      </c>
      <c r="D234" s="104">
        <v>65287.99</v>
      </c>
      <c r="E234" s="106">
        <v>1</v>
      </c>
    </row>
    <row r="235" spans="2:5" x14ac:dyDescent="0.25">
      <c r="B235" s="103">
        <v>44050</v>
      </c>
      <c r="C235" s="100" t="s">
        <v>196</v>
      </c>
      <c r="D235" s="104">
        <v>24704.02</v>
      </c>
      <c r="E235" s="106">
        <v>1</v>
      </c>
    </row>
    <row r="236" spans="2:5" x14ac:dyDescent="0.25">
      <c r="B236" s="103">
        <v>44050</v>
      </c>
      <c r="C236" s="100" t="s">
        <v>196</v>
      </c>
      <c r="D236" s="104">
        <v>26172.09</v>
      </c>
      <c r="E236" s="106">
        <v>1</v>
      </c>
    </row>
    <row r="237" spans="2:5" x14ac:dyDescent="0.25">
      <c r="B237" s="103">
        <v>44050</v>
      </c>
      <c r="C237" s="100" t="s">
        <v>328</v>
      </c>
      <c r="D237" s="104">
        <v>9589.58</v>
      </c>
      <c r="E237" s="106">
        <v>1</v>
      </c>
    </row>
    <row r="238" spans="2:5" x14ac:dyDescent="0.25">
      <c r="B238" s="103">
        <v>44052</v>
      </c>
      <c r="C238" s="100" t="s">
        <v>346</v>
      </c>
      <c r="D238" s="104">
        <v>3410.02</v>
      </c>
      <c r="E238" s="106">
        <v>1</v>
      </c>
    </row>
    <row r="239" spans="2:5" x14ac:dyDescent="0.25">
      <c r="B239" s="103">
        <v>44053</v>
      </c>
      <c r="C239" s="100" t="s">
        <v>327</v>
      </c>
      <c r="D239" s="104">
        <v>372.87</v>
      </c>
      <c r="E239" s="106">
        <v>1</v>
      </c>
    </row>
    <row r="240" spans="2:5" x14ac:dyDescent="0.25">
      <c r="B240" s="103">
        <v>44053</v>
      </c>
      <c r="C240" s="100" t="s">
        <v>327</v>
      </c>
      <c r="D240" s="104">
        <v>1982.72</v>
      </c>
      <c r="E240" s="106">
        <v>1</v>
      </c>
    </row>
    <row r="241" spans="2:5" x14ac:dyDescent="0.25">
      <c r="B241" s="103">
        <v>44054</v>
      </c>
      <c r="C241" s="100" t="s">
        <v>359</v>
      </c>
      <c r="D241" s="104">
        <v>16598.96</v>
      </c>
      <c r="E241" s="106">
        <v>1</v>
      </c>
    </row>
    <row r="242" spans="2:5" x14ac:dyDescent="0.25">
      <c r="B242" s="103">
        <v>44059</v>
      </c>
      <c r="C242" s="100" t="s">
        <v>372</v>
      </c>
      <c r="D242" s="104">
        <v>6663.55</v>
      </c>
      <c r="E242" s="106">
        <v>1</v>
      </c>
    </row>
    <row r="243" spans="2:5" x14ac:dyDescent="0.25">
      <c r="B243" s="103">
        <v>44059</v>
      </c>
      <c r="C243" s="100" t="s">
        <v>372</v>
      </c>
      <c r="D243" s="104">
        <v>6663.55</v>
      </c>
      <c r="E243" s="106">
        <v>1</v>
      </c>
    </row>
    <row r="244" spans="2:5" x14ac:dyDescent="0.25">
      <c r="B244" s="103">
        <v>44059</v>
      </c>
      <c r="C244" s="100" t="s">
        <v>372</v>
      </c>
      <c r="D244" s="104">
        <v>6663.55</v>
      </c>
      <c r="E244" s="106">
        <v>1</v>
      </c>
    </row>
    <row r="245" spans="2:5" x14ac:dyDescent="0.25">
      <c r="B245" s="103">
        <v>44059</v>
      </c>
      <c r="C245" s="100" t="s">
        <v>372</v>
      </c>
      <c r="D245" s="104">
        <v>6663.55</v>
      </c>
      <c r="E245" s="106">
        <v>1</v>
      </c>
    </row>
    <row r="246" spans="2:5" x14ac:dyDescent="0.25">
      <c r="B246" s="103">
        <v>44060</v>
      </c>
      <c r="C246" s="100" t="s">
        <v>197</v>
      </c>
      <c r="D246" s="104">
        <v>85555.82</v>
      </c>
      <c r="E246" s="106">
        <v>1</v>
      </c>
    </row>
    <row r="247" spans="2:5" x14ac:dyDescent="0.25">
      <c r="B247" s="103">
        <v>44060</v>
      </c>
      <c r="C247" s="100" t="s">
        <v>197</v>
      </c>
      <c r="D247" s="104">
        <v>24841.119999999999</v>
      </c>
      <c r="E247" s="106">
        <v>1</v>
      </c>
    </row>
    <row r="248" spans="2:5" x14ac:dyDescent="0.25">
      <c r="B248" s="103">
        <v>44061</v>
      </c>
      <c r="C248" s="100" t="s">
        <v>364</v>
      </c>
      <c r="D248" s="104">
        <v>705.81</v>
      </c>
      <c r="E248" s="106">
        <v>1</v>
      </c>
    </row>
    <row r="249" spans="2:5" x14ac:dyDescent="0.25">
      <c r="B249" s="103">
        <v>44061</v>
      </c>
      <c r="C249" s="100" t="s">
        <v>362</v>
      </c>
      <c r="D249" s="104">
        <v>1403.27</v>
      </c>
      <c r="E249" s="106">
        <v>1</v>
      </c>
    </row>
    <row r="250" spans="2:5" x14ac:dyDescent="0.25">
      <c r="B250" s="103">
        <v>44062</v>
      </c>
      <c r="C250" s="100" t="s">
        <v>360</v>
      </c>
      <c r="D250" s="104">
        <v>5336.1</v>
      </c>
      <c r="E250" s="106">
        <v>1</v>
      </c>
    </row>
    <row r="251" spans="2:5" x14ac:dyDescent="0.25">
      <c r="B251" s="103">
        <v>44062</v>
      </c>
      <c r="C251" s="100" t="s">
        <v>360</v>
      </c>
      <c r="D251" s="104">
        <v>1204.6500000000001</v>
      </c>
      <c r="E251" s="106">
        <v>1</v>
      </c>
    </row>
    <row r="252" spans="2:5" x14ac:dyDescent="0.25">
      <c r="B252" s="103">
        <v>44062</v>
      </c>
      <c r="C252" s="100" t="s">
        <v>360</v>
      </c>
      <c r="D252" s="104">
        <v>2061.8000000000002</v>
      </c>
      <c r="E252" s="106">
        <v>1</v>
      </c>
    </row>
    <row r="253" spans="2:5" x14ac:dyDescent="0.25">
      <c r="B253" s="103">
        <v>44062</v>
      </c>
      <c r="C253" s="100" t="s">
        <v>360</v>
      </c>
      <c r="D253" s="104">
        <v>5281.77</v>
      </c>
      <c r="E253" s="106">
        <v>1</v>
      </c>
    </row>
    <row r="254" spans="2:5" x14ac:dyDescent="0.25">
      <c r="B254" s="103">
        <v>44062</v>
      </c>
      <c r="C254" s="100" t="s">
        <v>360</v>
      </c>
      <c r="D254" s="104">
        <v>1688.94</v>
      </c>
      <c r="E254" s="106">
        <v>1</v>
      </c>
    </row>
    <row r="255" spans="2:5" x14ac:dyDescent="0.25">
      <c r="B255" s="103">
        <v>44062</v>
      </c>
      <c r="C255" s="100" t="s">
        <v>361</v>
      </c>
      <c r="D255" s="104">
        <v>11055.57</v>
      </c>
      <c r="E255" s="106">
        <v>1</v>
      </c>
    </row>
    <row r="256" spans="2:5" x14ac:dyDescent="0.25">
      <c r="B256" s="103">
        <v>44062</v>
      </c>
      <c r="C256" s="100" t="s">
        <v>361</v>
      </c>
      <c r="D256" s="104">
        <v>7517.49</v>
      </c>
      <c r="E256" s="106">
        <v>1</v>
      </c>
    </row>
    <row r="257" spans="2:5" x14ac:dyDescent="0.25">
      <c r="B257" s="103">
        <v>44062</v>
      </c>
      <c r="C257" s="100" t="s">
        <v>361</v>
      </c>
      <c r="D257" s="104">
        <v>5307.91</v>
      </c>
      <c r="E257" s="106">
        <v>1</v>
      </c>
    </row>
    <row r="258" spans="2:5" x14ac:dyDescent="0.25">
      <c r="B258" s="103">
        <v>44063</v>
      </c>
      <c r="C258" s="100" t="s">
        <v>368</v>
      </c>
      <c r="D258" s="104">
        <v>705.81</v>
      </c>
      <c r="E258" s="106">
        <v>1</v>
      </c>
    </row>
    <row r="259" spans="2:5" x14ac:dyDescent="0.25">
      <c r="B259" s="103">
        <v>44064</v>
      </c>
      <c r="C259" s="100" t="s">
        <v>363</v>
      </c>
      <c r="D259" s="104">
        <v>1328.71</v>
      </c>
      <c r="E259" s="106">
        <v>1</v>
      </c>
    </row>
    <row r="260" spans="2:5" x14ac:dyDescent="0.25">
      <c r="B260" s="103">
        <v>44064</v>
      </c>
      <c r="C260" s="100" t="s">
        <v>363</v>
      </c>
      <c r="D260" s="104">
        <v>1506.11</v>
      </c>
      <c r="E260" s="106">
        <v>1</v>
      </c>
    </row>
    <row r="261" spans="2:5" x14ac:dyDescent="0.25">
      <c r="B261" s="103">
        <v>44064</v>
      </c>
      <c r="C261" s="100" t="s">
        <v>363</v>
      </c>
      <c r="D261" s="104">
        <v>1393.98</v>
      </c>
      <c r="E261" s="106">
        <v>1</v>
      </c>
    </row>
    <row r="262" spans="2:5" x14ac:dyDescent="0.25">
      <c r="B262" s="103">
        <v>44064</v>
      </c>
      <c r="C262" s="100" t="s">
        <v>374</v>
      </c>
      <c r="D262" s="104">
        <v>8912.18</v>
      </c>
      <c r="E262" s="106">
        <v>1</v>
      </c>
    </row>
    <row r="263" spans="2:5" x14ac:dyDescent="0.25">
      <c r="B263" s="103">
        <v>44064</v>
      </c>
      <c r="C263" s="100" t="s">
        <v>374</v>
      </c>
      <c r="D263" s="104">
        <v>12119.96</v>
      </c>
      <c r="E263" s="106">
        <v>1</v>
      </c>
    </row>
    <row r="264" spans="2:5" x14ac:dyDescent="0.25">
      <c r="B264" s="103">
        <v>44064</v>
      </c>
      <c r="C264" s="100" t="s">
        <v>374</v>
      </c>
      <c r="D264" s="104">
        <v>6046.82</v>
      </c>
      <c r="E264" s="106">
        <v>1</v>
      </c>
    </row>
    <row r="265" spans="2:5" x14ac:dyDescent="0.25">
      <c r="B265" s="103">
        <v>44064</v>
      </c>
      <c r="C265" s="100" t="s">
        <v>370</v>
      </c>
      <c r="D265" s="104">
        <v>5449.17</v>
      </c>
      <c r="E265" s="106">
        <v>1</v>
      </c>
    </row>
    <row r="266" spans="2:5" x14ac:dyDescent="0.25">
      <c r="B266" s="103">
        <v>44064</v>
      </c>
      <c r="C266" s="100" t="s">
        <v>370</v>
      </c>
      <c r="D266" s="104">
        <v>16261.61</v>
      </c>
      <c r="E266" s="106">
        <v>1</v>
      </c>
    </row>
    <row r="267" spans="2:5" x14ac:dyDescent="0.25">
      <c r="B267" s="103">
        <v>44064</v>
      </c>
      <c r="C267" s="100" t="s">
        <v>198</v>
      </c>
      <c r="D267" s="104">
        <v>12583.92</v>
      </c>
      <c r="E267" s="106">
        <v>1</v>
      </c>
    </row>
    <row r="268" spans="2:5" x14ac:dyDescent="0.25">
      <c r="B268" s="103">
        <v>44064</v>
      </c>
      <c r="C268" s="100" t="s">
        <v>198</v>
      </c>
      <c r="D268" s="104">
        <v>8426.7000000000007</v>
      </c>
      <c r="E268" s="106">
        <v>1</v>
      </c>
    </row>
    <row r="269" spans="2:5" x14ac:dyDescent="0.25">
      <c r="B269" s="103">
        <v>44064</v>
      </c>
      <c r="C269" s="100" t="s">
        <v>198</v>
      </c>
      <c r="D269" s="104">
        <v>10200.5</v>
      </c>
      <c r="E269" s="106">
        <v>1</v>
      </c>
    </row>
    <row r="270" spans="2:5" x14ac:dyDescent="0.25">
      <c r="B270" s="103">
        <v>44066</v>
      </c>
      <c r="C270" s="100" t="s">
        <v>366</v>
      </c>
      <c r="D270" s="104">
        <v>1212.02</v>
      </c>
      <c r="E270" s="106">
        <v>1</v>
      </c>
    </row>
    <row r="271" spans="2:5" x14ac:dyDescent="0.25">
      <c r="B271" s="103">
        <v>44066</v>
      </c>
      <c r="C271" s="100" t="s">
        <v>367</v>
      </c>
      <c r="D271" s="104">
        <v>9087.31</v>
      </c>
      <c r="E271" s="106">
        <v>1</v>
      </c>
    </row>
    <row r="272" spans="2:5" x14ac:dyDescent="0.25">
      <c r="B272" s="103">
        <v>44066</v>
      </c>
      <c r="C272" s="100" t="s">
        <v>369</v>
      </c>
      <c r="D272" s="104">
        <v>2319.1999999999998</v>
      </c>
      <c r="E272" s="106">
        <v>1</v>
      </c>
    </row>
    <row r="273" spans="2:5" x14ac:dyDescent="0.25">
      <c r="B273" s="103">
        <v>44068</v>
      </c>
      <c r="C273" s="100" t="s">
        <v>371</v>
      </c>
      <c r="D273" s="104">
        <v>10921.74</v>
      </c>
      <c r="E273" s="106">
        <v>1</v>
      </c>
    </row>
    <row r="274" spans="2:5" x14ac:dyDescent="0.25">
      <c r="B274" s="103">
        <v>44068</v>
      </c>
      <c r="C274" s="100" t="s">
        <v>380</v>
      </c>
      <c r="D274" s="104">
        <v>4703.8500000000004</v>
      </c>
      <c r="E274" s="106">
        <v>1</v>
      </c>
    </row>
    <row r="275" spans="2:5" x14ac:dyDescent="0.25">
      <c r="B275" s="103">
        <v>44068</v>
      </c>
      <c r="C275" s="100" t="s">
        <v>380</v>
      </c>
      <c r="D275" s="104">
        <v>645.73</v>
      </c>
      <c r="E275" s="106">
        <v>1</v>
      </c>
    </row>
    <row r="276" spans="2:5" x14ac:dyDescent="0.25">
      <c r="B276" s="103">
        <v>44068</v>
      </c>
      <c r="C276" s="100" t="s">
        <v>375</v>
      </c>
      <c r="D276" s="104">
        <v>1344.09</v>
      </c>
      <c r="E276" s="106">
        <v>1</v>
      </c>
    </row>
    <row r="277" spans="2:5" x14ac:dyDescent="0.25">
      <c r="B277" s="103">
        <v>44068</v>
      </c>
      <c r="C277" s="100" t="s">
        <v>375</v>
      </c>
      <c r="D277" s="104">
        <v>1267.99</v>
      </c>
      <c r="E277" s="106">
        <v>1</v>
      </c>
    </row>
    <row r="278" spans="2:5" x14ac:dyDescent="0.25">
      <c r="B278" s="103">
        <v>44068</v>
      </c>
      <c r="C278" s="100" t="s">
        <v>375</v>
      </c>
      <c r="D278" s="104">
        <v>11231.14</v>
      </c>
      <c r="E278" s="106">
        <v>1</v>
      </c>
    </row>
    <row r="279" spans="2:5" x14ac:dyDescent="0.25">
      <c r="B279" s="103">
        <v>44068</v>
      </c>
      <c r="C279" s="100" t="s">
        <v>329</v>
      </c>
      <c r="D279" s="104">
        <v>1204.95</v>
      </c>
      <c r="E279" s="106">
        <v>1</v>
      </c>
    </row>
    <row r="280" spans="2:5" x14ac:dyDescent="0.25">
      <c r="B280" s="103">
        <v>44068</v>
      </c>
      <c r="C280" s="100" t="s">
        <v>329</v>
      </c>
      <c r="D280" s="104">
        <v>1471.35</v>
      </c>
      <c r="E280" s="106">
        <v>1</v>
      </c>
    </row>
    <row r="281" spans="2:5" x14ac:dyDescent="0.25">
      <c r="B281" s="103">
        <v>44069</v>
      </c>
      <c r="C281" s="100" t="s">
        <v>377</v>
      </c>
      <c r="D281" s="104">
        <v>3766.06</v>
      </c>
      <c r="E281" s="106">
        <v>1</v>
      </c>
    </row>
    <row r="282" spans="2:5" x14ac:dyDescent="0.25">
      <c r="B282" s="103">
        <v>44069</v>
      </c>
      <c r="C282" s="100" t="s">
        <v>377</v>
      </c>
      <c r="D282" s="104">
        <v>14025.03</v>
      </c>
      <c r="E282" s="106">
        <v>1</v>
      </c>
    </row>
    <row r="283" spans="2:5" x14ac:dyDescent="0.25">
      <c r="B283" s="103">
        <v>44070</v>
      </c>
      <c r="C283" s="100" t="s">
        <v>199</v>
      </c>
      <c r="D283" s="104">
        <v>63688.3</v>
      </c>
      <c r="E283" s="106">
        <v>1</v>
      </c>
    </row>
    <row r="284" spans="2:5" x14ac:dyDescent="0.25">
      <c r="B284" s="103">
        <v>44070</v>
      </c>
      <c r="C284" s="100" t="s">
        <v>199</v>
      </c>
      <c r="D284" s="104">
        <v>13961.35</v>
      </c>
      <c r="E284" s="106">
        <v>1</v>
      </c>
    </row>
    <row r="285" spans="2:5" x14ac:dyDescent="0.25">
      <c r="B285" s="103">
        <v>44070</v>
      </c>
      <c r="C285" s="100" t="s">
        <v>199</v>
      </c>
      <c r="D285" s="104">
        <v>38822.699999999997</v>
      </c>
      <c r="E285" s="106">
        <v>1</v>
      </c>
    </row>
    <row r="286" spans="2:5" x14ac:dyDescent="0.25">
      <c r="B286" s="103">
        <v>44070</v>
      </c>
      <c r="C286" s="100" t="s">
        <v>199</v>
      </c>
      <c r="D286" s="104">
        <v>11978.74</v>
      </c>
      <c r="E286" s="106">
        <v>1</v>
      </c>
    </row>
    <row r="287" spans="2:5" x14ac:dyDescent="0.25">
      <c r="B287" s="103">
        <v>44070</v>
      </c>
      <c r="C287" s="100" t="s">
        <v>365</v>
      </c>
      <c r="D287" s="104">
        <v>9183.59</v>
      </c>
      <c r="E287" s="106">
        <v>1</v>
      </c>
    </row>
    <row r="288" spans="2:5" x14ac:dyDescent="0.25">
      <c r="B288" s="103">
        <v>44070</v>
      </c>
      <c r="C288" s="100" t="s">
        <v>381</v>
      </c>
      <c r="D288" s="104">
        <v>7324.65</v>
      </c>
      <c r="E288" s="106">
        <v>1</v>
      </c>
    </row>
    <row r="289" spans="2:5" x14ac:dyDescent="0.25">
      <c r="B289" s="103">
        <v>44070</v>
      </c>
      <c r="C289" s="100" t="s">
        <v>381</v>
      </c>
      <c r="D289" s="104">
        <v>17468.54</v>
      </c>
      <c r="E289" s="106">
        <v>1</v>
      </c>
    </row>
    <row r="290" spans="2:5" x14ac:dyDescent="0.25">
      <c r="B290" s="103">
        <v>44070</v>
      </c>
      <c r="C290" s="100" t="s">
        <v>381</v>
      </c>
      <c r="D290" s="104">
        <v>1740.63</v>
      </c>
      <c r="E290" s="106">
        <v>1</v>
      </c>
    </row>
    <row r="291" spans="2:5" x14ac:dyDescent="0.25">
      <c r="B291" s="103">
        <v>44070</v>
      </c>
      <c r="C291" s="100" t="s">
        <v>381</v>
      </c>
      <c r="D291" s="104">
        <v>2452.25</v>
      </c>
      <c r="E291" s="106">
        <v>1</v>
      </c>
    </row>
    <row r="292" spans="2:5" x14ac:dyDescent="0.25">
      <c r="B292" s="103">
        <v>44070</v>
      </c>
      <c r="C292" s="100" t="s">
        <v>381</v>
      </c>
      <c r="D292" s="104">
        <v>3252.38</v>
      </c>
      <c r="E292" s="106">
        <v>1</v>
      </c>
    </row>
    <row r="293" spans="2:5" x14ac:dyDescent="0.25">
      <c r="B293" s="103">
        <v>44070</v>
      </c>
      <c r="C293" s="100" t="s">
        <v>381</v>
      </c>
      <c r="D293" s="104">
        <v>2929.9</v>
      </c>
      <c r="E293" s="106">
        <v>1</v>
      </c>
    </row>
    <row r="294" spans="2:5" x14ac:dyDescent="0.25">
      <c r="B294" s="103">
        <v>44073</v>
      </c>
      <c r="C294" s="100" t="s">
        <v>383</v>
      </c>
      <c r="D294" s="104">
        <v>924.92</v>
      </c>
      <c r="E294" s="106">
        <v>1</v>
      </c>
    </row>
    <row r="295" spans="2:5" x14ac:dyDescent="0.25">
      <c r="B295" s="103">
        <v>44074</v>
      </c>
      <c r="C295" s="100" t="s">
        <v>376</v>
      </c>
      <c r="D295" s="104">
        <v>6549.58</v>
      </c>
      <c r="E295" s="106">
        <v>1</v>
      </c>
    </row>
    <row r="296" spans="2:5" x14ac:dyDescent="0.25">
      <c r="B296" s="103">
        <v>44074</v>
      </c>
      <c r="C296" s="100" t="s">
        <v>376</v>
      </c>
      <c r="D296" s="104">
        <v>16384.419999999998</v>
      </c>
      <c r="E296" s="106">
        <v>1</v>
      </c>
    </row>
    <row r="297" spans="2:5" x14ac:dyDescent="0.25">
      <c r="B297" s="103">
        <v>44074</v>
      </c>
      <c r="C297" s="100" t="s">
        <v>376</v>
      </c>
      <c r="D297" s="104">
        <v>8526.5</v>
      </c>
      <c r="E297" s="106">
        <v>1</v>
      </c>
    </row>
    <row r="298" spans="2:5" x14ac:dyDescent="0.25">
      <c r="B298" s="103">
        <v>44074</v>
      </c>
      <c r="C298" s="100" t="s">
        <v>382</v>
      </c>
      <c r="D298" s="104">
        <v>8213.7000000000007</v>
      </c>
      <c r="E298" s="106">
        <v>1</v>
      </c>
    </row>
    <row r="299" spans="2:5" x14ac:dyDescent="0.25">
      <c r="B299" s="103">
        <v>44075</v>
      </c>
      <c r="C299" s="100" t="s">
        <v>347</v>
      </c>
      <c r="D299" s="104">
        <v>6078.27</v>
      </c>
      <c r="E299" s="106">
        <v>1</v>
      </c>
    </row>
    <row r="300" spans="2:5" x14ac:dyDescent="0.25">
      <c r="B300" s="103">
        <v>44076</v>
      </c>
      <c r="C300" s="100" t="s">
        <v>391</v>
      </c>
      <c r="D300" s="104">
        <v>24707.31</v>
      </c>
      <c r="E300" s="106">
        <v>1</v>
      </c>
    </row>
    <row r="301" spans="2:5" x14ac:dyDescent="0.25">
      <c r="B301" s="103">
        <v>44076</v>
      </c>
      <c r="C301" s="100" t="s">
        <v>391</v>
      </c>
      <c r="D301" s="104">
        <v>8027.31</v>
      </c>
      <c r="E301" s="106">
        <v>1</v>
      </c>
    </row>
    <row r="302" spans="2:5" x14ac:dyDescent="0.25">
      <c r="B302" s="103">
        <v>44077</v>
      </c>
      <c r="C302" s="100" t="s">
        <v>378</v>
      </c>
      <c r="D302" s="104">
        <v>1471.35</v>
      </c>
      <c r="E302" s="106">
        <v>1</v>
      </c>
    </row>
    <row r="303" spans="2:5" x14ac:dyDescent="0.25">
      <c r="B303" s="103">
        <v>44077</v>
      </c>
      <c r="C303" s="100" t="s">
        <v>378</v>
      </c>
      <c r="D303" s="104">
        <v>13786.41</v>
      </c>
      <c r="E303" s="106">
        <v>1</v>
      </c>
    </row>
    <row r="304" spans="2:5" x14ac:dyDescent="0.25">
      <c r="B304" s="103">
        <v>44077</v>
      </c>
      <c r="C304" s="100" t="s">
        <v>378</v>
      </c>
      <c r="D304" s="104">
        <v>4582.8100000000004</v>
      </c>
      <c r="E304" s="106">
        <v>1</v>
      </c>
    </row>
    <row r="305" spans="2:5" x14ac:dyDescent="0.25">
      <c r="B305" s="103">
        <v>44077</v>
      </c>
      <c r="C305" s="100" t="s">
        <v>378</v>
      </c>
      <c r="D305" s="104">
        <v>1396.32</v>
      </c>
      <c r="E305" s="106">
        <v>1</v>
      </c>
    </row>
    <row r="306" spans="2:5" x14ac:dyDescent="0.25">
      <c r="B306" s="103">
        <v>44077</v>
      </c>
      <c r="C306" s="100" t="s">
        <v>395</v>
      </c>
      <c r="D306" s="104">
        <v>2942.7</v>
      </c>
      <c r="E306" s="106">
        <v>1</v>
      </c>
    </row>
    <row r="307" spans="2:5" x14ac:dyDescent="0.25">
      <c r="B307" s="103">
        <v>44079</v>
      </c>
      <c r="C307" s="100" t="s">
        <v>200</v>
      </c>
      <c r="D307" s="104">
        <v>3028.68</v>
      </c>
      <c r="E307" s="106">
        <v>1</v>
      </c>
    </row>
    <row r="308" spans="2:5" x14ac:dyDescent="0.25">
      <c r="B308" s="103">
        <v>44079</v>
      </c>
      <c r="C308" s="100" t="s">
        <v>200</v>
      </c>
      <c r="D308" s="104">
        <v>12817.25</v>
      </c>
      <c r="E308" s="106">
        <v>1</v>
      </c>
    </row>
    <row r="309" spans="2:5" x14ac:dyDescent="0.25">
      <c r="B309" s="103">
        <v>44079</v>
      </c>
      <c r="C309" s="100" t="s">
        <v>388</v>
      </c>
      <c r="D309" s="104">
        <v>1057.0999999999999</v>
      </c>
      <c r="E309" s="106">
        <v>1</v>
      </c>
    </row>
    <row r="310" spans="2:5" x14ac:dyDescent="0.25">
      <c r="B310" s="103">
        <v>44079</v>
      </c>
      <c r="C310" s="100" t="s">
        <v>389</v>
      </c>
      <c r="D310" s="104">
        <v>1259.92</v>
      </c>
      <c r="E310" s="106">
        <v>1</v>
      </c>
    </row>
    <row r="311" spans="2:5" x14ac:dyDescent="0.25">
      <c r="B311" s="103">
        <v>44079</v>
      </c>
      <c r="C311" s="100" t="s">
        <v>389</v>
      </c>
      <c r="D311" s="104">
        <v>1994.87</v>
      </c>
      <c r="E311" s="106">
        <v>1</v>
      </c>
    </row>
    <row r="312" spans="2:5" x14ac:dyDescent="0.25">
      <c r="B312" s="103">
        <v>44079</v>
      </c>
      <c r="C312" s="100" t="s">
        <v>389</v>
      </c>
      <c r="D312" s="104">
        <v>1944.45</v>
      </c>
      <c r="E312" s="106">
        <v>1</v>
      </c>
    </row>
    <row r="313" spans="2:5" x14ac:dyDescent="0.25">
      <c r="B313" s="103">
        <v>44079</v>
      </c>
      <c r="C313" s="100" t="s">
        <v>390</v>
      </c>
      <c r="D313" s="104">
        <v>1541.36</v>
      </c>
      <c r="E313" s="106">
        <v>1</v>
      </c>
    </row>
    <row r="314" spans="2:5" x14ac:dyDescent="0.25">
      <c r="B314" s="103">
        <v>44080</v>
      </c>
      <c r="C314" s="100" t="s">
        <v>201</v>
      </c>
      <c r="D314" s="104">
        <v>445120.28</v>
      </c>
      <c r="E314" s="106">
        <v>1</v>
      </c>
    </row>
    <row r="315" spans="2:5" x14ac:dyDescent="0.25">
      <c r="B315" s="103">
        <v>44080</v>
      </c>
      <c r="C315" s="100" t="s">
        <v>201</v>
      </c>
      <c r="D315" s="104">
        <v>96882.61</v>
      </c>
      <c r="E315" s="106">
        <v>1</v>
      </c>
    </row>
    <row r="316" spans="2:5" x14ac:dyDescent="0.25">
      <c r="B316" s="103">
        <v>44081</v>
      </c>
      <c r="C316" s="100" t="s">
        <v>335</v>
      </c>
      <c r="D316" s="104">
        <v>1550.18</v>
      </c>
      <c r="E316" s="106">
        <v>1</v>
      </c>
    </row>
    <row r="317" spans="2:5" x14ac:dyDescent="0.25">
      <c r="B317" s="103">
        <v>44081</v>
      </c>
      <c r="C317" s="100" t="s">
        <v>335</v>
      </c>
      <c r="D317" s="104">
        <v>4381.7299999999996</v>
      </c>
      <c r="E317" s="106">
        <v>1</v>
      </c>
    </row>
    <row r="318" spans="2:5" x14ac:dyDescent="0.25">
      <c r="B318" s="103">
        <v>44081</v>
      </c>
      <c r="C318" s="100" t="s">
        <v>202</v>
      </c>
      <c r="D318" s="104">
        <v>46205.73</v>
      </c>
      <c r="E318" s="106">
        <v>1</v>
      </c>
    </row>
    <row r="319" spans="2:5" x14ac:dyDescent="0.25">
      <c r="B319" s="103">
        <v>44081</v>
      </c>
      <c r="C319" s="100" t="s">
        <v>202</v>
      </c>
      <c r="D319" s="104">
        <v>85294.07</v>
      </c>
      <c r="E319" s="106">
        <v>1</v>
      </c>
    </row>
    <row r="320" spans="2:5" x14ac:dyDescent="0.25">
      <c r="B320" s="103">
        <v>44081</v>
      </c>
      <c r="C320" s="100" t="s">
        <v>202</v>
      </c>
      <c r="D320" s="104">
        <v>89557.35</v>
      </c>
      <c r="E320" s="106">
        <v>1</v>
      </c>
    </row>
    <row r="321" spans="2:5" x14ac:dyDescent="0.25">
      <c r="B321" s="103">
        <v>44081</v>
      </c>
      <c r="C321" s="100" t="s">
        <v>396</v>
      </c>
      <c r="D321" s="104">
        <v>1819.3</v>
      </c>
      <c r="E321" s="106">
        <v>1</v>
      </c>
    </row>
    <row r="322" spans="2:5" x14ac:dyDescent="0.25">
      <c r="B322" s="103">
        <v>44085</v>
      </c>
      <c r="C322" s="100" t="s">
        <v>336</v>
      </c>
      <c r="D322" s="104">
        <v>1336.49</v>
      </c>
      <c r="E322" s="106">
        <v>1</v>
      </c>
    </row>
    <row r="323" spans="2:5" x14ac:dyDescent="0.25">
      <c r="B323" s="103">
        <v>44085</v>
      </c>
      <c r="C323" s="100" t="s">
        <v>384</v>
      </c>
      <c r="D323" s="104">
        <v>1640.76</v>
      </c>
      <c r="E323" s="106">
        <v>1</v>
      </c>
    </row>
    <row r="324" spans="2:5" x14ac:dyDescent="0.25">
      <c r="B324" s="103">
        <v>44085</v>
      </c>
      <c r="C324" s="100" t="s">
        <v>392</v>
      </c>
      <c r="D324" s="104">
        <v>1397.68</v>
      </c>
      <c r="E324" s="106">
        <v>1</v>
      </c>
    </row>
    <row r="325" spans="2:5" x14ac:dyDescent="0.25">
      <c r="B325" s="103">
        <v>44085</v>
      </c>
      <c r="C325" s="100" t="s">
        <v>392</v>
      </c>
      <c r="D325" s="104">
        <v>1910.78</v>
      </c>
      <c r="E325" s="106">
        <v>1</v>
      </c>
    </row>
    <row r="326" spans="2:5" x14ac:dyDescent="0.25">
      <c r="B326" s="103">
        <v>44085</v>
      </c>
      <c r="C326" s="100" t="s">
        <v>385</v>
      </c>
      <c r="D326" s="104">
        <v>3012.65</v>
      </c>
      <c r="E326" s="106">
        <v>1</v>
      </c>
    </row>
    <row r="327" spans="2:5" x14ac:dyDescent="0.25">
      <c r="B327" s="103">
        <v>44085</v>
      </c>
      <c r="C327" s="100" t="s">
        <v>393</v>
      </c>
      <c r="D327" s="104">
        <v>2285.4699999999998</v>
      </c>
      <c r="E327" s="106">
        <v>1</v>
      </c>
    </row>
    <row r="328" spans="2:5" x14ac:dyDescent="0.25">
      <c r="B328" s="103">
        <v>44085</v>
      </c>
      <c r="C328" s="100" t="s">
        <v>386</v>
      </c>
      <c r="D328" s="104">
        <v>1564.88</v>
      </c>
      <c r="E328" s="106">
        <v>1</v>
      </c>
    </row>
    <row r="329" spans="2:5" x14ac:dyDescent="0.25">
      <c r="B329" s="103">
        <v>44085</v>
      </c>
      <c r="C329" s="100" t="s">
        <v>386</v>
      </c>
      <c r="D329" s="104">
        <v>4675.43</v>
      </c>
      <c r="E329" s="106">
        <v>1</v>
      </c>
    </row>
    <row r="330" spans="2:5" x14ac:dyDescent="0.25">
      <c r="B330" s="103">
        <v>44085</v>
      </c>
      <c r="C330" s="100" t="s">
        <v>386</v>
      </c>
      <c r="D330" s="104">
        <v>1645.02</v>
      </c>
      <c r="E330" s="106">
        <v>1</v>
      </c>
    </row>
    <row r="331" spans="2:5" x14ac:dyDescent="0.25">
      <c r="B331" s="103">
        <v>44085</v>
      </c>
      <c r="C331" s="100" t="s">
        <v>386</v>
      </c>
      <c r="D331" s="104">
        <v>40746.07</v>
      </c>
      <c r="E331" s="106">
        <v>1</v>
      </c>
    </row>
    <row r="332" spans="2:5" x14ac:dyDescent="0.25">
      <c r="B332" s="103">
        <v>44085</v>
      </c>
      <c r="C332" s="100" t="s">
        <v>386</v>
      </c>
      <c r="D332" s="104">
        <v>9589.4500000000007</v>
      </c>
      <c r="E332" s="106">
        <v>1</v>
      </c>
    </row>
    <row r="333" spans="2:5" x14ac:dyDescent="0.25">
      <c r="B333" s="103">
        <v>44085</v>
      </c>
      <c r="C333" s="100" t="s">
        <v>379</v>
      </c>
      <c r="D333" s="104">
        <v>2065.77</v>
      </c>
      <c r="E333" s="106">
        <v>1</v>
      </c>
    </row>
    <row r="334" spans="2:5" x14ac:dyDescent="0.25">
      <c r="B334" s="103">
        <v>44087</v>
      </c>
      <c r="C334" s="100" t="s">
        <v>387</v>
      </c>
      <c r="D334" s="104">
        <v>3475.97</v>
      </c>
      <c r="E334" s="106">
        <v>1</v>
      </c>
    </row>
    <row r="335" spans="2:5" x14ac:dyDescent="0.25">
      <c r="B335" s="103">
        <v>44089</v>
      </c>
      <c r="C335" s="100" t="s">
        <v>373</v>
      </c>
      <c r="D335" s="104">
        <v>24.84</v>
      </c>
      <c r="E335" s="106">
        <v>1</v>
      </c>
    </row>
    <row r="336" spans="2:5" x14ac:dyDescent="0.25">
      <c r="B336" s="103">
        <v>44089</v>
      </c>
      <c r="C336" s="100" t="s">
        <v>411</v>
      </c>
      <c r="D336" s="104">
        <v>38.479999999999997</v>
      </c>
      <c r="E336" s="106">
        <v>1</v>
      </c>
    </row>
    <row r="337" spans="2:5" x14ac:dyDescent="0.25">
      <c r="B337" s="103">
        <v>44089</v>
      </c>
      <c r="C337" s="100" t="s">
        <v>418</v>
      </c>
      <c r="D337" s="104">
        <v>1034.96</v>
      </c>
      <c r="E337" s="106">
        <v>1</v>
      </c>
    </row>
    <row r="338" spans="2:5" x14ac:dyDescent="0.25">
      <c r="B338" s="103">
        <v>44090</v>
      </c>
      <c r="C338" s="100" t="s">
        <v>397</v>
      </c>
      <c r="D338" s="104">
        <v>1789.4</v>
      </c>
      <c r="E338" s="106">
        <v>1</v>
      </c>
    </row>
    <row r="339" spans="2:5" x14ac:dyDescent="0.25">
      <c r="B339" s="103">
        <v>44090</v>
      </c>
      <c r="C339" s="100" t="s">
        <v>398</v>
      </c>
      <c r="D339" s="104">
        <v>2304.5</v>
      </c>
      <c r="E339" s="106">
        <v>1</v>
      </c>
    </row>
    <row r="340" spans="2:5" x14ac:dyDescent="0.25">
      <c r="B340" s="103">
        <v>44090</v>
      </c>
      <c r="C340" s="100" t="s">
        <v>416</v>
      </c>
      <c r="D340" s="104">
        <v>4024.25</v>
      </c>
      <c r="E340" s="106">
        <v>1</v>
      </c>
    </row>
    <row r="341" spans="2:5" x14ac:dyDescent="0.25">
      <c r="B341" s="103">
        <v>44090</v>
      </c>
      <c r="C341" s="100" t="s">
        <v>416</v>
      </c>
      <c r="D341" s="104">
        <v>4380.55</v>
      </c>
      <c r="E341" s="106">
        <v>1</v>
      </c>
    </row>
    <row r="342" spans="2:5" x14ac:dyDescent="0.25">
      <c r="B342" s="103">
        <v>44090</v>
      </c>
      <c r="C342" s="100" t="s">
        <v>400</v>
      </c>
      <c r="D342" s="104">
        <v>3971.02</v>
      </c>
      <c r="E342" s="106">
        <v>1</v>
      </c>
    </row>
    <row r="343" spans="2:5" x14ac:dyDescent="0.25">
      <c r="B343" s="103">
        <v>44091</v>
      </c>
      <c r="C343" s="100" t="s">
        <v>399</v>
      </c>
      <c r="D343" s="104">
        <v>4011.95</v>
      </c>
      <c r="E343" s="106">
        <v>1</v>
      </c>
    </row>
    <row r="344" spans="2:5" x14ac:dyDescent="0.25">
      <c r="B344" s="103">
        <v>44091</v>
      </c>
      <c r="C344" s="100" t="s">
        <v>399</v>
      </c>
      <c r="D344" s="104">
        <v>1949.95</v>
      </c>
      <c r="E344" s="106">
        <v>1</v>
      </c>
    </row>
    <row r="345" spans="2:5" x14ac:dyDescent="0.25">
      <c r="B345" s="103">
        <v>44091</v>
      </c>
      <c r="C345" s="100" t="s">
        <v>401</v>
      </c>
      <c r="D345" s="104">
        <v>2115.58</v>
      </c>
      <c r="E345" s="106">
        <v>1</v>
      </c>
    </row>
    <row r="346" spans="2:5" x14ac:dyDescent="0.25">
      <c r="B346" s="103">
        <v>44092</v>
      </c>
      <c r="C346" s="100" t="s">
        <v>406</v>
      </c>
      <c r="D346" s="104">
        <v>9325.02</v>
      </c>
      <c r="E346" s="106">
        <v>1</v>
      </c>
    </row>
    <row r="347" spans="2:5" x14ac:dyDescent="0.25">
      <c r="B347" s="103">
        <v>44092</v>
      </c>
      <c r="C347" s="100" t="s">
        <v>203</v>
      </c>
      <c r="D347" s="104">
        <v>22676.21</v>
      </c>
      <c r="E347" s="106">
        <v>1</v>
      </c>
    </row>
    <row r="348" spans="2:5" x14ac:dyDescent="0.25">
      <c r="B348" s="103">
        <v>44093</v>
      </c>
      <c r="C348" s="100" t="s">
        <v>394</v>
      </c>
      <c r="D348" s="104">
        <v>5536.88</v>
      </c>
      <c r="E348" s="106">
        <v>1</v>
      </c>
    </row>
    <row r="349" spans="2:5" x14ac:dyDescent="0.25">
      <c r="B349" s="103">
        <v>44093</v>
      </c>
      <c r="C349" s="100" t="s">
        <v>394</v>
      </c>
      <c r="D349" s="104">
        <v>2681.66</v>
      </c>
      <c r="E349" s="106">
        <v>1</v>
      </c>
    </row>
    <row r="350" spans="2:5" x14ac:dyDescent="0.25">
      <c r="B350" s="103">
        <v>44093</v>
      </c>
      <c r="C350" s="100" t="s">
        <v>394</v>
      </c>
      <c r="D350" s="104">
        <v>1687.37</v>
      </c>
      <c r="E350" s="106">
        <v>1</v>
      </c>
    </row>
    <row r="351" spans="2:5" x14ac:dyDescent="0.25">
      <c r="B351" s="103">
        <v>44093</v>
      </c>
      <c r="C351" s="100" t="s">
        <v>394</v>
      </c>
      <c r="D351" s="104">
        <v>11204.1</v>
      </c>
      <c r="E351" s="106">
        <v>1</v>
      </c>
    </row>
    <row r="352" spans="2:5" x14ac:dyDescent="0.25">
      <c r="B352" s="103">
        <v>44093</v>
      </c>
      <c r="C352" s="100" t="s">
        <v>394</v>
      </c>
      <c r="D352" s="104">
        <v>6670.72</v>
      </c>
      <c r="E352" s="106">
        <v>1</v>
      </c>
    </row>
    <row r="353" spans="2:5" x14ac:dyDescent="0.25">
      <c r="B353" s="103">
        <v>44093</v>
      </c>
      <c r="C353" s="100" t="s">
        <v>417</v>
      </c>
      <c r="D353" s="104">
        <v>9800.02</v>
      </c>
      <c r="E353" s="106">
        <v>1</v>
      </c>
    </row>
    <row r="354" spans="2:5" x14ac:dyDescent="0.25">
      <c r="B354" s="103">
        <v>44093</v>
      </c>
      <c r="C354" s="100" t="s">
        <v>402</v>
      </c>
      <c r="D354" s="104">
        <v>1732.36</v>
      </c>
      <c r="E354" s="106">
        <v>1</v>
      </c>
    </row>
    <row r="355" spans="2:5" x14ac:dyDescent="0.25">
      <c r="B355" s="103">
        <v>44093</v>
      </c>
      <c r="C355" s="100" t="s">
        <v>402</v>
      </c>
      <c r="D355" s="104">
        <v>2431</v>
      </c>
      <c r="E355" s="106">
        <v>1</v>
      </c>
    </row>
    <row r="356" spans="2:5" x14ac:dyDescent="0.25">
      <c r="B356" s="103">
        <v>44093</v>
      </c>
      <c r="C356" s="100" t="s">
        <v>402</v>
      </c>
      <c r="D356" s="104">
        <v>1885.68</v>
      </c>
      <c r="E356" s="106">
        <v>1</v>
      </c>
    </row>
    <row r="357" spans="2:5" x14ac:dyDescent="0.25">
      <c r="B357" s="103">
        <v>44096</v>
      </c>
      <c r="C357" s="100" t="s">
        <v>407</v>
      </c>
      <c r="D357" s="104">
        <v>12544.15</v>
      </c>
      <c r="E357" s="106">
        <v>1</v>
      </c>
    </row>
    <row r="358" spans="2:5" x14ac:dyDescent="0.25">
      <c r="B358" s="103">
        <v>44097</v>
      </c>
      <c r="C358" s="100" t="s">
        <v>408</v>
      </c>
      <c r="D358" s="104">
        <v>8357.9599999999991</v>
      </c>
      <c r="E358" s="106">
        <v>1</v>
      </c>
    </row>
    <row r="359" spans="2:5" x14ac:dyDescent="0.25">
      <c r="B359" s="103">
        <v>44097</v>
      </c>
      <c r="C359" s="100" t="s">
        <v>408</v>
      </c>
      <c r="D359" s="104">
        <v>2934.86</v>
      </c>
      <c r="E359" s="106">
        <v>1</v>
      </c>
    </row>
    <row r="360" spans="2:5" x14ac:dyDescent="0.25">
      <c r="B360" s="103">
        <v>44097</v>
      </c>
      <c r="C360" s="100" t="s">
        <v>204</v>
      </c>
      <c r="D360" s="104">
        <v>127095.91</v>
      </c>
      <c r="E360" s="106">
        <v>1</v>
      </c>
    </row>
    <row r="361" spans="2:5" x14ac:dyDescent="0.25">
      <c r="B361" s="103">
        <v>44097</v>
      </c>
      <c r="C361" s="100" t="s">
        <v>204</v>
      </c>
      <c r="D361" s="104">
        <v>494857.33</v>
      </c>
      <c r="E361" s="106">
        <v>1</v>
      </c>
    </row>
    <row r="362" spans="2:5" x14ac:dyDescent="0.25">
      <c r="B362" s="103">
        <v>44097</v>
      </c>
      <c r="C362" s="100" t="s">
        <v>204</v>
      </c>
      <c r="D362" s="104">
        <v>50895.88</v>
      </c>
      <c r="E362" s="106">
        <v>1</v>
      </c>
    </row>
    <row r="363" spans="2:5" x14ac:dyDescent="0.25">
      <c r="B363" s="103">
        <v>44097</v>
      </c>
      <c r="C363" s="100" t="s">
        <v>204</v>
      </c>
      <c r="D363" s="104">
        <v>102540.23</v>
      </c>
      <c r="E363" s="106">
        <v>1</v>
      </c>
    </row>
    <row r="364" spans="2:5" x14ac:dyDescent="0.25">
      <c r="B364" s="103">
        <v>44097</v>
      </c>
      <c r="C364" s="100" t="s">
        <v>421</v>
      </c>
      <c r="D364" s="104">
        <v>1279.55</v>
      </c>
      <c r="E364" s="106">
        <v>1</v>
      </c>
    </row>
    <row r="365" spans="2:5" x14ac:dyDescent="0.25">
      <c r="B365" s="103">
        <v>44097</v>
      </c>
      <c r="C365" s="100" t="s">
        <v>421</v>
      </c>
      <c r="D365" s="104">
        <v>6919.68</v>
      </c>
      <c r="E365" s="106">
        <v>1</v>
      </c>
    </row>
    <row r="366" spans="2:5" x14ac:dyDescent="0.25">
      <c r="B366" s="103">
        <v>44098</v>
      </c>
      <c r="C366" s="100" t="s">
        <v>412</v>
      </c>
      <c r="D366" s="104">
        <v>1138.56</v>
      </c>
      <c r="E366" s="106">
        <v>1</v>
      </c>
    </row>
    <row r="367" spans="2:5" x14ac:dyDescent="0.25">
      <c r="B367" s="103">
        <v>44098</v>
      </c>
      <c r="C367" s="100" t="s">
        <v>409</v>
      </c>
      <c r="D367" s="104">
        <v>1700.33</v>
      </c>
      <c r="E367" s="106">
        <v>1</v>
      </c>
    </row>
    <row r="368" spans="2:5" x14ac:dyDescent="0.25">
      <c r="B368" s="103">
        <v>44098</v>
      </c>
      <c r="C368" s="100" t="s">
        <v>403</v>
      </c>
      <c r="D368" s="104">
        <v>8387.67</v>
      </c>
      <c r="E368" s="106">
        <v>1</v>
      </c>
    </row>
    <row r="369" spans="2:5" x14ac:dyDescent="0.25">
      <c r="B369" s="103">
        <v>44098</v>
      </c>
      <c r="C369" s="100" t="s">
        <v>403</v>
      </c>
      <c r="D369" s="104">
        <v>2625.42</v>
      </c>
      <c r="E369" s="106">
        <v>1</v>
      </c>
    </row>
    <row r="370" spans="2:5" x14ac:dyDescent="0.25">
      <c r="B370" s="103">
        <v>44098</v>
      </c>
      <c r="C370" s="100" t="s">
        <v>404</v>
      </c>
      <c r="D370" s="104">
        <v>1956.42</v>
      </c>
      <c r="E370" s="106">
        <v>1</v>
      </c>
    </row>
    <row r="371" spans="2:5" x14ac:dyDescent="0.25">
      <c r="B371" s="103">
        <v>44098</v>
      </c>
      <c r="C371" s="100" t="s">
        <v>419</v>
      </c>
      <c r="D371" s="104">
        <v>912.2</v>
      </c>
      <c r="E371" s="106">
        <v>1</v>
      </c>
    </row>
    <row r="372" spans="2:5" x14ac:dyDescent="0.25">
      <c r="B372" s="103">
        <v>44098</v>
      </c>
      <c r="C372" s="100" t="s">
        <v>420</v>
      </c>
      <c r="D372" s="104">
        <v>2663</v>
      </c>
      <c r="E372" s="106">
        <v>1</v>
      </c>
    </row>
    <row r="373" spans="2:5" x14ac:dyDescent="0.25">
      <c r="B373" s="103">
        <v>44104</v>
      </c>
      <c r="C373" s="100" t="s">
        <v>205</v>
      </c>
      <c r="D373" s="104">
        <v>5277.81</v>
      </c>
      <c r="E373" s="106">
        <v>1</v>
      </c>
    </row>
    <row r="374" spans="2:5" x14ac:dyDescent="0.25">
      <c r="B374" s="103">
        <v>44104</v>
      </c>
      <c r="C374" s="100" t="s">
        <v>205</v>
      </c>
      <c r="D374" s="104">
        <v>5219.6000000000004</v>
      </c>
      <c r="E374" s="106">
        <v>1</v>
      </c>
    </row>
    <row r="375" spans="2:5" x14ac:dyDescent="0.25">
      <c r="B375" s="103">
        <v>44104</v>
      </c>
      <c r="C375" s="100" t="s">
        <v>422</v>
      </c>
      <c r="D375" s="104">
        <v>12606.67</v>
      </c>
      <c r="E375" s="106">
        <v>1</v>
      </c>
    </row>
    <row r="376" spans="2:5" x14ac:dyDescent="0.25">
      <c r="B376" s="103">
        <v>44104</v>
      </c>
      <c r="C376" s="100" t="s">
        <v>422</v>
      </c>
      <c r="D376" s="104">
        <v>5667.31</v>
      </c>
      <c r="E376" s="106">
        <v>1</v>
      </c>
    </row>
    <row r="377" spans="2:5" x14ac:dyDescent="0.25">
      <c r="B377" s="103">
        <v>44106</v>
      </c>
      <c r="C377" s="100" t="s">
        <v>423</v>
      </c>
      <c r="D377" s="104">
        <v>9646.6200000000008</v>
      </c>
      <c r="E377" s="106">
        <v>1</v>
      </c>
    </row>
    <row r="378" spans="2:5" x14ac:dyDescent="0.25">
      <c r="B378" s="103">
        <v>44106</v>
      </c>
      <c r="C378" s="100" t="s">
        <v>423</v>
      </c>
      <c r="D378" s="104">
        <v>1219.8499999999999</v>
      </c>
      <c r="E378" s="106">
        <v>1</v>
      </c>
    </row>
    <row r="379" spans="2:5" x14ac:dyDescent="0.25">
      <c r="B379" s="103">
        <v>44106</v>
      </c>
      <c r="C379" s="100" t="s">
        <v>423</v>
      </c>
      <c r="D379" s="104">
        <v>10974.53</v>
      </c>
      <c r="E379" s="106">
        <v>1</v>
      </c>
    </row>
    <row r="380" spans="2:5" x14ac:dyDescent="0.25">
      <c r="B380" s="103">
        <v>44106</v>
      </c>
      <c r="C380" s="100" t="s">
        <v>423</v>
      </c>
      <c r="D380" s="104">
        <v>370.54</v>
      </c>
      <c r="E380" s="106">
        <v>1</v>
      </c>
    </row>
    <row r="381" spans="2:5" x14ac:dyDescent="0.25">
      <c r="B381" s="103">
        <v>44108</v>
      </c>
      <c r="C381" s="100" t="s">
        <v>413</v>
      </c>
      <c r="D381" s="104">
        <v>3160.64</v>
      </c>
      <c r="E381" s="106">
        <v>1</v>
      </c>
    </row>
    <row r="382" spans="2:5" x14ac:dyDescent="0.25">
      <c r="B382" s="103">
        <v>44108</v>
      </c>
      <c r="C382" s="100" t="s">
        <v>414</v>
      </c>
      <c r="D382" s="104">
        <v>162.61000000000001</v>
      </c>
      <c r="E382" s="106">
        <v>1</v>
      </c>
    </row>
    <row r="383" spans="2:5" x14ac:dyDescent="0.25">
      <c r="B383" s="103">
        <v>44109</v>
      </c>
      <c r="C383" s="100" t="s">
        <v>410</v>
      </c>
      <c r="D383" s="104">
        <v>9373.92</v>
      </c>
      <c r="E383" s="106">
        <v>1</v>
      </c>
    </row>
    <row r="384" spans="2:5" x14ac:dyDescent="0.25">
      <c r="B384" s="103">
        <v>44111</v>
      </c>
      <c r="C384" s="100" t="s">
        <v>424</v>
      </c>
      <c r="D384" s="104">
        <v>4697.3999999999996</v>
      </c>
      <c r="E384" s="106">
        <v>1</v>
      </c>
    </row>
    <row r="385" spans="2:5" x14ac:dyDescent="0.25">
      <c r="B385" s="103">
        <v>44111</v>
      </c>
      <c r="C385" s="100" t="s">
        <v>425</v>
      </c>
      <c r="D385" s="104">
        <v>2498.31</v>
      </c>
      <c r="E385" s="106">
        <v>1</v>
      </c>
    </row>
    <row r="386" spans="2:5" x14ac:dyDescent="0.25">
      <c r="B386" s="103">
        <v>44111</v>
      </c>
      <c r="C386" s="100" t="s">
        <v>425</v>
      </c>
      <c r="D386" s="104">
        <v>1615.91</v>
      </c>
      <c r="E386" s="106">
        <v>1</v>
      </c>
    </row>
    <row r="387" spans="2:5" x14ac:dyDescent="0.25">
      <c r="B387" s="103">
        <v>44111</v>
      </c>
      <c r="C387" s="100" t="s">
        <v>426</v>
      </c>
      <c r="D387" s="104">
        <v>164.43</v>
      </c>
      <c r="E387" s="106">
        <v>1</v>
      </c>
    </row>
    <row r="388" spans="2:5" x14ac:dyDescent="0.25">
      <c r="B388" s="103">
        <v>44111</v>
      </c>
      <c r="C388" s="100" t="s">
        <v>405</v>
      </c>
      <c r="D388" s="104">
        <v>526.17999999999995</v>
      </c>
      <c r="E388" s="106">
        <v>1</v>
      </c>
    </row>
    <row r="389" spans="2:5" x14ac:dyDescent="0.25">
      <c r="B389" s="103">
        <v>44111</v>
      </c>
      <c r="C389" s="100" t="s">
        <v>427</v>
      </c>
      <c r="D389" s="104">
        <v>552.48</v>
      </c>
      <c r="E389" s="106">
        <v>1</v>
      </c>
    </row>
    <row r="390" spans="2:5" x14ac:dyDescent="0.25">
      <c r="B390" s="103">
        <v>44111</v>
      </c>
      <c r="C390" s="100" t="s">
        <v>431</v>
      </c>
      <c r="D390" s="104">
        <v>368.32</v>
      </c>
      <c r="E390" s="106">
        <v>1</v>
      </c>
    </row>
    <row r="391" spans="2:5" x14ac:dyDescent="0.25">
      <c r="B391" s="103">
        <v>44111</v>
      </c>
      <c r="C391" s="100" t="s">
        <v>415</v>
      </c>
      <c r="D391" s="104">
        <v>3851.65</v>
      </c>
      <c r="E391" s="106">
        <v>1</v>
      </c>
    </row>
    <row r="392" spans="2:5" x14ac:dyDescent="0.25">
      <c r="B392" s="103">
        <v>44111</v>
      </c>
      <c r="C392" s="100" t="s">
        <v>415</v>
      </c>
      <c r="D392" s="104">
        <v>8666.17</v>
      </c>
      <c r="E392" s="106">
        <v>1</v>
      </c>
    </row>
    <row r="393" spans="2:5" x14ac:dyDescent="0.25">
      <c r="B393" s="103">
        <v>44111</v>
      </c>
      <c r="C393" s="100" t="s">
        <v>440</v>
      </c>
      <c r="D393" s="104">
        <v>3262.36</v>
      </c>
      <c r="E393" s="106">
        <v>1</v>
      </c>
    </row>
    <row r="394" spans="2:5" x14ac:dyDescent="0.25">
      <c r="B394" s="103">
        <v>44111</v>
      </c>
      <c r="C394" s="100" t="s">
        <v>440</v>
      </c>
      <c r="D394" s="104">
        <v>3647.48</v>
      </c>
      <c r="E394" s="106">
        <v>1</v>
      </c>
    </row>
    <row r="395" spans="2:5" x14ac:dyDescent="0.25">
      <c r="B395" s="103">
        <v>44111</v>
      </c>
      <c r="C395" s="100" t="s">
        <v>440</v>
      </c>
      <c r="D395" s="104">
        <v>11470.88</v>
      </c>
      <c r="E395" s="106">
        <v>1</v>
      </c>
    </row>
    <row r="396" spans="2:5" x14ac:dyDescent="0.25">
      <c r="B396" s="103">
        <v>44114</v>
      </c>
      <c r="C396" s="100" t="s">
        <v>441</v>
      </c>
      <c r="D396" s="104">
        <v>1440.76</v>
      </c>
      <c r="E396" s="106">
        <v>1</v>
      </c>
    </row>
    <row r="397" spans="2:5" x14ac:dyDescent="0.25">
      <c r="B397" s="103">
        <v>44114</v>
      </c>
      <c r="C397" s="100" t="s">
        <v>442</v>
      </c>
      <c r="D397" s="104">
        <v>2193.9</v>
      </c>
      <c r="E397" s="106">
        <v>1</v>
      </c>
    </row>
    <row r="398" spans="2:5" x14ac:dyDescent="0.25">
      <c r="B398" s="103">
        <v>44115</v>
      </c>
      <c r="C398" s="100" t="s">
        <v>443</v>
      </c>
      <c r="D398" s="104">
        <v>4444.29</v>
      </c>
      <c r="E398" s="106">
        <v>1</v>
      </c>
    </row>
    <row r="399" spans="2:5" x14ac:dyDescent="0.25">
      <c r="B399" s="103">
        <v>44116</v>
      </c>
      <c r="C399" s="100" t="s">
        <v>433</v>
      </c>
      <c r="D399" s="104">
        <v>1920.84</v>
      </c>
      <c r="E399" s="106">
        <v>1</v>
      </c>
    </row>
    <row r="400" spans="2:5" x14ac:dyDescent="0.25">
      <c r="B400" s="103">
        <v>44116</v>
      </c>
      <c r="C400" s="100" t="s">
        <v>433</v>
      </c>
      <c r="D400" s="104">
        <v>5092.17</v>
      </c>
      <c r="E400" s="106">
        <v>1</v>
      </c>
    </row>
    <row r="401" spans="2:5" x14ac:dyDescent="0.25">
      <c r="B401" s="103">
        <v>44116</v>
      </c>
      <c r="C401" s="100" t="s">
        <v>433</v>
      </c>
      <c r="D401" s="104">
        <v>18730.13</v>
      </c>
      <c r="E401" s="106">
        <v>1</v>
      </c>
    </row>
    <row r="402" spans="2:5" x14ac:dyDescent="0.25">
      <c r="B402" s="103">
        <v>44116</v>
      </c>
      <c r="C402" s="100" t="s">
        <v>433</v>
      </c>
      <c r="D402" s="104">
        <v>5766.22</v>
      </c>
      <c r="E402" s="106">
        <v>1</v>
      </c>
    </row>
    <row r="403" spans="2:5" x14ac:dyDescent="0.25">
      <c r="B403" s="103">
        <v>44116</v>
      </c>
      <c r="C403" s="100" t="s">
        <v>433</v>
      </c>
      <c r="D403" s="104">
        <v>5787.22</v>
      </c>
      <c r="E403" s="106">
        <v>1</v>
      </c>
    </row>
    <row r="404" spans="2:5" x14ac:dyDescent="0.25">
      <c r="B404" s="103">
        <v>44116</v>
      </c>
      <c r="C404" s="100" t="s">
        <v>433</v>
      </c>
      <c r="D404" s="104">
        <v>1469.25</v>
      </c>
      <c r="E404" s="106">
        <v>1</v>
      </c>
    </row>
    <row r="405" spans="2:5" x14ac:dyDescent="0.25">
      <c r="B405" s="103">
        <v>44117</v>
      </c>
      <c r="C405" s="100" t="s">
        <v>444</v>
      </c>
      <c r="D405" s="104">
        <v>5249.46</v>
      </c>
      <c r="E405" s="106">
        <v>1</v>
      </c>
    </row>
    <row r="406" spans="2:5" x14ac:dyDescent="0.25">
      <c r="B406" s="103">
        <v>44117</v>
      </c>
      <c r="C406" s="100" t="s">
        <v>444</v>
      </c>
      <c r="D406" s="104">
        <v>4967.88</v>
      </c>
      <c r="E406" s="106">
        <v>1</v>
      </c>
    </row>
    <row r="407" spans="2:5" x14ac:dyDescent="0.25">
      <c r="B407" s="103">
        <v>44117</v>
      </c>
      <c r="C407" s="100" t="s">
        <v>435</v>
      </c>
      <c r="D407" s="104">
        <v>16638.7</v>
      </c>
      <c r="E407" s="106">
        <v>1</v>
      </c>
    </row>
    <row r="408" spans="2:5" x14ac:dyDescent="0.25">
      <c r="B408" s="103">
        <v>44119</v>
      </c>
      <c r="C408" s="100" t="s">
        <v>434</v>
      </c>
      <c r="D408" s="104">
        <v>2396.7600000000002</v>
      </c>
      <c r="E408" s="106">
        <v>1</v>
      </c>
    </row>
    <row r="409" spans="2:5" x14ac:dyDescent="0.25">
      <c r="B409" s="103">
        <v>44119</v>
      </c>
      <c r="C409" s="100" t="s">
        <v>206</v>
      </c>
      <c r="D409" s="104">
        <v>2448.42</v>
      </c>
      <c r="E409" s="106">
        <v>1</v>
      </c>
    </row>
    <row r="410" spans="2:5" x14ac:dyDescent="0.25">
      <c r="B410" s="103">
        <v>44119</v>
      </c>
      <c r="C410" s="100" t="s">
        <v>206</v>
      </c>
      <c r="D410" s="104">
        <v>26792.66</v>
      </c>
      <c r="E410" s="106">
        <v>1</v>
      </c>
    </row>
    <row r="411" spans="2:5" x14ac:dyDescent="0.25">
      <c r="B411" s="103">
        <v>44119</v>
      </c>
      <c r="C411" s="100" t="s">
        <v>206</v>
      </c>
      <c r="D411" s="104">
        <v>21590.66</v>
      </c>
      <c r="E411" s="106">
        <v>1</v>
      </c>
    </row>
    <row r="412" spans="2:5" x14ac:dyDescent="0.25">
      <c r="B412" s="103">
        <v>44119</v>
      </c>
      <c r="C412" s="100" t="s">
        <v>445</v>
      </c>
      <c r="D412" s="104">
        <v>2163.4299999999998</v>
      </c>
      <c r="E412" s="106">
        <v>1</v>
      </c>
    </row>
    <row r="413" spans="2:5" x14ac:dyDescent="0.25">
      <c r="B413" s="103">
        <v>44119</v>
      </c>
      <c r="C413" s="100" t="s">
        <v>445</v>
      </c>
      <c r="D413" s="104">
        <v>8239.9500000000007</v>
      </c>
      <c r="E413" s="106">
        <v>1</v>
      </c>
    </row>
    <row r="414" spans="2:5" x14ac:dyDescent="0.25">
      <c r="B414" s="103">
        <v>44119</v>
      </c>
      <c r="C414" s="100" t="s">
        <v>445</v>
      </c>
      <c r="D414" s="104">
        <v>3920.57</v>
      </c>
      <c r="E414" s="106">
        <v>1</v>
      </c>
    </row>
    <row r="415" spans="2:5" x14ac:dyDescent="0.25">
      <c r="B415" s="103">
        <v>44119</v>
      </c>
      <c r="C415" s="100" t="s">
        <v>445</v>
      </c>
      <c r="D415" s="104">
        <v>4405.93</v>
      </c>
      <c r="E415" s="106">
        <v>1</v>
      </c>
    </row>
    <row r="416" spans="2:5" x14ac:dyDescent="0.25">
      <c r="B416" s="103">
        <v>44119</v>
      </c>
      <c r="C416" s="100" t="s">
        <v>445</v>
      </c>
      <c r="D416" s="104">
        <v>1952.35</v>
      </c>
      <c r="E416" s="106">
        <v>1</v>
      </c>
    </row>
    <row r="417" spans="2:5" x14ac:dyDescent="0.25">
      <c r="B417" s="103">
        <v>44119</v>
      </c>
      <c r="C417" s="100" t="s">
        <v>445</v>
      </c>
      <c r="D417" s="104">
        <v>1686.45</v>
      </c>
      <c r="E417" s="106">
        <v>1</v>
      </c>
    </row>
    <row r="418" spans="2:5" x14ac:dyDescent="0.25">
      <c r="B418" s="103">
        <v>44119</v>
      </c>
      <c r="C418" s="100" t="s">
        <v>445</v>
      </c>
      <c r="D418" s="104">
        <v>4574.32</v>
      </c>
      <c r="E418" s="106">
        <v>1</v>
      </c>
    </row>
    <row r="419" spans="2:5" x14ac:dyDescent="0.25">
      <c r="B419" s="103">
        <v>44120</v>
      </c>
      <c r="C419" s="100" t="s">
        <v>207</v>
      </c>
      <c r="D419" s="104">
        <v>3769.78</v>
      </c>
      <c r="E419" s="106">
        <v>1</v>
      </c>
    </row>
    <row r="420" spans="2:5" x14ac:dyDescent="0.25">
      <c r="B420" s="103">
        <v>44120</v>
      </c>
      <c r="C420" s="100" t="s">
        <v>207</v>
      </c>
      <c r="D420" s="104">
        <v>11523.09</v>
      </c>
      <c r="E420" s="106">
        <v>1</v>
      </c>
    </row>
    <row r="421" spans="2:5" x14ac:dyDescent="0.25">
      <c r="B421" s="103">
        <v>44120</v>
      </c>
      <c r="C421" s="100" t="s">
        <v>207</v>
      </c>
      <c r="D421" s="104">
        <v>17609.580000000002</v>
      </c>
      <c r="E421" s="106">
        <v>1</v>
      </c>
    </row>
    <row r="422" spans="2:5" x14ac:dyDescent="0.25">
      <c r="B422" s="103">
        <v>44120</v>
      </c>
      <c r="C422" s="100" t="s">
        <v>207</v>
      </c>
      <c r="D422" s="104">
        <v>37130.04</v>
      </c>
      <c r="E422" s="106">
        <v>1</v>
      </c>
    </row>
    <row r="423" spans="2:5" x14ac:dyDescent="0.25">
      <c r="B423" s="103">
        <v>44120</v>
      </c>
      <c r="C423" s="100" t="s">
        <v>207</v>
      </c>
      <c r="D423" s="104">
        <v>1594.83</v>
      </c>
      <c r="E423" s="106">
        <v>1</v>
      </c>
    </row>
    <row r="424" spans="2:5" x14ac:dyDescent="0.25">
      <c r="B424" s="103">
        <v>44120</v>
      </c>
      <c r="C424" s="100" t="s">
        <v>207</v>
      </c>
      <c r="D424" s="104">
        <v>4227.91</v>
      </c>
      <c r="E424" s="106">
        <v>1</v>
      </c>
    </row>
    <row r="425" spans="2:5" x14ac:dyDescent="0.25">
      <c r="B425" s="103">
        <v>44120</v>
      </c>
      <c r="C425" s="100" t="s">
        <v>207</v>
      </c>
      <c r="D425" s="104">
        <v>6415.33</v>
      </c>
      <c r="E425" s="106">
        <v>1</v>
      </c>
    </row>
    <row r="426" spans="2:5" x14ac:dyDescent="0.25">
      <c r="B426" s="103">
        <v>44120</v>
      </c>
      <c r="C426" s="100" t="s">
        <v>207</v>
      </c>
      <c r="D426" s="104">
        <v>1922.77</v>
      </c>
      <c r="E426" s="106">
        <v>1</v>
      </c>
    </row>
    <row r="427" spans="2:5" x14ac:dyDescent="0.25">
      <c r="B427" s="103">
        <v>44120</v>
      </c>
      <c r="C427" s="100" t="s">
        <v>207</v>
      </c>
      <c r="D427" s="104">
        <v>22697.42</v>
      </c>
      <c r="E427" s="106">
        <v>1</v>
      </c>
    </row>
    <row r="428" spans="2:5" x14ac:dyDescent="0.25">
      <c r="B428" s="103">
        <v>44120</v>
      </c>
      <c r="C428" s="100" t="s">
        <v>207</v>
      </c>
      <c r="D428" s="104">
        <v>5866.64</v>
      </c>
      <c r="E428" s="106">
        <v>1</v>
      </c>
    </row>
    <row r="429" spans="2:5" x14ac:dyDescent="0.25">
      <c r="B429" s="103">
        <v>44121</v>
      </c>
      <c r="C429" s="100" t="s">
        <v>454</v>
      </c>
      <c r="D429" s="104">
        <v>1022.91</v>
      </c>
      <c r="E429" s="106">
        <v>1</v>
      </c>
    </row>
    <row r="430" spans="2:5" x14ac:dyDescent="0.25">
      <c r="B430" s="103">
        <v>44121</v>
      </c>
      <c r="C430" s="100" t="s">
        <v>454</v>
      </c>
      <c r="D430" s="104">
        <v>1337.42</v>
      </c>
      <c r="E430" s="106">
        <v>1</v>
      </c>
    </row>
    <row r="431" spans="2:5" x14ac:dyDescent="0.25">
      <c r="B431" s="103">
        <v>44122</v>
      </c>
      <c r="C431" s="100" t="s">
        <v>436</v>
      </c>
      <c r="D431" s="104">
        <v>24743.66</v>
      </c>
      <c r="E431" s="106">
        <v>1</v>
      </c>
    </row>
    <row r="432" spans="2:5" x14ac:dyDescent="0.25">
      <c r="B432" s="103">
        <v>44122</v>
      </c>
      <c r="C432" s="100" t="s">
        <v>436</v>
      </c>
      <c r="D432" s="104">
        <v>7809.02</v>
      </c>
      <c r="E432" s="106">
        <v>1</v>
      </c>
    </row>
    <row r="433" spans="2:5" x14ac:dyDescent="0.25">
      <c r="B433" s="103">
        <v>44122</v>
      </c>
      <c r="C433" s="100" t="s">
        <v>436</v>
      </c>
      <c r="D433" s="104">
        <v>75851.61</v>
      </c>
      <c r="E433" s="106">
        <v>1</v>
      </c>
    </row>
    <row r="434" spans="2:5" x14ac:dyDescent="0.25">
      <c r="B434" s="103">
        <v>44122</v>
      </c>
      <c r="C434" s="100" t="s">
        <v>436</v>
      </c>
      <c r="D434" s="104">
        <v>15701.28</v>
      </c>
      <c r="E434" s="106">
        <v>1</v>
      </c>
    </row>
    <row r="435" spans="2:5" x14ac:dyDescent="0.25">
      <c r="B435" s="103">
        <v>44122</v>
      </c>
      <c r="C435" s="100" t="s">
        <v>439</v>
      </c>
      <c r="D435" s="104">
        <v>1923.59</v>
      </c>
      <c r="E435" s="106">
        <v>1</v>
      </c>
    </row>
    <row r="436" spans="2:5" x14ac:dyDescent="0.25">
      <c r="B436" s="103">
        <v>44122</v>
      </c>
      <c r="C436" s="100" t="s">
        <v>439</v>
      </c>
      <c r="D436" s="104">
        <v>2207.39</v>
      </c>
      <c r="E436" s="106">
        <v>1</v>
      </c>
    </row>
    <row r="437" spans="2:5" x14ac:dyDescent="0.25">
      <c r="B437" s="103">
        <v>44123</v>
      </c>
      <c r="C437" s="100" t="s">
        <v>432</v>
      </c>
      <c r="D437" s="104">
        <v>1453.19</v>
      </c>
      <c r="E437" s="106">
        <v>1</v>
      </c>
    </row>
    <row r="438" spans="2:5" x14ac:dyDescent="0.25">
      <c r="B438" s="103">
        <v>44123</v>
      </c>
      <c r="C438" s="100" t="s">
        <v>432</v>
      </c>
      <c r="D438" s="104">
        <v>1275.22</v>
      </c>
      <c r="E438" s="106">
        <v>1</v>
      </c>
    </row>
    <row r="439" spans="2:5" x14ac:dyDescent="0.25">
      <c r="B439" s="103">
        <v>44123</v>
      </c>
      <c r="C439" s="100" t="s">
        <v>432</v>
      </c>
      <c r="D439" s="104">
        <v>3721.37</v>
      </c>
      <c r="E439" s="106">
        <v>1</v>
      </c>
    </row>
    <row r="440" spans="2:5" x14ac:dyDescent="0.25">
      <c r="B440" s="103">
        <v>44123</v>
      </c>
      <c r="C440" s="100" t="s">
        <v>437</v>
      </c>
      <c r="D440" s="104">
        <v>1749.37</v>
      </c>
      <c r="E440" s="106">
        <v>1</v>
      </c>
    </row>
    <row r="441" spans="2:5" x14ac:dyDescent="0.25">
      <c r="B441" s="103">
        <v>44125</v>
      </c>
      <c r="C441" s="100" t="s">
        <v>438</v>
      </c>
      <c r="D441" s="104">
        <v>682.15</v>
      </c>
      <c r="E441" s="106">
        <v>1</v>
      </c>
    </row>
    <row r="442" spans="2:5" x14ac:dyDescent="0.25">
      <c r="B442" s="103">
        <v>44125</v>
      </c>
      <c r="C442" s="100" t="s">
        <v>438</v>
      </c>
      <c r="D442" s="104">
        <v>2224.9299999999998</v>
      </c>
      <c r="E442" s="106">
        <v>1</v>
      </c>
    </row>
    <row r="443" spans="2:5" x14ac:dyDescent="0.25">
      <c r="B443" s="103">
        <v>44125</v>
      </c>
      <c r="C443" s="100" t="s">
        <v>438</v>
      </c>
      <c r="D443" s="104">
        <v>1765.92</v>
      </c>
      <c r="E443" s="106">
        <v>1</v>
      </c>
    </row>
    <row r="444" spans="2:5" x14ac:dyDescent="0.25">
      <c r="B444" s="103">
        <v>44125</v>
      </c>
      <c r="C444" s="100" t="s">
        <v>208</v>
      </c>
      <c r="D444" s="104">
        <v>6518.69</v>
      </c>
      <c r="E444" s="106">
        <v>1</v>
      </c>
    </row>
    <row r="445" spans="2:5" x14ac:dyDescent="0.25">
      <c r="B445" s="103">
        <v>44125</v>
      </c>
      <c r="C445" s="100" t="s">
        <v>208</v>
      </c>
      <c r="D445" s="104">
        <v>4593.6000000000004</v>
      </c>
      <c r="E445" s="106">
        <v>1</v>
      </c>
    </row>
    <row r="446" spans="2:5" x14ac:dyDescent="0.25">
      <c r="B446" s="103">
        <v>44125</v>
      </c>
      <c r="C446" s="100" t="s">
        <v>208</v>
      </c>
      <c r="D446" s="104">
        <v>9468.89</v>
      </c>
      <c r="E446" s="106">
        <v>1</v>
      </c>
    </row>
    <row r="447" spans="2:5" x14ac:dyDescent="0.25">
      <c r="B447" s="103">
        <v>44125</v>
      </c>
      <c r="C447" s="100" t="s">
        <v>208</v>
      </c>
      <c r="D447" s="104">
        <v>4337.66</v>
      </c>
      <c r="E447" s="106">
        <v>1</v>
      </c>
    </row>
    <row r="448" spans="2:5" x14ac:dyDescent="0.25">
      <c r="B448" s="103">
        <v>44125</v>
      </c>
      <c r="C448" s="100" t="s">
        <v>446</v>
      </c>
      <c r="D448" s="104">
        <v>6905.99</v>
      </c>
      <c r="E448" s="106">
        <v>1</v>
      </c>
    </row>
    <row r="449" spans="2:5" x14ac:dyDescent="0.25">
      <c r="B449" s="103">
        <v>44125</v>
      </c>
      <c r="C449" s="100" t="s">
        <v>446</v>
      </c>
      <c r="D449" s="104">
        <v>5743.93</v>
      </c>
      <c r="E449" s="106">
        <v>1</v>
      </c>
    </row>
    <row r="450" spans="2:5" x14ac:dyDescent="0.25">
      <c r="B450" s="103">
        <v>44125</v>
      </c>
      <c r="C450" s="100" t="s">
        <v>446</v>
      </c>
      <c r="D450" s="104">
        <v>8288.2900000000009</v>
      </c>
      <c r="E450" s="106">
        <v>1</v>
      </c>
    </row>
    <row r="451" spans="2:5" x14ac:dyDescent="0.25">
      <c r="B451" s="103">
        <v>44127</v>
      </c>
      <c r="C451" s="100" t="s">
        <v>449</v>
      </c>
      <c r="D451" s="104">
        <v>570.38</v>
      </c>
      <c r="E451" s="106">
        <v>1</v>
      </c>
    </row>
    <row r="452" spans="2:5" x14ac:dyDescent="0.25">
      <c r="B452" s="103">
        <v>44127</v>
      </c>
      <c r="C452" s="100" t="s">
        <v>449</v>
      </c>
      <c r="D452" s="104">
        <v>570.38</v>
      </c>
      <c r="E452" s="106">
        <v>1</v>
      </c>
    </row>
    <row r="453" spans="2:5" x14ac:dyDescent="0.25">
      <c r="B453" s="103">
        <v>44127</v>
      </c>
      <c r="C453" s="100" t="s">
        <v>449</v>
      </c>
      <c r="D453" s="104">
        <v>537.84</v>
      </c>
      <c r="E453" s="106">
        <v>1</v>
      </c>
    </row>
    <row r="454" spans="2:5" x14ac:dyDescent="0.25">
      <c r="B454" s="103">
        <v>44127</v>
      </c>
      <c r="C454" s="100" t="s">
        <v>449</v>
      </c>
      <c r="D454" s="104">
        <v>513.36</v>
      </c>
      <c r="E454" s="106">
        <v>1</v>
      </c>
    </row>
    <row r="455" spans="2:5" x14ac:dyDescent="0.25">
      <c r="B455" s="103">
        <v>44127</v>
      </c>
      <c r="C455" s="100" t="s">
        <v>449</v>
      </c>
      <c r="D455" s="104">
        <v>270.83</v>
      </c>
      <c r="E455" s="106">
        <v>1</v>
      </c>
    </row>
    <row r="456" spans="2:5" x14ac:dyDescent="0.25">
      <c r="B456" s="103">
        <v>44127</v>
      </c>
      <c r="C456" s="100" t="s">
        <v>449</v>
      </c>
      <c r="D456" s="104">
        <v>412.43</v>
      </c>
      <c r="E456" s="106">
        <v>1</v>
      </c>
    </row>
    <row r="457" spans="2:5" x14ac:dyDescent="0.25">
      <c r="B457" s="103">
        <v>44127</v>
      </c>
      <c r="C457" s="100" t="s">
        <v>449</v>
      </c>
      <c r="D457" s="104">
        <v>637.15</v>
      </c>
      <c r="E457" s="106">
        <v>1</v>
      </c>
    </row>
    <row r="458" spans="2:5" x14ac:dyDescent="0.25">
      <c r="B458" s="103">
        <v>44127</v>
      </c>
      <c r="C458" s="100" t="s">
        <v>449</v>
      </c>
      <c r="D458" s="104">
        <v>500.83</v>
      </c>
      <c r="E458" s="106">
        <v>1</v>
      </c>
    </row>
    <row r="459" spans="2:5" x14ac:dyDescent="0.25">
      <c r="B459" s="103">
        <v>44128</v>
      </c>
      <c r="C459" s="100" t="s">
        <v>460</v>
      </c>
      <c r="D459" s="104">
        <v>1591.8</v>
      </c>
      <c r="E459" s="106">
        <v>1</v>
      </c>
    </row>
    <row r="460" spans="2:5" x14ac:dyDescent="0.25">
      <c r="B460" s="103">
        <v>44128</v>
      </c>
      <c r="C460" s="100" t="s">
        <v>460</v>
      </c>
      <c r="D460" s="104">
        <v>1032</v>
      </c>
      <c r="E460" s="106">
        <v>1</v>
      </c>
    </row>
    <row r="461" spans="2:5" x14ac:dyDescent="0.25">
      <c r="B461" s="103">
        <v>44128</v>
      </c>
      <c r="C461" s="100" t="s">
        <v>460</v>
      </c>
      <c r="D461" s="104">
        <v>3451.78</v>
      </c>
      <c r="E461" s="106">
        <v>1</v>
      </c>
    </row>
    <row r="462" spans="2:5" x14ac:dyDescent="0.25">
      <c r="B462" s="103">
        <v>44128</v>
      </c>
      <c r="C462" s="100" t="s">
        <v>460</v>
      </c>
      <c r="D462" s="104">
        <v>3534.72</v>
      </c>
      <c r="E462" s="106">
        <v>1</v>
      </c>
    </row>
    <row r="463" spans="2:5" x14ac:dyDescent="0.25">
      <c r="B463" s="103">
        <v>44128</v>
      </c>
      <c r="C463" s="100" t="s">
        <v>460</v>
      </c>
      <c r="D463" s="104">
        <v>2350.71</v>
      </c>
      <c r="E463" s="106">
        <v>1</v>
      </c>
    </row>
    <row r="464" spans="2:5" x14ac:dyDescent="0.25">
      <c r="B464" s="103">
        <v>44128</v>
      </c>
      <c r="C464" s="100" t="s">
        <v>460</v>
      </c>
      <c r="D464" s="104">
        <v>4143.17</v>
      </c>
      <c r="E464" s="106">
        <v>1</v>
      </c>
    </row>
    <row r="465" spans="2:5" x14ac:dyDescent="0.25">
      <c r="B465" s="103">
        <v>44128</v>
      </c>
      <c r="C465" s="100" t="s">
        <v>460</v>
      </c>
      <c r="D465" s="104">
        <v>3321.74</v>
      </c>
      <c r="E465" s="106">
        <v>1</v>
      </c>
    </row>
    <row r="466" spans="2:5" x14ac:dyDescent="0.25">
      <c r="B466" s="103">
        <v>44128</v>
      </c>
      <c r="C466" s="100" t="s">
        <v>460</v>
      </c>
      <c r="D466" s="104">
        <v>4446.1099999999997</v>
      </c>
      <c r="E466" s="106">
        <v>1</v>
      </c>
    </row>
    <row r="467" spans="2:5" x14ac:dyDescent="0.25">
      <c r="B467" s="103">
        <v>44130</v>
      </c>
      <c r="C467" s="100" t="s">
        <v>453</v>
      </c>
      <c r="D467" s="104">
        <v>4423.72</v>
      </c>
      <c r="E467" s="106">
        <v>1</v>
      </c>
    </row>
    <row r="468" spans="2:5" x14ac:dyDescent="0.25">
      <c r="B468" s="103">
        <v>44130</v>
      </c>
      <c r="C468" s="100" t="s">
        <v>455</v>
      </c>
      <c r="D468" s="104">
        <v>4983.09</v>
      </c>
      <c r="E468" s="106">
        <v>1</v>
      </c>
    </row>
    <row r="469" spans="2:5" x14ac:dyDescent="0.25">
      <c r="B469" s="103">
        <v>44131</v>
      </c>
      <c r="C469" s="100" t="s">
        <v>447</v>
      </c>
      <c r="D469" s="104">
        <v>1334.69</v>
      </c>
      <c r="E469" s="106">
        <v>1</v>
      </c>
    </row>
    <row r="470" spans="2:5" x14ac:dyDescent="0.25">
      <c r="B470" s="103">
        <v>44131</v>
      </c>
      <c r="C470" s="100" t="s">
        <v>447</v>
      </c>
      <c r="D470" s="104">
        <v>149.21</v>
      </c>
      <c r="E470" s="106">
        <v>1</v>
      </c>
    </row>
    <row r="471" spans="2:5" x14ac:dyDescent="0.25">
      <c r="B471" s="103">
        <v>44131</v>
      </c>
      <c r="C471" s="100" t="s">
        <v>447</v>
      </c>
      <c r="D471" s="104">
        <v>377.76</v>
      </c>
      <c r="E471" s="106">
        <v>1</v>
      </c>
    </row>
    <row r="472" spans="2:5" x14ac:dyDescent="0.25">
      <c r="B472" s="103">
        <v>44131</v>
      </c>
      <c r="C472" s="100" t="s">
        <v>451</v>
      </c>
      <c r="D472" s="104">
        <v>2957.2</v>
      </c>
      <c r="E472" s="106">
        <v>1</v>
      </c>
    </row>
    <row r="473" spans="2:5" x14ac:dyDescent="0.25">
      <c r="B473" s="103">
        <v>44132</v>
      </c>
      <c r="C473" s="100" t="s">
        <v>456</v>
      </c>
      <c r="D473" s="104">
        <v>1443.57</v>
      </c>
      <c r="E473" s="106">
        <v>1</v>
      </c>
    </row>
    <row r="474" spans="2:5" x14ac:dyDescent="0.25">
      <c r="B474" s="103">
        <v>44132</v>
      </c>
      <c r="C474" s="100" t="s">
        <v>456</v>
      </c>
      <c r="D474" s="104">
        <v>15377.2</v>
      </c>
      <c r="E474" s="106">
        <v>1</v>
      </c>
    </row>
    <row r="475" spans="2:5" x14ac:dyDescent="0.25">
      <c r="B475" s="103">
        <v>44132</v>
      </c>
      <c r="C475" s="100" t="s">
        <v>450</v>
      </c>
      <c r="D475" s="104">
        <v>580.87</v>
      </c>
      <c r="E475" s="106">
        <v>1</v>
      </c>
    </row>
    <row r="476" spans="2:5" x14ac:dyDescent="0.25">
      <c r="B476" s="103">
        <v>44132</v>
      </c>
      <c r="C476" s="100" t="s">
        <v>450</v>
      </c>
      <c r="D476" s="104">
        <v>859.45</v>
      </c>
      <c r="E476" s="106">
        <v>1</v>
      </c>
    </row>
    <row r="477" spans="2:5" x14ac:dyDescent="0.25">
      <c r="B477" s="103">
        <v>44132</v>
      </c>
      <c r="C477" s="100" t="s">
        <v>450</v>
      </c>
      <c r="D477" s="104">
        <v>590.49</v>
      </c>
      <c r="E477" s="106">
        <v>1</v>
      </c>
    </row>
    <row r="478" spans="2:5" x14ac:dyDescent="0.25">
      <c r="B478" s="103">
        <v>44132</v>
      </c>
      <c r="C478" s="100" t="s">
        <v>450</v>
      </c>
      <c r="D478" s="104">
        <v>436.8</v>
      </c>
      <c r="E478" s="106">
        <v>1</v>
      </c>
    </row>
    <row r="479" spans="2:5" x14ac:dyDescent="0.25">
      <c r="B479" s="103">
        <v>44133</v>
      </c>
      <c r="C479" s="100" t="s">
        <v>458</v>
      </c>
      <c r="D479" s="104">
        <v>12970.84</v>
      </c>
      <c r="E479" s="106">
        <v>1</v>
      </c>
    </row>
    <row r="480" spans="2:5" x14ac:dyDescent="0.25">
      <c r="B480" s="103">
        <v>44133</v>
      </c>
      <c r="C480" s="100" t="s">
        <v>458</v>
      </c>
      <c r="D480" s="104">
        <v>3345.5</v>
      </c>
      <c r="E480" s="106">
        <v>1</v>
      </c>
    </row>
    <row r="481" spans="2:5" x14ac:dyDescent="0.25">
      <c r="B481" s="103">
        <v>44134</v>
      </c>
      <c r="C481" s="100" t="s">
        <v>528</v>
      </c>
      <c r="D481" s="104">
        <v>1910.83</v>
      </c>
      <c r="E481" s="106">
        <v>1</v>
      </c>
    </row>
    <row r="482" spans="2:5" x14ac:dyDescent="0.25">
      <c r="B482" s="103">
        <v>44134</v>
      </c>
      <c r="C482" s="100" t="s">
        <v>457</v>
      </c>
      <c r="D482" s="104">
        <v>2232.8200000000002</v>
      </c>
      <c r="E482" s="106">
        <v>1</v>
      </c>
    </row>
    <row r="483" spans="2:5" x14ac:dyDescent="0.25">
      <c r="B483" s="103">
        <v>44134</v>
      </c>
      <c r="C483" s="100" t="s">
        <v>457</v>
      </c>
      <c r="D483" s="104">
        <v>2498.31</v>
      </c>
      <c r="E483" s="106">
        <v>1</v>
      </c>
    </row>
    <row r="484" spans="2:5" x14ac:dyDescent="0.25">
      <c r="B484" s="103">
        <v>44134</v>
      </c>
      <c r="C484" s="100" t="s">
        <v>448</v>
      </c>
      <c r="D484" s="104">
        <v>3617.25</v>
      </c>
      <c r="E484" s="106">
        <v>1</v>
      </c>
    </row>
    <row r="485" spans="2:5" x14ac:dyDescent="0.25">
      <c r="B485" s="103">
        <v>44134</v>
      </c>
      <c r="C485" s="100" t="s">
        <v>448</v>
      </c>
      <c r="D485" s="104">
        <v>6177</v>
      </c>
      <c r="E485" s="106">
        <v>1</v>
      </c>
    </row>
    <row r="486" spans="2:5" x14ac:dyDescent="0.25">
      <c r="B486" s="103">
        <v>44134</v>
      </c>
      <c r="C486" s="100" t="s">
        <v>448</v>
      </c>
      <c r="D486" s="104">
        <v>7486.01</v>
      </c>
      <c r="E486" s="106">
        <v>1</v>
      </c>
    </row>
    <row r="487" spans="2:5" x14ac:dyDescent="0.25">
      <c r="B487" s="103">
        <v>44137</v>
      </c>
      <c r="C487" s="100" t="s">
        <v>452</v>
      </c>
      <c r="D487" s="104">
        <v>18135.45</v>
      </c>
      <c r="E487" s="106">
        <v>1</v>
      </c>
    </row>
    <row r="488" spans="2:5" x14ac:dyDescent="0.25">
      <c r="B488" s="103">
        <v>44137</v>
      </c>
      <c r="C488" s="100" t="s">
        <v>209</v>
      </c>
      <c r="D488" s="104">
        <v>30002.54</v>
      </c>
      <c r="E488" s="106">
        <v>1</v>
      </c>
    </row>
    <row r="489" spans="2:5" x14ac:dyDescent="0.25">
      <c r="B489" s="103">
        <v>44137</v>
      </c>
      <c r="C489" s="100" t="s">
        <v>209</v>
      </c>
      <c r="D489" s="104">
        <v>8854.43</v>
      </c>
      <c r="E489" s="106">
        <v>1</v>
      </c>
    </row>
    <row r="490" spans="2:5" x14ac:dyDescent="0.25">
      <c r="B490" s="103">
        <v>44137</v>
      </c>
      <c r="C490" s="100" t="s">
        <v>209</v>
      </c>
      <c r="D490" s="104">
        <v>90265.44</v>
      </c>
      <c r="E490" s="106">
        <v>1</v>
      </c>
    </row>
    <row r="491" spans="2:5" x14ac:dyDescent="0.25">
      <c r="B491" s="103">
        <v>44137</v>
      </c>
      <c r="C491" s="100" t="s">
        <v>209</v>
      </c>
      <c r="D491" s="104">
        <v>18362.73</v>
      </c>
      <c r="E491" s="106">
        <v>1</v>
      </c>
    </row>
    <row r="492" spans="2:5" x14ac:dyDescent="0.25">
      <c r="B492" s="103">
        <v>44137</v>
      </c>
      <c r="C492" s="100" t="s">
        <v>465</v>
      </c>
      <c r="D492" s="104">
        <v>497.85</v>
      </c>
      <c r="E492" s="106">
        <v>1</v>
      </c>
    </row>
    <row r="493" spans="2:5" x14ac:dyDescent="0.25">
      <c r="B493" s="103">
        <v>44137</v>
      </c>
      <c r="C493" s="100" t="s">
        <v>465</v>
      </c>
      <c r="D493" s="104">
        <v>151.13999999999999</v>
      </c>
      <c r="E493" s="106">
        <v>1</v>
      </c>
    </row>
    <row r="494" spans="2:5" x14ac:dyDescent="0.25">
      <c r="B494" s="103">
        <v>44137</v>
      </c>
      <c r="C494" s="100" t="s">
        <v>465</v>
      </c>
      <c r="D494" s="104">
        <v>1514.99</v>
      </c>
      <c r="E494" s="106">
        <v>1</v>
      </c>
    </row>
    <row r="495" spans="2:5" x14ac:dyDescent="0.25">
      <c r="B495" s="103">
        <v>44137</v>
      </c>
      <c r="C495" s="100" t="s">
        <v>465</v>
      </c>
      <c r="D495" s="104">
        <v>308.32</v>
      </c>
      <c r="E495" s="106">
        <v>1</v>
      </c>
    </row>
    <row r="496" spans="2:5" x14ac:dyDescent="0.25">
      <c r="B496" s="103">
        <v>44137</v>
      </c>
      <c r="C496" s="100" t="s">
        <v>468</v>
      </c>
      <c r="D496" s="104">
        <v>1457.35</v>
      </c>
      <c r="E496" s="106">
        <v>1</v>
      </c>
    </row>
    <row r="497" spans="2:5" x14ac:dyDescent="0.25">
      <c r="B497" s="103">
        <v>44137</v>
      </c>
      <c r="C497" s="100" t="s">
        <v>468</v>
      </c>
      <c r="D497" s="104">
        <v>486.49</v>
      </c>
      <c r="E497" s="106">
        <v>1</v>
      </c>
    </row>
    <row r="498" spans="2:5" x14ac:dyDescent="0.25">
      <c r="B498" s="103">
        <v>44137</v>
      </c>
      <c r="C498" s="100" t="s">
        <v>469</v>
      </c>
      <c r="D498" s="104">
        <v>18949.259999999998</v>
      </c>
      <c r="E498" s="106">
        <v>1</v>
      </c>
    </row>
    <row r="499" spans="2:5" x14ac:dyDescent="0.25">
      <c r="B499" s="103">
        <v>44139</v>
      </c>
      <c r="C499" s="100" t="s">
        <v>459</v>
      </c>
      <c r="D499" s="104">
        <v>2402.44</v>
      </c>
      <c r="E499" s="106">
        <v>1</v>
      </c>
    </row>
    <row r="500" spans="2:5" x14ac:dyDescent="0.25">
      <c r="B500" s="103">
        <v>44139</v>
      </c>
      <c r="C500" s="100" t="s">
        <v>459</v>
      </c>
      <c r="D500" s="104">
        <v>373.03</v>
      </c>
      <c r="E500" s="106">
        <v>1</v>
      </c>
    </row>
    <row r="501" spans="2:5" x14ac:dyDescent="0.25">
      <c r="B501" s="103">
        <v>44139</v>
      </c>
      <c r="C501" s="100" t="s">
        <v>459</v>
      </c>
      <c r="D501" s="104">
        <v>761.56</v>
      </c>
      <c r="E501" s="106">
        <v>1</v>
      </c>
    </row>
    <row r="502" spans="2:5" x14ac:dyDescent="0.25">
      <c r="B502" s="103">
        <v>44139</v>
      </c>
      <c r="C502" s="100" t="s">
        <v>459</v>
      </c>
      <c r="D502" s="104">
        <v>141.96</v>
      </c>
      <c r="E502" s="106">
        <v>1</v>
      </c>
    </row>
    <row r="503" spans="2:5" x14ac:dyDescent="0.25">
      <c r="B503" s="103">
        <v>44139</v>
      </c>
      <c r="C503" s="100" t="s">
        <v>461</v>
      </c>
      <c r="D503" s="104">
        <v>503.57</v>
      </c>
      <c r="E503" s="106">
        <v>1</v>
      </c>
    </row>
    <row r="504" spans="2:5" x14ac:dyDescent="0.25">
      <c r="B504" s="103">
        <v>44139</v>
      </c>
      <c r="C504" s="100" t="s">
        <v>461</v>
      </c>
      <c r="D504" s="104">
        <v>113.36</v>
      </c>
      <c r="E504" s="106">
        <v>1</v>
      </c>
    </row>
    <row r="505" spans="2:5" x14ac:dyDescent="0.25">
      <c r="B505" s="103">
        <v>44139</v>
      </c>
      <c r="C505" s="100" t="s">
        <v>461</v>
      </c>
      <c r="D505" s="104">
        <v>1471.85</v>
      </c>
      <c r="E505" s="106">
        <v>1</v>
      </c>
    </row>
    <row r="506" spans="2:5" x14ac:dyDescent="0.25">
      <c r="B506" s="103">
        <v>44139</v>
      </c>
      <c r="C506" s="100" t="s">
        <v>461</v>
      </c>
      <c r="D506" s="104">
        <v>269.37</v>
      </c>
      <c r="E506" s="106">
        <v>1</v>
      </c>
    </row>
    <row r="507" spans="2:5" x14ac:dyDescent="0.25">
      <c r="B507" s="103">
        <v>44139</v>
      </c>
      <c r="C507" s="100" t="s">
        <v>210</v>
      </c>
      <c r="D507" s="104">
        <v>51776.28</v>
      </c>
      <c r="E507" s="106">
        <v>1</v>
      </c>
    </row>
    <row r="508" spans="2:5" x14ac:dyDescent="0.25">
      <c r="B508" s="103">
        <v>44139</v>
      </c>
      <c r="C508" s="100" t="s">
        <v>210</v>
      </c>
      <c r="D508" s="104">
        <v>23313.72</v>
      </c>
      <c r="E508" s="106">
        <v>1</v>
      </c>
    </row>
    <row r="509" spans="2:5" x14ac:dyDescent="0.25">
      <c r="B509" s="103">
        <v>44139</v>
      </c>
      <c r="C509" s="100" t="s">
        <v>210</v>
      </c>
      <c r="D509" s="104">
        <v>112850.56</v>
      </c>
      <c r="E509" s="106">
        <v>1</v>
      </c>
    </row>
    <row r="510" spans="2:5" x14ac:dyDescent="0.25">
      <c r="B510" s="103">
        <v>44139</v>
      </c>
      <c r="C510" s="100" t="s">
        <v>210</v>
      </c>
      <c r="D510" s="104">
        <v>20024.47</v>
      </c>
      <c r="E510" s="106">
        <v>1</v>
      </c>
    </row>
    <row r="511" spans="2:5" x14ac:dyDescent="0.25">
      <c r="B511" s="103">
        <v>44139</v>
      </c>
      <c r="C511" s="100" t="s">
        <v>210</v>
      </c>
      <c r="D511" s="104">
        <v>20740.34</v>
      </c>
      <c r="E511" s="106">
        <v>1</v>
      </c>
    </row>
    <row r="512" spans="2:5" x14ac:dyDescent="0.25">
      <c r="B512" s="103">
        <v>44139</v>
      </c>
      <c r="C512" s="100" t="s">
        <v>473</v>
      </c>
      <c r="D512" s="104">
        <v>3618.72</v>
      </c>
      <c r="E512" s="106">
        <v>1</v>
      </c>
    </row>
    <row r="513" spans="2:5" x14ac:dyDescent="0.25">
      <c r="B513" s="103">
        <v>44139</v>
      </c>
      <c r="C513" s="100" t="s">
        <v>473</v>
      </c>
      <c r="D513" s="104">
        <v>3936.43</v>
      </c>
      <c r="E513" s="106">
        <v>1</v>
      </c>
    </row>
    <row r="514" spans="2:5" x14ac:dyDescent="0.25">
      <c r="B514" s="103">
        <v>44139</v>
      </c>
      <c r="C514" s="100" t="s">
        <v>466</v>
      </c>
      <c r="D514" s="104">
        <v>1457.36</v>
      </c>
      <c r="E514" s="106">
        <v>1</v>
      </c>
    </row>
    <row r="515" spans="2:5" x14ac:dyDescent="0.25">
      <c r="B515" s="103">
        <v>44139</v>
      </c>
      <c r="C515" s="100" t="s">
        <v>466</v>
      </c>
      <c r="D515" s="104">
        <v>304.06</v>
      </c>
      <c r="E515" s="106">
        <v>1</v>
      </c>
    </row>
    <row r="516" spans="2:5" x14ac:dyDescent="0.25">
      <c r="B516" s="103">
        <v>44140</v>
      </c>
      <c r="C516" s="100" t="s">
        <v>462</v>
      </c>
      <c r="D516" s="104">
        <v>26671.35</v>
      </c>
      <c r="E516" s="106">
        <v>1</v>
      </c>
    </row>
    <row r="517" spans="2:5" x14ac:dyDescent="0.25">
      <c r="B517" s="103">
        <v>44140</v>
      </c>
      <c r="C517" s="100" t="s">
        <v>462</v>
      </c>
      <c r="D517" s="104">
        <v>31460.74</v>
      </c>
      <c r="E517" s="106">
        <v>1</v>
      </c>
    </row>
    <row r="518" spans="2:5" x14ac:dyDescent="0.25">
      <c r="B518" s="103">
        <v>44140</v>
      </c>
      <c r="C518" s="100" t="s">
        <v>474</v>
      </c>
      <c r="D518" s="104">
        <v>20045.57</v>
      </c>
      <c r="E518" s="106">
        <v>1</v>
      </c>
    </row>
    <row r="519" spans="2:5" x14ac:dyDescent="0.25">
      <c r="B519" s="103">
        <v>44140</v>
      </c>
      <c r="C519" s="100" t="s">
        <v>474</v>
      </c>
      <c r="D519" s="104">
        <v>5655.24</v>
      </c>
      <c r="E519" s="106">
        <v>1</v>
      </c>
    </row>
    <row r="520" spans="2:5" x14ac:dyDescent="0.25">
      <c r="B520" s="103">
        <v>44140</v>
      </c>
      <c r="C520" s="100" t="s">
        <v>474</v>
      </c>
      <c r="D520" s="104">
        <v>60340.55</v>
      </c>
      <c r="E520" s="106">
        <v>1</v>
      </c>
    </row>
    <row r="521" spans="2:5" x14ac:dyDescent="0.25">
      <c r="B521" s="103">
        <v>44140</v>
      </c>
      <c r="C521" s="100" t="s">
        <v>474</v>
      </c>
      <c r="D521" s="104">
        <v>11923.62</v>
      </c>
      <c r="E521" s="106">
        <v>1</v>
      </c>
    </row>
    <row r="522" spans="2:5" x14ac:dyDescent="0.25">
      <c r="B522" s="103">
        <v>44140</v>
      </c>
      <c r="C522" s="100" t="s">
        <v>464</v>
      </c>
      <c r="D522" s="104">
        <v>934.28</v>
      </c>
      <c r="E522" s="106">
        <v>1</v>
      </c>
    </row>
    <row r="523" spans="2:5" x14ac:dyDescent="0.25">
      <c r="B523" s="103">
        <v>44140</v>
      </c>
      <c r="C523" s="100" t="s">
        <v>464</v>
      </c>
      <c r="D523" s="104">
        <v>190.39</v>
      </c>
      <c r="E523" s="106">
        <v>1</v>
      </c>
    </row>
    <row r="524" spans="2:5" x14ac:dyDescent="0.25">
      <c r="B524" s="103">
        <v>44140</v>
      </c>
      <c r="C524" s="100" t="s">
        <v>467</v>
      </c>
      <c r="D524" s="104">
        <v>269.88</v>
      </c>
      <c r="E524" s="106">
        <v>1</v>
      </c>
    </row>
    <row r="525" spans="2:5" x14ac:dyDescent="0.25">
      <c r="B525" s="103">
        <v>44140</v>
      </c>
      <c r="C525" s="100" t="s">
        <v>211</v>
      </c>
      <c r="D525" s="104">
        <v>917.59</v>
      </c>
      <c r="E525" s="106">
        <v>1</v>
      </c>
    </row>
    <row r="526" spans="2:5" x14ac:dyDescent="0.25">
      <c r="B526" s="103">
        <v>44140</v>
      </c>
      <c r="C526" s="100" t="s">
        <v>211</v>
      </c>
      <c r="D526" s="104">
        <v>121.62</v>
      </c>
      <c r="E526" s="106">
        <v>1</v>
      </c>
    </row>
    <row r="527" spans="2:5" x14ac:dyDescent="0.25">
      <c r="B527" s="103">
        <v>44140</v>
      </c>
      <c r="C527" s="100" t="s">
        <v>211</v>
      </c>
      <c r="D527" s="104">
        <v>61</v>
      </c>
      <c r="E527" s="106">
        <v>1</v>
      </c>
    </row>
    <row r="528" spans="2:5" x14ac:dyDescent="0.25">
      <c r="B528" s="103">
        <v>44140</v>
      </c>
      <c r="C528" s="100" t="s">
        <v>470</v>
      </c>
      <c r="D528" s="104">
        <v>2945.17</v>
      </c>
      <c r="E528" s="106">
        <v>1</v>
      </c>
    </row>
    <row r="529" spans="2:5" x14ac:dyDescent="0.25">
      <c r="B529" s="103">
        <v>44140</v>
      </c>
      <c r="C529" s="100" t="s">
        <v>470</v>
      </c>
      <c r="D529" s="104">
        <v>3955.71</v>
      </c>
      <c r="E529" s="106">
        <v>1</v>
      </c>
    </row>
    <row r="530" spans="2:5" x14ac:dyDescent="0.25">
      <c r="B530" s="103">
        <v>44141</v>
      </c>
      <c r="C530" s="100" t="s">
        <v>475</v>
      </c>
      <c r="D530" s="104">
        <v>19786.259999999998</v>
      </c>
      <c r="E530" s="106">
        <v>1</v>
      </c>
    </row>
    <row r="531" spans="2:5" x14ac:dyDescent="0.25">
      <c r="B531" s="103">
        <v>44141</v>
      </c>
      <c r="C531" s="100" t="s">
        <v>475</v>
      </c>
      <c r="D531" s="104">
        <v>8636.9500000000007</v>
      </c>
      <c r="E531" s="106">
        <v>1</v>
      </c>
    </row>
    <row r="532" spans="2:5" x14ac:dyDescent="0.25">
      <c r="B532" s="103">
        <v>44141</v>
      </c>
      <c r="C532" s="100" t="s">
        <v>475</v>
      </c>
      <c r="D532" s="104">
        <v>15923.94</v>
      </c>
      <c r="E532" s="106">
        <v>1</v>
      </c>
    </row>
    <row r="533" spans="2:5" x14ac:dyDescent="0.25">
      <c r="B533" s="103">
        <v>44141</v>
      </c>
      <c r="C533" s="100" t="s">
        <v>475</v>
      </c>
      <c r="D533" s="104">
        <v>6803.34</v>
      </c>
      <c r="E533" s="106">
        <v>1</v>
      </c>
    </row>
    <row r="534" spans="2:5" x14ac:dyDescent="0.25">
      <c r="B534" s="103">
        <v>44141</v>
      </c>
      <c r="C534" s="100" t="s">
        <v>475</v>
      </c>
      <c r="D534" s="104">
        <v>19762.740000000002</v>
      </c>
      <c r="E534" s="106">
        <v>1</v>
      </c>
    </row>
    <row r="535" spans="2:5" x14ac:dyDescent="0.25">
      <c r="B535" s="103">
        <v>44141</v>
      </c>
      <c r="C535" s="100" t="s">
        <v>475</v>
      </c>
      <c r="D535" s="104">
        <v>8539.57</v>
      </c>
      <c r="E535" s="106">
        <v>1</v>
      </c>
    </row>
    <row r="536" spans="2:5" x14ac:dyDescent="0.25">
      <c r="B536" s="103">
        <v>44141</v>
      </c>
      <c r="C536" s="100" t="s">
        <v>475</v>
      </c>
      <c r="D536" s="104">
        <v>11671.03</v>
      </c>
      <c r="E536" s="106">
        <v>1</v>
      </c>
    </row>
    <row r="537" spans="2:5" x14ac:dyDescent="0.25">
      <c r="B537" s="103">
        <v>44141</v>
      </c>
      <c r="C537" s="100" t="s">
        <v>475</v>
      </c>
      <c r="D537" s="104">
        <v>4890.04</v>
      </c>
      <c r="E537" s="106">
        <v>1</v>
      </c>
    </row>
    <row r="538" spans="2:5" x14ac:dyDescent="0.25">
      <c r="B538" s="103">
        <v>44141</v>
      </c>
      <c r="C538" s="100" t="s">
        <v>475</v>
      </c>
      <c r="D538" s="104">
        <v>9215.33</v>
      </c>
      <c r="E538" s="106">
        <v>1</v>
      </c>
    </row>
    <row r="539" spans="2:5" x14ac:dyDescent="0.25">
      <c r="B539" s="103">
        <v>44141</v>
      </c>
      <c r="C539" s="100" t="s">
        <v>475</v>
      </c>
      <c r="D539" s="104">
        <v>3900.54</v>
      </c>
      <c r="E539" s="106">
        <v>1</v>
      </c>
    </row>
    <row r="540" spans="2:5" x14ac:dyDescent="0.25">
      <c r="B540" s="103">
        <v>44141</v>
      </c>
      <c r="C540" s="100" t="s">
        <v>475</v>
      </c>
      <c r="D540" s="104">
        <v>11808.24</v>
      </c>
      <c r="E540" s="106">
        <v>1</v>
      </c>
    </row>
    <row r="541" spans="2:5" x14ac:dyDescent="0.25">
      <c r="B541" s="103">
        <v>44141</v>
      </c>
      <c r="C541" s="100" t="s">
        <v>475</v>
      </c>
      <c r="D541" s="104">
        <v>4928.1400000000003</v>
      </c>
      <c r="E541" s="106">
        <v>1</v>
      </c>
    </row>
    <row r="542" spans="2:5" x14ac:dyDescent="0.25">
      <c r="B542" s="103">
        <v>44143</v>
      </c>
      <c r="C542" s="100" t="s">
        <v>463</v>
      </c>
      <c r="D542" s="104">
        <v>1917.85</v>
      </c>
      <c r="E542" s="106">
        <v>1</v>
      </c>
    </row>
    <row r="543" spans="2:5" x14ac:dyDescent="0.25">
      <c r="B543" s="103">
        <v>44143</v>
      </c>
      <c r="C543" s="100" t="s">
        <v>471</v>
      </c>
      <c r="D543" s="104">
        <v>3814.29</v>
      </c>
      <c r="E543" s="106">
        <v>1</v>
      </c>
    </row>
    <row r="544" spans="2:5" x14ac:dyDescent="0.25">
      <c r="B544" s="103">
        <v>44143</v>
      </c>
      <c r="C544" s="100" t="s">
        <v>471</v>
      </c>
      <c r="D544" s="104">
        <v>2931.16</v>
      </c>
      <c r="E544" s="106">
        <v>1</v>
      </c>
    </row>
    <row r="545" spans="2:5" x14ac:dyDescent="0.25">
      <c r="B545" s="103">
        <v>44143</v>
      </c>
      <c r="C545" s="100" t="s">
        <v>212</v>
      </c>
      <c r="D545" s="104">
        <v>80921.7</v>
      </c>
      <c r="E545" s="106">
        <v>1</v>
      </c>
    </row>
    <row r="546" spans="2:5" x14ac:dyDescent="0.25">
      <c r="B546" s="103">
        <v>44143</v>
      </c>
      <c r="C546" s="100" t="s">
        <v>212</v>
      </c>
      <c r="D546" s="104">
        <v>13549.89</v>
      </c>
      <c r="E546" s="106">
        <v>1</v>
      </c>
    </row>
    <row r="547" spans="2:5" x14ac:dyDescent="0.25">
      <c r="B547" s="103">
        <v>44144</v>
      </c>
      <c r="C547" s="100" t="s">
        <v>472</v>
      </c>
      <c r="D547" s="104">
        <v>945.51</v>
      </c>
      <c r="E547" s="106">
        <v>1</v>
      </c>
    </row>
    <row r="548" spans="2:5" x14ac:dyDescent="0.25">
      <c r="B548" s="103">
        <v>44144</v>
      </c>
      <c r="C548" s="100" t="s">
        <v>213</v>
      </c>
      <c r="D548" s="104">
        <v>26397.43</v>
      </c>
      <c r="E548" s="106">
        <v>1</v>
      </c>
    </row>
    <row r="549" spans="2:5" x14ac:dyDescent="0.25">
      <c r="B549" s="103">
        <v>44144</v>
      </c>
      <c r="C549" s="100" t="s">
        <v>213</v>
      </c>
      <c r="D549" s="104">
        <v>8816.64</v>
      </c>
      <c r="E549" s="106">
        <v>1</v>
      </c>
    </row>
    <row r="550" spans="2:5" x14ac:dyDescent="0.25">
      <c r="B550" s="103">
        <v>44144</v>
      </c>
      <c r="C550" s="100" t="s">
        <v>213</v>
      </c>
      <c r="D550" s="104">
        <v>81841.460000000006</v>
      </c>
      <c r="E550" s="106">
        <v>1</v>
      </c>
    </row>
    <row r="551" spans="2:5" x14ac:dyDescent="0.25">
      <c r="B551" s="103">
        <v>44144</v>
      </c>
      <c r="C551" s="100" t="s">
        <v>213</v>
      </c>
      <c r="D551" s="104">
        <v>16951.580000000002</v>
      </c>
      <c r="E551" s="106">
        <v>1</v>
      </c>
    </row>
    <row r="552" spans="2:5" x14ac:dyDescent="0.25">
      <c r="B552" s="103">
        <v>44145</v>
      </c>
      <c r="C552" s="100" t="s">
        <v>479</v>
      </c>
      <c r="D552" s="104">
        <v>16560.63</v>
      </c>
      <c r="E552" s="106">
        <v>1</v>
      </c>
    </row>
    <row r="553" spans="2:5" x14ac:dyDescent="0.25">
      <c r="B553" s="103">
        <v>44145</v>
      </c>
      <c r="C553" s="100" t="s">
        <v>479</v>
      </c>
      <c r="D553" s="104">
        <v>5781.2</v>
      </c>
      <c r="E553" s="106">
        <v>1</v>
      </c>
    </row>
    <row r="554" spans="2:5" x14ac:dyDescent="0.25">
      <c r="B554" s="103">
        <v>44145</v>
      </c>
      <c r="C554" s="100" t="s">
        <v>479</v>
      </c>
      <c r="D554" s="104">
        <v>51708.92</v>
      </c>
      <c r="E554" s="106">
        <v>1</v>
      </c>
    </row>
    <row r="555" spans="2:5" x14ac:dyDescent="0.25">
      <c r="B555" s="103">
        <v>44145</v>
      </c>
      <c r="C555" s="100" t="s">
        <v>479</v>
      </c>
      <c r="D555" s="104">
        <v>10939.37</v>
      </c>
      <c r="E555" s="106">
        <v>1</v>
      </c>
    </row>
    <row r="556" spans="2:5" x14ac:dyDescent="0.25">
      <c r="B556" s="103">
        <v>44146</v>
      </c>
      <c r="C556" s="100" t="s">
        <v>476</v>
      </c>
      <c r="D556" s="104">
        <v>4423.8599999999997</v>
      </c>
      <c r="E556" s="106">
        <v>1</v>
      </c>
    </row>
    <row r="557" spans="2:5" x14ac:dyDescent="0.25">
      <c r="B557" s="103">
        <v>44146</v>
      </c>
      <c r="C557" s="100" t="s">
        <v>476</v>
      </c>
      <c r="D557" s="104">
        <v>9293.7999999999993</v>
      </c>
      <c r="E557" s="106">
        <v>1</v>
      </c>
    </row>
    <row r="558" spans="2:5" x14ac:dyDescent="0.25">
      <c r="B558" s="103">
        <v>44146</v>
      </c>
      <c r="C558" s="100" t="s">
        <v>477</v>
      </c>
      <c r="D558" s="104">
        <v>2617.63</v>
      </c>
      <c r="E558" s="106">
        <v>1</v>
      </c>
    </row>
    <row r="559" spans="2:5" x14ac:dyDescent="0.25">
      <c r="B559" s="103">
        <v>44146</v>
      </c>
      <c r="C559" s="100" t="s">
        <v>477</v>
      </c>
      <c r="D559" s="104">
        <v>3119.89</v>
      </c>
      <c r="E559" s="106">
        <v>1</v>
      </c>
    </row>
    <row r="560" spans="2:5" x14ac:dyDescent="0.25">
      <c r="B560" s="103">
        <v>44146</v>
      </c>
      <c r="C560" s="100" t="s">
        <v>480</v>
      </c>
      <c r="D560" s="104">
        <v>1384.66</v>
      </c>
      <c r="E560" s="106">
        <v>1</v>
      </c>
    </row>
    <row r="561" spans="2:5" x14ac:dyDescent="0.25">
      <c r="B561" s="103">
        <v>44146</v>
      </c>
      <c r="C561" s="100" t="s">
        <v>478</v>
      </c>
      <c r="D561" s="104">
        <v>6709.89</v>
      </c>
      <c r="E561" s="106">
        <v>1</v>
      </c>
    </row>
    <row r="562" spans="2:5" x14ac:dyDescent="0.25">
      <c r="B562" s="103">
        <v>44146</v>
      </c>
      <c r="C562" s="100" t="s">
        <v>482</v>
      </c>
      <c r="D562" s="104">
        <v>1473.31</v>
      </c>
      <c r="E562" s="106">
        <v>1</v>
      </c>
    </row>
    <row r="563" spans="2:5" x14ac:dyDescent="0.25">
      <c r="B563" s="103">
        <v>44147</v>
      </c>
      <c r="C563" s="100" t="s">
        <v>481</v>
      </c>
      <c r="D563" s="104">
        <v>39852.699999999997</v>
      </c>
      <c r="E563" s="106">
        <v>1</v>
      </c>
    </row>
    <row r="564" spans="2:5" x14ac:dyDescent="0.25">
      <c r="B564" s="103">
        <v>44147</v>
      </c>
      <c r="C564" s="100" t="s">
        <v>214</v>
      </c>
      <c r="D564" s="104">
        <v>66245.56</v>
      </c>
      <c r="E564" s="106">
        <v>1</v>
      </c>
    </row>
    <row r="565" spans="2:5" x14ac:dyDescent="0.25">
      <c r="B565" s="103">
        <v>44147</v>
      </c>
      <c r="C565" s="100" t="s">
        <v>483</v>
      </c>
      <c r="D565" s="104">
        <v>2868.07</v>
      </c>
      <c r="E565" s="106">
        <v>1</v>
      </c>
    </row>
    <row r="566" spans="2:5" x14ac:dyDescent="0.25">
      <c r="B566" s="103">
        <v>44148</v>
      </c>
      <c r="C566" s="100" t="s">
        <v>484</v>
      </c>
      <c r="D566" s="104">
        <v>19692.169999999998</v>
      </c>
      <c r="E566" s="106">
        <v>1</v>
      </c>
    </row>
    <row r="567" spans="2:5" x14ac:dyDescent="0.25">
      <c r="B567" s="103">
        <v>44148</v>
      </c>
      <c r="C567" s="100" t="s">
        <v>484</v>
      </c>
      <c r="D567" s="104">
        <v>8514.17</v>
      </c>
      <c r="E567" s="106">
        <v>1</v>
      </c>
    </row>
    <row r="568" spans="2:5" x14ac:dyDescent="0.25">
      <c r="B568" s="103">
        <v>44148</v>
      </c>
      <c r="C568" s="100" t="s">
        <v>484</v>
      </c>
      <c r="D568" s="104">
        <v>19692.169999999998</v>
      </c>
      <c r="E568" s="106">
        <v>1</v>
      </c>
    </row>
    <row r="569" spans="2:5" x14ac:dyDescent="0.25">
      <c r="B569" s="103">
        <v>44148</v>
      </c>
      <c r="C569" s="100" t="s">
        <v>484</v>
      </c>
      <c r="D569" s="104">
        <v>8514.17</v>
      </c>
      <c r="E569" s="106">
        <v>1</v>
      </c>
    </row>
    <row r="570" spans="2:5" x14ac:dyDescent="0.25">
      <c r="B570" s="103">
        <v>44148</v>
      </c>
      <c r="C570" s="100" t="s">
        <v>484</v>
      </c>
      <c r="D570" s="104">
        <v>15667</v>
      </c>
      <c r="E570" s="106">
        <v>1</v>
      </c>
    </row>
    <row r="571" spans="2:5" x14ac:dyDescent="0.25">
      <c r="B571" s="103">
        <v>44148</v>
      </c>
      <c r="C571" s="100" t="s">
        <v>484</v>
      </c>
      <c r="D571" s="104">
        <v>6696.2</v>
      </c>
      <c r="E571" s="106">
        <v>1</v>
      </c>
    </row>
    <row r="572" spans="2:5" x14ac:dyDescent="0.25">
      <c r="B572" s="103">
        <v>44148</v>
      </c>
      <c r="C572" s="100" t="s">
        <v>215</v>
      </c>
      <c r="D572" s="104">
        <v>15833.07</v>
      </c>
      <c r="E572" s="106">
        <v>1</v>
      </c>
    </row>
    <row r="573" spans="2:5" x14ac:dyDescent="0.25">
      <c r="B573" s="103">
        <v>44148</v>
      </c>
      <c r="C573" s="100" t="s">
        <v>215</v>
      </c>
      <c r="D573" s="104">
        <v>6773.21</v>
      </c>
      <c r="E573" s="106">
        <v>1</v>
      </c>
    </row>
    <row r="574" spans="2:5" x14ac:dyDescent="0.25">
      <c r="B574" s="103">
        <v>44148</v>
      </c>
      <c r="C574" s="100" t="s">
        <v>215</v>
      </c>
      <c r="D574" s="104">
        <v>15942.74</v>
      </c>
      <c r="E574" s="106">
        <v>1</v>
      </c>
    </row>
    <row r="575" spans="2:5" x14ac:dyDescent="0.25">
      <c r="B575" s="103">
        <v>44148</v>
      </c>
      <c r="C575" s="100" t="s">
        <v>215</v>
      </c>
      <c r="D575" s="104">
        <v>6820.08</v>
      </c>
      <c r="E575" s="106">
        <v>1</v>
      </c>
    </row>
    <row r="576" spans="2:5" x14ac:dyDescent="0.25">
      <c r="B576" s="103">
        <v>44148</v>
      </c>
      <c r="C576" s="100" t="s">
        <v>215</v>
      </c>
      <c r="D576" s="104">
        <v>10910.47</v>
      </c>
      <c r="E576" s="106">
        <v>1</v>
      </c>
    </row>
    <row r="577" spans="2:5" x14ac:dyDescent="0.25">
      <c r="B577" s="103">
        <v>44148</v>
      </c>
      <c r="C577" s="100" t="s">
        <v>215</v>
      </c>
      <c r="D577" s="104">
        <v>5056.1400000000003</v>
      </c>
      <c r="E577" s="106">
        <v>1</v>
      </c>
    </row>
    <row r="578" spans="2:5" x14ac:dyDescent="0.25">
      <c r="B578" s="103">
        <v>44148</v>
      </c>
      <c r="C578" s="100" t="s">
        <v>215</v>
      </c>
      <c r="D578" s="104">
        <v>9096.26</v>
      </c>
      <c r="E578" s="106">
        <v>1</v>
      </c>
    </row>
    <row r="579" spans="2:5" x14ac:dyDescent="0.25">
      <c r="B579" s="103">
        <v>44148</v>
      </c>
      <c r="C579" s="100" t="s">
        <v>215</v>
      </c>
      <c r="D579" s="104">
        <v>4038.88</v>
      </c>
      <c r="E579" s="106">
        <v>1</v>
      </c>
    </row>
    <row r="580" spans="2:5" x14ac:dyDescent="0.25">
      <c r="B580" s="103">
        <v>44148</v>
      </c>
      <c r="C580" s="100" t="s">
        <v>215</v>
      </c>
      <c r="D580" s="104">
        <v>11035.93</v>
      </c>
      <c r="E580" s="106">
        <v>1</v>
      </c>
    </row>
    <row r="581" spans="2:5" x14ac:dyDescent="0.25">
      <c r="B581" s="103">
        <v>44148</v>
      </c>
      <c r="C581" s="100" t="s">
        <v>215</v>
      </c>
      <c r="D581" s="104">
        <v>5082.5600000000004</v>
      </c>
      <c r="E581" s="106">
        <v>1</v>
      </c>
    </row>
    <row r="582" spans="2:5" x14ac:dyDescent="0.25">
      <c r="B582" s="103">
        <v>44148</v>
      </c>
      <c r="C582" s="100" t="s">
        <v>215</v>
      </c>
      <c r="D582" s="104">
        <v>4108.88</v>
      </c>
      <c r="E582" s="106">
        <v>1</v>
      </c>
    </row>
    <row r="583" spans="2:5" x14ac:dyDescent="0.25">
      <c r="B583" s="103">
        <v>44148</v>
      </c>
      <c r="C583" s="100" t="s">
        <v>215</v>
      </c>
      <c r="D583" s="104">
        <v>9168.33</v>
      </c>
      <c r="E583" s="106">
        <v>1</v>
      </c>
    </row>
    <row r="584" spans="2:5" x14ac:dyDescent="0.25">
      <c r="B584" s="103">
        <v>44148</v>
      </c>
      <c r="C584" s="100" t="s">
        <v>215</v>
      </c>
      <c r="D584" s="104">
        <v>9115.06</v>
      </c>
      <c r="E584" s="106">
        <v>1</v>
      </c>
    </row>
    <row r="585" spans="2:5" x14ac:dyDescent="0.25">
      <c r="B585" s="103">
        <v>44148</v>
      </c>
      <c r="C585" s="100" t="s">
        <v>215</v>
      </c>
      <c r="D585" s="104">
        <v>3910.58</v>
      </c>
      <c r="E585" s="106">
        <v>1</v>
      </c>
    </row>
    <row r="586" spans="2:5" x14ac:dyDescent="0.25">
      <c r="B586" s="103">
        <v>44148</v>
      </c>
      <c r="C586" s="100" t="s">
        <v>515</v>
      </c>
      <c r="D586" s="104">
        <v>1857.51</v>
      </c>
      <c r="E586" s="106">
        <v>1</v>
      </c>
    </row>
    <row r="587" spans="2:5" x14ac:dyDescent="0.25">
      <c r="B587" s="103">
        <v>44148</v>
      </c>
      <c r="C587" s="100" t="s">
        <v>515</v>
      </c>
      <c r="D587" s="104">
        <v>2553.67</v>
      </c>
      <c r="E587" s="106">
        <v>1</v>
      </c>
    </row>
    <row r="588" spans="2:5" x14ac:dyDescent="0.25">
      <c r="B588" s="103">
        <v>44150</v>
      </c>
      <c r="C588" s="100" t="s">
        <v>485</v>
      </c>
      <c r="D588" s="104">
        <v>4358.13</v>
      </c>
      <c r="E588" s="106">
        <v>1</v>
      </c>
    </row>
    <row r="589" spans="2:5" x14ac:dyDescent="0.25">
      <c r="B589" s="103">
        <v>44150</v>
      </c>
      <c r="C589" s="100" t="s">
        <v>485</v>
      </c>
      <c r="D589" s="104">
        <v>1277</v>
      </c>
      <c r="E589" s="106">
        <v>1</v>
      </c>
    </row>
    <row r="590" spans="2:5" x14ac:dyDescent="0.25">
      <c r="B590" s="103">
        <v>44150</v>
      </c>
      <c r="C590" s="100" t="s">
        <v>505</v>
      </c>
      <c r="D590" s="104">
        <v>2985.38</v>
      </c>
      <c r="E590" s="106">
        <v>1</v>
      </c>
    </row>
    <row r="591" spans="2:5" x14ac:dyDescent="0.25">
      <c r="B591" s="103">
        <v>44150</v>
      </c>
      <c r="C591" s="100" t="s">
        <v>505</v>
      </c>
      <c r="D591" s="104">
        <v>4821.8900000000003</v>
      </c>
      <c r="E591" s="106">
        <v>1</v>
      </c>
    </row>
    <row r="592" spans="2:5" x14ac:dyDescent="0.25">
      <c r="B592" s="103">
        <v>44150</v>
      </c>
      <c r="C592" s="100" t="s">
        <v>505</v>
      </c>
      <c r="D592" s="104">
        <v>2230.65</v>
      </c>
      <c r="E592" s="106">
        <v>1</v>
      </c>
    </row>
    <row r="593" spans="2:5" x14ac:dyDescent="0.25">
      <c r="B593" s="103">
        <v>44150</v>
      </c>
      <c r="C593" s="100" t="s">
        <v>505</v>
      </c>
      <c r="D593" s="104">
        <v>1293.48</v>
      </c>
      <c r="E593" s="106">
        <v>1</v>
      </c>
    </row>
    <row r="594" spans="2:5" x14ac:dyDescent="0.25">
      <c r="B594" s="103">
        <v>44152</v>
      </c>
      <c r="C594" s="100" t="s">
        <v>216</v>
      </c>
      <c r="D594" s="104">
        <v>27644.91</v>
      </c>
      <c r="E594" s="106">
        <v>1</v>
      </c>
    </row>
    <row r="595" spans="2:5" x14ac:dyDescent="0.25">
      <c r="B595" s="103">
        <v>44152</v>
      </c>
      <c r="C595" s="100" t="s">
        <v>216</v>
      </c>
      <c r="D595" s="104">
        <v>8023.14</v>
      </c>
      <c r="E595" s="106">
        <v>1</v>
      </c>
    </row>
    <row r="596" spans="2:5" x14ac:dyDescent="0.25">
      <c r="B596" s="103">
        <v>44152</v>
      </c>
      <c r="C596" s="100" t="s">
        <v>216</v>
      </c>
      <c r="D596" s="104">
        <v>83491.23</v>
      </c>
      <c r="E596" s="106">
        <v>1</v>
      </c>
    </row>
    <row r="597" spans="2:5" x14ac:dyDescent="0.25">
      <c r="B597" s="103">
        <v>44152</v>
      </c>
      <c r="C597" s="100" t="s">
        <v>216</v>
      </c>
      <c r="D597" s="104">
        <v>16934.39</v>
      </c>
      <c r="E597" s="106">
        <v>1</v>
      </c>
    </row>
    <row r="598" spans="2:5" x14ac:dyDescent="0.25">
      <c r="B598" s="103">
        <v>44153</v>
      </c>
      <c r="C598" s="100" t="s">
        <v>488</v>
      </c>
      <c r="D598" s="104">
        <v>1364.06</v>
      </c>
      <c r="E598" s="106">
        <v>1</v>
      </c>
    </row>
    <row r="599" spans="2:5" x14ac:dyDescent="0.25">
      <c r="B599" s="103">
        <v>44153</v>
      </c>
      <c r="C599" s="100" t="s">
        <v>488</v>
      </c>
      <c r="D599" s="104">
        <v>41476.660000000003</v>
      </c>
      <c r="E599" s="106">
        <v>1</v>
      </c>
    </row>
    <row r="600" spans="2:5" x14ac:dyDescent="0.25">
      <c r="B600" s="103">
        <v>44153</v>
      </c>
      <c r="C600" s="100" t="s">
        <v>488</v>
      </c>
      <c r="D600" s="104">
        <v>24738.41</v>
      </c>
      <c r="E600" s="106">
        <v>1</v>
      </c>
    </row>
    <row r="601" spans="2:5" x14ac:dyDescent="0.25">
      <c r="B601" s="103">
        <v>44153</v>
      </c>
      <c r="C601" s="100" t="s">
        <v>488</v>
      </c>
      <c r="D601" s="104">
        <v>18538.77</v>
      </c>
      <c r="E601" s="106">
        <v>1</v>
      </c>
    </row>
    <row r="602" spans="2:5" x14ac:dyDescent="0.25">
      <c r="B602" s="103">
        <v>44153</v>
      </c>
      <c r="C602" s="100" t="s">
        <v>489</v>
      </c>
      <c r="D602" s="104">
        <v>1364.06</v>
      </c>
      <c r="E602" s="106">
        <v>1</v>
      </c>
    </row>
    <row r="603" spans="2:5" x14ac:dyDescent="0.25">
      <c r="B603" s="103">
        <v>44153</v>
      </c>
      <c r="C603" s="100" t="s">
        <v>489</v>
      </c>
      <c r="D603" s="104">
        <v>5668.87</v>
      </c>
      <c r="E603" s="106">
        <v>1</v>
      </c>
    </row>
    <row r="604" spans="2:5" x14ac:dyDescent="0.25">
      <c r="B604" s="103">
        <v>44153</v>
      </c>
      <c r="C604" s="100" t="s">
        <v>489</v>
      </c>
      <c r="D604" s="104">
        <v>1409.22</v>
      </c>
      <c r="E604" s="106">
        <v>1</v>
      </c>
    </row>
    <row r="605" spans="2:5" x14ac:dyDescent="0.25">
      <c r="B605" s="103">
        <v>44153</v>
      </c>
      <c r="C605" s="100" t="s">
        <v>491</v>
      </c>
      <c r="D605" s="104">
        <v>5120.17</v>
      </c>
      <c r="E605" s="106">
        <v>1</v>
      </c>
    </row>
    <row r="606" spans="2:5" x14ac:dyDescent="0.25">
      <c r="B606" s="103">
        <v>44153</v>
      </c>
      <c r="C606" s="100" t="s">
        <v>491</v>
      </c>
      <c r="D606" s="104">
        <v>3156.65</v>
      </c>
      <c r="E606" s="106">
        <v>1</v>
      </c>
    </row>
    <row r="607" spans="2:5" x14ac:dyDescent="0.25">
      <c r="B607" s="103">
        <v>44153</v>
      </c>
      <c r="C607" s="100" t="s">
        <v>513</v>
      </c>
      <c r="D607" s="104">
        <v>3876.8</v>
      </c>
      <c r="E607" s="106">
        <v>1</v>
      </c>
    </row>
    <row r="608" spans="2:5" x14ac:dyDescent="0.25">
      <c r="B608" s="103">
        <v>44153</v>
      </c>
      <c r="C608" s="100" t="s">
        <v>513</v>
      </c>
      <c r="D608" s="104">
        <v>1576.62</v>
      </c>
      <c r="E608" s="106">
        <v>1</v>
      </c>
    </row>
    <row r="609" spans="2:5" x14ac:dyDescent="0.25">
      <c r="B609" s="103">
        <v>44153</v>
      </c>
      <c r="C609" s="100" t="s">
        <v>513</v>
      </c>
      <c r="D609" s="104">
        <v>2399.0300000000002</v>
      </c>
      <c r="E609" s="106">
        <v>1</v>
      </c>
    </row>
    <row r="610" spans="2:5" x14ac:dyDescent="0.25">
      <c r="B610" s="103">
        <v>44153</v>
      </c>
      <c r="C610" s="100" t="s">
        <v>513</v>
      </c>
      <c r="D610" s="104">
        <v>4712.1499999999996</v>
      </c>
      <c r="E610" s="106">
        <v>1</v>
      </c>
    </row>
    <row r="611" spans="2:5" x14ac:dyDescent="0.25">
      <c r="B611" s="103">
        <v>44153</v>
      </c>
      <c r="C611" s="100" t="s">
        <v>513</v>
      </c>
      <c r="D611" s="104">
        <v>4967.2700000000004</v>
      </c>
      <c r="E611" s="106">
        <v>1</v>
      </c>
    </row>
    <row r="612" spans="2:5" x14ac:dyDescent="0.25">
      <c r="B612" s="103">
        <v>44153</v>
      </c>
      <c r="C612" s="100" t="s">
        <v>513</v>
      </c>
      <c r="D612" s="104">
        <v>1898.91</v>
      </c>
      <c r="E612" s="106">
        <v>1</v>
      </c>
    </row>
    <row r="613" spans="2:5" x14ac:dyDescent="0.25">
      <c r="B613" s="103">
        <v>44154</v>
      </c>
      <c r="C613" s="100" t="s">
        <v>486</v>
      </c>
      <c r="D613" s="104">
        <v>1817.78</v>
      </c>
      <c r="E613" s="106">
        <v>1</v>
      </c>
    </row>
    <row r="614" spans="2:5" x14ac:dyDescent="0.25">
      <c r="B614" s="103">
        <v>44154</v>
      </c>
      <c r="C614" s="100" t="s">
        <v>217</v>
      </c>
      <c r="D614" s="104">
        <v>2824.87</v>
      </c>
      <c r="E614" s="106">
        <v>1</v>
      </c>
    </row>
    <row r="615" spans="2:5" x14ac:dyDescent="0.25">
      <c r="B615" s="103">
        <v>44154</v>
      </c>
      <c r="C615" s="100" t="s">
        <v>490</v>
      </c>
      <c r="D615" s="104">
        <v>1649.32</v>
      </c>
      <c r="E615" s="106">
        <v>1</v>
      </c>
    </row>
    <row r="616" spans="2:5" x14ac:dyDescent="0.25">
      <c r="B616" s="103">
        <v>44154</v>
      </c>
      <c r="C616" s="100" t="s">
        <v>490</v>
      </c>
      <c r="D616" s="104">
        <v>3510.3</v>
      </c>
      <c r="E616" s="106">
        <v>1</v>
      </c>
    </row>
    <row r="617" spans="2:5" x14ac:dyDescent="0.25">
      <c r="B617" s="103">
        <v>44154</v>
      </c>
      <c r="C617" s="100" t="s">
        <v>490</v>
      </c>
      <c r="D617" s="104">
        <v>1236.6600000000001</v>
      </c>
      <c r="E617" s="106">
        <v>1</v>
      </c>
    </row>
    <row r="618" spans="2:5" x14ac:dyDescent="0.25">
      <c r="B618" s="103">
        <v>44154</v>
      </c>
      <c r="C618" s="100" t="s">
        <v>490</v>
      </c>
      <c r="D618" s="104">
        <v>2876.51</v>
      </c>
      <c r="E618" s="106">
        <v>1</v>
      </c>
    </row>
    <row r="619" spans="2:5" x14ac:dyDescent="0.25">
      <c r="B619" s="103">
        <v>44154</v>
      </c>
      <c r="C619" s="100" t="s">
        <v>490</v>
      </c>
      <c r="D619" s="104">
        <v>2574.4699999999998</v>
      </c>
      <c r="E619" s="106">
        <v>1</v>
      </c>
    </row>
    <row r="620" spans="2:5" x14ac:dyDescent="0.25">
      <c r="B620" s="103">
        <v>44154</v>
      </c>
      <c r="C620" s="100" t="s">
        <v>490</v>
      </c>
      <c r="D620" s="104">
        <v>3330.55</v>
      </c>
      <c r="E620" s="106">
        <v>1</v>
      </c>
    </row>
    <row r="621" spans="2:5" x14ac:dyDescent="0.25">
      <c r="B621" s="103">
        <v>44154</v>
      </c>
      <c r="C621" s="100" t="s">
        <v>492</v>
      </c>
      <c r="D621" s="104">
        <v>6438.58</v>
      </c>
      <c r="E621" s="106">
        <v>1</v>
      </c>
    </row>
    <row r="622" spans="2:5" x14ac:dyDescent="0.25">
      <c r="B622" s="103">
        <v>44154</v>
      </c>
      <c r="C622" s="100" t="s">
        <v>492</v>
      </c>
      <c r="D622" s="104">
        <v>3481.82</v>
      </c>
      <c r="E622" s="106">
        <v>1</v>
      </c>
    </row>
    <row r="623" spans="2:5" x14ac:dyDescent="0.25">
      <c r="B623" s="103">
        <v>44154</v>
      </c>
      <c r="C623" s="100" t="s">
        <v>492</v>
      </c>
      <c r="D623" s="104">
        <v>8151.77</v>
      </c>
      <c r="E623" s="106">
        <v>1</v>
      </c>
    </row>
    <row r="624" spans="2:5" x14ac:dyDescent="0.25">
      <c r="B624" s="103">
        <v>44154</v>
      </c>
      <c r="C624" s="100" t="s">
        <v>503</v>
      </c>
      <c r="D624" s="104">
        <v>1192.95</v>
      </c>
      <c r="E624" s="106">
        <v>1</v>
      </c>
    </row>
    <row r="625" spans="2:5" x14ac:dyDescent="0.25">
      <c r="B625" s="103">
        <v>44154</v>
      </c>
      <c r="C625" s="100" t="s">
        <v>503</v>
      </c>
      <c r="D625" s="104">
        <v>1274.1500000000001</v>
      </c>
      <c r="E625" s="106">
        <v>1</v>
      </c>
    </row>
    <row r="626" spans="2:5" x14ac:dyDescent="0.25">
      <c r="B626" s="103">
        <v>44154</v>
      </c>
      <c r="C626" s="100" t="s">
        <v>503</v>
      </c>
      <c r="D626" s="104">
        <v>2870.01</v>
      </c>
      <c r="E626" s="106">
        <v>1</v>
      </c>
    </row>
    <row r="627" spans="2:5" x14ac:dyDescent="0.25">
      <c r="B627" s="103">
        <v>44154</v>
      </c>
      <c r="C627" s="100" t="s">
        <v>504</v>
      </c>
      <c r="D627" s="104">
        <v>24761.29</v>
      </c>
      <c r="E627" s="106">
        <v>1</v>
      </c>
    </row>
    <row r="628" spans="2:5" x14ac:dyDescent="0.25">
      <c r="B628" s="103">
        <v>44154</v>
      </c>
      <c r="C628" s="100" t="s">
        <v>506</v>
      </c>
      <c r="D628" s="104">
        <v>5212.6899999999996</v>
      </c>
      <c r="E628" s="106">
        <v>1</v>
      </c>
    </row>
    <row r="629" spans="2:5" x14ac:dyDescent="0.25">
      <c r="B629" s="103">
        <v>44154</v>
      </c>
      <c r="C629" s="100" t="s">
        <v>506</v>
      </c>
      <c r="D629" s="104">
        <v>1188.67</v>
      </c>
      <c r="E629" s="106">
        <v>1</v>
      </c>
    </row>
    <row r="630" spans="2:5" x14ac:dyDescent="0.25">
      <c r="B630" s="103">
        <v>44154</v>
      </c>
      <c r="C630" s="100" t="s">
        <v>506</v>
      </c>
      <c r="D630" s="104">
        <v>5887.68</v>
      </c>
      <c r="E630" s="106">
        <v>1</v>
      </c>
    </row>
    <row r="631" spans="2:5" x14ac:dyDescent="0.25">
      <c r="B631" s="103">
        <v>44154</v>
      </c>
      <c r="C631" s="100" t="s">
        <v>506</v>
      </c>
      <c r="D631" s="104">
        <v>5557.6</v>
      </c>
      <c r="E631" s="106">
        <v>1</v>
      </c>
    </row>
    <row r="632" spans="2:5" x14ac:dyDescent="0.25">
      <c r="B632" s="103">
        <v>44154</v>
      </c>
      <c r="C632" s="100" t="s">
        <v>508</v>
      </c>
      <c r="D632" s="104">
        <v>6460.88</v>
      </c>
      <c r="E632" s="106">
        <v>1</v>
      </c>
    </row>
    <row r="633" spans="2:5" x14ac:dyDescent="0.25">
      <c r="B633" s="103">
        <v>44154</v>
      </c>
      <c r="C633" s="100" t="s">
        <v>509</v>
      </c>
      <c r="D633" s="104">
        <v>8546.34</v>
      </c>
      <c r="E633" s="106">
        <v>1</v>
      </c>
    </row>
    <row r="634" spans="2:5" x14ac:dyDescent="0.25">
      <c r="B634" s="103">
        <v>44154</v>
      </c>
      <c r="C634" s="100" t="s">
        <v>509</v>
      </c>
      <c r="D634" s="104">
        <v>5688.11</v>
      </c>
      <c r="E634" s="106">
        <v>1</v>
      </c>
    </row>
    <row r="635" spans="2:5" x14ac:dyDescent="0.25">
      <c r="B635" s="103">
        <v>44154</v>
      </c>
      <c r="C635" s="100" t="s">
        <v>497</v>
      </c>
      <c r="D635" s="104">
        <v>6350.98</v>
      </c>
      <c r="E635" s="106">
        <v>1</v>
      </c>
    </row>
    <row r="636" spans="2:5" x14ac:dyDescent="0.25">
      <c r="B636" s="103">
        <v>44154</v>
      </c>
      <c r="C636" s="100" t="s">
        <v>514</v>
      </c>
      <c r="D636" s="104">
        <v>354.13</v>
      </c>
      <c r="E636" s="106">
        <v>1</v>
      </c>
    </row>
    <row r="637" spans="2:5" x14ac:dyDescent="0.25">
      <c r="B637" s="103">
        <v>44154</v>
      </c>
      <c r="C637" s="100" t="s">
        <v>514</v>
      </c>
      <c r="D637" s="104">
        <v>1641.17</v>
      </c>
      <c r="E637" s="106">
        <v>1</v>
      </c>
    </row>
    <row r="638" spans="2:5" x14ac:dyDescent="0.25">
      <c r="B638" s="103">
        <v>44154</v>
      </c>
      <c r="C638" s="100" t="s">
        <v>428</v>
      </c>
      <c r="D638" s="104">
        <v>1743.92</v>
      </c>
      <c r="E638" s="106">
        <v>1</v>
      </c>
    </row>
    <row r="639" spans="2:5" x14ac:dyDescent="0.25">
      <c r="B639" s="103">
        <v>44154</v>
      </c>
      <c r="C639" s="100" t="s">
        <v>428</v>
      </c>
      <c r="D639" s="104">
        <v>15689.78</v>
      </c>
      <c r="E639" s="106">
        <v>1</v>
      </c>
    </row>
    <row r="640" spans="2:5" x14ac:dyDescent="0.25">
      <c r="B640" s="103">
        <v>44154</v>
      </c>
      <c r="C640" s="100" t="s">
        <v>428</v>
      </c>
      <c r="D640" s="104">
        <v>21744.959999999999</v>
      </c>
      <c r="E640" s="106">
        <v>1</v>
      </c>
    </row>
    <row r="641" spans="2:5" x14ac:dyDescent="0.25">
      <c r="B641" s="103">
        <v>44154</v>
      </c>
      <c r="C641" s="100" t="s">
        <v>428</v>
      </c>
      <c r="D641" s="104">
        <v>27583.58</v>
      </c>
      <c r="E641" s="106">
        <v>1</v>
      </c>
    </row>
    <row r="642" spans="2:5" x14ac:dyDescent="0.25">
      <c r="B642" s="103">
        <v>44154</v>
      </c>
      <c r="C642" s="100" t="s">
        <v>218</v>
      </c>
      <c r="D642" s="104">
        <v>10094.98</v>
      </c>
      <c r="E642" s="106">
        <v>1</v>
      </c>
    </row>
    <row r="643" spans="2:5" x14ac:dyDescent="0.25">
      <c r="B643" s="103">
        <v>44154</v>
      </c>
      <c r="C643" s="100" t="s">
        <v>544</v>
      </c>
      <c r="D643" s="104">
        <v>8447.4</v>
      </c>
      <c r="E643" s="106">
        <v>1</v>
      </c>
    </row>
    <row r="644" spans="2:5" x14ac:dyDescent="0.25">
      <c r="B644" s="103">
        <v>44154</v>
      </c>
      <c r="C644" s="100" t="s">
        <v>544</v>
      </c>
      <c r="D644" s="104">
        <v>8519.6200000000008</v>
      </c>
      <c r="E644" s="106">
        <v>1</v>
      </c>
    </row>
    <row r="645" spans="2:5" x14ac:dyDescent="0.25">
      <c r="B645" s="103">
        <v>44154</v>
      </c>
      <c r="C645" s="100" t="s">
        <v>545</v>
      </c>
      <c r="D645" s="104">
        <v>21601.32</v>
      </c>
      <c r="E645" s="106">
        <v>1</v>
      </c>
    </row>
    <row r="646" spans="2:5" x14ac:dyDescent="0.25">
      <c r="B646" s="103">
        <v>44154</v>
      </c>
      <c r="C646" s="100" t="s">
        <v>545</v>
      </c>
      <c r="D646" s="104">
        <v>566.04</v>
      </c>
      <c r="E646" s="106">
        <v>1</v>
      </c>
    </row>
    <row r="647" spans="2:5" x14ac:dyDescent="0.25">
      <c r="B647" s="103">
        <v>44154</v>
      </c>
      <c r="C647" s="100" t="s">
        <v>545</v>
      </c>
      <c r="D647" s="104">
        <v>513.38</v>
      </c>
      <c r="E647" s="106">
        <v>1</v>
      </c>
    </row>
    <row r="648" spans="2:5" x14ac:dyDescent="0.25">
      <c r="B648" s="103">
        <v>44155</v>
      </c>
      <c r="C648" s="100" t="s">
        <v>487</v>
      </c>
      <c r="D648" s="104">
        <v>1428.9</v>
      </c>
      <c r="E648" s="106">
        <v>1</v>
      </c>
    </row>
    <row r="649" spans="2:5" x14ac:dyDescent="0.25">
      <c r="B649" s="103">
        <v>44155</v>
      </c>
      <c r="C649" s="100" t="s">
        <v>487</v>
      </c>
      <c r="D649" s="104">
        <v>1130.02</v>
      </c>
      <c r="E649" s="106">
        <v>1</v>
      </c>
    </row>
    <row r="650" spans="2:5" x14ac:dyDescent="0.25">
      <c r="B650" s="103">
        <v>44155</v>
      </c>
      <c r="C650" s="100" t="s">
        <v>507</v>
      </c>
      <c r="D650" s="104">
        <v>5399.76</v>
      </c>
      <c r="E650" s="106">
        <v>1</v>
      </c>
    </row>
    <row r="651" spans="2:5" x14ac:dyDescent="0.25">
      <c r="B651" s="103">
        <v>44155</v>
      </c>
      <c r="C651" s="100" t="s">
        <v>507</v>
      </c>
      <c r="D651" s="104">
        <v>4249.38</v>
      </c>
      <c r="E651" s="106">
        <v>1</v>
      </c>
    </row>
    <row r="652" spans="2:5" x14ac:dyDescent="0.25">
      <c r="B652" s="103">
        <v>44155</v>
      </c>
      <c r="C652" s="100" t="s">
        <v>507</v>
      </c>
      <c r="D652" s="104">
        <v>3984.43</v>
      </c>
      <c r="E652" s="106">
        <v>1</v>
      </c>
    </row>
    <row r="653" spans="2:5" x14ac:dyDescent="0.25">
      <c r="B653" s="103">
        <v>44155</v>
      </c>
      <c r="C653" s="100" t="s">
        <v>507</v>
      </c>
      <c r="D653" s="104">
        <v>2397.31</v>
      </c>
      <c r="E653" s="106">
        <v>1</v>
      </c>
    </row>
    <row r="654" spans="2:5" x14ac:dyDescent="0.25">
      <c r="B654" s="103">
        <v>44155</v>
      </c>
      <c r="C654" s="100" t="s">
        <v>498</v>
      </c>
      <c r="D654" s="104">
        <v>11256.85</v>
      </c>
      <c r="E654" s="106">
        <v>1</v>
      </c>
    </row>
    <row r="655" spans="2:5" x14ac:dyDescent="0.25">
      <c r="B655" s="103">
        <v>44155</v>
      </c>
      <c r="C655" s="100" t="s">
        <v>498</v>
      </c>
      <c r="D655" s="104">
        <v>4855.8999999999996</v>
      </c>
      <c r="E655" s="106">
        <v>1</v>
      </c>
    </row>
    <row r="656" spans="2:5" x14ac:dyDescent="0.25">
      <c r="B656" s="103">
        <v>44155</v>
      </c>
      <c r="C656" s="100" t="s">
        <v>498</v>
      </c>
      <c r="D656" s="104">
        <v>11488.82</v>
      </c>
      <c r="E656" s="106">
        <v>1</v>
      </c>
    </row>
    <row r="657" spans="2:5" x14ac:dyDescent="0.25">
      <c r="B657" s="103">
        <v>44156</v>
      </c>
      <c r="C657" s="100" t="s">
        <v>502</v>
      </c>
      <c r="D657" s="104">
        <v>5713.11</v>
      </c>
      <c r="E657" s="106">
        <v>1</v>
      </c>
    </row>
    <row r="658" spans="2:5" x14ac:dyDescent="0.25">
      <c r="B658" s="103">
        <v>44157</v>
      </c>
      <c r="C658" s="100" t="s">
        <v>524</v>
      </c>
      <c r="D658" s="104">
        <v>4227.62</v>
      </c>
      <c r="E658" s="106">
        <v>1</v>
      </c>
    </row>
    <row r="659" spans="2:5" x14ac:dyDescent="0.25">
      <c r="B659" s="103">
        <v>44157</v>
      </c>
      <c r="C659" s="100" t="s">
        <v>525</v>
      </c>
      <c r="D659" s="104">
        <v>2506.79</v>
      </c>
      <c r="E659" s="106">
        <v>1</v>
      </c>
    </row>
    <row r="660" spans="2:5" x14ac:dyDescent="0.25">
      <c r="B660" s="103">
        <v>44158</v>
      </c>
      <c r="C660" s="100" t="s">
        <v>519</v>
      </c>
      <c r="D660" s="104">
        <v>1072.8</v>
      </c>
      <c r="E660" s="106">
        <v>1</v>
      </c>
    </row>
    <row r="661" spans="2:5" x14ac:dyDescent="0.25">
      <c r="B661" s="103">
        <v>44160</v>
      </c>
      <c r="C661" s="100" t="s">
        <v>516</v>
      </c>
      <c r="D661" s="104">
        <v>8205.86</v>
      </c>
      <c r="E661" s="106">
        <v>1</v>
      </c>
    </row>
    <row r="662" spans="2:5" x14ac:dyDescent="0.25">
      <c r="B662" s="103">
        <v>44160</v>
      </c>
      <c r="C662" s="100" t="s">
        <v>517</v>
      </c>
      <c r="D662" s="104">
        <v>1299.81</v>
      </c>
      <c r="E662" s="106">
        <v>1</v>
      </c>
    </row>
    <row r="663" spans="2:5" x14ac:dyDescent="0.25">
      <c r="B663" s="103">
        <v>44160</v>
      </c>
      <c r="C663" s="100" t="s">
        <v>517</v>
      </c>
      <c r="D663" s="104">
        <v>2817.15</v>
      </c>
      <c r="E663" s="106">
        <v>1</v>
      </c>
    </row>
    <row r="664" spans="2:5" x14ac:dyDescent="0.25">
      <c r="B664" s="103">
        <v>44160</v>
      </c>
      <c r="C664" s="100" t="s">
        <v>518</v>
      </c>
      <c r="D664" s="104">
        <v>5132.04</v>
      </c>
      <c r="E664" s="106">
        <v>1</v>
      </c>
    </row>
    <row r="665" spans="2:5" x14ac:dyDescent="0.25">
      <c r="B665" s="103">
        <v>44160</v>
      </c>
      <c r="C665" s="100" t="s">
        <v>518</v>
      </c>
      <c r="D665" s="104">
        <v>3739.18</v>
      </c>
      <c r="E665" s="106">
        <v>1</v>
      </c>
    </row>
    <row r="666" spans="2:5" x14ac:dyDescent="0.25">
      <c r="B666" s="103">
        <v>44160</v>
      </c>
      <c r="C666" s="100" t="s">
        <v>520</v>
      </c>
      <c r="D666" s="104">
        <v>996.2</v>
      </c>
      <c r="E666" s="106">
        <v>1</v>
      </c>
    </row>
    <row r="667" spans="2:5" x14ac:dyDescent="0.25">
      <c r="B667" s="103">
        <v>44160</v>
      </c>
      <c r="C667" s="100" t="s">
        <v>521</v>
      </c>
      <c r="D667" s="104">
        <v>1285.24</v>
      </c>
      <c r="E667" s="106">
        <v>1</v>
      </c>
    </row>
    <row r="668" spans="2:5" x14ac:dyDescent="0.25">
      <c r="B668" s="103">
        <v>44160</v>
      </c>
      <c r="C668" s="100" t="s">
        <v>526</v>
      </c>
      <c r="D668" s="104">
        <v>26438.1</v>
      </c>
      <c r="E668" s="106">
        <v>1</v>
      </c>
    </row>
    <row r="669" spans="2:5" x14ac:dyDescent="0.25">
      <c r="B669" s="103">
        <v>44160</v>
      </c>
      <c r="C669" s="100" t="s">
        <v>526</v>
      </c>
      <c r="D669" s="104">
        <v>4586.57</v>
      </c>
      <c r="E669" s="106">
        <v>1</v>
      </c>
    </row>
    <row r="670" spans="2:5" x14ac:dyDescent="0.25">
      <c r="B670" s="103">
        <v>44160</v>
      </c>
      <c r="C670" s="100" t="s">
        <v>526</v>
      </c>
      <c r="D670" s="104">
        <v>5762.55</v>
      </c>
      <c r="E670" s="106">
        <v>1</v>
      </c>
    </row>
    <row r="671" spans="2:5" x14ac:dyDescent="0.25">
      <c r="B671" s="103">
        <v>44160</v>
      </c>
      <c r="C671" s="100" t="s">
        <v>219</v>
      </c>
      <c r="D671" s="104">
        <v>27288.92</v>
      </c>
      <c r="E671" s="106">
        <v>1</v>
      </c>
    </row>
    <row r="672" spans="2:5" x14ac:dyDescent="0.25">
      <c r="B672" s="103">
        <v>44160</v>
      </c>
      <c r="C672" s="100" t="s">
        <v>219</v>
      </c>
      <c r="D672" s="104">
        <v>7868.26</v>
      </c>
      <c r="E672" s="106">
        <v>1</v>
      </c>
    </row>
    <row r="673" spans="2:5" x14ac:dyDescent="0.25">
      <c r="B673" s="103">
        <v>44160</v>
      </c>
      <c r="C673" s="100" t="s">
        <v>219</v>
      </c>
      <c r="D673" s="104">
        <v>11670.71</v>
      </c>
      <c r="E673" s="106">
        <v>1</v>
      </c>
    </row>
    <row r="674" spans="2:5" x14ac:dyDescent="0.25">
      <c r="B674" s="103">
        <v>44160</v>
      </c>
      <c r="C674" s="100" t="s">
        <v>527</v>
      </c>
      <c r="D674" s="104">
        <v>5704.28</v>
      </c>
      <c r="E674" s="106">
        <v>1</v>
      </c>
    </row>
    <row r="675" spans="2:5" x14ac:dyDescent="0.25">
      <c r="B675" s="103">
        <v>44160</v>
      </c>
      <c r="C675" s="100" t="s">
        <v>527</v>
      </c>
      <c r="D675" s="104">
        <v>6189.77</v>
      </c>
      <c r="E675" s="106">
        <v>1</v>
      </c>
    </row>
    <row r="676" spans="2:5" x14ac:dyDescent="0.25">
      <c r="B676" s="103">
        <v>44160</v>
      </c>
      <c r="C676" s="100" t="s">
        <v>527</v>
      </c>
      <c r="D676" s="104">
        <v>4552.33</v>
      </c>
      <c r="E676" s="106">
        <v>1</v>
      </c>
    </row>
    <row r="677" spans="2:5" x14ac:dyDescent="0.25">
      <c r="B677" s="103">
        <v>44160</v>
      </c>
      <c r="C677" s="100" t="s">
        <v>527</v>
      </c>
      <c r="D677" s="104">
        <v>2864.09</v>
      </c>
      <c r="E677" s="106">
        <v>1</v>
      </c>
    </row>
    <row r="678" spans="2:5" x14ac:dyDescent="0.25">
      <c r="B678" s="103">
        <v>44160</v>
      </c>
      <c r="C678" s="100" t="s">
        <v>530</v>
      </c>
      <c r="D678" s="104">
        <v>1767.03</v>
      </c>
      <c r="E678" s="106">
        <v>1</v>
      </c>
    </row>
    <row r="679" spans="2:5" x14ac:dyDescent="0.25">
      <c r="B679" s="103">
        <v>44160</v>
      </c>
      <c r="C679" s="100" t="s">
        <v>533</v>
      </c>
      <c r="D679" s="104">
        <v>673</v>
      </c>
      <c r="E679" s="106">
        <v>1</v>
      </c>
    </row>
    <row r="680" spans="2:5" x14ac:dyDescent="0.25">
      <c r="B680" s="103">
        <v>44161</v>
      </c>
      <c r="C680" s="100" t="s">
        <v>511</v>
      </c>
      <c r="D680" s="104">
        <v>3681.23</v>
      </c>
      <c r="E680" s="106">
        <v>1</v>
      </c>
    </row>
    <row r="681" spans="2:5" x14ac:dyDescent="0.25">
      <c r="B681" s="103">
        <v>44161</v>
      </c>
      <c r="C681" s="100" t="s">
        <v>493</v>
      </c>
      <c r="D681" s="104">
        <v>44025.31</v>
      </c>
      <c r="E681" s="106">
        <v>1</v>
      </c>
    </row>
    <row r="682" spans="2:5" x14ac:dyDescent="0.25">
      <c r="B682" s="103">
        <v>44161</v>
      </c>
      <c r="C682" s="100" t="s">
        <v>494</v>
      </c>
      <c r="D682" s="104">
        <v>764.19</v>
      </c>
      <c r="E682" s="106">
        <v>1</v>
      </c>
    </row>
    <row r="683" spans="2:5" x14ac:dyDescent="0.25">
      <c r="B683" s="103">
        <v>44161</v>
      </c>
      <c r="C683" s="100" t="s">
        <v>220</v>
      </c>
      <c r="D683" s="104">
        <v>39535.54</v>
      </c>
      <c r="E683" s="106">
        <v>1</v>
      </c>
    </row>
    <row r="684" spans="2:5" x14ac:dyDescent="0.25">
      <c r="B684" s="103">
        <v>44161</v>
      </c>
      <c r="C684" s="100" t="s">
        <v>220</v>
      </c>
      <c r="D684" s="104">
        <v>40447.54</v>
      </c>
      <c r="E684" s="106">
        <v>1</v>
      </c>
    </row>
    <row r="685" spans="2:5" x14ac:dyDescent="0.25">
      <c r="B685" s="103">
        <v>44161</v>
      </c>
      <c r="C685" s="100" t="s">
        <v>553</v>
      </c>
      <c r="D685" s="104">
        <v>35566.800000000003</v>
      </c>
      <c r="E685" s="106">
        <v>1</v>
      </c>
    </row>
    <row r="686" spans="2:5" x14ac:dyDescent="0.25">
      <c r="B686" s="103">
        <v>44161</v>
      </c>
      <c r="C686" s="100" t="s">
        <v>553</v>
      </c>
      <c r="D686" s="104">
        <v>29717.23</v>
      </c>
      <c r="E686" s="106">
        <v>1</v>
      </c>
    </row>
    <row r="687" spans="2:5" x14ac:dyDescent="0.25">
      <c r="B687" s="103">
        <v>44161</v>
      </c>
      <c r="C687" s="100" t="s">
        <v>553</v>
      </c>
      <c r="D687" s="104">
        <v>26952.6</v>
      </c>
      <c r="E687" s="106">
        <v>1</v>
      </c>
    </row>
    <row r="688" spans="2:5" x14ac:dyDescent="0.25">
      <c r="B688" s="103">
        <v>44162</v>
      </c>
      <c r="C688" s="100" t="s">
        <v>523</v>
      </c>
      <c r="D688" s="104">
        <v>4699.95</v>
      </c>
      <c r="E688" s="106">
        <v>1</v>
      </c>
    </row>
    <row r="689" spans="2:5" x14ac:dyDescent="0.25">
      <c r="B689" s="103">
        <v>44162</v>
      </c>
      <c r="C689" s="100" t="s">
        <v>523</v>
      </c>
      <c r="D689" s="104">
        <v>21774.880000000001</v>
      </c>
      <c r="E689" s="106">
        <v>1</v>
      </c>
    </row>
    <row r="690" spans="2:5" x14ac:dyDescent="0.25">
      <c r="B690" s="103">
        <v>44162</v>
      </c>
      <c r="C690" s="100" t="s">
        <v>523</v>
      </c>
      <c r="D690" s="104">
        <v>22865.87</v>
      </c>
      <c r="E690" s="106">
        <v>1</v>
      </c>
    </row>
    <row r="691" spans="2:5" x14ac:dyDescent="0.25">
      <c r="B691" s="103">
        <v>44163</v>
      </c>
      <c r="C691" s="100" t="s">
        <v>522</v>
      </c>
      <c r="D691" s="104">
        <v>8723.77</v>
      </c>
      <c r="E691" s="106">
        <v>1</v>
      </c>
    </row>
    <row r="692" spans="2:5" x14ac:dyDescent="0.25">
      <c r="B692" s="103">
        <v>44163</v>
      </c>
      <c r="C692" s="100" t="s">
        <v>522</v>
      </c>
      <c r="D692" s="104">
        <v>1297.3499999999999</v>
      </c>
      <c r="E692" s="106">
        <v>1</v>
      </c>
    </row>
    <row r="693" spans="2:5" x14ac:dyDescent="0.25">
      <c r="B693" s="103">
        <v>44163</v>
      </c>
      <c r="C693" s="100" t="s">
        <v>510</v>
      </c>
      <c r="D693" s="104">
        <v>3141.55</v>
      </c>
      <c r="E693" s="106">
        <v>1</v>
      </c>
    </row>
    <row r="694" spans="2:5" x14ac:dyDescent="0.25">
      <c r="B694" s="103">
        <v>44163</v>
      </c>
      <c r="C694" s="100" t="s">
        <v>546</v>
      </c>
      <c r="D694" s="104">
        <v>897.33</v>
      </c>
      <c r="E694" s="106">
        <v>1</v>
      </c>
    </row>
    <row r="695" spans="2:5" x14ac:dyDescent="0.25">
      <c r="B695" s="103">
        <v>44163</v>
      </c>
      <c r="C695" s="100" t="s">
        <v>549</v>
      </c>
      <c r="D695" s="104">
        <v>1344.25</v>
      </c>
      <c r="E695" s="106">
        <v>1</v>
      </c>
    </row>
    <row r="696" spans="2:5" x14ac:dyDescent="0.25">
      <c r="B696" s="103">
        <v>44163</v>
      </c>
      <c r="C696" s="100" t="s">
        <v>542</v>
      </c>
      <c r="D696" s="104">
        <v>8065.51</v>
      </c>
      <c r="E696" s="106">
        <v>1</v>
      </c>
    </row>
    <row r="697" spans="2:5" x14ac:dyDescent="0.25">
      <c r="B697" s="103">
        <v>44163</v>
      </c>
      <c r="C697" s="100" t="s">
        <v>542</v>
      </c>
      <c r="D697" s="104">
        <v>3528.67</v>
      </c>
      <c r="E697" s="106">
        <v>1</v>
      </c>
    </row>
    <row r="698" spans="2:5" x14ac:dyDescent="0.25">
      <c r="B698" s="103">
        <v>44164</v>
      </c>
      <c r="C698" s="100" t="s">
        <v>221</v>
      </c>
      <c r="D698" s="104">
        <v>7064.81</v>
      </c>
      <c r="E698" s="106">
        <v>1</v>
      </c>
    </row>
    <row r="699" spans="2:5" x14ac:dyDescent="0.25">
      <c r="B699" s="103">
        <v>44165</v>
      </c>
      <c r="C699" s="100" t="s">
        <v>547</v>
      </c>
      <c r="D699" s="104">
        <v>1286.24</v>
      </c>
      <c r="E699" s="106">
        <v>1</v>
      </c>
    </row>
    <row r="700" spans="2:5" x14ac:dyDescent="0.25">
      <c r="B700" s="103">
        <v>44165</v>
      </c>
      <c r="C700" s="100" t="s">
        <v>534</v>
      </c>
      <c r="D700" s="104">
        <v>2202.12</v>
      </c>
      <c r="E700" s="106">
        <v>1</v>
      </c>
    </row>
    <row r="701" spans="2:5" x14ac:dyDescent="0.25">
      <c r="B701" s="103">
        <v>44165</v>
      </c>
      <c r="C701" s="100" t="s">
        <v>535</v>
      </c>
      <c r="D701" s="104">
        <v>1948.31</v>
      </c>
      <c r="E701" s="106">
        <v>1</v>
      </c>
    </row>
    <row r="702" spans="2:5" x14ac:dyDescent="0.25">
      <c r="B702" s="103">
        <v>44165</v>
      </c>
      <c r="C702" s="100" t="s">
        <v>536</v>
      </c>
      <c r="D702" s="104">
        <v>1971.82</v>
      </c>
      <c r="E702" s="106">
        <v>1</v>
      </c>
    </row>
    <row r="703" spans="2:5" x14ac:dyDescent="0.25">
      <c r="B703" s="103">
        <v>44165</v>
      </c>
      <c r="C703" s="100" t="s">
        <v>541</v>
      </c>
      <c r="D703" s="104">
        <v>1727.52</v>
      </c>
      <c r="E703" s="106">
        <v>1</v>
      </c>
    </row>
    <row r="704" spans="2:5" x14ac:dyDescent="0.25">
      <c r="B704" s="103">
        <v>44165</v>
      </c>
      <c r="C704" s="100" t="s">
        <v>548</v>
      </c>
      <c r="D704" s="104">
        <v>323.45</v>
      </c>
      <c r="E704" s="106">
        <v>1</v>
      </c>
    </row>
    <row r="705" spans="2:5" x14ac:dyDescent="0.25">
      <c r="B705" s="103">
        <v>44165</v>
      </c>
      <c r="C705" s="100" t="s">
        <v>548</v>
      </c>
      <c r="D705" s="104">
        <v>880.08</v>
      </c>
      <c r="E705" s="106">
        <v>1</v>
      </c>
    </row>
    <row r="706" spans="2:5" x14ac:dyDescent="0.25">
      <c r="B706" s="103">
        <v>44165</v>
      </c>
      <c r="C706" s="100" t="s">
        <v>512</v>
      </c>
      <c r="D706" s="104">
        <v>2612.4</v>
      </c>
      <c r="E706" s="106">
        <v>1</v>
      </c>
    </row>
    <row r="707" spans="2:5" x14ac:dyDescent="0.25">
      <c r="B707" s="103">
        <v>44165</v>
      </c>
      <c r="C707" s="100" t="s">
        <v>512</v>
      </c>
      <c r="D707" s="104">
        <v>1684.65</v>
      </c>
      <c r="E707" s="106">
        <v>1</v>
      </c>
    </row>
    <row r="708" spans="2:5" x14ac:dyDescent="0.25">
      <c r="B708" s="103">
        <v>44165</v>
      </c>
      <c r="C708" s="100" t="s">
        <v>499</v>
      </c>
      <c r="D708" s="104">
        <v>5192.3</v>
      </c>
      <c r="E708" s="106">
        <v>1</v>
      </c>
    </row>
    <row r="709" spans="2:5" x14ac:dyDescent="0.25">
      <c r="B709" s="103">
        <v>44165</v>
      </c>
      <c r="C709" s="100" t="s">
        <v>499</v>
      </c>
      <c r="D709" s="104">
        <v>12167.61</v>
      </c>
      <c r="E709" s="106">
        <v>1</v>
      </c>
    </row>
    <row r="710" spans="2:5" x14ac:dyDescent="0.25">
      <c r="B710" s="103">
        <v>44165</v>
      </c>
      <c r="C710" s="100" t="s">
        <v>499</v>
      </c>
      <c r="D710" s="104">
        <v>5501.66</v>
      </c>
      <c r="E710" s="106">
        <v>1</v>
      </c>
    </row>
    <row r="711" spans="2:5" x14ac:dyDescent="0.25">
      <c r="B711" s="103">
        <v>44165</v>
      </c>
      <c r="C711" s="100" t="s">
        <v>499</v>
      </c>
      <c r="D711" s="104">
        <v>6737.34</v>
      </c>
      <c r="E711" s="106">
        <v>1</v>
      </c>
    </row>
    <row r="712" spans="2:5" x14ac:dyDescent="0.25">
      <c r="B712" s="103">
        <v>44165</v>
      </c>
      <c r="C712" s="100" t="s">
        <v>539</v>
      </c>
      <c r="D712" s="104">
        <v>943.36</v>
      </c>
      <c r="E712" s="106">
        <v>1</v>
      </c>
    </row>
    <row r="713" spans="2:5" x14ac:dyDescent="0.25">
      <c r="B713" s="103">
        <v>44165</v>
      </c>
      <c r="C713" s="100" t="s">
        <v>539</v>
      </c>
      <c r="D713" s="104">
        <v>827.15</v>
      </c>
      <c r="E713" s="106">
        <v>1</v>
      </c>
    </row>
    <row r="714" spans="2:5" x14ac:dyDescent="0.25">
      <c r="B714" s="103">
        <v>44165</v>
      </c>
      <c r="C714" s="100" t="s">
        <v>529</v>
      </c>
      <c r="D714" s="104">
        <v>592.4</v>
      </c>
      <c r="E714" s="106">
        <v>1</v>
      </c>
    </row>
    <row r="715" spans="2:5" x14ac:dyDescent="0.25">
      <c r="B715" s="103">
        <v>44168</v>
      </c>
      <c r="C715" s="100" t="s">
        <v>550</v>
      </c>
      <c r="D715" s="104">
        <v>5856.34</v>
      </c>
      <c r="E715" s="106">
        <v>1</v>
      </c>
    </row>
    <row r="716" spans="2:5" x14ac:dyDescent="0.25">
      <c r="B716" s="103">
        <v>44168</v>
      </c>
      <c r="C716" s="100" t="s">
        <v>550</v>
      </c>
      <c r="D716" s="104">
        <v>7119.22</v>
      </c>
      <c r="E716" s="106">
        <v>1</v>
      </c>
    </row>
    <row r="717" spans="2:5" x14ac:dyDescent="0.25">
      <c r="B717" s="103">
        <v>44168</v>
      </c>
      <c r="C717" s="100" t="s">
        <v>551</v>
      </c>
      <c r="D717" s="104">
        <v>2243.33</v>
      </c>
      <c r="E717" s="106">
        <v>1</v>
      </c>
    </row>
    <row r="718" spans="2:5" x14ac:dyDescent="0.25">
      <c r="B718" s="103">
        <v>44168</v>
      </c>
      <c r="C718" s="100" t="s">
        <v>552</v>
      </c>
      <c r="D718" s="104">
        <v>2523.7399999999998</v>
      </c>
      <c r="E718" s="106">
        <v>1</v>
      </c>
    </row>
    <row r="719" spans="2:5" x14ac:dyDescent="0.25">
      <c r="B719" s="103">
        <v>44168</v>
      </c>
      <c r="C719" s="100" t="s">
        <v>564</v>
      </c>
      <c r="D719" s="104">
        <v>7487.21</v>
      </c>
      <c r="E719" s="106">
        <v>1</v>
      </c>
    </row>
    <row r="720" spans="2:5" x14ac:dyDescent="0.25">
      <c r="B720" s="103">
        <v>44168</v>
      </c>
      <c r="C720" s="100" t="s">
        <v>558</v>
      </c>
      <c r="D720" s="104">
        <v>2144.0100000000002</v>
      </c>
      <c r="E720" s="106">
        <v>1</v>
      </c>
    </row>
    <row r="721" spans="2:5" x14ac:dyDescent="0.25">
      <c r="B721" s="103">
        <v>44168</v>
      </c>
      <c r="C721" s="100" t="s">
        <v>558</v>
      </c>
      <c r="D721" s="104">
        <v>2274.66</v>
      </c>
      <c r="E721" s="106">
        <v>1</v>
      </c>
    </row>
    <row r="722" spans="2:5" x14ac:dyDescent="0.25">
      <c r="B722" s="103">
        <v>44168</v>
      </c>
      <c r="C722" s="100" t="s">
        <v>559</v>
      </c>
      <c r="D722" s="104">
        <v>4314.57</v>
      </c>
      <c r="E722" s="106">
        <v>1</v>
      </c>
    </row>
    <row r="723" spans="2:5" x14ac:dyDescent="0.25">
      <c r="B723" s="103">
        <v>44168</v>
      </c>
      <c r="C723" s="100" t="s">
        <v>561</v>
      </c>
      <c r="D723" s="104">
        <v>26937.69</v>
      </c>
      <c r="E723" s="106">
        <v>1</v>
      </c>
    </row>
    <row r="724" spans="2:5" x14ac:dyDescent="0.25">
      <c r="B724" s="103">
        <v>44168</v>
      </c>
      <c r="C724" s="100" t="s">
        <v>561</v>
      </c>
      <c r="D724" s="104">
        <v>7766.86</v>
      </c>
      <c r="E724" s="106">
        <v>1</v>
      </c>
    </row>
    <row r="725" spans="2:5" x14ac:dyDescent="0.25">
      <c r="B725" s="103">
        <v>44168</v>
      </c>
      <c r="C725" s="100" t="s">
        <v>561</v>
      </c>
      <c r="D725" s="104">
        <v>11579.08</v>
      </c>
      <c r="E725" s="106">
        <v>1</v>
      </c>
    </row>
    <row r="726" spans="2:5" x14ac:dyDescent="0.25">
      <c r="B726" s="103">
        <v>44168</v>
      </c>
      <c r="C726" s="100" t="s">
        <v>561</v>
      </c>
      <c r="D726" s="104">
        <v>36721.68</v>
      </c>
      <c r="E726" s="106">
        <v>1</v>
      </c>
    </row>
    <row r="727" spans="2:5" x14ac:dyDescent="0.25">
      <c r="B727" s="103">
        <v>44169</v>
      </c>
      <c r="C727" s="100" t="s">
        <v>555</v>
      </c>
      <c r="D727" s="104">
        <v>4770.51</v>
      </c>
      <c r="E727" s="106">
        <v>1</v>
      </c>
    </row>
    <row r="728" spans="2:5" x14ac:dyDescent="0.25">
      <c r="B728" s="103">
        <v>44169</v>
      </c>
      <c r="C728" s="100" t="s">
        <v>556</v>
      </c>
      <c r="D728" s="104">
        <v>1364.06</v>
      </c>
      <c r="E728" s="106">
        <v>1</v>
      </c>
    </row>
    <row r="729" spans="2:5" x14ac:dyDescent="0.25">
      <c r="B729" s="103">
        <v>44169</v>
      </c>
      <c r="C729" s="100" t="s">
        <v>557</v>
      </c>
      <c r="D729" s="104">
        <v>1462.09</v>
      </c>
      <c r="E729" s="106">
        <v>1</v>
      </c>
    </row>
    <row r="730" spans="2:5" x14ac:dyDescent="0.25">
      <c r="B730" s="103">
        <v>44169</v>
      </c>
      <c r="C730" s="100" t="s">
        <v>557</v>
      </c>
      <c r="D730" s="104">
        <v>1665.56</v>
      </c>
      <c r="E730" s="106">
        <v>1</v>
      </c>
    </row>
    <row r="731" spans="2:5" x14ac:dyDescent="0.25">
      <c r="B731" s="103">
        <v>44169</v>
      </c>
      <c r="C731" s="100" t="s">
        <v>222</v>
      </c>
      <c r="D731" s="104">
        <v>974.95</v>
      </c>
      <c r="E731" s="106">
        <v>1</v>
      </c>
    </row>
    <row r="732" spans="2:5" x14ac:dyDescent="0.25">
      <c r="B732" s="103">
        <v>44169</v>
      </c>
      <c r="C732" s="100" t="s">
        <v>222</v>
      </c>
      <c r="D732" s="104">
        <v>989.77</v>
      </c>
      <c r="E732" s="106">
        <v>1</v>
      </c>
    </row>
    <row r="733" spans="2:5" x14ac:dyDescent="0.25">
      <c r="B733" s="103">
        <v>44169</v>
      </c>
      <c r="C733" s="100" t="s">
        <v>495</v>
      </c>
      <c r="D733" s="104">
        <v>17554.04</v>
      </c>
      <c r="E733" s="106">
        <v>1</v>
      </c>
    </row>
    <row r="734" spans="2:5" x14ac:dyDescent="0.25">
      <c r="B734" s="103">
        <v>44169</v>
      </c>
      <c r="C734" s="100" t="s">
        <v>500</v>
      </c>
      <c r="D734" s="104">
        <v>9590.23</v>
      </c>
      <c r="E734" s="106">
        <v>1</v>
      </c>
    </row>
    <row r="735" spans="2:5" x14ac:dyDescent="0.25">
      <c r="B735" s="103">
        <v>44169</v>
      </c>
      <c r="C735" s="100" t="s">
        <v>501</v>
      </c>
      <c r="D735" s="104">
        <v>16080.08</v>
      </c>
      <c r="E735" s="106">
        <v>1</v>
      </c>
    </row>
    <row r="736" spans="2:5" x14ac:dyDescent="0.25">
      <c r="B736" s="103">
        <v>44169</v>
      </c>
      <c r="C736" s="100" t="s">
        <v>501</v>
      </c>
      <c r="D736" s="104">
        <v>16460.25</v>
      </c>
      <c r="E736" s="106">
        <v>1</v>
      </c>
    </row>
    <row r="737" spans="2:5" x14ac:dyDescent="0.25">
      <c r="B737" s="103">
        <v>44169</v>
      </c>
      <c r="C737" s="100" t="s">
        <v>531</v>
      </c>
      <c r="D737" s="104">
        <v>8618.92</v>
      </c>
      <c r="E737" s="106">
        <v>1</v>
      </c>
    </row>
    <row r="738" spans="2:5" x14ac:dyDescent="0.25">
      <c r="B738" s="103">
        <v>44169</v>
      </c>
      <c r="C738" s="100" t="s">
        <v>531</v>
      </c>
      <c r="D738" s="104">
        <v>8767.77</v>
      </c>
      <c r="E738" s="106">
        <v>1</v>
      </c>
    </row>
    <row r="739" spans="2:5" x14ac:dyDescent="0.25">
      <c r="B739" s="103">
        <v>44169</v>
      </c>
      <c r="C739" s="100" t="s">
        <v>540</v>
      </c>
      <c r="D739" s="104">
        <v>4458.6099999999997</v>
      </c>
      <c r="E739" s="106">
        <v>1</v>
      </c>
    </row>
    <row r="740" spans="2:5" x14ac:dyDescent="0.25">
      <c r="B740" s="103">
        <v>44169</v>
      </c>
      <c r="C740" s="100" t="s">
        <v>571</v>
      </c>
      <c r="D740" s="104">
        <v>4807.78</v>
      </c>
      <c r="E740" s="106">
        <v>1</v>
      </c>
    </row>
    <row r="741" spans="2:5" x14ac:dyDescent="0.25">
      <c r="B741" s="103">
        <v>44169</v>
      </c>
      <c r="C741" s="100" t="s">
        <v>572</v>
      </c>
      <c r="D741" s="104">
        <v>2887.82</v>
      </c>
      <c r="E741" s="106">
        <v>1</v>
      </c>
    </row>
    <row r="742" spans="2:5" x14ac:dyDescent="0.25">
      <c r="B742" s="103">
        <v>44169</v>
      </c>
      <c r="C742" s="100" t="s">
        <v>572</v>
      </c>
      <c r="D742" s="104">
        <v>1461.79</v>
      </c>
      <c r="E742" s="106">
        <v>1</v>
      </c>
    </row>
    <row r="743" spans="2:5" x14ac:dyDescent="0.25">
      <c r="B743" s="103">
        <v>44169</v>
      </c>
      <c r="C743" s="100" t="s">
        <v>560</v>
      </c>
      <c r="D743" s="104">
        <v>9315</v>
      </c>
      <c r="E743" s="106">
        <v>1</v>
      </c>
    </row>
    <row r="744" spans="2:5" x14ac:dyDescent="0.25">
      <c r="B744" s="103">
        <v>44171</v>
      </c>
      <c r="C744" s="100" t="s">
        <v>554</v>
      </c>
      <c r="D744" s="104">
        <v>4190.17</v>
      </c>
      <c r="E744" s="106">
        <v>1</v>
      </c>
    </row>
    <row r="745" spans="2:5" x14ac:dyDescent="0.25">
      <c r="B745" s="103">
        <v>44171</v>
      </c>
      <c r="C745" s="100" t="s">
        <v>563</v>
      </c>
      <c r="D745" s="104">
        <v>1112.94</v>
      </c>
      <c r="E745" s="106">
        <v>1</v>
      </c>
    </row>
    <row r="746" spans="2:5" x14ac:dyDescent="0.25">
      <c r="B746" s="103">
        <v>44171</v>
      </c>
      <c r="C746" s="100" t="s">
        <v>563</v>
      </c>
      <c r="D746" s="104">
        <v>1290.81</v>
      </c>
      <c r="E746" s="106">
        <v>1</v>
      </c>
    </row>
    <row r="747" spans="2:5" x14ac:dyDescent="0.25">
      <c r="B747" s="103">
        <v>44172</v>
      </c>
      <c r="C747" s="100" t="s">
        <v>586</v>
      </c>
      <c r="D747" s="104">
        <v>1794.66</v>
      </c>
      <c r="E747" s="106">
        <v>1</v>
      </c>
    </row>
    <row r="748" spans="2:5" x14ac:dyDescent="0.25">
      <c r="B748" s="103">
        <v>44172</v>
      </c>
      <c r="C748" s="100" t="s">
        <v>159</v>
      </c>
      <c r="D748" s="104">
        <v>3516.18</v>
      </c>
      <c r="E748" s="106">
        <v>1</v>
      </c>
    </row>
    <row r="749" spans="2:5" x14ac:dyDescent="0.25">
      <c r="B749" s="103">
        <v>44172</v>
      </c>
      <c r="C749" s="100" t="s">
        <v>159</v>
      </c>
      <c r="D749" s="104">
        <v>3225.88</v>
      </c>
      <c r="E749" s="106">
        <v>1</v>
      </c>
    </row>
    <row r="750" spans="2:5" x14ac:dyDescent="0.25">
      <c r="B750" s="103">
        <v>44172</v>
      </c>
      <c r="C750" s="100" t="s">
        <v>587</v>
      </c>
      <c r="D750" s="104">
        <v>4338</v>
      </c>
      <c r="E750" s="106">
        <v>1</v>
      </c>
    </row>
    <row r="751" spans="2:5" x14ac:dyDescent="0.25">
      <c r="B751" s="103">
        <v>44172</v>
      </c>
      <c r="C751" s="100" t="s">
        <v>588</v>
      </c>
      <c r="D751" s="104">
        <v>4512.3100000000004</v>
      </c>
      <c r="E751" s="106">
        <v>1</v>
      </c>
    </row>
    <row r="752" spans="2:5" x14ac:dyDescent="0.25">
      <c r="B752" s="103">
        <v>44172</v>
      </c>
      <c r="C752" s="100" t="s">
        <v>589</v>
      </c>
      <c r="D752" s="104">
        <v>5788.07</v>
      </c>
      <c r="E752" s="106">
        <v>1</v>
      </c>
    </row>
    <row r="753" spans="2:5" x14ac:dyDescent="0.25">
      <c r="B753" s="103">
        <v>44172</v>
      </c>
      <c r="C753" s="100" t="s">
        <v>223</v>
      </c>
      <c r="D753" s="104">
        <v>35804.97</v>
      </c>
      <c r="E753" s="106">
        <v>1</v>
      </c>
    </row>
    <row r="754" spans="2:5" x14ac:dyDescent="0.25">
      <c r="B754" s="103">
        <v>44172</v>
      </c>
      <c r="C754" s="100" t="s">
        <v>223</v>
      </c>
      <c r="D754" s="104">
        <v>37469.800000000003</v>
      </c>
      <c r="E754" s="106">
        <v>1</v>
      </c>
    </row>
    <row r="755" spans="2:5" x14ac:dyDescent="0.25">
      <c r="B755" s="103">
        <v>44172</v>
      </c>
      <c r="C755" s="100" t="s">
        <v>600</v>
      </c>
      <c r="D755" s="104">
        <v>8637.68</v>
      </c>
      <c r="E755" s="106">
        <v>1</v>
      </c>
    </row>
    <row r="756" spans="2:5" x14ac:dyDescent="0.25">
      <c r="B756" s="103">
        <v>44173</v>
      </c>
      <c r="C756" s="100" t="s">
        <v>496</v>
      </c>
      <c r="D756" s="104">
        <v>1283.8499999999999</v>
      </c>
      <c r="E756" s="106">
        <v>1</v>
      </c>
    </row>
    <row r="757" spans="2:5" x14ac:dyDescent="0.25">
      <c r="B757" s="103">
        <v>44173</v>
      </c>
      <c r="C757" s="100" t="s">
        <v>496</v>
      </c>
      <c r="D757" s="104">
        <v>1917.92</v>
      </c>
      <c r="E757" s="106">
        <v>1</v>
      </c>
    </row>
    <row r="758" spans="2:5" x14ac:dyDescent="0.25">
      <c r="B758" s="103">
        <v>44173</v>
      </c>
      <c r="C758" s="100" t="s">
        <v>569</v>
      </c>
      <c r="D758" s="104">
        <v>3277.06</v>
      </c>
      <c r="E758" s="106">
        <v>1</v>
      </c>
    </row>
    <row r="759" spans="2:5" x14ac:dyDescent="0.25">
      <c r="B759" s="103">
        <v>44173</v>
      </c>
      <c r="C759" s="100" t="s">
        <v>569</v>
      </c>
      <c r="D759" s="104">
        <v>3715.8</v>
      </c>
      <c r="E759" s="106">
        <v>1</v>
      </c>
    </row>
    <row r="760" spans="2:5" x14ac:dyDescent="0.25">
      <c r="B760" s="103">
        <v>44173</v>
      </c>
      <c r="C760" s="100" t="s">
        <v>573</v>
      </c>
      <c r="D760" s="104">
        <v>1642.02</v>
      </c>
      <c r="E760" s="106">
        <v>1</v>
      </c>
    </row>
    <row r="761" spans="2:5" x14ac:dyDescent="0.25">
      <c r="B761" s="103">
        <v>44173</v>
      </c>
      <c r="C761" s="100" t="s">
        <v>573</v>
      </c>
      <c r="D761" s="104">
        <v>2254.1</v>
      </c>
      <c r="E761" s="106">
        <v>1</v>
      </c>
    </row>
    <row r="762" spans="2:5" x14ac:dyDescent="0.25">
      <c r="B762" s="103">
        <v>44173</v>
      </c>
      <c r="C762" s="100" t="s">
        <v>573</v>
      </c>
      <c r="D762" s="104">
        <v>1754.63</v>
      </c>
      <c r="E762" s="106">
        <v>1</v>
      </c>
    </row>
    <row r="763" spans="2:5" x14ac:dyDescent="0.25">
      <c r="B763" s="103">
        <v>44174</v>
      </c>
      <c r="C763" s="100" t="s">
        <v>538</v>
      </c>
      <c r="D763" s="104">
        <v>2269.4299999999998</v>
      </c>
      <c r="E763" s="106">
        <v>1</v>
      </c>
    </row>
    <row r="764" spans="2:5" x14ac:dyDescent="0.25">
      <c r="B764" s="103">
        <v>44174</v>
      </c>
      <c r="C764" s="100" t="s">
        <v>543</v>
      </c>
      <c r="D764" s="104">
        <v>4174.2</v>
      </c>
      <c r="E764" s="106">
        <v>1</v>
      </c>
    </row>
    <row r="765" spans="2:5" x14ac:dyDescent="0.25">
      <c r="B765" s="103">
        <v>44174</v>
      </c>
      <c r="C765" s="100" t="s">
        <v>570</v>
      </c>
      <c r="D765" s="104">
        <v>8133.77</v>
      </c>
      <c r="E765" s="106">
        <v>1</v>
      </c>
    </row>
    <row r="766" spans="2:5" x14ac:dyDescent="0.25">
      <c r="B766" s="103">
        <v>44174</v>
      </c>
      <c r="C766" s="100" t="s">
        <v>570</v>
      </c>
      <c r="D766" s="104">
        <v>18211.32</v>
      </c>
      <c r="E766" s="106">
        <v>1</v>
      </c>
    </row>
    <row r="767" spans="2:5" x14ac:dyDescent="0.25">
      <c r="B767" s="103">
        <v>44174</v>
      </c>
      <c r="C767" s="100" t="s">
        <v>224</v>
      </c>
      <c r="D767" s="104">
        <v>22832.41</v>
      </c>
      <c r="E767" s="106">
        <v>1</v>
      </c>
    </row>
    <row r="768" spans="2:5" x14ac:dyDescent="0.25">
      <c r="B768" s="103">
        <v>44174</v>
      </c>
      <c r="C768" s="100" t="s">
        <v>224</v>
      </c>
      <c r="D768" s="104">
        <v>9830.8799999999992</v>
      </c>
      <c r="E768" s="106">
        <v>1</v>
      </c>
    </row>
    <row r="769" spans="2:5" x14ac:dyDescent="0.25">
      <c r="B769" s="103">
        <v>44174</v>
      </c>
      <c r="C769" s="100" t="s">
        <v>224</v>
      </c>
      <c r="D769" s="104">
        <v>18198.79</v>
      </c>
      <c r="E769" s="106">
        <v>1</v>
      </c>
    </row>
    <row r="770" spans="2:5" x14ac:dyDescent="0.25">
      <c r="B770" s="103">
        <v>44174</v>
      </c>
      <c r="C770" s="100" t="s">
        <v>224</v>
      </c>
      <c r="D770" s="104">
        <v>7797.72</v>
      </c>
      <c r="E770" s="106">
        <v>1</v>
      </c>
    </row>
    <row r="771" spans="2:5" x14ac:dyDescent="0.25">
      <c r="B771" s="103">
        <v>44174</v>
      </c>
      <c r="C771" s="100" t="s">
        <v>224</v>
      </c>
      <c r="D771" s="104">
        <v>22581.5</v>
      </c>
      <c r="E771" s="106">
        <v>1</v>
      </c>
    </row>
    <row r="772" spans="2:5" x14ac:dyDescent="0.25">
      <c r="B772" s="103">
        <v>44174</v>
      </c>
      <c r="C772" s="100" t="s">
        <v>224</v>
      </c>
      <c r="D772" s="104">
        <v>9758.91</v>
      </c>
      <c r="E772" s="106">
        <v>1</v>
      </c>
    </row>
    <row r="773" spans="2:5" x14ac:dyDescent="0.25">
      <c r="B773" s="103">
        <v>44174</v>
      </c>
      <c r="C773" s="100" t="s">
        <v>224</v>
      </c>
      <c r="D773" s="104">
        <v>32684.83</v>
      </c>
      <c r="E773" s="106">
        <v>1</v>
      </c>
    </row>
    <row r="774" spans="2:5" x14ac:dyDescent="0.25">
      <c r="B774" s="103">
        <v>44175</v>
      </c>
      <c r="C774" s="100" t="s">
        <v>532</v>
      </c>
      <c r="D774" s="104">
        <v>1971.28</v>
      </c>
      <c r="E774" s="106">
        <v>1</v>
      </c>
    </row>
    <row r="775" spans="2:5" x14ac:dyDescent="0.25">
      <c r="B775" s="103">
        <v>44175</v>
      </c>
      <c r="C775" s="100" t="s">
        <v>532</v>
      </c>
      <c r="D775" s="104">
        <v>1623.92</v>
      </c>
      <c r="E775" s="106">
        <v>1</v>
      </c>
    </row>
    <row r="776" spans="2:5" x14ac:dyDescent="0.25">
      <c r="B776" s="103">
        <v>44175</v>
      </c>
      <c r="C776" s="100" t="s">
        <v>532</v>
      </c>
      <c r="D776" s="104">
        <v>1056.4100000000001</v>
      </c>
      <c r="E776" s="106">
        <v>1</v>
      </c>
    </row>
    <row r="777" spans="2:5" x14ac:dyDescent="0.25">
      <c r="B777" s="103">
        <v>44176</v>
      </c>
      <c r="C777" s="100" t="s">
        <v>565</v>
      </c>
      <c r="D777" s="104">
        <v>6281.32</v>
      </c>
      <c r="E777" s="106">
        <v>1</v>
      </c>
    </row>
    <row r="778" spans="2:5" x14ac:dyDescent="0.25">
      <c r="B778" s="103">
        <v>44176</v>
      </c>
      <c r="C778" s="100" t="s">
        <v>566</v>
      </c>
      <c r="D778" s="104">
        <v>10442.4</v>
      </c>
      <c r="E778" s="106">
        <v>1</v>
      </c>
    </row>
    <row r="779" spans="2:5" x14ac:dyDescent="0.25">
      <c r="B779" s="103">
        <v>44176</v>
      </c>
      <c r="C779" s="100" t="s">
        <v>566</v>
      </c>
      <c r="D779" s="104">
        <v>2572.4699999999998</v>
      </c>
      <c r="E779" s="106">
        <v>1</v>
      </c>
    </row>
    <row r="780" spans="2:5" x14ac:dyDescent="0.25">
      <c r="B780" s="103">
        <v>44176</v>
      </c>
      <c r="C780" s="100" t="s">
        <v>567</v>
      </c>
      <c r="D780" s="104">
        <v>12817.8</v>
      </c>
      <c r="E780" s="106">
        <v>1</v>
      </c>
    </row>
    <row r="781" spans="2:5" x14ac:dyDescent="0.25">
      <c r="B781" s="103">
        <v>44176</v>
      </c>
      <c r="C781" s="100" t="s">
        <v>562</v>
      </c>
      <c r="D781" s="104">
        <v>12992.51</v>
      </c>
      <c r="E781" s="106">
        <v>1</v>
      </c>
    </row>
    <row r="782" spans="2:5" x14ac:dyDescent="0.25">
      <c r="B782" s="103">
        <v>44176</v>
      </c>
      <c r="C782" s="100" t="s">
        <v>576</v>
      </c>
      <c r="D782" s="104">
        <v>14786.77</v>
      </c>
      <c r="E782" s="106">
        <v>1</v>
      </c>
    </row>
    <row r="783" spans="2:5" x14ac:dyDescent="0.25">
      <c r="B783" s="103">
        <v>44176</v>
      </c>
      <c r="C783" s="100" t="s">
        <v>577</v>
      </c>
      <c r="D783" s="104">
        <v>11633.71</v>
      </c>
      <c r="E783" s="106">
        <v>1</v>
      </c>
    </row>
    <row r="784" spans="2:5" x14ac:dyDescent="0.25">
      <c r="B784" s="103">
        <v>44176</v>
      </c>
      <c r="C784" s="100" t="s">
        <v>578</v>
      </c>
      <c r="D784" s="104">
        <v>3557.98</v>
      </c>
      <c r="E784" s="106">
        <v>1</v>
      </c>
    </row>
    <row r="785" spans="2:5" x14ac:dyDescent="0.25">
      <c r="B785" s="103">
        <v>44176</v>
      </c>
      <c r="C785" s="100" t="s">
        <v>578</v>
      </c>
      <c r="D785" s="104">
        <v>9680.93</v>
      </c>
      <c r="E785" s="106">
        <v>1</v>
      </c>
    </row>
    <row r="786" spans="2:5" x14ac:dyDescent="0.25">
      <c r="B786" s="103">
        <v>44176</v>
      </c>
      <c r="C786" s="100" t="s">
        <v>584</v>
      </c>
      <c r="D786" s="104">
        <v>19002.96</v>
      </c>
      <c r="E786" s="106">
        <v>1</v>
      </c>
    </row>
    <row r="787" spans="2:5" x14ac:dyDescent="0.25">
      <c r="B787" s="103">
        <v>44176</v>
      </c>
      <c r="C787" s="100" t="s">
        <v>585</v>
      </c>
      <c r="D787" s="104">
        <v>8490.2800000000007</v>
      </c>
      <c r="E787" s="106">
        <v>1</v>
      </c>
    </row>
    <row r="788" spans="2:5" x14ac:dyDescent="0.25">
      <c r="B788" s="103">
        <v>44176</v>
      </c>
      <c r="C788" s="100" t="s">
        <v>585</v>
      </c>
      <c r="D788" s="104">
        <v>7609.76</v>
      </c>
      <c r="E788" s="106">
        <v>1</v>
      </c>
    </row>
    <row r="789" spans="2:5" x14ac:dyDescent="0.25">
      <c r="B789" s="103">
        <v>44177</v>
      </c>
      <c r="C789" s="100" t="s">
        <v>583</v>
      </c>
      <c r="D789" s="104">
        <v>3541.64</v>
      </c>
      <c r="E789" s="106">
        <v>1</v>
      </c>
    </row>
    <row r="790" spans="2:5" x14ac:dyDescent="0.25">
      <c r="B790" s="103">
        <v>44177</v>
      </c>
      <c r="C790" s="100" t="s">
        <v>591</v>
      </c>
      <c r="D790" s="104">
        <v>2823.19</v>
      </c>
      <c r="E790" s="106">
        <v>1</v>
      </c>
    </row>
    <row r="791" spans="2:5" x14ac:dyDescent="0.25">
      <c r="B791" s="103">
        <v>44177</v>
      </c>
      <c r="C791" s="100" t="s">
        <v>225</v>
      </c>
      <c r="D791" s="104">
        <v>14348.83</v>
      </c>
      <c r="E791" s="106">
        <v>1</v>
      </c>
    </row>
    <row r="792" spans="2:5" x14ac:dyDescent="0.25">
      <c r="B792" s="103">
        <v>44177</v>
      </c>
      <c r="C792" s="100" t="s">
        <v>225</v>
      </c>
      <c r="D792" s="104">
        <v>7858.57</v>
      </c>
      <c r="E792" s="106">
        <v>1</v>
      </c>
    </row>
    <row r="793" spans="2:5" x14ac:dyDescent="0.25">
      <c r="B793" s="103">
        <v>44178</v>
      </c>
      <c r="C793" s="100" t="s">
        <v>537</v>
      </c>
      <c r="D793" s="104">
        <v>3060</v>
      </c>
      <c r="E793" s="106">
        <v>1</v>
      </c>
    </row>
    <row r="794" spans="2:5" x14ac:dyDescent="0.25">
      <c r="B794" s="103">
        <v>44178</v>
      </c>
      <c r="C794" s="100" t="s">
        <v>568</v>
      </c>
      <c r="D794" s="104">
        <v>1065.96</v>
      </c>
      <c r="E794" s="106">
        <v>1</v>
      </c>
    </row>
    <row r="795" spans="2:5" x14ac:dyDescent="0.25">
      <c r="B795" s="103">
        <v>44178</v>
      </c>
      <c r="C795" s="100" t="s">
        <v>568</v>
      </c>
      <c r="D795" s="104">
        <v>1032.49</v>
      </c>
      <c r="E795" s="106">
        <v>1</v>
      </c>
    </row>
    <row r="796" spans="2:5" x14ac:dyDescent="0.25">
      <c r="B796" s="103">
        <v>44178</v>
      </c>
      <c r="C796" s="100" t="s">
        <v>579</v>
      </c>
      <c r="D796" s="104">
        <v>420.62</v>
      </c>
      <c r="E796" s="106">
        <v>1</v>
      </c>
    </row>
    <row r="797" spans="2:5" x14ac:dyDescent="0.25">
      <c r="B797" s="103">
        <v>44178</v>
      </c>
      <c r="C797" s="100" t="s">
        <v>226</v>
      </c>
      <c r="D797" s="104">
        <v>86866.03</v>
      </c>
      <c r="E797" s="106">
        <v>1</v>
      </c>
    </row>
    <row r="798" spans="2:5" x14ac:dyDescent="0.25">
      <c r="B798" s="103">
        <v>44178</v>
      </c>
      <c r="C798" s="100" t="s">
        <v>226</v>
      </c>
      <c r="D798" s="104">
        <v>184687.92</v>
      </c>
      <c r="E798" s="106">
        <v>1</v>
      </c>
    </row>
    <row r="799" spans="2:5" x14ac:dyDescent="0.25">
      <c r="B799" s="103">
        <v>44178</v>
      </c>
      <c r="C799" s="100" t="s">
        <v>582</v>
      </c>
      <c r="D799" s="104">
        <v>1019.85</v>
      </c>
      <c r="E799" s="106">
        <v>1</v>
      </c>
    </row>
    <row r="800" spans="2:5" x14ac:dyDescent="0.25">
      <c r="B800" s="103">
        <v>44178</v>
      </c>
      <c r="C800" s="100" t="s">
        <v>582</v>
      </c>
      <c r="D800" s="104">
        <v>996.11</v>
      </c>
      <c r="E800" s="106">
        <v>1</v>
      </c>
    </row>
    <row r="801" spans="2:5" x14ac:dyDescent="0.25">
      <c r="B801" s="103">
        <v>44178</v>
      </c>
      <c r="C801" s="100" t="s">
        <v>590</v>
      </c>
      <c r="D801" s="104">
        <v>1253.51</v>
      </c>
      <c r="E801" s="106">
        <v>1</v>
      </c>
    </row>
    <row r="802" spans="2:5" x14ac:dyDescent="0.25">
      <c r="B802" s="103">
        <v>44178</v>
      </c>
      <c r="C802" s="100" t="s">
        <v>590</v>
      </c>
      <c r="D802" s="104">
        <v>1401.71</v>
      </c>
      <c r="E802" s="106">
        <v>1</v>
      </c>
    </row>
    <row r="803" spans="2:5" x14ac:dyDescent="0.25">
      <c r="B803" s="103">
        <v>44178</v>
      </c>
      <c r="C803" s="100" t="s">
        <v>595</v>
      </c>
      <c r="D803" s="104">
        <v>699.54</v>
      </c>
      <c r="E803" s="106">
        <v>1</v>
      </c>
    </row>
    <row r="804" spans="2:5" x14ac:dyDescent="0.25">
      <c r="B804" s="103">
        <v>44178</v>
      </c>
      <c r="C804" s="100" t="s">
        <v>595</v>
      </c>
      <c r="D804" s="104">
        <v>573.61</v>
      </c>
      <c r="E804" s="106">
        <v>1</v>
      </c>
    </row>
    <row r="805" spans="2:5" x14ac:dyDescent="0.25">
      <c r="B805" s="103">
        <v>44178</v>
      </c>
      <c r="C805" s="100" t="s">
        <v>592</v>
      </c>
      <c r="D805" s="104">
        <v>591.27</v>
      </c>
      <c r="E805" s="106">
        <v>1</v>
      </c>
    </row>
    <row r="806" spans="2:5" x14ac:dyDescent="0.25">
      <c r="B806" s="103">
        <v>44178</v>
      </c>
      <c r="C806" s="100" t="s">
        <v>592</v>
      </c>
      <c r="D806" s="104">
        <v>516.25</v>
      </c>
      <c r="E806" s="106">
        <v>1</v>
      </c>
    </row>
    <row r="807" spans="2:5" x14ac:dyDescent="0.25">
      <c r="B807" s="103">
        <v>44178</v>
      </c>
      <c r="C807" s="100" t="s">
        <v>596</v>
      </c>
      <c r="D807" s="104">
        <v>524.65</v>
      </c>
      <c r="E807" s="106">
        <v>1</v>
      </c>
    </row>
    <row r="808" spans="2:5" x14ac:dyDescent="0.25">
      <c r="B808" s="103">
        <v>44178</v>
      </c>
      <c r="C808" s="100" t="s">
        <v>596</v>
      </c>
      <c r="D808" s="104">
        <v>442.5</v>
      </c>
      <c r="E808" s="106">
        <v>1</v>
      </c>
    </row>
    <row r="809" spans="2:5" x14ac:dyDescent="0.25">
      <c r="B809" s="103">
        <v>44178</v>
      </c>
      <c r="C809" s="100" t="s">
        <v>593</v>
      </c>
      <c r="D809" s="104">
        <v>1123.8800000000001</v>
      </c>
      <c r="E809" s="106">
        <v>1</v>
      </c>
    </row>
    <row r="810" spans="2:5" x14ac:dyDescent="0.25">
      <c r="B810" s="103">
        <v>44178</v>
      </c>
      <c r="C810" s="100" t="s">
        <v>593</v>
      </c>
      <c r="D810" s="104">
        <v>1218.81</v>
      </c>
      <c r="E810" s="106">
        <v>1</v>
      </c>
    </row>
    <row r="811" spans="2:5" x14ac:dyDescent="0.25">
      <c r="B811" s="103">
        <v>44178</v>
      </c>
      <c r="C811" s="100" t="s">
        <v>604</v>
      </c>
      <c r="D811" s="104">
        <v>4191.9799999999996</v>
      </c>
      <c r="E811" s="106">
        <v>1</v>
      </c>
    </row>
    <row r="812" spans="2:5" x14ac:dyDescent="0.25">
      <c r="B812" s="103">
        <v>44178</v>
      </c>
      <c r="C812" s="100" t="s">
        <v>605</v>
      </c>
      <c r="D812" s="104">
        <v>14759.07</v>
      </c>
      <c r="E812" s="106">
        <v>1</v>
      </c>
    </row>
    <row r="813" spans="2:5" x14ac:dyDescent="0.25">
      <c r="B813" s="103">
        <v>44178</v>
      </c>
      <c r="C813" s="100" t="s">
        <v>605</v>
      </c>
      <c r="D813" s="104">
        <v>8208.82</v>
      </c>
      <c r="E813" s="106">
        <v>1</v>
      </c>
    </row>
    <row r="814" spans="2:5" x14ac:dyDescent="0.25">
      <c r="B814" s="103">
        <v>44178</v>
      </c>
      <c r="C814" s="100" t="s">
        <v>606</v>
      </c>
      <c r="D814" s="104">
        <v>1934.87</v>
      </c>
      <c r="E814" s="106">
        <v>1</v>
      </c>
    </row>
    <row r="815" spans="2:5" x14ac:dyDescent="0.25">
      <c r="B815" s="103">
        <v>44178</v>
      </c>
      <c r="C815" s="100" t="s">
        <v>609</v>
      </c>
      <c r="D815" s="104">
        <v>1774.88</v>
      </c>
      <c r="E815" s="106">
        <v>1</v>
      </c>
    </row>
    <row r="816" spans="2:5" x14ac:dyDescent="0.25">
      <c r="B816" s="103">
        <v>44178</v>
      </c>
      <c r="C816" s="100" t="s">
        <v>430</v>
      </c>
      <c r="D816" s="104">
        <v>2015.42</v>
      </c>
      <c r="E816" s="106">
        <v>1</v>
      </c>
    </row>
    <row r="817" spans="2:5" x14ac:dyDescent="0.25">
      <c r="B817" s="103">
        <v>44178</v>
      </c>
      <c r="C817" s="100" t="s">
        <v>430</v>
      </c>
      <c r="D817" s="104">
        <v>3414.22</v>
      </c>
      <c r="E817" s="106">
        <v>1</v>
      </c>
    </row>
    <row r="818" spans="2:5" x14ac:dyDescent="0.25">
      <c r="B818" s="103">
        <v>44180</v>
      </c>
      <c r="C818" s="100" t="s">
        <v>632</v>
      </c>
      <c r="D818" s="104">
        <v>4119.99</v>
      </c>
      <c r="E818" s="106">
        <v>1</v>
      </c>
    </row>
    <row r="819" spans="2:5" x14ac:dyDescent="0.25">
      <c r="B819" s="103">
        <v>44181</v>
      </c>
      <c r="C819" s="100" t="s">
        <v>227</v>
      </c>
      <c r="D819" s="104">
        <v>49059.87</v>
      </c>
      <c r="E819" s="106">
        <v>1</v>
      </c>
    </row>
    <row r="820" spans="2:5" x14ac:dyDescent="0.25">
      <c r="B820" s="103">
        <v>44181</v>
      </c>
      <c r="C820" s="100" t="s">
        <v>227</v>
      </c>
      <c r="D820" s="104">
        <v>4912.87</v>
      </c>
      <c r="E820" s="106">
        <v>1</v>
      </c>
    </row>
    <row r="821" spans="2:5" x14ac:dyDescent="0.25">
      <c r="B821" s="103">
        <v>44181</v>
      </c>
      <c r="C821" s="100" t="s">
        <v>227</v>
      </c>
      <c r="D821" s="104">
        <v>30233.17</v>
      </c>
      <c r="E821" s="106">
        <v>1</v>
      </c>
    </row>
    <row r="822" spans="2:5" x14ac:dyDescent="0.25">
      <c r="B822" s="103">
        <v>44181</v>
      </c>
      <c r="C822" s="100" t="s">
        <v>227</v>
      </c>
      <c r="D822" s="104">
        <v>5770.16</v>
      </c>
      <c r="E822" s="106">
        <v>1</v>
      </c>
    </row>
    <row r="823" spans="2:5" x14ac:dyDescent="0.25">
      <c r="B823" s="103">
        <v>44181</v>
      </c>
      <c r="C823" s="100" t="s">
        <v>227</v>
      </c>
      <c r="D823" s="104">
        <v>12118.19</v>
      </c>
      <c r="E823" s="106">
        <v>1</v>
      </c>
    </row>
    <row r="824" spans="2:5" x14ac:dyDescent="0.25">
      <c r="B824" s="103">
        <v>44181</v>
      </c>
      <c r="C824" s="100" t="s">
        <v>227</v>
      </c>
      <c r="D824" s="104">
        <v>6265.59</v>
      </c>
      <c r="E824" s="106">
        <v>1</v>
      </c>
    </row>
    <row r="825" spans="2:5" x14ac:dyDescent="0.25">
      <c r="B825" s="103">
        <v>44181</v>
      </c>
      <c r="C825" s="100" t="s">
        <v>227</v>
      </c>
      <c r="D825" s="104">
        <v>5475.78</v>
      </c>
      <c r="E825" s="106">
        <v>1</v>
      </c>
    </row>
    <row r="826" spans="2:5" x14ac:dyDescent="0.25">
      <c r="B826" s="103">
        <v>44181</v>
      </c>
      <c r="C826" s="100" t="s">
        <v>227</v>
      </c>
      <c r="D826" s="104">
        <v>11096.96</v>
      </c>
      <c r="E826" s="106">
        <v>1</v>
      </c>
    </row>
    <row r="827" spans="2:5" x14ac:dyDescent="0.25">
      <c r="B827" s="103">
        <v>44181</v>
      </c>
      <c r="C827" s="100" t="s">
        <v>227</v>
      </c>
      <c r="D827" s="104">
        <v>8332.65</v>
      </c>
      <c r="E827" s="106">
        <v>1</v>
      </c>
    </row>
    <row r="828" spans="2:5" x14ac:dyDescent="0.25">
      <c r="B828" s="103">
        <v>44181</v>
      </c>
      <c r="C828" s="100" t="s">
        <v>227</v>
      </c>
      <c r="D828" s="104">
        <v>1717.42</v>
      </c>
      <c r="E828" s="106">
        <v>1</v>
      </c>
    </row>
    <row r="829" spans="2:5" x14ac:dyDescent="0.25">
      <c r="B829" s="103">
        <v>44181</v>
      </c>
      <c r="C829" s="100" t="s">
        <v>227</v>
      </c>
      <c r="D829" s="104">
        <v>8542.65</v>
      </c>
      <c r="E829" s="106">
        <v>1</v>
      </c>
    </row>
    <row r="830" spans="2:5" x14ac:dyDescent="0.25">
      <c r="B830" s="103">
        <v>44181</v>
      </c>
      <c r="C830" s="100" t="s">
        <v>227</v>
      </c>
      <c r="D830" s="104">
        <v>1686.13</v>
      </c>
      <c r="E830" s="106">
        <v>1</v>
      </c>
    </row>
    <row r="831" spans="2:5" x14ac:dyDescent="0.25">
      <c r="B831" s="103">
        <v>44181</v>
      </c>
      <c r="C831" s="100" t="s">
        <v>227</v>
      </c>
      <c r="D831" s="104">
        <v>15887.11</v>
      </c>
      <c r="E831" s="106">
        <v>1</v>
      </c>
    </row>
    <row r="832" spans="2:5" x14ac:dyDescent="0.25">
      <c r="B832" s="103">
        <v>44181</v>
      </c>
      <c r="C832" s="100" t="s">
        <v>227</v>
      </c>
      <c r="D832" s="104">
        <v>13038.3</v>
      </c>
      <c r="E832" s="106">
        <v>1</v>
      </c>
    </row>
    <row r="833" spans="2:5" x14ac:dyDescent="0.25">
      <c r="B833" s="103">
        <v>44182</v>
      </c>
      <c r="C833" s="100" t="s">
        <v>594</v>
      </c>
      <c r="D833" s="104">
        <v>6061.22</v>
      </c>
      <c r="E833" s="106">
        <v>1</v>
      </c>
    </row>
    <row r="834" spans="2:5" x14ac:dyDescent="0.25">
      <c r="B834" s="103">
        <v>44182</v>
      </c>
      <c r="C834" s="100" t="s">
        <v>594</v>
      </c>
      <c r="D834" s="104">
        <v>5076.5200000000004</v>
      </c>
      <c r="E834" s="106">
        <v>1</v>
      </c>
    </row>
    <row r="835" spans="2:5" x14ac:dyDescent="0.25">
      <c r="B835" s="103">
        <v>44182</v>
      </c>
      <c r="C835" s="100" t="s">
        <v>594</v>
      </c>
      <c r="D835" s="104">
        <v>6891.49</v>
      </c>
      <c r="E835" s="106">
        <v>1</v>
      </c>
    </row>
    <row r="836" spans="2:5" x14ac:dyDescent="0.25">
      <c r="B836" s="103">
        <v>44182</v>
      </c>
      <c r="C836" s="100" t="s">
        <v>594</v>
      </c>
      <c r="D836" s="104">
        <v>1157.56</v>
      </c>
      <c r="E836" s="106">
        <v>1</v>
      </c>
    </row>
    <row r="837" spans="2:5" x14ac:dyDescent="0.25">
      <c r="B837" s="103">
        <v>44182</v>
      </c>
      <c r="C837" s="100" t="s">
        <v>594</v>
      </c>
      <c r="D837" s="104">
        <v>10404.1</v>
      </c>
      <c r="E837" s="106">
        <v>1</v>
      </c>
    </row>
    <row r="838" spans="2:5" x14ac:dyDescent="0.25">
      <c r="B838" s="103">
        <v>44182</v>
      </c>
      <c r="C838" s="100" t="s">
        <v>594</v>
      </c>
      <c r="D838" s="104">
        <v>955.87</v>
      </c>
      <c r="E838" s="106">
        <v>1</v>
      </c>
    </row>
    <row r="839" spans="2:5" x14ac:dyDescent="0.25">
      <c r="B839" s="103">
        <v>44182</v>
      </c>
      <c r="C839" s="100" t="s">
        <v>228</v>
      </c>
      <c r="D839" s="104">
        <v>4967.38</v>
      </c>
      <c r="E839" s="106">
        <v>1</v>
      </c>
    </row>
    <row r="840" spans="2:5" x14ac:dyDescent="0.25">
      <c r="B840" s="103">
        <v>44182</v>
      </c>
      <c r="C840" s="100" t="s">
        <v>228</v>
      </c>
      <c r="D840" s="104">
        <v>4109.21</v>
      </c>
      <c r="E840" s="106">
        <v>1</v>
      </c>
    </row>
    <row r="841" spans="2:5" x14ac:dyDescent="0.25">
      <c r="B841" s="103">
        <v>44182</v>
      </c>
      <c r="C841" s="100" t="s">
        <v>228</v>
      </c>
      <c r="D841" s="104">
        <v>3550.46</v>
      </c>
      <c r="E841" s="106">
        <v>1</v>
      </c>
    </row>
    <row r="842" spans="2:5" x14ac:dyDescent="0.25">
      <c r="B842" s="103">
        <v>44182</v>
      </c>
      <c r="C842" s="100" t="s">
        <v>228</v>
      </c>
      <c r="D842" s="104">
        <v>3378.56</v>
      </c>
      <c r="E842" s="106">
        <v>1</v>
      </c>
    </row>
    <row r="843" spans="2:5" x14ac:dyDescent="0.25">
      <c r="B843" s="103">
        <v>44182</v>
      </c>
      <c r="C843" s="100" t="s">
        <v>228</v>
      </c>
      <c r="D843" s="104">
        <v>3356.47</v>
      </c>
      <c r="E843" s="106">
        <v>1</v>
      </c>
    </row>
    <row r="844" spans="2:5" x14ac:dyDescent="0.25">
      <c r="B844" s="103">
        <v>44182</v>
      </c>
      <c r="C844" s="100" t="s">
        <v>228</v>
      </c>
      <c r="D844" s="104">
        <v>1111.25</v>
      </c>
      <c r="E844" s="106">
        <v>1</v>
      </c>
    </row>
    <row r="845" spans="2:5" x14ac:dyDescent="0.25">
      <c r="B845" s="103">
        <v>44183</v>
      </c>
      <c r="C845" s="100" t="s">
        <v>580</v>
      </c>
      <c r="D845" s="104">
        <v>1116.58</v>
      </c>
      <c r="E845" s="106">
        <v>1</v>
      </c>
    </row>
    <row r="846" spans="2:5" x14ac:dyDescent="0.25">
      <c r="B846" s="103">
        <v>44183</v>
      </c>
      <c r="C846" s="100" t="s">
        <v>580</v>
      </c>
      <c r="D846" s="104">
        <v>975.51</v>
      </c>
      <c r="E846" s="106">
        <v>1</v>
      </c>
    </row>
    <row r="847" spans="2:5" x14ac:dyDescent="0.25">
      <c r="B847" s="103">
        <v>44183</v>
      </c>
      <c r="C847" s="100" t="s">
        <v>580</v>
      </c>
      <c r="D847" s="104">
        <v>972.85</v>
      </c>
      <c r="E847" s="106">
        <v>1</v>
      </c>
    </row>
    <row r="848" spans="2:5" x14ac:dyDescent="0.25">
      <c r="B848" s="103">
        <v>44183</v>
      </c>
      <c r="C848" s="100" t="s">
        <v>580</v>
      </c>
      <c r="D848" s="104">
        <v>986.97</v>
      </c>
      <c r="E848" s="106">
        <v>1</v>
      </c>
    </row>
    <row r="849" spans="2:5" x14ac:dyDescent="0.25">
      <c r="B849" s="103">
        <v>44183</v>
      </c>
      <c r="C849" s="100" t="s">
        <v>580</v>
      </c>
      <c r="D849" s="104">
        <v>1065.99</v>
      </c>
      <c r="E849" s="106">
        <v>1</v>
      </c>
    </row>
    <row r="850" spans="2:5" x14ac:dyDescent="0.25">
      <c r="B850" s="103">
        <v>44183</v>
      </c>
      <c r="C850" s="100" t="s">
        <v>597</v>
      </c>
      <c r="D850" s="104">
        <v>56417.85</v>
      </c>
      <c r="E850" s="106">
        <v>1</v>
      </c>
    </row>
    <row r="851" spans="2:5" x14ac:dyDescent="0.25">
      <c r="B851" s="103">
        <v>44183</v>
      </c>
      <c r="C851" s="100" t="s">
        <v>597</v>
      </c>
      <c r="D851" s="104">
        <v>28707.02</v>
      </c>
      <c r="E851" s="106">
        <v>1</v>
      </c>
    </row>
    <row r="852" spans="2:5" x14ac:dyDescent="0.25">
      <c r="B852" s="103">
        <v>44183</v>
      </c>
      <c r="C852" s="100" t="s">
        <v>597</v>
      </c>
      <c r="D852" s="104">
        <v>17158.16</v>
      </c>
      <c r="E852" s="106">
        <v>1</v>
      </c>
    </row>
    <row r="853" spans="2:5" x14ac:dyDescent="0.25">
      <c r="B853" s="103">
        <v>44183</v>
      </c>
      <c r="C853" s="100" t="s">
        <v>597</v>
      </c>
      <c r="D853" s="104">
        <v>276.92</v>
      </c>
      <c r="E853" s="106">
        <v>1</v>
      </c>
    </row>
    <row r="854" spans="2:5" x14ac:dyDescent="0.25">
      <c r="B854" s="103">
        <v>44183</v>
      </c>
      <c r="C854" s="100" t="s">
        <v>597</v>
      </c>
      <c r="D854" s="104">
        <v>2584.1</v>
      </c>
      <c r="E854" s="106">
        <v>1</v>
      </c>
    </row>
    <row r="855" spans="2:5" x14ac:dyDescent="0.25">
      <c r="B855" s="103">
        <v>44183</v>
      </c>
      <c r="C855" s="100" t="s">
        <v>597</v>
      </c>
      <c r="D855" s="104">
        <v>1149.1500000000001</v>
      </c>
      <c r="E855" s="106">
        <v>1</v>
      </c>
    </row>
    <row r="856" spans="2:5" x14ac:dyDescent="0.25">
      <c r="B856" s="103">
        <v>44183</v>
      </c>
      <c r="C856" s="100" t="s">
        <v>597</v>
      </c>
      <c r="D856" s="104">
        <v>9276.2199999999993</v>
      </c>
      <c r="E856" s="106">
        <v>1</v>
      </c>
    </row>
    <row r="857" spans="2:5" x14ac:dyDescent="0.25">
      <c r="B857" s="103">
        <v>44183</v>
      </c>
      <c r="C857" s="100" t="s">
        <v>597</v>
      </c>
      <c r="D857" s="104">
        <v>3147.25</v>
      </c>
      <c r="E857" s="106">
        <v>1</v>
      </c>
    </row>
    <row r="858" spans="2:5" x14ac:dyDescent="0.25">
      <c r="B858" s="103">
        <v>44183</v>
      </c>
      <c r="C858" s="100" t="s">
        <v>229</v>
      </c>
      <c r="D858" s="104">
        <v>3616.94</v>
      </c>
      <c r="E858" s="106">
        <v>1</v>
      </c>
    </row>
    <row r="859" spans="2:5" x14ac:dyDescent="0.25">
      <c r="B859" s="103">
        <v>44183</v>
      </c>
      <c r="C859" s="100" t="s">
        <v>229</v>
      </c>
      <c r="D859" s="104">
        <v>14439.35</v>
      </c>
      <c r="E859" s="106">
        <v>1</v>
      </c>
    </row>
    <row r="860" spans="2:5" x14ac:dyDescent="0.25">
      <c r="B860" s="103">
        <v>44183</v>
      </c>
      <c r="C860" s="100" t="s">
        <v>229</v>
      </c>
      <c r="D860" s="104">
        <v>899.81</v>
      </c>
      <c r="E860" s="106">
        <v>1</v>
      </c>
    </row>
    <row r="861" spans="2:5" x14ac:dyDescent="0.25">
      <c r="B861" s="103">
        <v>44183</v>
      </c>
      <c r="C861" s="100" t="s">
        <v>229</v>
      </c>
      <c r="D861" s="104">
        <v>169.18</v>
      </c>
      <c r="E861" s="106">
        <v>1</v>
      </c>
    </row>
    <row r="862" spans="2:5" x14ac:dyDescent="0.25">
      <c r="B862" s="103">
        <v>44183</v>
      </c>
      <c r="C862" s="100" t="s">
        <v>229</v>
      </c>
      <c r="D862" s="104">
        <v>6541.62</v>
      </c>
      <c r="E862" s="106">
        <v>1</v>
      </c>
    </row>
    <row r="863" spans="2:5" x14ac:dyDescent="0.25">
      <c r="B863" s="103">
        <v>44183</v>
      </c>
      <c r="C863" s="100" t="s">
        <v>229</v>
      </c>
      <c r="D863" s="104">
        <v>986.41</v>
      </c>
      <c r="E863" s="106">
        <v>1</v>
      </c>
    </row>
    <row r="864" spans="2:5" x14ac:dyDescent="0.25">
      <c r="B864" s="103">
        <v>44183</v>
      </c>
      <c r="C864" s="100" t="s">
        <v>229</v>
      </c>
      <c r="D864" s="104">
        <v>16109.22</v>
      </c>
      <c r="E864" s="106">
        <v>1</v>
      </c>
    </row>
    <row r="865" spans="2:5" x14ac:dyDescent="0.25">
      <c r="B865" s="103">
        <v>44183</v>
      </c>
      <c r="C865" s="100" t="s">
        <v>229</v>
      </c>
      <c r="D865" s="104">
        <v>4154.1499999999996</v>
      </c>
      <c r="E865" s="106">
        <v>1</v>
      </c>
    </row>
    <row r="866" spans="2:5" x14ac:dyDescent="0.25">
      <c r="B866" s="103">
        <v>44183</v>
      </c>
      <c r="C866" s="100" t="s">
        <v>229</v>
      </c>
      <c r="D866" s="104">
        <v>10620.66</v>
      </c>
      <c r="E866" s="106">
        <v>1</v>
      </c>
    </row>
    <row r="867" spans="2:5" x14ac:dyDescent="0.25">
      <c r="B867" s="103">
        <v>44183</v>
      </c>
      <c r="C867" s="100" t="s">
        <v>229</v>
      </c>
      <c r="D867" s="104">
        <v>2778.65</v>
      </c>
      <c r="E867" s="106">
        <v>1</v>
      </c>
    </row>
    <row r="868" spans="2:5" x14ac:dyDescent="0.25">
      <c r="B868" s="103">
        <v>44183</v>
      </c>
      <c r="C868" s="100" t="s">
        <v>229</v>
      </c>
      <c r="D868" s="104">
        <v>14743.87</v>
      </c>
      <c r="E868" s="106">
        <v>1</v>
      </c>
    </row>
    <row r="869" spans="2:5" x14ac:dyDescent="0.25">
      <c r="B869" s="103">
        <v>44183</v>
      </c>
      <c r="C869" s="100" t="s">
        <v>229</v>
      </c>
      <c r="D869" s="104">
        <v>2594.38</v>
      </c>
      <c r="E869" s="106">
        <v>1</v>
      </c>
    </row>
    <row r="870" spans="2:5" x14ac:dyDescent="0.25">
      <c r="B870" s="103">
        <v>44183</v>
      </c>
      <c r="C870" s="100" t="s">
        <v>229</v>
      </c>
      <c r="D870" s="104">
        <v>5083.78</v>
      </c>
      <c r="E870" s="106">
        <v>1</v>
      </c>
    </row>
    <row r="871" spans="2:5" x14ac:dyDescent="0.25">
      <c r="B871" s="103">
        <v>44183</v>
      </c>
      <c r="C871" s="100" t="s">
        <v>229</v>
      </c>
      <c r="D871" s="104">
        <v>1498.43</v>
      </c>
      <c r="E871" s="106">
        <v>1</v>
      </c>
    </row>
    <row r="872" spans="2:5" x14ac:dyDescent="0.25">
      <c r="B872" s="103">
        <v>44183</v>
      </c>
      <c r="C872" s="100" t="s">
        <v>229</v>
      </c>
      <c r="D872" s="104">
        <v>18165.41</v>
      </c>
      <c r="E872" s="106">
        <v>1</v>
      </c>
    </row>
    <row r="873" spans="2:5" x14ac:dyDescent="0.25">
      <c r="B873" s="103">
        <v>44183</v>
      </c>
      <c r="C873" s="100" t="s">
        <v>229</v>
      </c>
      <c r="D873" s="104">
        <v>5208.43</v>
      </c>
      <c r="E873" s="106">
        <v>1</v>
      </c>
    </row>
    <row r="874" spans="2:5" x14ac:dyDescent="0.25">
      <c r="B874" s="103">
        <v>44183</v>
      </c>
      <c r="C874" s="100" t="s">
        <v>598</v>
      </c>
      <c r="D874" s="104">
        <v>1532.41</v>
      </c>
      <c r="E874" s="106">
        <v>1</v>
      </c>
    </row>
    <row r="875" spans="2:5" x14ac:dyDescent="0.25">
      <c r="B875" s="103">
        <v>44183</v>
      </c>
      <c r="C875" s="100" t="s">
        <v>598</v>
      </c>
      <c r="D875" s="104">
        <v>3753.37</v>
      </c>
      <c r="E875" s="106">
        <v>1</v>
      </c>
    </row>
    <row r="876" spans="2:5" x14ac:dyDescent="0.25">
      <c r="B876" s="103">
        <v>44183</v>
      </c>
      <c r="C876" s="100" t="s">
        <v>598</v>
      </c>
      <c r="D876" s="104">
        <v>4730.6099999999997</v>
      </c>
      <c r="E876" s="106">
        <v>1</v>
      </c>
    </row>
    <row r="877" spans="2:5" x14ac:dyDescent="0.25">
      <c r="B877" s="103">
        <v>44183</v>
      </c>
      <c r="C877" s="100" t="s">
        <v>598</v>
      </c>
      <c r="D877" s="104">
        <v>138.69999999999999</v>
      </c>
      <c r="E877" s="106">
        <v>1</v>
      </c>
    </row>
    <row r="878" spans="2:5" x14ac:dyDescent="0.25">
      <c r="B878" s="103">
        <v>44183</v>
      </c>
      <c r="C878" s="100" t="s">
        <v>598</v>
      </c>
      <c r="D878" s="104">
        <v>7983.07</v>
      </c>
      <c r="E878" s="106">
        <v>1</v>
      </c>
    </row>
    <row r="879" spans="2:5" x14ac:dyDescent="0.25">
      <c r="B879" s="103">
        <v>44183</v>
      </c>
      <c r="C879" s="100" t="s">
        <v>598</v>
      </c>
      <c r="D879" s="104">
        <v>2145.7800000000002</v>
      </c>
      <c r="E879" s="106">
        <v>1</v>
      </c>
    </row>
    <row r="880" spans="2:5" x14ac:dyDescent="0.25">
      <c r="B880" s="103">
        <v>44183</v>
      </c>
      <c r="C880" s="100" t="s">
        <v>598</v>
      </c>
      <c r="D880" s="104">
        <v>757.62</v>
      </c>
      <c r="E880" s="106">
        <v>1</v>
      </c>
    </row>
    <row r="881" spans="2:5" x14ac:dyDescent="0.25">
      <c r="B881" s="103">
        <v>44183</v>
      </c>
      <c r="C881" s="100" t="s">
        <v>598</v>
      </c>
      <c r="D881" s="104">
        <v>6671.6</v>
      </c>
      <c r="E881" s="106">
        <v>1</v>
      </c>
    </row>
    <row r="882" spans="2:5" x14ac:dyDescent="0.25">
      <c r="B882" s="103">
        <v>44183</v>
      </c>
      <c r="C882" s="100" t="s">
        <v>598</v>
      </c>
      <c r="D882" s="104">
        <v>4469.3100000000004</v>
      </c>
      <c r="E882" s="106">
        <v>1</v>
      </c>
    </row>
    <row r="883" spans="2:5" x14ac:dyDescent="0.25">
      <c r="B883" s="103">
        <v>44183</v>
      </c>
      <c r="C883" s="100" t="s">
        <v>599</v>
      </c>
      <c r="D883" s="104">
        <v>5492.51</v>
      </c>
      <c r="E883" s="106">
        <v>1</v>
      </c>
    </row>
    <row r="884" spans="2:5" x14ac:dyDescent="0.25">
      <c r="B884" s="103">
        <v>44183</v>
      </c>
      <c r="C884" s="100" t="s">
        <v>599</v>
      </c>
      <c r="D884" s="104">
        <v>9799.75</v>
      </c>
      <c r="E884" s="106">
        <v>1</v>
      </c>
    </row>
    <row r="885" spans="2:5" x14ac:dyDescent="0.25">
      <c r="B885" s="103">
        <v>44183</v>
      </c>
      <c r="C885" s="100" t="s">
        <v>607</v>
      </c>
      <c r="D885" s="104">
        <v>7929.66</v>
      </c>
      <c r="E885" s="106">
        <v>1</v>
      </c>
    </row>
    <row r="886" spans="2:5" x14ac:dyDescent="0.25">
      <c r="B886" s="103">
        <v>44183</v>
      </c>
      <c r="C886" s="100" t="s">
        <v>608</v>
      </c>
      <c r="D886" s="104">
        <v>3888.19</v>
      </c>
      <c r="E886" s="106">
        <v>1</v>
      </c>
    </row>
    <row r="887" spans="2:5" x14ac:dyDescent="0.25">
      <c r="B887" s="103">
        <v>44183</v>
      </c>
      <c r="C887" s="100" t="s">
        <v>611</v>
      </c>
      <c r="D887" s="104">
        <v>2369.2800000000002</v>
      </c>
      <c r="E887" s="106">
        <v>1</v>
      </c>
    </row>
    <row r="888" spans="2:5" x14ac:dyDescent="0.25">
      <c r="B888" s="103">
        <v>44183</v>
      </c>
      <c r="C888" s="100" t="s">
        <v>611</v>
      </c>
      <c r="D888" s="104">
        <v>1523.22</v>
      </c>
      <c r="E888" s="106">
        <v>1</v>
      </c>
    </row>
    <row r="889" spans="2:5" x14ac:dyDescent="0.25">
      <c r="B889" s="103">
        <v>44183</v>
      </c>
      <c r="C889" s="100" t="s">
        <v>612</v>
      </c>
      <c r="D889" s="104">
        <v>4848.6499999999996</v>
      </c>
      <c r="E889" s="106">
        <v>1</v>
      </c>
    </row>
    <row r="890" spans="2:5" x14ac:dyDescent="0.25">
      <c r="B890" s="103">
        <v>44184</v>
      </c>
      <c r="C890" s="100" t="s">
        <v>601</v>
      </c>
      <c r="D890" s="104">
        <v>1236.6600000000001</v>
      </c>
      <c r="E890" s="106">
        <v>1</v>
      </c>
    </row>
    <row r="891" spans="2:5" x14ac:dyDescent="0.25">
      <c r="B891" s="103">
        <v>44184</v>
      </c>
      <c r="C891" s="100" t="s">
        <v>601</v>
      </c>
      <c r="D891" s="104">
        <v>2359.0500000000002</v>
      </c>
      <c r="E891" s="106">
        <v>1</v>
      </c>
    </row>
    <row r="892" spans="2:5" x14ac:dyDescent="0.25">
      <c r="B892" s="103">
        <v>44185</v>
      </c>
      <c r="C892" s="100" t="s">
        <v>581</v>
      </c>
      <c r="D892" s="104">
        <v>22960.65</v>
      </c>
      <c r="E892" s="106">
        <v>1</v>
      </c>
    </row>
    <row r="893" spans="2:5" x14ac:dyDescent="0.25">
      <c r="B893" s="103">
        <v>44185</v>
      </c>
      <c r="C893" s="100" t="s">
        <v>230</v>
      </c>
      <c r="D893" s="104">
        <v>3452.14</v>
      </c>
      <c r="E893" s="106">
        <v>1</v>
      </c>
    </row>
    <row r="894" spans="2:5" x14ac:dyDescent="0.25">
      <c r="B894" s="103">
        <v>44185</v>
      </c>
      <c r="C894" s="100" t="s">
        <v>230</v>
      </c>
      <c r="D894" s="104">
        <v>5677.29</v>
      </c>
      <c r="E894" s="106">
        <v>1</v>
      </c>
    </row>
    <row r="895" spans="2:5" x14ac:dyDescent="0.25">
      <c r="B895" s="103">
        <v>44185</v>
      </c>
      <c r="C895" s="100" t="s">
        <v>230</v>
      </c>
      <c r="D895" s="104">
        <v>9677.59</v>
      </c>
      <c r="E895" s="106">
        <v>1</v>
      </c>
    </row>
    <row r="896" spans="2:5" x14ac:dyDescent="0.25">
      <c r="B896" s="103">
        <v>44185</v>
      </c>
      <c r="C896" s="100" t="s">
        <v>230</v>
      </c>
      <c r="D896" s="104">
        <v>1677.56</v>
      </c>
      <c r="E896" s="106">
        <v>1</v>
      </c>
    </row>
    <row r="897" spans="2:5" x14ac:dyDescent="0.25">
      <c r="B897" s="103">
        <v>44185</v>
      </c>
      <c r="C897" s="100" t="s">
        <v>230</v>
      </c>
      <c r="D897" s="104">
        <v>3191.32</v>
      </c>
      <c r="E897" s="106">
        <v>1</v>
      </c>
    </row>
    <row r="898" spans="2:5" x14ac:dyDescent="0.25">
      <c r="B898" s="103">
        <v>44185</v>
      </c>
      <c r="C898" s="100" t="s">
        <v>230</v>
      </c>
      <c r="D898" s="104">
        <v>1331.57</v>
      </c>
      <c r="E898" s="106">
        <v>1</v>
      </c>
    </row>
    <row r="899" spans="2:5" x14ac:dyDescent="0.25">
      <c r="B899" s="103">
        <v>44185</v>
      </c>
      <c r="C899" s="100" t="s">
        <v>230</v>
      </c>
      <c r="D899" s="104">
        <v>9646.15</v>
      </c>
      <c r="E899" s="106">
        <v>1</v>
      </c>
    </row>
    <row r="900" spans="2:5" x14ac:dyDescent="0.25">
      <c r="B900" s="103">
        <v>44185</v>
      </c>
      <c r="C900" s="100" t="s">
        <v>230</v>
      </c>
      <c r="D900" s="104">
        <v>1211.93</v>
      </c>
      <c r="E900" s="106">
        <v>1</v>
      </c>
    </row>
    <row r="901" spans="2:5" x14ac:dyDescent="0.25">
      <c r="B901" s="103">
        <v>44185</v>
      </c>
      <c r="C901" s="100" t="s">
        <v>230</v>
      </c>
      <c r="D901" s="104">
        <v>2700.73</v>
      </c>
      <c r="E901" s="106">
        <v>1</v>
      </c>
    </row>
    <row r="902" spans="2:5" x14ac:dyDescent="0.25">
      <c r="B902" s="103">
        <v>44185</v>
      </c>
      <c r="C902" s="100" t="s">
        <v>230</v>
      </c>
      <c r="D902" s="104">
        <v>5268.17</v>
      </c>
      <c r="E902" s="106">
        <v>1</v>
      </c>
    </row>
    <row r="903" spans="2:5" x14ac:dyDescent="0.25">
      <c r="B903" s="103">
        <v>44185</v>
      </c>
      <c r="C903" s="100" t="s">
        <v>230</v>
      </c>
      <c r="D903" s="104">
        <v>4722.8900000000003</v>
      </c>
      <c r="E903" s="106">
        <v>1</v>
      </c>
    </row>
    <row r="904" spans="2:5" x14ac:dyDescent="0.25">
      <c r="B904" s="103">
        <v>44185</v>
      </c>
      <c r="C904" s="100" t="s">
        <v>230</v>
      </c>
      <c r="D904" s="104">
        <v>1194.8399999999999</v>
      </c>
      <c r="E904" s="106">
        <v>1</v>
      </c>
    </row>
    <row r="905" spans="2:5" x14ac:dyDescent="0.25">
      <c r="B905" s="103">
        <v>44185</v>
      </c>
      <c r="C905" s="100" t="s">
        <v>617</v>
      </c>
      <c r="D905" s="104">
        <v>1376.88</v>
      </c>
      <c r="E905" s="106">
        <v>1</v>
      </c>
    </row>
    <row r="906" spans="2:5" x14ac:dyDescent="0.25">
      <c r="B906" s="103">
        <v>44187</v>
      </c>
      <c r="C906" s="100" t="s">
        <v>602</v>
      </c>
      <c r="D906" s="104">
        <v>373.02</v>
      </c>
      <c r="E906" s="106">
        <v>1</v>
      </c>
    </row>
    <row r="907" spans="2:5" x14ac:dyDescent="0.25">
      <c r="B907" s="103">
        <v>44187</v>
      </c>
      <c r="C907" s="100" t="s">
        <v>614</v>
      </c>
      <c r="D907" s="104">
        <v>3656.25</v>
      </c>
      <c r="E907" s="106">
        <v>1</v>
      </c>
    </row>
    <row r="908" spans="2:5" x14ac:dyDescent="0.25">
      <c r="B908" s="103">
        <v>44187</v>
      </c>
      <c r="C908" s="100" t="s">
        <v>614</v>
      </c>
      <c r="D908" s="104">
        <v>1800.34</v>
      </c>
      <c r="E908" s="106">
        <v>1</v>
      </c>
    </row>
    <row r="909" spans="2:5" x14ac:dyDescent="0.25">
      <c r="B909" s="103">
        <v>44187</v>
      </c>
      <c r="C909" s="100" t="s">
        <v>614</v>
      </c>
      <c r="D909" s="104">
        <v>970.49</v>
      </c>
      <c r="E909" s="106">
        <v>1</v>
      </c>
    </row>
    <row r="910" spans="2:5" x14ac:dyDescent="0.25">
      <c r="B910" s="103">
        <v>44187</v>
      </c>
      <c r="C910" s="100" t="s">
        <v>614</v>
      </c>
      <c r="D910" s="104">
        <v>1019.85</v>
      </c>
      <c r="E910" s="106">
        <v>1</v>
      </c>
    </row>
    <row r="911" spans="2:5" x14ac:dyDescent="0.25">
      <c r="B911" s="103">
        <v>44187</v>
      </c>
      <c r="C911" s="100" t="s">
        <v>614</v>
      </c>
      <c r="D911" s="104">
        <v>1009.85</v>
      </c>
      <c r="E911" s="106">
        <v>1</v>
      </c>
    </row>
    <row r="912" spans="2:5" x14ac:dyDescent="0.25">
      <c r="B912" s="103">
        <v>44187</v>
      </c>
      <c r="C912" s="100" t="s">
        <v>622</v>
      </c>
      <c r="D912" s="104">
        <v>11221.85</v>
      </c>
      <c r="E912" s="106">
        <v>1</v>
      </c>
    </row>
    <row r="913" spans="2:5" x14ac:dyDescent="0.25">
      <c r="B913" s="103">
        <v>44187</v>
      </c>
      <c r="C913" s="100" t="s">
        <v>610</v>
      </c>
      <c r="D913" s="104">
        <v>1469.94</v>
      </c>
      <c r="E913" s="106">
        <v>1</v>
      </c>
    </row>
    <row r="914" spans="2:5" x14ac:dyDescent="0.25">
      <c r="B914" s="103">
        <v>44187</v>
      </c>
      <c r="C914" s="100" t="s">
        <v>610</v>
      </c>
      <c r="D914" s="104">
        <v>3803.86</v>
      </c>
      <c r="E914" s="106">
        <v>1</v>
      </c>
    </row>
    <row r="915" spans="2:5" x14ac:dyDescent="0.25">
      <c r="B915" s="103">
        <v>44187</v>
      </c>
      <c r="C915" s="100" t="s">
        <v>610</v>
      </c>
      <c r="D915" s="104">
        <v>1180.01</v>
      </c>
      <c r="E915" s="106">
        <v>1</v>
      </c>
    </row>
    <row r="916" spans="2:5" x14ac:dyDescent="0.25">
      <c r="B916" s="103">
        <v>44188</v>
      </c>
      <c r="C916" s="100" t="s">
        <v>627</v>
      </c>
      <c r="D916" s="104">
        <v>23073.439999999999</v>
      </c>
      <c r="E916" s="106">
        <v>1</v>
      </c>
    </row>
    <row r="917" spans="2:5" x14ac:dyDescent="0.25">
      <c r="B917" s="103">
        <v>44188</v>
      </c>
      <c r="C917" s="100" t="s">
        <v>627</v>
      </c>
      <c r="D917" s="104">
        <v>18732.22</v>
      </c>
      <c r="E917" s="106">
        <v>1</v>
      </c>
    </row>
    <row r="918" spans="2:5" x14ac:dyDescent="0.25">
      <c r="B918" s="103">
        <v>44188</v>
      </c>
      <c r="C918" s="100" t="s">
        <v>627</v>
      </c>
      <c r="D918" s="104">
        <v>10689.84</v>
      </c>
      <c r="E918" s="106">
        <v>1</v>
      </c>
    </row>
    <row r="919" spans="2:5" x14ac:dyDescent="0.25">
      <c r="B919" s="103">
        <v>44188</v>
      </c>
      <c r="C919" s="100" t="s">
        <v>627</v>
      </c>
      <c r="D919" s="104">
        <v>1331.1</v>
      </c>
      <c r="E919" s="106">
        <v>1</v>
      </c>
    </row>
    <row r="920" spans="2:5" x14ac:dyDescent="0.25">
      <c r="B920" s="103">
        <v>44188</v>
      </c>
      <c r="C920" s="100" t="s">
        <v>627</v>
      </c>
      <c r="D920" s="104">
        <v>15085.24</v>
      </c>
      <c r="E920" s="106">
        <v>1</v>
      </c>
    </row>
    <row r="921" spans="2:5" x14ac:dyDescent="0.25">
      <c r="B921" s="103">
        <v>44188</v>
      </c>
      <c r="C921" s="100" t="s">
        <v>627</v>
      </c>
      <c r="D921" s="104">
        <v>11746.55</v>
      </c>
      <c r="E921" s="106">
        <v>1</v>
      </c>
    </row>
    <row r="922" spans="2:5" x14ac:dyDescent="0.25">
      <c r="B922" s="103">
        <v>44188</v>
      </c>
      <c r="C922" s="100" t="s">
        <v>627</v>
      </c>
      <c r="D922" s="104">
        <v>6669.61</v>
      </c>
      <c r="E922" s="106">
        <v>1</v>
      </c>
    </row>
    <row r="923" spans="2:5" x14ac:dyDescent="0.25">
      <c r="B923" s="103">
        <v>44188</v>
      </c>
      <c r="C923" s="100" t="s">
        <v>627</v>
      </c>
      <c r="D923" s="104">
        <v>3493.91</v>
      </c>
      <c r="E923" s="106">
        <v>1</v>
      </c>
    </row>
    <row r="924" spans="2:5" x14ac:dyDescent="0.25">
      <c r="B924" s="103">
        <v>44188</v>
      </c>
      <c r="C924" s="100" t="s">
        <v>627</v>
      </c>
      <c r="D924" s="104">
        <v>10493.93</v>
      </c>
      <c r="E924" s="106">
        <v>1</v>
      </c>
    </row>
    <row r="925" spans="2:5" x14ac:dyDescent="0.25">
      <c r="B925" s="103">
        <v>44188</v>
      </c>
      <c r="C925" s="100" t="s">
        <v>627</v>
      </c>
      <c r="D925" s="104">
        <v>3962.89</v>
      </c>
      <c r="E925" s="106">
        <v>1</v>
      </c>
    </row>
    <row r="926" spans="2:5" x14ac:dyDescent="0.25">
      <c r="B926" s="103">
        <v>44188</v>
      </c>
      <c r="C926" s="100" t="s">
        <v>625</v>
      </c>
      <c r="D926" s="104">
        <v>3359.66</v>
      </c>
      <c r="E926" s="106">
        <v>1</v>
      </c>
    </row>
    <row r="927" spans="2:5" x14ac:dyDescent="0.25">
      <c r="B927" s="103">
        <v>44188</v>
      </c>
      <c r="C927" s="100" t="s">
        <v>231</v>
      </c>
      <c r="D927" s="104">
        <v>1978.3</v>
      </c>
      <c r="E927" s="106">
        <v>1</v>
      </c>
    </row>
    <row r="928" spans="2:5" x14ac:dyDescent="0.25">
      <c r="B928" s="103">
        <v>44188</v>
      </c>
      <c r="C928" s="100" t="s">
        <v>231</v>
      </c>
      <c r="D928" s="104">
        <v>3757.37</v>
      </c>
      <c r="E928" s="106">
        <v>1</v>
      </c>
    </row>
    <row r="929" spans="2:5" x14ac:dyDescent="0.25">
      <c r="B929" s="103">
        <v>44188</v>
      </c>
      <c r="C929" s="100" t="s">
        <v>231</v>
      </c>
      <c r="D929" s="104">
        <v>2827.8</v>
      </c>
      <c r="E929" s="106">
        <v>1</v>
      </c>
    </row>
    <row r="930" spans="2:5" x14ac:dyDescent="0.25">
      <c r="B930" s="103">
        <v>44188</v>
      </c>
      <c r="C930" s="100" t="s">
        <v>231</v>
      </c>
      <c r="D930" s="104">
        <v>11836.94</v>
      </c>
      <c r="E930" s="106">
        <v>1</v>
      </c>
    </row>
    <row r="931" spans="2:5" x14ac:dyDescent="0.25">
      <c r="B931" s="103">
        <v>44189</v>
      </c>
      <c r="C931" s="100" t="s">
        <v>618</v>
      </c>
      <c r="D931" s="104">
        <v>1433.21</v>
      </c>
      <c r="E931" s="106">
        <v>1</v>
      </c>
    </row>
    <row r="932" spans="2:5" x14ac:dyDescent="0.25">
      <c r="B932" s="103">
        <v>44189</v>
      </c>
      <c r="C932" s="100" t="s">
        <v>618</v>
      </c>
      <c r="D932" s="104">
        <v>2827.8</v>
      </c>
      <c r="E932" s="106">
        <v>1</v>
      </c>
    </row>
    <row r="933" spans="2:5" x14ac:dyDescent="0.25">
      <c r="B933" s="103">
        <v>44189</v>
      </c>
      <c r="C933" s="100" t="s">
        <v>618</v>
      </c>
      <c r="D933" s="104">
        <v>2495.15</v>
      </c>
      <c r="E933" s="106">
        <v>1</v>
      </c>
    </row>
    <row r="934" spans="2:5" x14ac:dyDescent="0.25">
      <c r="B934" s="103">
        <v>44189</v>
      </c>
      <c r="C934" s="100" t="s">
        <v>619</v>
      </c>
      <c r="D934" s="104">
        <v>1126.8399999999999</v>
      </c>
      <c r="E934" s="106">
        <v>1</v>
      </c>
    </row>
    <row r="935" spans="2:5" x14ac:dyDescent="0.25">
      <c r="B935" s="103">
        <v>44189</v>
      </c>
      <c r="C935" s="100" t="s">
        <v>619</v>
      </c>
      <c r="D935" s="104">
        <v>1099.51</v>
      </c>
      <c r="E935" s="106">
        <v>1</v>
      </c>
    </row>
    <row r="936" spans="2:5" x14ac:dyDescent="0.25">
      <c r="B936" s="103">
        <v>44189</v>
      </c>
      <c r="C936" s="100" t="s">
        <v>619</v>
      </c>
      <c r="D936" s="104">
        <v>1094.73</v>
      </c>
      <c r="E936" s="106">
        <v>1</v>
      </c>
    </row>
    <row r="937" spans="2:5" x14ac:dyDescent="0.25">
      <c r="B937" s="103">
        <v>44189</v>
      </c>
      <c r="C937" s="100" t="s">
        <v>619</v>
      </c>
      <c r="D937" s="104">
        <v>335.16</v>
      </c>
      <c r="E937" s="106">
        <v>1</v>
      </c>
    </row>
    <row r="938" spans="2:5" x14ac:dyDescent="0.25">
      <c r="B938" s="103">
        <v>44190</v>
      </c>
      <c r="C938" s="100" t="s">
        <v>620</v>
      </c>
      <c r="D938" s="104">
        <v>946.49</v>
      </c>
      <c r="E938" s="106">
        <v>1</v>
      </c>
    </row>
    <row r="939" spans="2:5" x14ac:dyDescent="0.25">
      <c r="B939" s="103">
        <v>44190</v>
      </c>
      <c r="C939" s="100" t="s">
        <v>603</v>
      </c>
      <c r="D939" s="104">
        <v>1053.8499999999999</v>
      </c>
      <c r="E939" s="106">
        <v>1</v>
      </c>
    </row>
    <row r="940" spans="2:5" x14ac:dyDescent="0.25">
      <c r="B940" s="103">
        <v>44190</v>
      </c>
      <c r="C940" s="100" t="s">
        <v>603</v>
      </c>
      <c r="D940" s="104">
        <v>1051.06</v>
      </c>
      <c r="E940" s="106">
        <v>1</v>
      </c>
    </row>
    <row r="941" spans="2:5" x14ac:dyDescent="0.25">
      <c r="B941" s="103">
        <v>44190</v>
      </c>
      <c r="C941" s="100" t="s">
        <v>613</v>
      </c>
      <c r="D941" s="104">
        <v>960.14</v>
      </c>
      <c r="E941" s="106">
        <v>1</v>
      </c>
    </row>
    <row r="942" spans="2:5" x14ac:dyDescent="0.25">
      <c r="B942" s="103">
        <v>44190</v>
      </c>
      <c r="C942" s="100" t="s">
        <v>633</v>
      </c>
      <c r="D942" s="104">
        <v>7524</v>
      </c>
      <c r="E942" s="106">
        <v>1</v>
      </c>
    </row>
    <row r="943" spans="2:5" x14ac:dyDescent="0.25">
      <c r="B943" s="103">
        <v>44192</v>
      </c>
      <c r="C943" s="100" t="s">
        <v>624</v>
      </c>
      <c r="D943" s="104">
        <v>14413.4</v>
      </c>
      <c r="E943" s="106">
        <v>1</v>
      </c>
    </row>
    <row r="944" spans="2:5" x14ac:dyDescent="0.25">
      <c r="B944" s="103">
        <v>44192</v>
      </c>
      <c r="C944" s="100" t="s">
        <v>624</v>
      </c>
      <c r="D944" s="104">
        <v>24759.8</v>
      </c>
      <c r="E944" s="106">
        <v>1</v>
      </c>
    </row>
    <row r="945" spans="2:5" x14ac:dyDescent="0.25">
      <c r="B945" s="103">
        <v>44192</v>
      </c>
      <c r="C945" s="100" t="s">
        <v>628</v>
      </c>
      <c r="D945" s="104">
        <v>673</v>
      </c>
      <c r="E945" s="106">
        <v>1</v>
      </c>
    </row>
    <row r="946" spans="2:5" x14ac:dyDescent="0.25">
      <c r="B946" s="103">
        <v>44192</v>
      </c>
      <c r="C946" s="100" t="s">
        <v>637</v>
      </c>
      <c r="D946" s="104">
        <v>161.72999999999999</v>
      </c>
      <c r="E946" s="106">
        <v>1</v>
      </c>
    </row>
    <row r="947" spans="2:5" x14ac:dyDescent="0.25">
      <c r="B947" s="103">
        <v>44192</v>
      </c>
      <c r="C947" s="100" t="s">
        <v>637</v>
      </c>
      <c r="D947" s="104">
        <v>146.68</v>
      </c>
      <c r="E947" s="106">
        <v>1</v>
      </c>
    </row>
    <row r="948" spans="2:5" x14ac:dyDescent="0.25">
      <c r="B948" s="103">
        <v>44192</v>
      </c>
      <c r="C948" s="100" t="s">
        <v>638</v>
      </c>
      <c r="D948" s="104">
        <v>3301.78</v>
      </c>
      <c r="E948" s="106">
        <v>1</v>
      </c>
    </row>
    <row r="949" spans="2:5" x14ac:dyDescent="0.25">
      <c r="B949" s="103">
        <v>44192</v>
      </c>
      <c r="C949" s="100" t="s">
        <v>638</v>
      </c>
      <c r="D949" s="104">
        <v>3184.52</v>
      </c>
      <c r="E949" s="106">
        <v>1</v>
      </c>
    </row>
    <row r="950" spans="2:5" x14ac:dyDescent="0.25">
      <c r="B950" s="103">
        <v>44193</v>
      </c>
      <c r="C950" s="100" t="s">
        <v>639</v>
      </c>
      <c r="D950" s="104">
        <v>22254.82</v>
      </c>
      <c r="E950" s="106">
        <v>1</v>
      </c>
    </row>
    <row r="951" spans="2:5" x14ac:dyDescent="0.25">
      <c r="B951" s="103">
        <v>44193</v>
      </c>
      <c r="C951" s="100" t="s">
        <v>639</v>
      </c>
      <c r="D951" s="104">
        <v>21464.49</v>
      </c>
      <c r="E951" s="106">
        <v>1</v>
      </c>
    </row>
    <row r="952" spans="2:5" x14ac:dyDescent="0.25">
      <c r="B952" s="103">
        <v>44193</v>
      </c>
      <c r="C952" s="100" t="s">
        <v>640</v>
      </c>
      <c r="D952" s="104">
        <v>1079.72</v>
      </c>
      <c r="E952" s="106">
        <v>1</v>
      </c>
    </row>
    <row r="953" spans="2:5" x14ac:dyDescent="0.25">
      <c r="B953" s="103">
        <v>44193</v>
      </c>
      <c r="C953" s="100" t="s">
        <v>640</v>
      </c>
      <c r="D953" s="104">
        <v>8369.34</v>
      </c>
      <c r="E953" s="106">
        <v>1</v>
      </c>
    </row>
    <row r="954" spans="2:5" x14ac:dyDescent="0.25">
      <c r="B954" s="103">
        <v>44193</v>
      </c>
      <c r="C954" s="100" t="s">
        <v>640</v>
      </c>
      <c r="D954" s="104">
        <v>7590.73</v>
      </c>
      <c r="E954" s="106">
        <v>1</v>
      </c>
    </row>
    <row r="955" spans="2:5" x14ac:dyDescent="0.25">
      <c r="B955" s="103">
        <v>44194</v>
      </c>
      <c r="C955" s="100" t="s">
        <v>623</v>
      </c>
      <c r="D955" s="104">
        <v>3857.67</v>
      </c>
      <c r="E955" s="106">
        <v>1</v>
      </c>
    </row>
    <row r="956" spans="2:5" x14ac:dyDescent="0.25">
      <c r="B956" s="103">
        <v>44194</v>
      </c>
      <c r="C956" s="100" t="s">
        <v>626</v>
      </c>
      <c r="D956" s="104">
        <v>1663.43</v>
      </c>
      <c r="E956" s="106">
        <v>1</v>
      </c>
    </row>
    <row r="957" spans="2:5" x14ac:dyDescent="0.25">
      <c r="B957" s="103">
        <v>44194</v>
      </c>
      <c r="C957" s="100" t="s">
        <v>629</v>
      </c>
      <c r="D957" s="104">
        <v>903.99</v>
      </c>
      <c r="E957" s="106">
        <v>1</v>
      </c>
    </row>
    <row r="958" spans="2:5" x14ac:dyDescent="0.25">
      <c r="B958" s="103">
        <v>44194</v>
      </c>
      <c r="C958" s="100" t="s">
        <v>629</v>
      </c>
      <c r="D958" s="104">
        <v>607.32000000000005</v>
      </c>
      <c r="E958" s="106">
        <v>1</v>
      </c>
    </row>
    <row r="959" spans="2:5" x14ac:dyDescent="0.25">
      <c r="B959" s="103">
        <v>44194</v>
      </c>
      <c r="C959" s="100" t="s">
        <v>643</v>
      </c>
      <c r="D959" s="104">
        <v>4458.6099999999997</v>
      </c>
      <c r="E959" s="106">
        <v>1</v>
      </c>
    </row>
    <row r="960" spans="2:5" x14ac:dyDescent="0.25">
      <c r="B960" s="103">
        <v>44195</v>
      </c>
      <c r="C960" s="100" t="s">
        <v>635</v>
      </c>
      <c r="D960" s="104">
        <v>1101.4100000000001</v>
      </c>
      <c r="E960" s="106">
        <v>1</v>
      </c>
    </row>
    <row r="961" spans="2:5" x14ac:dyDescent="0.25">
      <c r="B961" s="103">
        <v>44195</v>
      </c>
      <c r="C961" s="100" t="s">
        <v>634</v>
      </c>
      <c r="D961" s="104">
        <v>8658.34</v>
      </c>
      <c r="E961" s="106">
        <v>1</v>
      </c>
    </row>
    <row r="962" spans="2:5" x14ac:dyDescent="0.25">
      <c r="B962" s="103">
        <v>44195</v>
      </c>
      <c r="C962" s="100" t="s">
        <v>634</v>
      </c>
      <c r="D962" s="104">
        <v>1094.73</v>
      </c>
      <c r="E962" s="106">
        <v>1</v>
      </c>
    </row>
    <row r="963" spans="2:5" x14ac:dyDescent="0.25">
      <c r="B963" s="103">
        <v>44195</v>
      </c>
      <c r="C963" s="100" t="s">
        <v>634</v>
      </c>
      <c r="D963" s="104">
        <v>1058.98</v>
      </c>
      <c r="E963" s="106">
        <v>1</v>
      </c>
    </row>
    <row r="964" spans="2:5" x14ac:dyDescent="0.25">
      <c r="B964" s="103">
        <v>44195</v>
      </c>
      <c r="C964" s="100" t="s">
        <v>636</v>
      </c>
      <c r="D964" s="104">
        <v>3765.04</v>
      </c>
      <c r="E964" s="106">
        <v>1</v>
      </c>
    </row>
    <row r="965" spans="2:5" x14ac:dyDescent="0.25">
      <c r="B965" s="103">
        <v>44195</v>
      </c>
      <c r="C965" s="100" t="s">
        <v>636</v>
      </c>
      <c r="D965" s="104">
        <v>3320.39</v>
      </c>
      <c r="E965" s="106">
        <v>1</v>
      </c>
    </row>
    <row r="966" spans="2:5" x14ac:dyDescent="0.25">
      <c r="B966" s="103">
        <v>44195</v>
      </c>
      <c r="C966" s="100" t="s">
        <v>232</v>
      </c>
      <c r="D966" s="104">
        <v>7647.98</v>
      </c>
      <c r="E966" s="106">
        <v>1</v>
      </c>
    </row>
    <row r="967" spans="2:5" x14ac:dyDescent="0.25">
      <c r="B967" s="103">
        <v>44195</v>
      </c>
      <c r="C967" s="100" t="s">
        <v>232</v>
      </c>
      <c r="D967" s="104">
        <v>35432.589999999997</v>
      </c>
      <c r="E967" s="106">
        <v>1</v>
      </c>
    </row>
    <row r="968" spans="2:5" x14ac:dyDescent="0.25">
      <c r="B968" s="103">
        <v>44195</v>
      </c>
      <c r="C968" s="100" t="s">
        <v>232</v>
      </c>
      <c r="D968" s="104">
        <v>5109.72</v>
      </c>
      <c r="E968" s="106">
        <v>1</v>
      </c>
    </row>
    <row r="969" spans="2:5" x14ac:dyDescent="0.25">
      <c r="B969" s="103">
        <v>44195</v>
      </c>
      <c r="C969" s="100" t="s">
        <v>232</v>
      </c>
      <c r="D969" s="104">
        <v>39019.360000000001</v>
      </c>
      <c r="E969" s="106">
        <v>1</v>
      </c>
    </row>
    <row r="970" spans="2:5" x14ac:dyDescent="0.25">
      <c r="B970" s="103">
        <v>44195</v>
      </c>
      <c r="C970" s="100" t="s">
        <v>232</v>
      </c>
      <c r="D970" s="104">
        <v>2080.04</v>
      </c>
      <c r="E970" s="106">
        <v>1</v>
      </c>
    </row>
    <row r="971" spans="2:5" x14ac:dyDescent="0.25">
      <c r="B971" s="103">
        <v>44195</v>
      </c>
      <c r="C971" s="100" t="s">
        <v>232</v>
      </c>
      <c r="D971" s="104">
        <v>34084.49</v>
      </c>
      <c r="E971" s="106">
        <v>1</v>
      </c>
    </row>
    <row r="972" spans="2:5" x14ac:dyDescent="0.25">
      <c r="B972" s="103">
        <v>44195</v>
      </c>
      <c r="C972" s="100" t="s">
        <v>232</v>
      </c>
      <c r="D972" s="104">
        <v>4600.32</v>
      </c>
      <c r="E972" s="106">
        <v>1</v>
      </c>
    </row>
    <row r="973" spans="2:5" x14ac:dyDescent="0.25">
      <c r="B973" s="103">
        <v>44195</v>
      </c>
      <c r="C973" s="100" t="s">
        <v>232</v>
      </c>
      <c r="D973" s="104">
        <v>2228.75</v>
      </c>
      <c r="E973" s="106">
        <v>1</v>
      </c>
    </row>
    <row r="974" spans="2:5" x14ac:dyDescent="0.25">
      <c r="B974" s="103">
        <v>44195</v>
      </c>
      <c r="C974" s="100" t="s">
        <v>641</v>
      </c>
      <c r="D974" s="104">
        <v>9022.7999999999993</v>
      </c>
      <c r="E974" s="106">
        <v>1</v>
      </c>
    </row>
    <row r="975" spans="2:5" x14ac:dyDescent="0.25">
      <c r="B975" s="103">
        <v>44195</v>
      </c>
      <c r="C975" s="100" t="s">
        <v>641</v>
      </c>
      <c r="D975" s="104">
        <v>4141.91</v>
      </c>
      <c r="E975" s="106">
        <v>1</v>
      </c>
    </row>
    <row r="976" spans="2:5" x14ac:dyDescent="0.25">
      <c r="B976" s="103">
        <v>44196</v>
      </c>
      <c r="C976" s="100" t="s">
        <v>649</v>
      </c>
      <c r="D976" s="104">
        <v>1471.25</v>
      </c>
      <c r="E976" s="106">
        <v>1</v>
      </c>
    </row>
    <row r="977" spans="2:5" x14ac:dyDescent="0.25">
      <c r="B977" s="103">
        <v>44197</v>
      </c>
      <c r="C977" s="100" t="s">
        <v>429</v>
      </c>
      <c r="D977" s="104">
        <v>638.76</v>
      </c>
      <c r="E977" s="106">
        <v>1</v>
      </c>
    </row>
    <row r="978" spans="2:5" x14ac:dyDescent="0.25">
      <c r="B978" s="103">
        <v>44197</v>
      </c>
      <c r="C978" s="100" t="s">
        <v>233</v>
      </c>
      <c r="D978" s="104">
        <v>1434.45</v>
      </c>
      <c r="E978" s="106">
        <v>1</v>
      </c>
    </row>
    <row r="979" spans="2:5" x14ac:dyDescent="0.25">
      <c r="B979" s="103">
        <v>44197</v>
      </c>
      <c r="C979" s="100" t="s">
        <v>233</v>
      </c>
      <c r="D979" s="104">
        <v>3534.66</v>
      </c>
      <c r="E979" s="106">
        <v>1</v>
      </c>
    </row>
    <row r="980" spans="2:5" x14ac:dyDescent="0.25">
      <c r="B980" s="103">
        <v>44197</v>
      </c>
      <c r="C980" s="100" t="s">
        <v>233</v>
      </c>
      <c r="D980" s="104">
        <v>4560.76</v>
      </c>
      <c r="E980" s="106">
        <v>1</v>
      </c>
    </row>
    <row r="981" spans="2:5" x14ac:dyDescent="0.25">
      <c r="B981" s="103">
        <v>44197</v>
      </c>
      <c r="C981" s="100" t="s">
        <v>233</v>
      </c>
      <c r="D981" s="104">
        <v>22299.05</v>
      </c>
      <c r="E981" s="106">
        <v>1</v>
      </c>
    </row>
    <row r="982" spans="2:5" x14ac:dyDescent="0.25">
      <c r="B982" s="103">
        <v>44197</v>
      </c>
      <c r="C982" s="100" t="s">
        <v>233</v>
      </c>
      <c r="D982" s="104">
        <v>4146.4399999999996</v>
      </c>
      <c r="E982" s="106">
        <v>1</v>
      </c>
    </row>
    <row r="983" spans="2:5" x14ac:dyDescent="0.25">
      <c r="B983" s="103">
        <v>44197</v>
      </c>
      <c r="C983" s="100" t="s">
        <v>233</v>
      </c>
      <c r="D983" s="104">
        <v>8887.67</v>
      </c>
      <c r="E983" s="106">
        <v>1</v>
      </c>
    </row>
    <row r="984" spans="2:5" x14ac:dyDescent="0.25">
      <c r="B984" s="103">
        <v>44197</v>
      </c>
      <c r="C984" s="100" t="s">
        <v>233</v>
      </c>
      <c r="D984" s="104">
        <v>18189.689999999999</v>
      </c>
      <c r="E984" s="106">
        <v>1</v>
      </c>
    </row>
    <row r="985" spans="2:5" x14ac:dyDescent="0.25">
      <c r="B985" s="103">
        <v>44197</v>
      </c>
      <c r="C985" s="100" t="s">
        <v>233</v>
      </c>
      <c r="D985" s="104">
        <v>5221.8599999999997</v>
      </c>
      <c r="E985" s="106">
        <v>1</v>
      </c>
    </row>
    <row r="986" spans="2:5" x14ac:dyDescent="0.25">
      <c r="B986" s="103">
        <v>44197</v>
      </c>
      <c r="C986" s="100" t="s">
        <v>233</v>
      </c>
      <c r="D986" s="104">
        <v>34259.53</v>
      </c>
      <c r="E986" s="106">
        <v>1</v>
      </c>
    </row>
    <row r="987" spans="2:5" x14ac:dyDescent="0.25">
      <c r="B987" s="103">
        <v>44197</v>
      </c>
      <c r="C987" s="100" t="s">
        <v>233</v>
      </c>
      <c r="D987" s="104">
        <v>10649.62</v>
      </c>
      <c r="E987" s="106">
        <v>1</v>
      </c>
    </row>
    <row r="988" spans="2:5" x14ac:dyDescent="0.25">
      <c r="B988" s="103">
        <v>44197</v>
      </c>
      <c r="C988" s="100" t="s">
        <v>650</v>
      </c>
      <c r="D988" s="104">
        <v>229.78</v>
      </c>
      <c r="E988" s="106">
        <v>1</v>
      </c>
    </row>
    <row r="989" spans="2:5" x14ac:dyDescent="0.25">
      <c r="B989" s="103">
        <v>44197</v>
      </c>
      <c r="C989" s="100" t="s">
        <v>650</v>
      </c>
      <c r="D989" s="104">
        <v>2512.0300000000002</v>
      </c>
      <c r="E989" s="106">
        <v>1</v>
      </c>
    </row>
    <row r="990" spans="2:5" x14ac:dyDescent="0.25">
      <c r="B990" s="103">
        <v>44197</v>
      </c>
      <c r="C990" s="100" t="s">
        <v>650</v>
      </c>
      <c r="D990" s="104">
        <v>1193.78</v>
      </c>
      <c r="E990" s="106">
        <v>1</v>
      </c>
    </row>
    <row r="991" spans="2:5" x14ac:dyDescent="0.25">
      <c r="B991" s="103">
        <v>44197</v>
      </c>
      <c r="C991" s="100" t="s">
        <v>650</v>
      </c>
      <c r="D991" s="104">
        <v>750.54</v>
      </c>
      <c r="E991" s="106">
        <v>1</v>
      </c>
    </row>
    <row r="992" spans="2:5" x14ac:dyDescent="0.25">
      <c r="B992" s="103">
        <v>44197</v>
      </c>
      <c r="C992" s="100" t="s">
        <v>650</v>
      </c>
      <c r="D992" s="104">
        <v>6759.38</v>
      </c>
      <c r="E992" s="106">
        <v>1</v>
      </c>
    </row>
    <row r="993" spans="2:5" x14ac:dyDescent="0.25">
      <c r="B993" s="103">
        <v>44197</v>
      </c>
      <c r="C993" s="100" t="s">
        <v>650</v>
      </c>
      <c r="D993" s="104">
        <v>4393.79</v>
      </c>
      <c r="E993" s="106">
        <v>1</v>
      </c>
    </row>
    <row r="994" spans="2:5" x14ac:dyDescent="0.25">
      <c r="B994" s="103">
        <v>44197</v>
      </c>
      <c r="C994" s="100" t="s">
        <v>650</v>
      </c>
      <c r="D994" s="104">
        <v>9403.1200000000008</v>
      </c>
      <c r="E994" s="106">
        <v>1</v>
      </c>
    </row>
    <row r="995" spans="2:5" x14ac:dyDescent="0.25">
      <c r="B995" s="103">
        <v>44197</v>
      </c>
      <c r="C995" s="100" t="s">
        <v>651</v>
      </c>
      <c r="D995" s="104">
        <v>1770.74</v>
      </c>
      <c r="E995" s="106">
        <v>1</v>
      </c>
    </row>
    <row r="996" spans="2:5" x14ac:dyDescent="0.25">
      <c r="B996" s="103">
        <v>44197</v>
      </c>
      <c r="C996" s="100" t="s">
        <v>651</v>
      </c>
      <c r="D996" s="104">
        <v>1017.08</v>
      </c>
      <c r="E996" s="106">
        <v>1</v>
      </c>
    </row>
    <row r="997" spans="2:5" x14ac:dyDescent="0.25">
      <c r="B997" s="103">
        <v>44197</v>
      </c>
      <c r="C997" s="100" t="s">
        <v>653</v>
      </c>
      <c r="D997" s="104">
        <v>867.86</v>
      </c>
      <c r="E997" s="106">
        <v>1</v>
      </c>
    </row>
    <row r="998" spans="2:5" x14ac:dyDescent="0.25">
      <c r="B998" s="103">
        <v>44197</v>
      </c>
      <c r="C998" s="100" t="s">
        <v>644</v>
      </c>
      <c r="D998" s="104">
        <v>8833.1</v>
      </c>
      <c r="E998" s="106">
        <v>1</v>
      </c>
    </row>
    <row r="999" spans="2:5" x14ac:dyDescent="0.25">
      <c r="B999" s="103">
        <v>44197</v>
      </c>
      <c r="C999" s="100" t="s">
        <v>645</v>
      </c>
      <c r="D999" s="104">
        <v>2763.15</v>
      </c>
      <c r="E999" s="106">
        <v>1</v>
      </c>
    </row>
    <row r="1000" spans="2:5" x14ac:dyDescent="0.25">
      <c r="B1000" s="103">
        <v>44199</v>
      </c>
      <c r="C1000" s="100" t="s">
        <v>621</v>
      </c>
      <c r="D1000" s="104">
        <v>5834.11</v>
      </c>
      <c r="E1000" s="106">
        <v>1</v>
      </c>
    </row>
    <row r="1001" spans="2:5" x14ac:dyDescent="0.25">
      <c r="B1001" s="103">
        <v>44200</v>
      </c>
      <c r="C1001" s="100" t="s">
        <v>646</v>
      </c>
      <c r="D1001" s="104">
        <v>1934.87</v>
      </c>
      <c r="E1001" s="106">
        <v>1</v>
      </c>
    </row>
    <row r="1002" spans="2:5" x14ac:dyDescent="0.25">
      <c r="B1002" s="103">
        <v>44200</v>
      </c>
      <c r="C1002" s="100" t="s">
        <v>652</v>
      </c>
      <c r="D1002" s="104">
        <v>1067.1600000000001</v>
      </c>
      <c r="E1002" s="106">
        <v>1</v>
      </c>
    </row>
    <row r="1003" spans="2:5" x14ac:dyDescent="0.25">
      <c r="B1003" s="103">
        <v>44200</v>
      </c>
      <c r="C1003" s="100" t="s">
        <v>652</v>
      </c>
      <c r="D1003" s="104">
        <v>4015.26</v>
      </c>
      <c r="E1003" s="106">
        <v>1</v>
      </c>
    </row>
    <row r="1004" spans="2:5" x14ac:dyDescent="0.25">
      <c r="B1004" s="103">
        <v>44200</v>
      </c>
      <c r="C1004" s="100" t="s">
        <v>652</v>
      </c>
      <c r="D1004" s="104">
        <v>2291</v>
      </c>
      <c r="E1004" s="106">
        <v>1</v>
      </c>
    </row>
    <row r="1005" spans="2:5" x14ac:dyDescent="0.25">
      <c r="B1005" s="103">
        <v>44200</v>
      </c>
      <c r="C1005" s="100" t="s">
        <v>652</v>
      </c>
      <c r="D1005" s="104">
        <v>1204.01</v>
      </c>
      <c r="E1005" s="106">
        <v>1</v>
      </c>
    </row>
    <row r="1006" spans="2:5" x14ac:dyDescent="0.25">
      <c r="B1006" s="103">
        <v>44200</v>
      </c>
      <c r="C1006" s="100" t="s">
        <v>652</v>
      </c>
      <c r="D1006" s="104">
        <v>1418.6</v>
      </c>
      <c r="E1006" s="106">
        <v>1</v>
      </c>
    </row>
    <row r="1007" spans="2:5" x14ac:dyDescent="0.25">
      <c r="B1007" s="103">
        <v>44200</v>
      </c>
      <c r="C1007" s="100" t="s">
        <v>656</v>
      </c>
      <c r="D1007" s="104">
        <v>4122.12</v>
      </c>
      <c r="E1007" s="106">
        <v>1</v>
      </c>
    </row>
    <row r="1008" spans="2:5" x14ac:dyDescent="0.25">
      <c r="B1008" s="103">
        <v>44200</v>
      </c>
      <c r="C1008" s="100" t="s">
        <v>732</v>
      </c>
      <c r="D1008" s="104">
        <v>420.62</v>
      </c>
      <c r="E1008" s="106">
        <v>1</v>
      </c>
    </row>
    <row r="1009" spans="2:5" x14ac:dyDescent="0.25">
      <c r="B1009" s="103">
        <v>44201</v>
      </c>
      <c r="C1009" s="100" t="s">
        <v>642</v>
      </c>
      <c r="D1009" s="104">
        <v>1455.08</v>
      </c>
      <c r="E1009" s="106">
        <v>1</v>
      </c>
    </row>
    <row r="1010" spans="2:5" x14ac:dyDescent="0.25">
      <c r="B1010" s="103">
        <v>44202</v>
      </c>
      <c r="C1010" s="100" t="s">
        <v>647</v>
      </c>
      <c r="D1010" s="104">
        <v>863.76</v>
      </c>
      <c r="E1010" s="106">
        <v>1</v>
      </c>
    </row>
    <row r="1011" spans="2:5" x14ac:dyDescent="0.25">
      <c r="B1011" s="103">
        <v>44202</v>
      </c>
      <c r="C1011" s="100" t="s">
        <v>648</v>
      </c>
      <c r="D1011" s="104">
        <v>401.88</v>
      </c>
      <c r="E1011" s="106">
        <v>1</v>
      </c>
    </row>
    <row r="1012" spans="2:5" x14ac:dyDescent="0.25">
      <c r="B1012" s="103">
        <v>44202</v>
      </c>
      <c r="C1012" s="100" t="s">
        <v>648</v>
      </c>
      <c r="D1012" s="104">
        <v>2830.21</v>
      </c>
      <c r="E1012" s="106">
        <v>1</v>
      </c>
    </row>
    <row r="1013" spans="2:5" x14ac:dyDescent="0.25">
      <c r="B1013" s="103">
        <v>44202</v>
      </c>
      <c r="C1013" s="100" t="s">
        <v>648</v>
      </c>
      <c r="D1013" s="104">
        <v>2566.91</v>
      </c>
      <c r="E1013" s="106">
        <v>1</v>
      </c>
    </row>
    <row r="1014" spans="2:5" x14ac:dyDescent="0.25">
      <c r="B1014" s="103">
        <v>44203</v>
      </c>
      <c r="C1014" s="100" t="s">
        <v>657</v>
      </c>
      <c r="D1014" s="104">
        <v>1266.3599999999999</v>
      </c>
      <c r="E1014" s="106">
        <v>1</v>
      </c>
    </row>
    <row r="1015" spans="2:5" x14ac:dyDescent="0.25">
      <c r="B1015" s="103">
        <v>44203</v>
      </c>
      <c r="C1015" s="100" t="s">
        <v>664</v>
      </c>
      <c r="D1015" s="104">
        <v>1808.74</v>
      </c>
      <c r="E1015" s="106">
        <v>1</v>
      </c>
    </row>
    <row r="1016" spans="2:5" x14ac:dyDescent="0.25">
      <c r="B1016" s="103">
        <v>44203</v>
      </c>
      <c r="C1016" s="100" t="s">
        <v>664</v>
      </c>
      <c r="D1016" s="104">
        <v>1430.4</v>
      </c>
      <c r="E1016" s="106">
        <v>1</v>
      </c>
    </row>
    <row r="1017" spans="2:5" x14ac:dyDescent="0.25">
      <c r="B1017" s="103">
        <v>44203</v>
      </c>
      <c r="C1017" s="100" t="s">
        <v>664</v>
      </c>
      <c r="D1017" s="104">
        <v>1413.14</v>
      </c>
      <c r="E1017" s="106">
        <v>1</v>
      </c>
    </row>
    <row r="1018" spans="2:5" x14ac:dyDescent="0.25">
      <c r="B1018" s="103">
        <v>44204</v>
      </c>
      <c r="C1018" s="100" t="s">
        <v>654</v>
      </c>
      <c r="D1018" s="104">
        <v>1033.45</v>
      </c>
      <c r="E1018" s="106">
        <v>1</v>
      </c>
    </row>
    <row r="1019" spans="2:5" x14ac:dyDescent="0.25">
      <c r="B1019" s="103">
        <v>44204</v>
      </c>
      <c r="C1019" s="100" t="s">
        <v>654</v>
      </c>
      <c r="D1019" s="104">
        <v>1051.06</v>
      </c>
      <c r="E1019" s="106">
        <v>1</v>
      </c>
    </row>
    <row r="1020" spans="2:5" x14ac:dyDescent="0.25">
      <c r="B1020" s="103">
        <v>44204</v>
      </c>
      <c r="C1020" s="100" t="s">
        <v>654</v>
      </c>
      <c r="D1020" s="104">
        <v>2728.69</v>
      </c>
      <c r="E1020" s="106">
        <v>1</v>
      </c>
    </row>
    <row r="1021" spans="2:5" x14ac:dyDescent="0.25">
      <c r="B1021" s="103">
        <v>44204</v>
      </c>
      <c r="C1021" s="100" t="s">
        <v>654</v>
      </c>
      <c r="D1021" s="104">
        <v>1788.89</v>
      </c>
      <c r="E1021" s="106">
        <v>1</v>
      </c>
    </row>
    <row r="1022" spans="2:5" x14ac:dyDescent="0.25">
      <c r="B1022" s="103">
        <v>44204</v>
      </c>
      <c r="C1022" s="100" t="s">
        <v>654</v>
      </c>
      <c r="D1022" s="104">
        <v>3547.08</v>
      </c>
      <c r="E1022" s="106">
        <v>1</v>
      </c>
    </row>
    <row r="1023" spans="2:5" x14ac:dyDescent="0.25">
      <c r="B1023" s="103">
        <v>44204</v>
      </c>
      <c r="C1023" s="100" t="s">
        <v>654</v>
      </c>
      <c r="D1023" s="104">
        <v>2708.89</v>
      </c>
      <c r="E1023" s="106">
        <v>1</v>
      </c>
    </row>
    <row r="1024" spans="2:5" x14ac:dyDescent="0.25">
      <c r="B1024" s="103">
        <v>44204</v>
      </c>
      <c r="C1024" s="100" t="s">
        <v>654</v>
      </c>
      <c r="D1024" s="104">
        <v>1606.09</v>
      </c>
      <c r="E1024" s="106">
        <v>1</v>
      </c>
    </row>
    <row r="1025" spans="2:5" x14ac:dyDescent="0.25">
      <c r="B1025" s="103">
        <v>44204</v>
      </c>
      <c r="C1025" s="100" t="s">
        <v>654</v>
      </c>
      <c r="D1025" s="104">
        <v>2819.27</v>
      </c>
      <c r="E1025" s="106">
        <v>1</v>
      </c>
    </row>
    <row r="1026" spans="2:5" x14ac:dyDescent="0.25">
      <c r="B1026" s="103">
        <v>44204</v>
      </c>
      <c r="C1026" s="100" t="s">
        <v>654</v>
      </c>
      <c r="D1026" s="104">
        <v>960.14</v>
      </c>
      <c r="E1026" s="106">
        <v>1</v>
      </c>
    </row>
    <row r="1027" spans="2:5" x14ac:dyDescent="0.25">
      <c r="B1027" s="103">
        <v>44205</v>
      </c>
      <c r="C1027" s="100" t="s">
        <v>234</v>
      </c>
      <c r="D1027" s="104">
        <v>8040.08</v>
      </c>
      <c r="E1027" s="106">
        <v>1</v>
      </c>
    </row>
    <row r="1028" spans="2:5" x14ac:dyDescent="0.25">
      <c r="B1028" s="103">
        <v>44205</v>
      </c>
      <c r="C1028" s="100" t="s">
        <v>234</v>
      </c>
      <c r="D1028" s="104">
        <v>2250.52</v>
      </c>
      <c r="E1028" s="106">
        <v>1</v>
      </c>
    </row>
    <row r="1029" spans="2:5" x14ac:dyDescent="0.25">
      <c r="B1029" s="103">
        <v>44205</v>
      </c>
      <c r="C1029" s="100" t="s">
        <v>630</v>
      </c>
      <c r="D1029" s="104">
        <v>1455.08</v>
      </c>
      <c r="E1029" s="106">
        <v>1</v>
      </c>
    </row>
    <row r="1030" spans="2:5" x14ac:dyDescent="0.25">
      <c r="B1030" s="103">
        <v>44205</v>
      </c>
      <c r="C1030" s="100" t="s">
        <v>631</v>
      </c>
      <c r="D1030" s="104">
        <v>1294.8399999999999</v>
      </c>
      <c r="E1030" s="106">
        <v>1</v>
      </c>
    </row>
    <row r="1031" spans="2:5" x14ac:dyDescent="0.25">
      <c r="B1031" s="103">
        <v>44205</v>
      </c>
      <c r="C1031" s="100" t="s">
        <v>631</v>
      </c>
      <c r="D1031" s="104">
        <v>1455.08</v>
      </c>
      <c r="E1031" s="106">
        <v>1</v>
      </c>
    </row>
    <row r="1032" spans="2:5" x14ac:dyDescent="0.25">
      <c r="B1032" s="103">
        <v>44205</v>
      </c>
      <c r="C1032" s="100" t="s">
        <v>631</v>
      </c>
      <c r="D1032" s="104">
        <v>1015.61</v>
      </c>
      <c r="E1032" s="106">
        <v>1</v>
      </c>
    </row>
    <row r="1033" spans="2:5" x14ac:dyDescent="0.25">
      <c r="B1033" s="103">
        <v>44206</v>
      </c>
      <c r="C1033" s="100" t="s">
        <v>658</v>
      </c>
      <c r="D1033" s="104">
        <v>2405.7199999999998</v>
      </c>
      <c r="E1033" s="106">
        <v>1</v>
      </c>
    </row>
    <row r="1034" spans="2:5" x14ac:dyDescent="0.25">
      <c r="B1034" s="103">
        <v>44206</v>
      </c>
      <c r="C1034" s="100" t="s">
        <v>235</v>
      </c>
      <c r="D1034" s="104">
        <v>237044.7</v>
      </c>
      <c r="E1034" s="106">
        <v>1</v>
      </c>
    </row>
    <row r="1035" spans="2:5" x14ac:dyDescent="0.25">
      <c r="B1035" s="103">
        <v>44206</v>
      </c>
      <c r="C1035" s="100" t="s">
        <v>235</v>
      </c>
      <c r="D1035" s="104">
        <v>530384.37</v>
      </c>
      <c r="E1035" s="106">
        <v>1</v>
      </c>
    </row>
    <row r="1036" spans="2:5" x14ac:dyDescent="0.25">
      <c r="B1036" s="103">
        <v>44206</v>
      </c>
      <c r="C1036" s="100" t="s">
        <v>574</v>
      </c>
      <c r="D1036" s="104">
        <v>1457.93</v>
      </c>
      <c r="E1036" s="106">
        <v>1</v>
      </c>
    </row>
    <row r="1037" spans="2:5" x14ac:dyDescent="0.25">
      <c r="B1037" s="103">
        <v>44206</v>
      </c>
      <c r="C1037" s="100" t="s">
        <v>574</v>
      </c>
      <c r="D1037" s="104">
        <v>1406.15</v>
      </c>
      <c r="E1037" s="106">
        <v>1</v>
      </c>
    </row>
    <row r="1038" spans="2:5" x14ac:dyDescent="0.25">
      <c r="B1038" s="103">
        <v>44207</v>
      </c>
      <c r="C1038" s="100" t="s">
        <v>575</v>
      </c>
      <c r="D1038" s="104">
        <v>5445.79</v>
      </c>
      <c r="E1038" s="106">
        <v>1</v>
      </c>
    </row>
    <row r="1039" spans="2:5" x14ac:dyDescent="0.25">
      <c r="B1039" s="103">
        <v>44207</v>
      </c>
      <c r="C1039" s="100" t="s">
        <v>575</v>
      </c>
      <c r="D1039" s="104">
        <v>5252.39</v>
      </c>
      <c r="E1039" s="106">
        <v>1</v>
      </c>
    </row>
    <row r="1040" spans="2:5" x14ac:dyDescent="0.25">
      <c r="B1040" s="103">
        <v>44207</v>
      </c>
      <c r="C1040" s="100" t="s">
        <v>704</v>
      </c>
      <c r="D1040" s="104">
        <v>168.25</v>
      </c>
      <c r="E1040" s="106">
        <v>1</v>
      </c>
    </row>
    <row r="1041" spans="2:5" x14ac:dyDescent="0.25">
      <c r="B1041" s="103">
        <v>44208</v>
      </c>
      <c r="C1041" s="100" t="s">
        <v>655</v>
      </c>
      <c r="D1041" s="104">
        <v>1599.88</v>
      </c>
      <c r="E1041" s="106">
        <v>1</v>
      </c>
    </row>
    <row r="1042" spans="2:5" x14ac:dyDescent="0.25">
      <c r="B1042" s="103">
        <v>44208</v>
      </c>
      <c r="C1042" s="100" t="s">
        <v>655</v>
      </c>
      <c r="D1042" s="104">
        <v>2135.46</v>
      </c>
      <c r="E1042" s="106">
        <v>1</v>
      </c>
    </row>
    <row r="1043" spans="2:5" x14ac:dyDescent="0.25">
      <c r="B1043" s="103">
        <v>44208</v>
      </c>
      <c r="C1043" s="100" t="s">
        <v>676</v>
      </c>
      <c r="D1043" s="104">
        <v>1910.49</v>
      </c>
      <c r="E1043" s="106">
        <v>1</v>
      </c>
    </row>
    <row r="1044" spans="2:5" x14ac:dyDescent="0.25">
      <c r="B1044" s="103">
        <v>44208</v>
      </c>
      <c r="C1044" s="100" t="s">
        <v>680</v>
      </c>
      <c r="D1044" s="104">
        <v>6430.14</v>
      </c>
      <c r="E1044" s="106">
        <v>1</v>
      </c>
    </row>
    <row r="1045" spans="2:5" x14ac:dyDescent="0.25">
      <c r="B1045" s="103">
        <v>44208</v>
      </c>
      <c r="C1045" s="100" t="s">
        <v>680</v>
      </c>
      <c r="D1045" s="104">
        <v>6388.19</v>
      </c>
      <c r="E1045" s="106">
        <v>1</v>
      </c>
    </row>
    <row r="1046" spans="2:5" x14ac:dyDescent="0.25">
      <c r="B1046" s="103">
        <v>44208</v>
      </c>
      <c r="C1046" s="100" t="s">
        <v>680</v>
      </c>
      <c r="D1046" s="104">
        <v>5793.89</v>
      </c>
      <c r="E1046" s="106">
        <v>1</v>
      </c>
    </row>
    <row r="1047" spans="2:5" x14ac:dyDescent="0.25">
      <c r="B1047" s="103">
        <v>44208</v>
      </c>
      <c r="C1047" s="100" t="s">
        <v>681</v>
      </c>
      <c r="D1047" s="104">
        <v>39686.120000000003</v>
      </c>
      <c r="E1047" s="106">
        <v>1</v>
      </c>
    </row>
    <row r="1048" spans="2:5" x14ac:dyDescent="0.25">
      <c r="B1048" s="103">
        <v>44208</v>
      </c>
      <c r="C1048" s="100" t="s">
        <v>687</v>
      </c>
      <c r="D1048" s="104">
        <v>4122.12</v>
      </c>
      <c r="E1048" s="106">
        <v>1</v>
      </c>
    </row>
    <row r="1049" spans="2:5" x14ac:dyDescent="0.25">
      <c r="B1049" s="103">
        <v>44208</v>
      </c>
      <c r="C1049" s="100" t="s">
        <v>659</v>
      </c>
      <c r="D1049" s="104">
        <v>1919.8</v>
      </c>
      <c r="E1049" s="106">
        <v>1</v>
      </c>
    </row>
    <row r="1050" spans="2:5" x14ac:dyDescent="0.25">
      <c r="B1050" s="103">
        <v>44208</v>
      </c>
      <c r="C1050" s="100" t="s">
        <v>659</v>
      </c>
      <c r="D1050" s="104">
        <v>2021.22</v>
      </c>
      <c r="E1050" s="106">
        <v>1</v>
      </c>
    </row>
    <row r="1051" spans="2:5" x14ac:dyDescent="0.25">
      <c r="B1051" s="103">
        <v>44208</v>
      </c>
      <c r="C1051" s="100" t="s">
        <v>659</v>
      </c>
      <c r="D1051" s="104">
        <v>2964.62</v>
      </c>
      <c r="E1051" s="106">
        <v>1</v>
      </c>
    </row>
    <row r="1052" spans="2:5" x14ac:dyDescent="0.25">
      <c r="B1052" s="103">
        <v>44208</v>
      </c>
      <c r="C1052" s="100" t="s">
        <v>662</v>
      </c>
      <c r="D1052" s="104">
        <v>6239.31</v>
      </c>
      <c r="E1052" s="106">
        <v>1</v>
      </c>
    </row>
    <row r="1053" spans="2:5" x14ac:dyDescent="0.25">
      <c r="B1053" s="103">
        <v>44208</v>
      </c>
      <c r="C1053" s="100" t="s">
        <v>662</v>
      </c>
      <c r="D1053" s="104">
        <v>5766.69</v>
      </c>
      <c r="E1053" s="106">
        <v>1</v>
      </c>
    </row>
    <row r="1054" spans="2:5" x14ac:dyDescent="0.25">
      <c r="B1054" s="103">
        <v>44209</v>
      </c>
      <c r="C1054" s="100" t="s">
        <v>661</v>
      </c>
      <c r="D1054" s="104">
        <v>6430.16</v>
      </c>
      <c r="E1054" s="106">
        <v>1</v>
      </c>
    </row>
    <row r="1055" spans="2:5" x14ac:dyDescent="0.25">
      <c r="B1055" s="103">
        <v>44209</v>
      </c>
      <c r="C1055" s="100" t="s">
        <v>236</v>
      </c>
      <c r="D1055" s="104">
        <v>11406.13</v>
      </c>
      <c r="E1055" s="106">
        <v>1</v>
      </c>
    </row>
    <row r="1056" spans="2:5" x14ac:dyDescent="0.25">
      <c r="B1056" s="103">
        <v>44209</v>
      </c>
      <c r="C1056" s="100" t="s">
        <v>236</v>
      </c>
      <c r="D1056" s="104">
        <v>11001.07</v>
      </c>
      <c r="E1056" s="106">
        <v>1</v>
      </c>
    </row>
    <row r="1057" spans="2:5" x14ac:dyDescent="0.25">
      <c r="B1057" s="103">
        <v>44209</v>
      </c>
      <c r="C1057" s="100" t="s">
        <v>665</v>
      </c>
      <c r="D1057" s="104">
        <v>20443.689999999999</v>
      </c>
      <c r="E1057" s="106">
        <v>1</v>
      </c>
    </row>
    <row r="1058" spans="2:5" x14ac:dyDescent="0.25">
      <c r="B1058" s="103">
        <v>44209</v>
      </c>
      <c r="C1058" s="100" t="s">
        <v>665</v>
      </c>
      <c r="D1058" s="104">
        <v>2762.75</v>
      </c>
      <c r="E1058" s="106">
        <v>1</v>
      </c>
    </row>
    <row r="1059" spans="2:5" x14ac:dyDescent="0.25">
      <c r="B1059" s="103">
        <v>44209</v>
      </c>
      <c r="C1059" s="100" t="s">
        <v>665</v>
      </c>
      <c r="D1059" s="104">
        <v>1266.3599999999999</v>
      </c>
      <c r="E1059" s="106">
        <v>1</v>
      </c>
    </row>
    <row r="1060" spans="2:5" x14ac:dyDescent="0.25">
      <c r="B1060" s="103">
        <v>44209</v>
      </c>
      <c r="C1060" s="100" t="s">
        <v>665</v>
      </c>
      <c r="D1060" s="104">
        <v>1267</v>
      </c>
      <c r="E1060" s="106">
        <v>1</v>
      </c>
    </row>
    <row r="1061" spans="2:5" x14ac:dyDescent="0.25">
      <c r="B1061" s="103">
        <v>44209</v>
      </c>
      <c r="C1061" s="100" t="s">
        <v>665</v>
      </c>
      <c r="D1061" s="104">
        <v>6596.58</v>
      </c>
      <c r="E1061" s="106">
        <v>1</v>
      </c>
    </row>
    <row r="1062" spans="2:5" x14ac:dyDescent="0.25">
      <c r="B1062" s="103">
        <v>44209</v>
      </c>
      <c r="C1062" s="100" t="s">
        <v>665</v>
      </c>
      <c r="D1062" s="104">
        <v>32500.62</v>
      </c>
      <c r="E1062" s="106">
        <v>1</v>
      </c>
    </row>
    <row r="1063" spans="2:5" x14ac:dyDescent="0.25">
      <c r="B1063" s="103">
        <v>44209</v>
      </c>
      <c r="C1063" s="100" t="s">
        <v>665</v>
      </c>
      <c r="D1063" s="104">
        <v>8109.62</v>
      </c>
      <c r="E1063" s="106">
        <v>1</v>
      </c>
    </row>
    <row r="1064" spans="2:5" x14ac:dyDescent="0.25">
      <c r="B1064" s="103">
        <v>44209</v>
      </c>
      <c r="C1064" s="100" t="s">
        <v>665</v>
      </c>
      <c r="D1064" s="104">
        <v>7129.87</v>
      </c>
      <c r="E1064" s="106">
        <v>1</v>
      </c>
    </row>
    <row r="1065" spans="2:5" x14ac:dyDescent="0.25">
      <c r="B1065" s="103">
        <v>44209</v>
      </c>
      <c r="C1065" s="100" t="s">
        <v>665</v>
      </c>
      <c r="D1065" s="104">
        <v>6644.84</v>
      </c>
      <c r="E1065" s="106">
        <v>1</v>
      </c>
    </row>
    <row r="1066" spans="2:5" x14ac:dyDescent="0.25">
      <c r="B1066" s="103">
        <v>44209</v>
      </c>
      <c r="C1066" s="100" t="s">
        <v>665</v>
      </c>
      <c r="D1066" s="104">
        <v>2356.5100000000002</v>
      </c>
      <c r="E1066" s="106">
        <v>1</v>
      </c>
    </row>
    <row r="1067" spans="2:5" x14ac:dyDescent="0.25">
      <c r="B1067" s="103">
        <v>44209</v>
      </c>
      <c r="C1067" s="100" t="s">
        <v>665</v>
      </c>
      <c r="D1067" s="104">
        <v>9801.86</v>
      </c>
      <c r="E1067" s="106">
        <v>1</v>
      </c>
    </row>
    <row r="1068" spans="2:5" x14ac:dyDescent="0.25">
      <c r="B1068" s="103">
        <v>44209</v>
      </c>
      <c r="C1068" s="100" t="s">
        <v>665</v>
      </c>
      <c r="D1068" s="104">
        <v>1632.2</v>
      </c>
      <c r="E1068" s="106">
        <v>1</v>
      </c>
    </row>
    <row r="1069" spans="2:5" x14ac:dyDescent="0.25">
      <c r="B1069" s="103">
        <v>44209</v>
      </c>
      <c r="C1069" s="100" t="s">
        <v>663</v>
      </c>
      <c r="D1069" s="104">
        <v>2746.25</v>
      </c>
      <c r="E1069" s="106">
        <v>1</v>
      </c>
    </row>
    <row r="1070" spans="2:5" x14ac:dyDescent="0.25">
      <c r="B1070" s="103">
        <v>44209</v>
      </c>
      <c r="C1070" s="100" t="s">
        <v>718</v>
      </c>
      <c r="D1070" s="104">
        <v>5095.29</v>
      </c>
      <c r="E1070" s="106">
        <v>1</v>
      </c>
    </row>
    <row r="1071" spans="2:5" x14ac:dyDescent="0.25">
      <c r="B1071" s="103">
        <v>44209</v>
      </c>
      <c r="C1071" s="100" t="s">
        <v>719</v>
      </c>
      <c r="D1071" s="104">
        <v>7149.23</v>
      </c>
      <c r="E1071" s="106">
        <v>1</v>
      </c>
    </row>
    <row r="1072" spans="2:5" x14ac:dyDescent="0.25">
      <c r="B1072" s="103">
        <v>44209</v>
      </c>
      <c r="C1072" s="100" t="s">
        <v>719</v>
      </c>
      <c r="D1072" s="104">
        <v>1472.16</v>
      </c>
      <c r="E1072" s="106">
        <v>1</v>
      </c>
    </row>
    <row r="1073" spans="2:5" x14ac:dyDescent="0.25">
      <c r="B1073" s="103">
        <v>44209</v>
      </c>
      <c r="C1073" s="100" t="s">
        <v>719</v>
      </c>
      <c r="D1073" s="104">
        <v>1536.4</v>
      </c>
      <c r="E1073" s="106">
        <v>1</v>
      </c>
    </row>
    <row r="1074" spans="2:5" x14ac:dyDescent="0.25">
      <c r="B1074" s="103">
        <v>44209</v>
      </c>
      <c r="C1074" s="100" t="s">
        <v>719</v>
      </c>
      <c r="D1074" s="104">
        <v>9933.18</v>
      </c>
      <c r="E1074" s="106">
        <v>1</v>
      </c>
    </row>
    <row r="1075" spans="2:5" x14ac:dyDescent="0.25">
      <c r="B1075" s="103">
        <v>44209</v>
      </c>
      <c r="C1075" s="100" t="s">
        <v>719</v>
      </c>
      <c r="D1075" s="104">
        <v>4955.91</v>
      </c>
      <c r="E1075" s="106">
        <v>1</v>
      </c>
    </row>
    <row r="1076" spans="2:5" x14ac:dyDescent="0.25">
      <c r="B1076" s="103">
        <v>44209</v>
      </c>
      <c r="C1076" s="100" t="s">
        <v>719</v>
      </c>
      <c r="D1076" s="104">
        <v>2933.5</v>
      </c>
      <c r="E1076" s="106">
        <v>1</v>
      </c>
    </row>
    <row r="1077" spans="2:5" x14ac:dyDescent="0.25">
      <c r="B1077" s="103">
        <v>44209</v>
      </c>
      <c r="C1077" s="100" t="s">
        <v>719</v>
      </c>
      <c r="D1077" s="104">
        <v>8131.9</v>
      </c>
      <c r="E1077" s="106">
        <v>1</v>
      </c>
    </row>
    <row r="1078" spans="2:5" x14ac:dyDescent="0.25">
      <c r="B1078" s="103">
        <v>44209</v>
      </c>
      <c r="C1078" s="100" t="s">
        <v>719</v>
      </c>
      <c r="D1078" s="104">
        <v>6952.54</v>
      </c>
      <c r="E1078" s="106">
        <v>1</v>
      </c>
    </row>
    <row r="1079" spans="2:5" x14ac:dyDescent="0.25">
      <c r="B1079" s="103">
        <v>44209</v>
      </c>
      <c r="C1079" s="100" t="s">
        <v>720</v>
      </c>
      <c r="D1079" s="104">
        <v>11696.31</v>
      </c>
      <c r="E1079" s="106">
        <v>1</v>
      </c>
    </row>
    <row r="1080" spans="2:5" x14ac:dyDescent="0.25">
      <c r="B1080" s="103">
        <v>44209</v>
      </c>
      <c r="C1080" s="100" t="s">
        <v>720</v>
      </c>
      <c r="D1080" s="104">
        <v>1107.99</v>
      </c>
      <c r="E1080" s="106">
        <v>1</v>
      </c>
    </row>
    <row r="1081" spans="2:5" x14ac:dyDescent="0.25">
      <c r="B1081" s="103">
        <v>44210</v>
      </c>
      <c r="C1081" s="100" t="s">
        <v>237</v>
      </c>
      <c r="D1081" s="104">
        <v>18033.84</v>
      </c>
      <c r="E1081" s="106">
        <v>1</v>
      </c>
    </row>
    <row r="1082" spans="2:5" x14ac:dyDescent="0.25">
      <c r="B1082" s="103">
        <v>44210</v>
      </c>
      <c r="C1082" s="100" t="s">
        <v>237</v>
      </c>
      <c r="D1082" s="104">
        <v>7485.36</v>
      </c>
      <c r="E1082" s="106">
        <v>1</v>
      </c>
    </row>
    <row r="1083" spans="2:5" x14ac:dyDescent="0.25">
      <c r="B1083" s="103">
        <v>44210</v>
      </c>
      <c r="C1083" s="100" t="s">
        <v>237</v>
      </c>
      <c r="D1083" s="104">
        <v>14347.84</v>
      </c>
      <c r="E1083" s="106">
        <v>1</v>
      </c>
    </row>
    <row r="1084" spans="2:5" x14ac:dyDescent="0.25">
      <c r="B1084" s="103">
        <v>44210</v>
      </c>
      <c r="C1084" s="100" t="s">
        <v>237</v>
      </c>
      <c r="D1084" s="104">
        <v>6063.41</v>
      </c>
      <c r="E1084" s="106">
        <v>1</v>
      </c>
    </row>
    <row r="1085" spans="2:5" x14ac:dyDescent="0.25">
      <c r="B1085" s="103">
        <v>44210</v>
      </c>
      <c r="C1085" s="100" t="s">
        <v>237</v>
      </c>
      <c r="D1085" s="104">
        <v>17598.68</v>
      </c>
      <c r="E1085" s="106">
        <v>1</v>
      </c>
    </row>
    <row r="1086" spans="2:5" x14ac:dyDescent="0.25">
      <c r="B1086" s="103">
        <v>44210</v>
      </c>
      <c r="C1086" s="100" t="s">
        <v>237</v>
      </c>
      <c r="D1086" s="104">
        <v>7705.52</v>
      </c>
      <c r="E1086" s="106">
        <v>1</v>
      </c>
    </row>
    <row r="1087" spans="2:5" x14ac:dyDescent="0.25">
      <c r="B1087" s="103">
        <v>44210</v>
      </c>
      <c r="C1087" s="100" t="s">
        <v>237</v>
      </c>
      <c r="D1087" s="104">
        <v>6345.32</v>
      </c>
      <c r="E1087" s="106">
        <v>1</v>
      </c>
    </row>
    <row r="1088" spans="2:5" x14ac:dyDescent="0.25">
      <c r="B1088" s="103">
        <v>44210</v>
      </c>
      <c r="C1088" s="100" t="s">
        <v>237</v>
      </c>
      <c r="D1088" s="104">
        <v>14235.04</v>
      </c>
      <c r="E1088" s="106">
        <v>1</v>
      </c>
    </row>
    <row r="1089" spans="2:5" x14ac:dyDescent="0.25">
      <c r="B1089" s="103">
        <v>44210</v>
      </c>
      <c r="C1089" s="100" t="s">
        <v>237</v>
      </c>
      <c r="D1089" s="104">
        <v>13505.06</v>
      </c>
      <c r="E1089" s="106">
        <v>1</v>
      </c>
    </row>
    <row r="1090" spans="2:5" x14ac:dyDescent="0.25">
      <c r="B1090" s="103">
        <v>44210</v>
      </c>
      <c r="C1090" s="100" t="s">
        <v>237</v>
      </c>
      <c r="D1090" s="104">
        <v>16387.97</v>
      </c>
      <c r="E1090" s="106">
        <v>1</v>
      </c>
    </row>
    <row r="1091" spans="2:5" x14ac:dyDescent="0.25">
      <c r="B1091" s="103">
        <v>44210</v>
      </c>
      <c r="C1091" s="100" t="s">
        <v>660</v>
      </c>
      <c r="D1091" s="104">
        <v>13468.57</v>
      </c>
      <c r="E1091" s="106">
        <v>1</v>
      </c>
    </row>
    <row r="1092" spans="2:5" x14ac:dyDescent="0.25">
      <c r="B1092" s="103">
        <v>44210</v>
      </c>
      <c r="C1092" s="100" t="s">
        <v>660</v>
      </c>
      <c r="D1092" s="104">
        <v>3230.9</v>
      </c>
      <c r="E1092" s="106">
        <v>1</v>
      </c>
    </row>
    <row r="1093" spans="2:5" x14ac:dyDescent="0.25">
      <c r="B1093" s="103">
        <v>44210</v>
      </c>
      <c r="C1093" s="100" t="s">
        <v>660</v>
      </c>
      <c r="D1093" s="104">
        <v>12732.54</v>
      </c>
      <c r="E1093" s="106">
        <v>1</v>
      </c>
    </row>
    <row r="1094" spans="2:5" x14ac:dyDescent="0.25">
      <c r="B1094" s="103">
        <v>44210</v>
      </c>
      <c r="C1094" s="100" t="s">
        <v>660</v>
      </c>
      <c r="D1094" s="104">
        <v>3153.76</v>
      </c>
      <c r="E1094" s="106">
        <v>1</v>
      </c>
    </row>
    <row r="1095" spans="2:5" x14ac:dyDescent="0.25">
      <c r="B1095" s="103">
        <v>44210</v>
      </c>
      <c r="C1095" s="100" t="s">
        <v>675</v>
      </c>
      <c r="D1095" s="104">
        <v>6721.26</v>
      </c>
      <c r="E1095" s="106">
        <v>1</v>
      </c>
    </row>
    <row r="1096" spans="2:5" x14ac:dyDescent="0.25">
      <c r="B1096" s="103">
        <v>44210</v>
      </c>
      <c r="C1096" s="100" t="s">
        <v>238</v>
      </c>
      <c r="D1096" s="104">
        <v>41781.980000000003</v>
      </c>
      <c r="E1096" s="106">
        <v>1</v>
      </c>
    </row>
    <row r="1097" spans="2:5" x14ac:dyDescent="0.25">
      <c r="B1097" s="103">
        <v>44210</v>
      </c>
      <c r="C1097" s="100" t="s">
        <v>685</v>
      </c>
      <c r="D1097" s="104">
        <v>4093.5</v>
      </c>
      <c r="E1097" s="106">
        <v>1</v>
      </c>
    </row>
    <row r="1098" spans="2:5" x14ac:dyDescent="0.25">
      <c r="B1098" s="103">
        <v>44210</v>
      </c>
      <c r="C1098" s="100" t="s">
        <v>685</v>
      </c>
      <c r="D1098" s="104">
        <v>1255.23</v>
      </c>
      <c r="E1098" s="106">
        <v>1</v>
      </c>
    </row>
    <row r="1099" spans="2:5" x14ac:dyDescent="0.25">
      <c r="B1099" s="103">
        <v>44210</v>
      </c>
      <c r="C1099" s="100" t="s">
        <v>686</v>
      </c>
      <c r="D1099" s="104">
        <v>5127.12</v>
      </c>
      <c r="E1099" s="106">
        <v>1</v>
      </c>
    </row>
    <row r="1100" spans="2:5" x14ac:dyDescent="0.25">
      <c r="B1100" s="103">
        <v>44210</v>
      </c>
      <c r="C1100" s="100" t="s">
        <v>678</v>
      </c>
      <c r="D1100" s="104">
        <v>3633.5</v>
      </c>
      <c r="E1100" s="106">
        <v>1</v>
      </c>
    </row>
    <row r="1101" spans="2:5" x14ac:dyDescent="0.25">
      <c r="B1101" s="103">
        <v>44210</v>
      </c>
      <c r="C1101" s="100" t="s">
        <v>679</v>
      </c>
      <c r="D1101" s="104">
        <v>2314.52</v>
      </c>
      <c r="E1101" s="106">
        <v>1</v>
      </c>
    </row>
    <row r="1102" spans="2:5" x14ac:dyDescent="0.25">
      <c r="B1102" s="103">
        <v>44210</v>
      </c>
      <c r="C1102" s="100" t="s">
        <v>691</v>
      </c>
      <c r="D1102" s="104">
        <v>1617.26</v>
      </c>
      <c r="E1102" s="106">
        <v>1</v>
      </c>
    </row>
    <row r="1103" spans="2:5" x14ac:dyDescent="0.25">
      <c r="B1103" s="103">
        <v>44210</v>
      </c>
      <c r="C1103" s="100" t="s">
        <v>691</v>
      </c>
      <c r="D1103" s="104">
        <v>4400.42</v>
      </c>
      <c r="E1103" s="106">
        <v>1</v>
      </c>
    </row>
    <row r="1104" spans="2:5" x14ac:dyDescent="0.25">
      <c r="B1104" s="103">
        <v>44210</v>
      </c>
      <c r="C1104" s="100" t="s">
        <v>682</v>
      </c>
      <c r="D1104" s="104">
        <v>9624.77</v>
      </c>
      <c r="E1104" s="106">
        <v>1</v>
      </c>
    </row>
    <row r="1105" spans="2:5" x14ac:dyDescent="0.25">
      <c r="B1105" s="103">
        <v>44210</v>
      </c>
      <c r="C1105" s="100" t="s">
        <v>682</v>
      </c>
      <c r="D1105" s="104">
        <v>1104.57</v>
      </c>
      <c r="E1105" s="106">
        <v>1</v>
      </c>
    </row>
    <row r="1106" spans="2:5" x14ac:dyDescent="0.25">
      <c r="B1106" s="103">
        <v>44210</v>
      </c>
      <c r="C1106" s="100" t="s">
        <v>682</v>
      </c>
      <c r="D1106" s="104">
        <v>7480.47</v>
      </c>
      <c r="E1106" s="106">
        <v>1</v>
      </c>
    </row>
    <row r="1107" spans="2:5" x14ac:dyDescent="0.25">
      <c r="B1107" s="103">
        <v>44210</v>
      </c>
      <c r="C1107" s="100" t="s">
        <v>682</v>
      </c>
      <c r="D1107" s="104">
        <v>4901.82</v>
      </c>
      <c r="E1107" s="106">
        <v>1</v>
      </c>
    </row>
    <row r="1108" spans="2:5" x14ac:dyDescent="0.25">
      <c r="B1108" s="103">
        <v>44210</v>
      </c>
      <c r="C1108" s="100" t="s">
        <v>682</v>
      </c>
      <c r="D1108" s="104">
        <v>10220.700000000001</v>
      </c>
      <c r="E1108" s="106">
        <v>1</v>
      </c>
    </row>
    <row r="1109" spans="2:5" x14ac:dyDescent="0.25">
      <c r="B1109" s="103">
        <v>44210</v>
      </c>
      <c r="C1109" s="100" t="s">
        <v>682</v>
      </c>
      <c r="D1109" s="104">
        <v>4845.99</v>
      </c>
      <c r="E1109" s="106">
        <v>1</v>
      </c>
    </row>
    <row r="1110" spans="2:5" x14ac:dyDescent="0.25">
      <c r="B1110" s="103">
        <v>44210</v>
      </c>
      <c r="C1110" s="100" t="s">
        <v>682</v>
      </c>
      <c r="D1110" s="104">
        <v>15594.71</v>
      </c>
      <c r="E1110" s="106">
        <v>1</v>
      </c>
    </row>
    <row r="1111" spans="2:5" x14ac:dyDescent="0.25">
      <c r="B1111" s="103">
        <v>44210</v>
      </c>
      <c r="C1111" s="100" t="s">
        <v>682</v>
      </c>
      <c r="D1111" s="104">
        <v>9611.19</v>
      </c>
      <c r="E1111" s="106">
        <v>1</v>
      </c>
    </row>
    <row r="1112" spans="2:5" x14ac:dyDescent="0.25">
      <c r="B1112" s="103">
        <v>44210</v>
      </c>
      <c r="C1112" s="100" t="s">
        <v>682</v>
      </c>
      <c r="D1112" s="104">
        <v>1603.25</v>
      </c>
      <c r="E1112" s="106">
        <v>1</v>
      </c>
    </row>
    <row r="1113" spans="2:5" x14ac:dyDescent="0.25">
      <c r="B1113" s="103">
        <v>44210</v>
      </c>
      <c r="C1113" s="100" t="s">
        <v>682</v>
      </c>
      <c r="D1113" s="104">
        <v>7550.8</v>
      </c>
      <c r="E1113" s="106">
        <v>1</v>
      </c>
    </row>
    <row r="1114" spans="2:5" x14ac:dyDescent="0.25">
      <c r="B1114" s="103">
        <v>44210</v>
      </c>
      <c r="C1114" s="100" t="s">
        <v>682</v>
      </c>
      <c r="D1114" s="104">
        <v>1794.41</v>
      </c>
      <c r="E1114" s="106">
        <v>1</v>
      </c>
    </row>
    <row r="1115" spans="2:5" x14ac:dyDescent="0.25">
      <c r="B1115" s="103">
        <v>44210</v>
      </c>
      <c r="C1115" s="100" t="s">
        <v>682</v>
      </c>
      <c r="D1115" s="104">
        <v>891.07</v>
      </c>
      <c r="E1115" s="106">
        <v>1</v>
      </c>
    </row>
    <row r="1116" spans="2:5" x14ac:dyDescent="0.25">
      <c r="B1116" s="103">
        <v>44210</v>
      </c>
      <c r="C1116" s="100" t="s">
        <v>682</v>
      </c>
      <c r="D1116" s="104">
        <v>4655.67</v>
      </c>
      <c r="E1116" s="106">
        <v>1</v>
      </c>
    </row>
    <row r="1117" spans="2:5" x14ac:dyDescent="0.25">
      <c r="B1117" s="103">
        <v>44210</v>
      </c>
      <c r="C1117" s="100" t="s">
        <v>682</v>
      </c>
      <c r="D1117" s="104">
        <v>221.65</v>
      </c>
      <c r="E1117" s="106">
        <v>1</v>
      </c>
    </row>
    <row r="1118" spans="2:5" x14ac:dyDescent="0.25">
      <c r="B1118" s="103">
        <v>44210</v>
      </c>
      <c r="C1118" s="100" t="s">
        <v>682</v>
      </c>
      <c r="D1118" s="104">
        <v>6358.36</v>
      </c>
      <c r="E1118" s="106">
        <v>1</v>
      </c>
    </row>
    <row r="1119" spans="2:5" x14ac:dyDescent="0.25">
      <c r="B1119" s="103">
        <v>44210</v>
      </c>
      <c r="C1119" s="100" t="s">
        <v>682</v>
      </c>
      <c r="D1119" s="104">
        <v>1311.48</v>
      </c>
      <c r="E1119" s="106">
        <v>1</v>
      </c>
    </row>
    <row r="1120" spans="2:5" x14ac:dyDescent="0.25">
      <c r="B1120" s="103">
        <v>44210</v>
      </c>
      <c r="C1120" s="100" t="s">
        <v>682</v>
      </c>
      <c r="D1120" s="104">
        <v>5232.38</v>
      </c>
      <c r="E1120" s="106">
        <v>1</v>
      </c>
    </row>
    <row r="1121" spans="2:5" x14ac:dyDescent="0.25">
      <c r="B1121" s="103">
        <v>44210</v>
      </c>
      <c r="C1121" s="100" t="s">
        <v>682</v>
      </c>
      <c r="D1121" s="104">
        <v>1430.54</v>
      </c>
      <c r="E1121" s="106">
        <v>1</v>
      </c>
    </row>
    <row r="1122" spans="2:5" x14ac:dyDescent="0.25">
      <c r="B1122" s="103">
        <v>44210</v>
      </c>
      <c r="C1122" s="100" t="s">
        <v>682</v>
      </c>
      <c r="D1122" s="104">
        <v>4874.5</v>
      </c>
      <c r="E1122" s="106">
        <v>1</v>
      </c>
    </row>
    <row r="1123" spans="2:5" x14ac:dyDescent="0.25">
      <c r="B1123" s="103">
        <v>44210</v>
      </c>
      <c r="C1123" s="100" t="s">
        <v>682</v>
      </c>
      <c r="D1123" s="104">
        <v>1876.68</v>
      </c>
      <c r="E1123" s="106">
        <v>1</v>
      </c>
    </row>
    <row r="1124" spans="2:5" x14ac:dyDescent="0.25">
      <c r="B1124" s="103">
        <v>44210</v>
      </c>
      <c r="C1124" s="100" t="s">
        <v>682</v>
      </c>
      <c r="D1124" s="104">
        <v>6206.37</v>
      </c>
      <c r="E1124" s="106">
        <v>1</v>
      </c>
    </row>
    <row r="1125" spans="2:5" x14ac:dyDescent="0.25">
      <c r="B1125" s="103">
        <v>44210</v>
      </c>
      <c r="C1125" s="100" t="s">
        <v>682</v>
      </c>
      <c r="D1125" s="104">
        <v>3433.3</v>
      </c>
      <c r="E1125" s="106">
        <v>1</v>
      </c>
    </row>
    <row r="1126" spans="2:5" x14ac:dyDescent="0.25">
      <c r="B1126" s="103">
        <v>44210</v>
      </c>
      <c r="C1126" s="100" t="s">
        <v>683</v>
      </c>
      <c r="D1126" s="104">
        <v>466.24</v>
      </c>
      <c r="E1126" s="106">
        <v>1</v>
      </c>
    </row>
    <row r="1127" spans="2:5" x14ac:dyDescent="0.25">
      <c r="B1127" s="103">
        <v>44210</v>
      </c>
      <c r="C1127" s="100" t="s">
        <v>683</v>
      </c>
      <c r="D1127" s="104">
        <v>7218.88</v>
      </c>
      <c r="E1127" s="106">
        <v>1</v>
      </c>
    </row>
    <row r="1128" spans="2:5" x14ac:dyDescent="0.25">
      <c r="B1128" s="103">
        <v>44210</v>
      </c>
      <c r="C1128" s="100" t="s">
        <v>683</v>
      </c>
      <c r="D1128" s="104">
        <v>1534.03</v>
      </c>
      <c r="E1128" s="106">
        <v>1</v>
      </c>
    </row>
    <row r="1129" spans="2:5" x14ac:dyDescent="0.25">
      <c r="B1129" s="103">
        <v>44211</v>
      </c>
      <c r="C1129" s="100" t="s">
        <v>667</v>
      </c>
      <c r="D1129" s="104">
        <v>5521.08</v>
      </c>
      <c r="E1129" s="106">
        <v>1</v>
      </c>
    </row>
    <row r="1130" spans="2:5" x14ac:dyDescent="0.25">
      <c r="B1130" s="103">
        <v>44211</v>
      </c>
      <c r="C1130" s="100" t="s">
        <v>668</v>
      </c>
      <c r="D1130" s="104">
        <v>1473.41</v>
      </c>
      <c r="E1130" s="106">
        <v>1</v>
      </c>
    </row>
    <row r="1131" spans="2:5" x14ac:dyDescent="0.25">
      <c r="B1131" s="103">
        <v>44211</v>
      </c>
      <c r="C1131" s="100" t="s">
        <v>239</v>
      </c>
      <c r="D1131" s="104">
        <v>7288.68</v>
      </c>
      <c r="E1131" s="106">
        <v>1</v>
      </c>
    </row>
    <row r="1132" spans="2:5" x14ac:dyDescent="0.25">
      <c r="B1132" s="103">
        <v>44211</v>
      </c>
      <c r="C1132" s="100" t="s">
        <v>669</v>
      </c>
      <c r="D1132" s="104">
        <v>6481.38</v>
      </c>
      <c r="E1132" s="106">
        <v>1</v>
      </c>
    </row>
    <row r="1133" spans="2:5" x14ac:dyDescent="0.25">
      <c r="B1133" s="103">
        <v>44211</v>
      </c>
      <c r="C1133" s="100" t="s">
        <v>669</v>
      </c>
      <c r="D1133" s="104">
        <v>1987.45</v>
      </c>
      <c r="E1133" s="106">
        <v>1</v>
      </c>
    </row>
    <row r="1134" spans="2:5" x14ac:dyDescent="0.25">
      <c r="B1134" s="103">
        <v>44211</v>
      </c>
      <c r="C1134" s="100" t="s">
        <v>670</v>
      </c>
      <c r="D1134" s="104">
        <v>7280.51</v>
      </c>
      <c r="E1134" s="106">
        <v>1</v>
      </c>
    </row>
    <row r="1135" spans="2:5" x14ac:dyDescent="0.25">
      <c r="B1135" s="103">
        <v>44211</v>
      </c>
      <c r="C1135" s="100" t="s">
        <v>672</v>
      </c>
      <c r="D1135" s="104">
        <v>3688.77</v>
      </c>
      <c r="E1135" s="106">
        <v>1</v>
      </c>
    </row>
    <row r="1136" spans="2:5" x14ac:dyDescent="0.25">
      <c r="B1136" s="103">
        <v>44211</v>
      </c>
      <c r="C1136" s="100" t="s">
        <v>673</v>
      </c>
      <c r="D1136" s="104">
        <v>5559.42</v>
      </c>
      <c r="E1136" s="106">
        <v>1</v>
      </c>
    </row>
    <row r="1137" spans="2:5" x14ac:dyDescent="0.25">
      <c r="B1137" s="103">
        <v>44211</v>
      </c>
      <c r="C1137" s="100" t="s">
        <v>674</v>
      </c>
      <c r="D1137" s="104">
        <v>5349.36</v>
      </c>
      <c r="E1137" s="106">
        <v>1</v>
      </c>
    </row>
    <row r="1138" spans="2:5" x14ac:dyDescent="0.25">
      <c r="B1138" s="103">
        <v>44211</v>
      </c>
      <c r="C1138" s="100" t="s">
        <v>688</v>
      </c>
      <c r="D1138" s="104">
        <v>13820.32</v>
      </c>
      <c r="E1138" s="106">
        <v>1</v>
      </c>
    </row>
    <row r="1139" spans="2:5" x14ac:dyDescent="0.25">
      <c r="B1139" s="103">
        <v>44211</v>
      </c>
      <c r="C1139" s="100" t="s">
        <v>689</v>
      </c>
      <c r="D1139" s="104">
        <v>5660.19</v>
      </c>
      <c r="E1139" s="106">
        <v>1</v>
      </c>
    </row>
    <row r="1140" spans="2:5" x14ac:dyDescent="0.25">
      <c r="B1140" s="103">
        <v>44211</v>
      </c>
      <c r="C1140" s="100" t="s">
        <v>689</v>
      </c>
      <c r="D1140" s="104">
        <v>4632.03</v>
      </c>
      <c r="E1140" s="106">
        <v>1</v>
      </c>
    </row>
    <row r="1141" spans="2:5" x14ac:dyDescent="0.25">
      <c r="B1141" s="103">
        <v>44211</v>
      </c>
      <c r="C1141" s="100" t="s">
        <v>692</v>
      </c>
      <c r="D1141" s="104">
        <v>5799.13</v>
      </c>
      <c r="E1141" s="106">
        <v>1</v>
      </c>
    </row>
    <row r="1142" spans="2:5" x14ac:dyDescent="0.25">
      <c r="B1142" s="103">
        <v>44211</v>
      </c>
      <c r="C1142" s="100" t="s">
        <v>692</v>
      </c>
      <c r="D1142" s="104">
        <v>1673.64</v>
      </c>
      <c r="E1142" s="106">
        <v>1</v>
      </c>
    </row>
    <row r="1143" spans="2:5" x14ac:dyDescent="0.25">
      <c r="B1143" s="103">
        <v>44211</v>
      </c>
      <c r="C1143" s="100" t="s">
        <v>693</v>
      </c>
      <c r="D1143" s="104">
        <v>4585.17</v>
      </c>
      <c r="E1143" s="106">
        <v>1</v>
      </c>
    </row>
    <row r="1144" spans="2:5" x14ac:dyDescent="0.25">
      <c r="B1144" s="103">
        <v>44211</v>
      </c>
      <c r="C1144" s="100" t="s">
        <v>690</v>
      </c>
      <c r="D1144" s="104">
        <v>7551.22</v>
      </c>
      <c r="E1144" s="106">
        <v>1</v>
      </c>
    </row>
    <row r="1145" spans="2:5" x14ac:dyDescent="0.25">
      <c r="B1145" s="103">
        <v>44211</v>
      </c>
      <c r="C1145" s="100" t="s">
        <v>694</v>
      </c>
      <c r="D1145" s="104">
        <v>2748.49</v>
      </c>
      <c r="E1145" s="106">
        <v>1</v>
      </c>
    </row>
    <row r="1146" spans="2:5" x14ac:dyDescent="0.25">
      <c r="B1146" s="103">
        <v>44211</v>
      </c>
      <c r="C1146" s="100" t="s">
        <v>684</v>
      </c>
      <c r="D1146" s="104">
        <v>293.36</v>
      </c>
      <c r="E1146" s="106">
        <v>1</v>
      </c>
    </row>
    <row r="1147" spans="2:5" x14ac:dyDescent="0.25">
      <c r="B1147" s="103">
        <v>44211</v>
      </c>
      <c r="C1147" s="100" t="s">
        <v>684</v>
      </c>
      <c r="D1147" s="104">
        <v>2264.17</v>
      </c>
      <c r="E1147" s="106">
        <v>1</v>
      </c>
    </row>
    <row r="1148" spans="2:5" x14ac:dyDescent="0.25">
      <c r="B1148" s="103">
        <v>44211</v>
      </c>
      <c r="C1148" s="100" t="s">
        <v>684</v>
      </c>
      <c r="D1148" s="104">
        <v>5720.55</v>
      </c>
      <c r="E1148" s="106">
        <v>1</v>
      </c>
    </row>
    <row r="1149" spans="2:5" x14ac:dyDescent="0.25">
      <c r="B1149" s="103">
        <v>44211</v>
      </c>
      <c r="C1149" s="100" t="s">
        <v>697</v>
      </c>
      <c r="D1149" s="104">
        <v>10754.02</v>
      </c>
      <c r="E1149" s="106">
        <v>1</v>
      </c>
    </row>
    <row r="1150" spans="2:5" x14ac:dyDescent="0.25">
      <c r="B1150" s="103">
        <v>44211</v>
      </c>
      <c r="C1150" s="100" t="s">
        <v>240</v>
      </c>
      <c r="D1150" s="104">
        <v>21199.42</v>
      </c>
      <c r="E1150" s="106">
        <v>1</v>
      </c>
    </row>
    <row r="1151" spans="2:5" x14ac:dyDescent="0.25">
      <c r="B1151" s="103">
        <v>44211</v>
      </c>
      <c r="C1151" s="100" t="s">
        <v>240</v>
      </c>
      <c r="D1151" s="104">
        <v>31657.94</v>
      </c>
      <c r="E1151" s="106">
        <v>1</v>
      </c>
    </row>
    <row r="1152" spans="2:5" x14ac:dyDescent="0.25">
      <c r="B1152" s="103">
        <v>44211</v>
      </c>
      <c r="C1152" s="100" t="s">
        <v>240</v>
      </c>
      <c r="D1152" s="104">
        <v>28712.77</v>
      </c>
      <c r="E1152" s="106">
        <v>1</v>
      </c>
    </row>
    <row r="1153" spans="2:5" x14ac:dyDescent="0.25">
      <c r="B1153" s="103">
        <v>44211</v>
      </c>
      <c r="C1153" s="100" t="s">
        <v>708</v>
      </c>
      <c r="D1153" s="104">
        <v>6722.42</v>
      </c>
      <c r="E1153" s="106">
        <v>1</v>
      </c>
    </row>
    <row r="1154" spans="2:5" x14ac:dyDescent="0.25">
      <c r="B1154" s="103">
        <v>44211</v>
      </c>
      <c r="C1154" s="100" t="s">
        <v>709</v>
      </c>
      <c r="D1154" s="104">
        <v>1023.38</v>
      </c>
      <c r="E1154" s="106">
        <v>1</v>
      </c>
    </row>
    <row r="1155" spans="2:5" x14ac:dyDescent="0.25">
      <c r="B1155" s="103">
        <v>44211</v>
      </c>
      <c r="C1155" s="100" t="s">
        <v>709</v>
      </c>
      <c r="D1155" s="104">
        <v>313.81</v>
      </c>
      <c r="E1155" s="106">
        <v>1</v>
      </c>
    </row>
    <row r="1156" spans="2:5" x14ac:dyDescent="0.25">
      <c r="B1156" s="103">
        <v>44211</v>
      </c>
      <c r="C1156" s="100" t="s">
        <v>713</v>
      </c>
      <c r="D1156" s="104">
        <v>506.3</v>
      </c>
      <c r="E1156" s="106">
        <v>1</v>
      </c>
    </row>
    <row r="1157" spans="2:5" x14ac:dyDescent="0.25">
      <c r="B1157" s="103">
        <v>44212</v>
      </c>
      <c r="C1157" s="100" t="s">
        <v>666</v>
      </c>
      <c r="D1157" s="104">
        <v>602.82000000000005</v>
      </c>
      <c r="E1157" s="106">
        <v>1</v>
      </c>
    </row>
    <row r="1158" spans="2:5" x14ac:dyDescent="0.25">
      <c r="B1158" s="103">
        <v>44212</v>
      </c>
      <c r="C1158" s="100" t="s">
        <v>666</v>
      </c>
      <c r="D1158" s="104">
        <v>9056.68</v>
      </c>
      <c r="E1158" s="106">
        <v>1</v>
      </c>
    </row>
    <row r="1159" spans="2:5" x14ac:dyDescent="0.25">
      <c r="B1159" s="103">
        <v>44212</v>
      </c>
      <c r="C1159" s="100" t="s">
        <v>666</v>
      </c>
      <c r="D1159" s="104">
        <v>8214.1200000000008</v>
      </c>
      <c r="E1159" s="106">
        <v>1</v>
      </c>
    </row>
    <row r="1160" spans="2:5" x14ac:dyDescent="0.25">
      <c r="B1160" s="103">
        <v>44212</v>
      </c>
      <c r="C1160" s="100" t="s">
        <v>671</v>
      </c>
      <c r="D1160" s="104">
        <v>24656.12</v>
      </c>
      <c r="E1160" s="106">
        <v>1</v>
      </c>
    </row>
    <row r="1161" spans="2:5" x14ac:dyDescent="0.25">
      <c r="B1161" s="103">
        <v>44212</v>
      </c>
      <c r="C1161" s="100" t="s">
        <v>671</v>
      </c>
      <c r="D1161" s="104">
        <v>23780.51</v>
      </c>
      <c r="E1161" s="106">
        <v>1</v>
      </c>
    </row>
    <row r="1162" spans="2:5" x14ac:dyDescent="0.25">
      <c r="B1162" s="103">
        <v>44215</v>
      </c>
      <c r="C1162" s="100" t="s">
        <v>677</v>
      </c>
      <c r="D1162" s="104">
        <v>8833.1</v>
      </c>
      <c r="E1162" s="106">
        <v>1</v>
      </c>
    </row>
    <row r="1163" spans="2:5" x14ac:dyDescent="0.25">
      <c r="B1163" s="103">
        <v>44215</v>
      </c>
      <c r="C1163" s="100" t="s">
        <v>696</v>
      </c>
      <c r="D1163" s="104">
        <v>2517.65</v>
      </c>
      <c r="E1163" s="106">
        <v>1</v>
      </c>
    </row>
    <row r="1164" spans="2:5" x14ac:dyDescent="0.25">
      <c r="B1164" s="103">
        <v>44215</v>
      </c>
      <c r="C1164" s="100" t="s">
        <v>696</v>
      </c>
      <c r="D1164" s="104">
        <v>11255.87</v>
      </c>
      <c r="E1164" s="106">
        <v>1</v>
      </c>
    </row>
    <row r="1165" spans="2:5" x14ac:dyDescent="0.25">
      <c r="B1165" s="103">
        <v>44216</v>
      </c>
      <c r="C1165" s="100" t="s">
        <v>695</v>
      </c>
      <c r="D1165" s="104">
        <v>4926.1899999999996</v>
      </c>
      <c r="E1165" s="106">
        <v>1</v>
      </c>
    </row>
    <row r="1166" spans="2:5" x14ac:dyDescent="0.25">
      <c r="B1166" s="103">
        <v>44216</v>
      </c>
      <c r="C1166" s="100" t="s">
        <v>695</v>
      </c>
      <c r="D1166" s="104">
        <v>2158.7399999999998</v>
      </c>
      <c r="E1166" s="106">
        <v>1</v>
      </c>
    </row>
    <row r="1167" spans="2:5" x14ac:dyDescent="0.25">
      <c r="B1167" s="103">
        <v>44216</v>
      </c>
      <c r="C1167" s="100" t="s">
        <v>698</v>
      </c>
      <c r="D1167" s="104">
        <v>4030.23</v>
      </c>
      <c r="E1167" s="106">
        <v>1</v>
      </c>
    </row>
    <row r="1168" spans="2:5" x14ac:dyDescent="0.25">
      <c r="B1168" s="103">
        <v>44216</v>
      </c>
      <c r="C1168" s="100" t="s">
        <v>698</v>
      </c>
      <c r="D1168" s="104">
        <v>2018.22</v>
      </c>
      <c r="E1168" s="106">
        <v>1</v>
      </c>
    </row>
    <row r="1169" spans="2:5" x14ac:dyDescent="0.25">
      <c r="B1169" s="103">
        <v>44216</v>
      </c>
      <c r="C1169" s="100" t="s">
        <v>698</v>
      </c>
      <c r="D1169" s="104">
        <v>9155.69</v>
      </c>
      <c r="E1169" s="106">
        <v>1</v>
      </c>
    </row>
    <row r="1170" spans="2:5" x14ac:dyDescent="0.25">
      <c r="B1170" s="103">
        <v>44216</v>
      </c>
      <c r="C1170" s="100" t="s">
        <v>700</v>
      </c>
      <c r="D1170" s="104">
        <v>2493.71</v>
      </c>
      <c r="E1170" s="106">
        <v>1</v>
      </c>
    </row>
    <row r="1171" spans="2:5" x14ac:dyDescent="0.25">
      <c r="B1171" s="103">
        <v>44216</v>
      </c>
      <c r="C1171" s="100" t="s">
        <v>700</v>
      </c>
      <c r="D1171" s="104">
        <v>1040.25</v>
      </c>
      <c r="E1171" s="106">
        <v>1</v>
      </c>
    </row>
    <row r="1172" spans="2:5" x14ac:dyDescent="0.25">
      <c r="B1172" s="103">
        <v>44216</v>
      </c>
      <c r="C1172" s="100" t="s">
        <v>700</v>
      </c>
      <c r="D1172" s="104">
        <v>1950.99</v>
      </c>
      <c r="E1172" s="106">
        <v>1</v>
      </c>
    </row>
    <row r="1173" spans="2:5" x14ac:dyDescent="0.25">
      <c r="B1173" s="103">
        <v>44216</v>
      </c>
      <c r="C1173" s="100" t="s">
        <v>700</v>
      </c>
      <c r="D1173" s="104">
        <v>1581.4</v>
      </c>
      <c r="E1173" s="106">
        <v>1</v>
      </c>
    </row>
    <row r="1174" spans="2:5" x14ac:dyDescent="0.25">
      <c r="B1174" s="103">
        <v>44218</v>
      </c>
      <c r="C1174" s="100" t="s">
        <v>699</v>
      </c>
      <c r="D1174" s="104">
        <v>6624.35</v>
      </c>
      <c r="E1174" s="106">
        <v>1</v>
      </c>
    </row>
    <row r="1175" spans="2:5" x14ac:dyDescent="0.25">
      <c r="B1175" s="103">
        <v>44218</v>
      </c>
      <c r="C1175" s="100" t="s">
        <v>701</v>
      </c>
      <c r="D1175" s="104">
        <v>9435.52</v>
      </c>
      <c r="E1175" s="106">
        <v>1</v>
      </c>
    </row>
    <row r="1176" spans="2:5" x14ac:dyDescent="0.25">
      <c r="B1176" s="103">
        <v>44218</v>
      </c>
      <c r="C1176" s="100" t="s">
        <v>702</v>
      </c>
      <c r="D1176" s="104">
        <v>1277.6500000000001</v>
      </c>
      <c r="E1176" s="106">
        <v>1</v>
      </c>
    </row>
    <row r="1177" spans="2:5" x14ac:dyDescent="0.25">
      <c r="B1177" s="103">
        <v>44218</v>
      </c>
      <c r="C1177" s="100" t="s">
        <v>703</v>
      </c>
      <c r="D1177" s="104">
        <v>6900.72</v>
      </c>
      <c r="E1177" s="106">
        <v>1</v>
      </c>
    </row>
    <row r="1178" spans="2:5" x14ac:dyDescent="0.25">
      <c r="B1178" s="103">
        <v>44218</v>
      </c>
      <c r="C1178" s="100" t="s">
        <v>703</v>
      </c>
      <c r="D1178" s="104">
        <v>1277.6500000000001</v>
      </c>
      <c r="E1178" s="106">
        <v>1</v>
      </c>
    </row>
    <row r="1179" spans="2:5" x14ac:dyDescent="0.25">
      <c r="B1179" s="103">
        <v>44218</v>
      </c>
      <c r="C1179" s="100" t="s">
        <v>703</v>
      </c>
      <c r="D1179" s="104">
        <v>4623.87</v>
      </c>
      <c r="E1179" s="106">
        <v>1</v>
      </c>
    </row>
    <row r="1180" spans="2:5" x14ac:dyDescent="0.25">
      <c r="B1180" s="103">
        <v>44218</v>
      </c>
      <c r="C1180" s="100" t="s">
        <v>703</v>
      </c>
      <c r="D1180" s="104">
        <v>1241.3599999999999</v>
      </c>
      <c r="E1180" s="106">
        <v>1</v>
      </c>
    </row>
    <row r="1181" spans="2:5" x14ac:dyDescent="0.25">
      <c r="B1181" s="103">
        <v>44218</v>
      </c>
      <c r="C1181" s="100" t="s">
        <v>703</v>
      </c>
      <c r="D1181" s="104">
        <v>4447.54</v>
      </c>
      <c r="E1181" s="106">
        <v>1</v>
      </c>
    </row>
    <row r="1182" spans="2:5" x14ac:dyDescent="0.25">
      <c r="B1182" s="103">
        <v>44218</v>
      </c>
      <c r="C1182" s="100" t="s">
        <v>706</v>
      </c>
      <c r="D1182" s="104">
        <v>1177.75</v>
      </c>
      <c r="E1182" s="106">
        <v>1</v>
      </c>
    </row>
    <row r="1183" spans="2:5" x14ac:dyDescent="0.25">
      <c r="B1183" s="103">
        <v>44218</v>
      </c>
      <c r="C1183" s="100" t="s">
        <v>241</v>
      </c>
      <c r="D1183" s="104">
        <v>8564.94</v>
      </c>
      <c r="E1183" s="106">
        <v>1</v>
      </c>
    </row>
    <row r="1184" spans="2:5" x14ac:dyDescent="0.25">
      <c r="B1184" s="103">
        <v>44218</v>
      </c>
      <c r="C1184" s="100" t="s">
        <v>241</v>
      </c>
      <c r="D1184" s="104">
        <v>2127.08</v>
      </c>
      <c r="E1184" s="106">
        <v>1</v>
      </c>
    </row>
    <row r="1185" spans="2:5" x14ac:dyDescent="0.25">
      <c r="B1185" s="103">
        <v>44218</v>
      </c>
      <c r="C1185" s="100" t="s">
        <v>241</v>
      </c>
      <c r="D1185" s="104">
        <v>5645.54</v>
      </c>
      <c r="E1185" s="106">
        <v>1</v>
      </c>
    </row>
    <row r="1186" spans="2:5" x14ac:dyDescent="0.25">
      <c r="B1186" s="103">
        <v>44218</v>
      </c>
      <c r="C1186" s="100" t="s">
        <v>241</v>
      </c>
      <c r="D1186" s="104">
        <v>1123.76</v>
      </c>
      <c r="E1186" s="106">
        <v>1</v>
      </c>
    </row>
    <row r="1187" spans="2:5" x14ac:dyDescent="0.25">
      <c r="B1187" s="103">
        <v>44218</v>
      </c>
      <c r="C1187" s="100" t="s">
        <v>241</v>
      </c>
      <c r="D1187" s="104">
        <v>5185.01</v>
      </c>
      <c r="E1187" s="106">
        <v>1</v>
      </c>
    </row>
    <row r="1188" spans="2:5" x14ac:dyDescent="0.25">
      <c r="B1188" s="103">
        <v>44218</v>
      </c>
      <c r="C1188" s="100" t="s">
        <v>241</v>
      </c>
      <c r="D1188" s="104">
        <v>3935</v>
      </c>
      <c r="E1188" s="106">
        <v>1</v>
      </c>
    </row>
    <row r="1189" spans="2:5" x14ac:dyDescent="0.25">
      <c r="B1189" s="103">
        <v>44218</v>
      </c>
      <c r="C1189" s="100" t="s">
        <v>241</v>
      </c>
      <c r="D1189" s="104">
        <v>10647.19</v>
      </c>
      <c r="E1189" s="106">
        <v>1</v>
      </c>
    </row>
    <row r="1190" spans="2:5" x14ac:dyDescent="0.25">
      <c r="B1190" s="103">
        <v>44218</v>
      </c>
      <c r="C1190" s="100" t="s">
        <v>241</v>
      </c>
      <c r="D1190" s="104">
        <v>3644.78</v>
      </c>
      <c r="E1190" s="106">
        <v>1</v>
      </c>
    </row>
    <row r="1191" spans="2:5" x14ac:dyDescent="0.25">
      <c r="B1191" s="103">
        <v>44218</v>
      </c>
      <c r="C1191" s="100" t="s">
        <v>241</v>
      </c>
      <c r="D1191" s="104">
        <v>7047.81</v>
      </c>
      <c r="E1191" s="106">
        <v>1</v>
      </c>
    </row>
    <row r="1192" spans="2:5" x14ac:dyDescent="0.25">
      <c r="B1192" s="103">
        <v>44218</v>
      </c>
      <c r="C1192" s="100" t="s">
        <v>241</v>
      </c>
      <c r="D1192" s="104">
        <v>2063.63</v>
      </c>
      <c r="E1192" s="106">
        <v>1</v>
      </c>
    </row>
    <row r="1193" spans="2:5" x14ac:dyDescent="0.25">
      <c r="B1193" s="103">
        <v>44218</v>
      </c>
      <c r="C1193" s="100" t="s">
        <v>241</v>
      </c>
      <c r="D1193" s="104">
        <v>11427.67</v>
      </c>
      <c r="E1193" s="106">
        <v>1</v>
      </c>
    </row>
    <row r="1194" spans="2:5" x14ac:dyDescent="0.25">
      <c r="B1194" s="103">
        <v>44218</v>
      </c>
      <c r="C1194" s="100" t="s">
        <v>241</v>
      </c>
      <c r="D1194" s="104">
        <v>2714.47</v>
      </c>
      <c r="E1194" s="106">
        <v>1</v>
      </c>
    </row>
    <row r="1195" spans="2:5" x14ac:dyDescent="0.25">
      <c r="B1195" s="103">
        <v>44218</v>
      </c>
      <c r="C1195" s="100" t="s">
        <v>241</v>
      </c>
      <c r="D1195" s="104">
        <v>9383.27</v>
      </c>
      <c r="E1195" s="106">
        <v>1</v>
      </c>
    </row>
    <row r="1196" spans="2:5" x14ac:dyDescent="0.25">
      <c r="B1196" s="103">
        <v>44218</v>
      </c>
      <c r="C1196" s="100" t="s">
        <v>241</v>
      </c>
      <c r="D1196" s="104">
        <v>2899.26</v>
      </c>
      <c r="E1196" s="106">
        <v>1</v>
      </c>
    </row>
    <row r="1197" spans="2:5" x14ac:dyDescent="0.25">
      <c r="B1197" s="103">
        <v>44218</v>
      </c>
      <c r="C1197" s="100" t="s">
        <v>241</v>
      </c>
      <c r="D1197" s="104">
        <v>8760.0499999999993</v>
      </c>
      <c r="E1197" s="106">
        <v>1</v>
      </c>
    </row>
    <row r="1198" spans="2:5" x14ac:dyDescent="0.25">
      <c r="B1198" s="103">
        <v>44218</v>
      </c>
      <c r="C1198" s="100" t="s">
        <v>241</v>
      </c>
      <c r="D1198" s="104">
        <v>3440.88</v>
      </c>
      <c r="E1198" s="106">
        <v>1</v>
      </c>
    </row>
    <row r="1199" spans="2:5" x14ac:dyDescent="0.25">
      <c r="B1199" s="103">
        <v>44218</v>
      </c>
      <c r="C1199" s="100" t="s">
        <v>710</v>
      </c>
      <c r="D1199" s="104">
        <v>382.41</v>
      </c>
      <c r="E1199" s="106">
        <v>1</v>
      </c>
    </row>
    <row r="1200" spans="2:5" x14ac:dyDescent="0.25">
      <c r="B1200" s="103">
        <v>44218</v>
      </c>
      <c r="C1200" s="100" t="s">
        <v>710</v>
      </c>
      <c r="D1200" s="104">
        <v>6174.2</v>
      </c>
      <c r="E1200" s="106">
        <v>1</v>
      </c>
    </row>
    <row r="1201" spans="2:5" x14ac:dyDescent="0.25">
      <c r="B1201" s="103">
        <v>44218</v>
      </c>
      <c r="C1201" s="100" t="s">
        <v>710</v>
      </c>
      <c r="D1201" s="104">
        <v>1911.39</v>
      </c>
      <c r="E1201" s="106">
        <v>1</v>
      </c>
    </row>
    <row r="1202" spans="2:5" x14ac:dyDescent="0.25">
      <c r="B1202" s="103">
        <v>44218</v>
      </c>
      <c r="C1202" s="100" t="s">
        <v>729</v>
      </c>
      <c r="D1202" s="104">
        <v>21487.38</v>
      </c>
      <c r="E1202" s="106">
        <v>1</v>
      </c>
    </row>
    <row r="1203" spans="2:5" x14ac:dyDescent="0.25">
      <c r="B1203" s="103">
        <v>44218</v>
      </c>
      <c r="C1203" s="100" t="s">
        <v>730</v>
      </c>
      <c r="D1203" s="104">
        <v>7954.35</v>
      </c>
      <c r="E1203" s="106">
        <v>1</v>
      </c>
    </row>
    <row r="1204" spans="2:5" x14ac:dyDescent="0.25">
      <c r="B1204" s="103">
        <v>44218</v>
      </c>
      <c r="C1204" s="100" t="s">
        <v>730</v>
      </c>
      <c r="D1204" s="104">
        <v>13471.95</v>
      </c>
      <c r="E1204" s="106">
        <v>1</v>
      </c>
    </row>
    <row r="1205" spans="2:5" x14ac:dyDescent="0.25">
      <c r="B1205" s="103">
        <v>44218</v>
      </c>
      <c r="C1205" s="100" t="s">
        <v>730</v>
      </c>
      <c r="D1205" s="104">
        <v>6351.05</v>
      </c>
      <c r="E1205" s="106">
        <v>1</v>
      </c>
    </row>
    <row r="1206" spans="2:5" x14ac:dyDescent="0.25">
      <c r="B1206" s="103">
        <v>44218</v>
      </c>
      <c r="C1206" s="100" t="s">
        <v>730</v>
      </c>
      <c r="D1206" s="104">
        <v>5646.93</v>
      </c>
      <c r="E1206" s="106">
        <v>1</v>
      </c>
    </row>
    <row r="1207" spans="2:5" x14ac:dyDescent="0.25">
      <c r="B1207" s="103">
        <v>44218</v>
      </c>
      <c r="C1207" s="100" t="s">
        <v>730</v>
      </c>
      <c r="D1207" s="104">
        <v>5754.89</v>
      </c>
      <c r="E1207" s="106">
        <v>1</v>
      </c>
    </row>
    <row r="1208" spans="2:5" x14ac:dyDescent="0.25">
      <c r="B1208" s="103">
        <v>44218</v>
      </c>
      <c r="C1208" s="100" t="s">
        <v>730</v>
      </c>
      <c r="D1208" s="104">
        <v>3376.48</v>
      </c>
      <c r="E1208" s="106">
        <v>1</v>
      </c>
    </row>
    <row r="1209" spans="2:5" x14ac:dyDescent="0.25">
      <c r="B1209" s="103">
        <v>44220</v>
      </c>
      <c r="C1209" s="100" t="s">
        <v>705</v>
      </c>
      <c r="D1209" s="104">
        <v>1629.68</v>
      </c>
      <c r="E1209" s="106">
        <v>1</v>
      </c>
    </row>
    <row r="1210" spans="2:5" x14ac:dyDescent="0.25">
      <c r="B1210" s="103">
        <v>44220</v>
      </c>
      <c r="C1210" s="100" t="s">
        <v>705</v>
      </c>
      <c r="D1210" s="104">
        <v>1629.68</v>
      </c>
      <c r="E1210" s="106">
        <v>1</v>
      </c>
    </row>
    <row r="1211" spans="2:5" x14ac:dyDescent="0.25">
      <c r="B1211" s="103">
        <v>44221</v>
      </c>
      <c r="C1211" s="100" t="s">
        <v>711</v>
      </c>
      <c r="D1211" s="104">
        <v>4542.74</v>
      </c>
      <c r="E1211" s="106">
        <v>1</v>
      </c>
    </row>
    <row r="1212" spans="2:5" x14ac:dyDescent="0.25">
      <c r="B1212" s="103">
        <v>44221</v>
      </c>
      <c r="C1212" s="100" t="s">
        <v>712</v>
      </c>
      <c r="D1212" s="104">
        <v>168.25</v>
      </c>
      <c r="E1212" s="106">
        <v>1</v>
      </c>
    </row>
    <row r="1213" spans="2:5" x14ac:dyDescent="0.25">
      <c r="B1213" s="103">
        <v>44221</v>
      </c>
      <c r="C1213" s="100" t="s">
        <v>707</v>
      </c>
      <c r="D1213" s="104">
        <v>1430.12</v>
      </c>
      <c r="E1213" s="106">
        <v>1</v>
      </c>
    </row>
    <row r="1214" spans="2:5" x14ac:dyDescent="0.25">
      <c r="B1214" s="103">
        <v>44221</v>
      </c>
      <c r="C1214" s="100" t="s">
        <v>733</v>
      </c>
      <c r="D1214" s="104">
        <v>2607.87</v>
      </c>
      <c r="E1214" s="106">
        <v>1</v>
      </c>
    </row>
    <row r="1215" spans="2:5" x14ac:dyDescent="0.25">
      <c r="B1215" s="103">
        <v>44224</v>
      </c>
      <c r="C1215" s="100" t="s">
        <v>721</v>
      </c>
      <c r="D1215" s="104">
        <v>1781.34</v>
      </c>
      <c r="E1215" s="106">
        <v>1</v>
      </c>
    </row>
    <row r="1216" spans="2:5" x14ac:dyDescent="0.25">
      <c r="B1216" s="103">
        <v>44224</v>
      </c>
      <c r="C1216" s="100" t="s">
        <v>721</v>
      </c>
      <c r="D1216" s="104">
        <v>1861.69</v>
      </c>
      <c r="E1216" s="106">
        <v>1</v>
      </c>
    </row>
    <row r="1217" spans="2:5" x14ac:dyDescent="0.25">
      <c r="B1217" s="103">
        <v>44224</v>
      </c>
      <c r="C1217" s="100" t="s">
        <v>721</v>
      </c>
      <c r="D1217" s="104">
        <v>2139.91</v>
      </c>
      <c r="E1217" s="106">
        <v>1</v>
      </c>
    </row>
    <row r="1218" spans="2:5" x14ac:dyDescent="0.25">
      <c r="B1218" s="103">
        <v>44224</v>
      </c>
      <c r="C1218" s="100" t="s">
        <v>721</v>
      </c>
      <c r="D1218" s="104">
        <v>7262.3</v>
      </c>
      <c r="E1218" s="106">
        <v>1</v>
      </c>
    </row>
    <row r="1219" spans="2:5" x14ac:dyDescent="0.25">
      <c r="B1219" s="103">
        <v>44224</v>
      </c>
      <c r="C1219" s="100" t="s">
        <v>726</v>
      </c>
      <c r="D1219" s="104">
        <v>993.42</v>
      </c>
      <c r="E1219" s="106">
        <v>1</v>
      </c>
    </row>
    <row r="1220" spans="2:5" x14ac:dyDescent="0.25">
      <c r="B1220" s="103">
        <v>44224</v>
      </c>
      <c r="C1220" s="100" t="s">
        <v>726</v>
      </c>
      <c r="D1220" s="104">
        <v>954.07</v>
      </c>
      <c r="E1220" s="106">
        <v>1</v>
      </c>
    </row>
    <row r="1221" spans="2:5" x14ac:dyDescent="0.25">
      <c r="B1221" s="103">
        <v>44224</v>
      </c>
      <c r="C1221" s="100" t="s">
        <v>726</v>
      </c>
      <c r="D1221" s="104">
        <v>3561.99</v>
      </c>
      <c r="E1221" s="106">
        <v>1</v>
      </c>
    </row>
    <row r="1222" spans="2:5" x14ac:dyDescent="0.25">
      <c r="B1222" s="103">
        <v>44224</v>
      </c>
      <c r="C1222" s="100" t="s">
        <v>242</v>
      </c>
      <c r="D1222" s="104">
        <v>4544.0200000000004</v>
      </c>
      <c r="E1222" s="106">
        <v>1</v>
      </c>
    </row>
    <row r="1223" spans="2:5" x14ac:dyDescent="0.25">
      <c r="B1223" s="103">
        <v>44224</v>
      </c>
      <c r="C1223" s="100" t="s">
        <v>242</v>
      </c>
      <c r="D1223" s="104">
        <v>5540.7</v>
      </c>
      <c r="E1223" s="106">
        <v>1</v>
      </c>
    </row>
    <row r="1224" spans="2:5" x14ac:dyDescent="0.25">
      <c r="B1224" s="103">
        <v>44224</v>
      </c>
      <c r="C1224" s="100" t="s">
        <v>715</v>
      </c>
      <c r="D1224" s="104">
        <v>1649.09</v>
      </c>
      <c r="E1224" s="106">
        <v>1</v>
      </c>
    </row>
    <row r="1225" spans="2:5" x14ac:dyDescent="0.25">
      <c r="B1225" s="103">
        <v>44224</v>
      </c>
      <c r="C1225" s="100" t="s">
        <v>716</v>
      </c>
      <c r="D1225" s="104">
        <v>8419.43</v>
      </c>
      <c r="E1225" s="106">
        <v>1</v>
      </c>
    </row>
    <row r="1226" spans="2:5" x14ac:dyDescent="0.25">
      <c r="B1226" s="103">
        <v>44224</v>
      </c>
      <c r="C1226" s="100" t="s">
        <v>717</v>
      </c>
      <c r="D1226" s="104">
        <v>1417.17</v>
      </c>
      <c r="E1226" s="106">
        <v>1</v>
      </c>
    </row>
    <row r="1227" spans="2:5" x14ac:dyDescent="0.25">
      <c r="B1227" s="103">
        <v>44224</v>
      </c>
      <c r="C1227" s="100" t="s">
        <v>717</v>
      </c>
      <c r="D1227" s="104">
        <v>3932.37</v>
      </c>
      <c r="E1227" s="106">
        <v>1</v>
      </c>
    </row>
    <row r="1228" spans="2:5" x14ac:dyDescent="0.25">
      <c r="B1228" s="103">
        <v>44224</v>
      </c>
      <c r="C1228" s="100" t="s">
        <v>717</v>
      </c>
      <c r="D1228" s="104">
        <v>4404.03</v>
      </c>
      <c r="E1228" s="106">
        <v>1</v>
      </c>
    </row>
    <row r="1229" spans="2:5" x14ac:dyDescent="0.25">
      <c r="B1229" s="103">
        <v>44224</v>
      </c>
      <c r="C1229" s="100" t="s">
        <v>722</v>
      </c>
      <c r="D1229" s="104">
        <v>2181.9899999999998</v>
      </c>
      <c r="E1229" s="106">
        <v>1</v>
      </c>
    </row>
    <row r="1230" spans="2:5" x14ac:dyDescent="0.25">
      <c r="B1230" s="103">
        <v>44224</v>
      </c>
      <c r="C1230" s="100" t="s">
        <v>722</v>
      </c>
      <c r="D1230" s="104">
        <v>2790.8</v>
      </c>
      <c r="E1230" s="106">
        <v>1</v>
      </c>
    </row>
    <row r="1231" spans="2:5" x14ac:dyDescent="0.25">
      <c r="B1231" s="103">
        <v>44224</v>
      </c>
      <c r="C1231" s="100" t="s">
        <v>727</v>
      </c>
      <c r="D1231" s="104">
        <v>4126.71</v>
      </c>
      <c r="E1231" s="106">
        <v>1</v>
      </c>
    </row>
    <row r="1232" spans="2:5" x14ac:dyDescent="0.25">
      <c r="B1232" s="103">
        <v>44224</v>
      </c>
      <c r="C1232" s="100" t="s">
        <v>723</v>
      </c>
      <c r="D1232" s="104">
        <v>6064.87</v>
      </c>
      <c r="E1232" s="106">
        <v>1</v>
      </c>
    </row>
    <row r="1233" spans="2:5" x14ac:dyDescent="0.25">
      <c r="B1233" s="103">
        <v>44224</v>
      </c>
      <c r="C1233" s="100" t="s">
        <v>734</v>
      </c>
      <c r="D1233" s="104">
        <v>1033.2</v>
      </c>
      <c r="E1233" s="106">
        <v>1</v>
      </c>
    </row>
    <row r="1234" spans="2:5" x14ac:dyDescent="0.25">
      <c r="B1234" s="103">
        <v>44224</v>
      </c>
      <c r="C1234" s="100" t="s">
        <v>734</v>
      </c>
      <c r="D1234" s="104">
        <v>3790.89</v>
      </c>
      <c r="E1234" s="106">
        <v>1</v>
      </c>
    </row>
    <row r="1235" spans="2:5" x14ac:dyDescent="0.25">
      <c r="B1235" s="103">
        <v>44224</v>
      </c>
      <c r="C1235" s="100" t="s">
        <v>735</v>
      </c>
      <c r="D1235" s="104">
        <v>144.84</v>
      </c>
      <c r="E1235" s="106">
        <v>1</v>
      </c>
    </row>
    <row r="1236" spans="2:5" x14ac:dyDescent="0.25">
      <c r="B1236" s="103">
        <v>44224</v>
      </c>
      <c r="C1236" s="100" t="s">
        <v>735</v>
      </c>
      <c r="D1236" s="104">
        <v>5863.31</v>
      </c>
      <c r="E1236" s="106">
        <v>1</v>
      </c>
    </row>
    <row r="1237" spans="2:5" x14ac:dyDescent="0.25">
      <c r="B1237" s="103">
        <v>44224</v>
      </c>
      <c r="C1237" s="100" t="s">
        <v>735</v>
      </c>
      <c r="D1237" s="104">
        <v>1033.67</v>
      </c>
      <c r="E1237" s="106">
        <v>1</v>
      </c>
    </row>
    <row r="1238" spans="2:5" x14ac:dyDescent="0.25">
      <c r="B1238" s="103">
        <v>44224</v>
      </c>
      <c r="C1238" s="100" t="s">
        <v>735</v>
      </c>
      <c r="D1238" s="104">
        <v>1429.09</v>
      </c>
      <c r="E1238" s="106">
        <v>1</v>
      </c>
    </row>
    <row r="1239" spans="2:5" x14ac:dyDescent="0.25">
      <c r="B1239" s="103">
        <v>44224</v>
      </c>
      <c r="C1239" s="100" t="s">
        <v>735</v>
      </c>
      <c r="D1239" s="104">
        <v>6457.3</v>
      </c>
      <c r="E1239" s="106">
        <v>1</v>
      </c>
    </row>
    <row r="1240" spans="2:5" x14ac:dyDescent="0.25">
      <c r="B1240" s="103">
        <v>44224</v>
      </c>
      <c r="C1240" s="100" t="s">
        <v>735</v>
      </c>
      <c r="D1240" s="104">
        <v>4670.6400000000003</v>
      </c>
      <c r="E1240" s="106">
        <v>1</v>
      </c>
    </row>
    <row r="1241" spans="2:5" x14ac:dyDescent="0.25">
      <c r="B1241" s="103">
        <v>44224</v>
      </c>
      <c r="C1241" s="100" t="s">
        <v>735</v>
      </c>
      <c r="D1241" s="104">
        <v>2259.77</v>
      </c>
      <c r="E1241" s="106">
        <v>1</v>
      </c>
    </row>
    <row r="1242" spans="2:5" x14ac:dyDescent="0.25">
      <c r="B1242" s="103">
        <v>44224</v>
      </c>
      <c r="C1242" s="100" t="s">
        <v>735</v>
      </c>
      <c r="D1242" s="104">
        <v>5159.8999999999996</v>
      </c>
      <c r="E1242" s="106">
        <v>1</v>
      </c>
    </row>
    <row r="1243" spans="2:5" x14ac:dyDescent="0.25">
      <c r="B1243" s="103">
        <v>44224</v>
      </c>
      <c r="C1243" s="100" t="s">
        <v>735</v>
      </c>
      <c r="D1243" s="104">
        <v>1881.53</v>
      </c>
      <c r="E1243" s="106">
        <v>1</v>
      </c>
    </row>
    <row r="1244" spans="2:5" x14ac:dyDescent="0.25">
      <c r="B1244" s="103">
        <v>44224</v>
      </c>
      <c r="C1244" s="100" t="s">
        <v>735</v>
      </c>
      <c r="D1244" s="104">
        <v>287.97000000000003</v>
      </c>
      <c r="E1244" s="106">
        <v>1</v>
      </c>
    </row>
    <row r="1245" spans="2:5" x14ac:dyDescent="0.25">
      <c r="B1245" s="103">
        <v>44224</v>
      </c>
      <c r="C1245" s="100" t="s">
        <v>735</v>
      </c>
      <c r="D1245" s="104">
        <v>3019.95</v>
      </c>
      <c r="E1245" s="106">
        <v>1</v>
      </c>
    </row>
    <row r="1246" spans="2:5" x14ac:dyDescent="0.25">
      <c r="B1246" s="103">
        <v>44224</v>
      </c>
      <c r="C1246" s="100" t="s">
        <v>735</v>
      </c>
      <c r="D1246" s="104">
        <v>1165.5899999999999</v>
      </c>
      <c r="E1246" s="106">
        <v>1</v>
      </c>
    </row>
    <row r="1247" spans="2:5" x14ac:dyDescent="0.25">
      <c r="B1247" s="103">
        <v>44224</v>
      </c>
      <c r="C1247" s="100" t="s">
        <v>737</v>
      </c>
      <c r="D1247" s="104">
        <v>5047.95</v>
      </c>
      <c r="E1247" s="106">
        <v>1</v>
      </c>
    </row>
    <row r="1248" spans="2:5" x14ac:dyDescent="0.25">
      <c r="B1248" s="103">
        <v>44224</v>
      </c>
      <c r="C1248" s="100" t="s">
        <v>728</v>
      </c>
      <c r="D1248" s="104">
        <v>5005.01</v>
      </c>
      <c r="E1248" s="106">
        <v>1</v>
      </c>
    </row>
    <row r="1249" spans="2:5" x14ac:dyDescent="0.25">
      <c r="B1249" s="103">
        <v>44224</v>
      </c>
      <c r="C1249" s="100" t="s">
        <v>728</v>
      </c>
      <c r="D1249" s="104">
        <v>10021.57</v>
      </c>
      <c r="E1249" s="106">
        <v>1</v>
      </c>
    </row>
    <row r="1250" spans="2:5" x14ac:dyDescent="0.25">
      <c r="B1250" s="103">
        <v>44224</v>
      </c>
      <c r="C1250" s="100" t="s">
        <v>714</v>
      </c>
      <c r="D1250" s="104">
        <v>1356.37</v>
      </c>
      <c r="E1250" s="106">
        <v>1</v>
      </c>
    </row>
    <row r="1251" spans="2:5" x14ac:dyDescent="0.25">
      <c r="B1251" s="103">
        <v>44224</v>
      </c>
      <c r="C1251" s="100" t="s">
        <v>714</v>
      </c>
      <c r="D1251" s="104">
        <v>1300.43</v>
      </c>
      <c r="E1251" s="106">
        <v>1</v>
      </c>
    </row>
    <row r="1252" spans="2:5" x14ac:dyDescent="0.25">
      <c r="B1252" s="103">
        <v>44224</v>
      </c>
      <c r="C1252" s="100" t="s">
        <v>714</v>
      </c>
      <c r="D1252" s="104">
        <v>1291.45</v>
      </c>
      <c r="E1252" s="106">
        <v>1</v>
      </c>
    </row>
    <row r="1253" spans="2:5" x14ac:dyDescent="0.25">
      <c r="B1253" s="103">
        <v>44225</v>
      </c>
      <c r="C1253" s="100" t="s">
        <v>731</v>
      </c>
      <c r="D1253" s="104">
        <v>1697.59</v>
      </c>
      <c r="E1253" s="106">
        <v>1</v>
      </c>
    </row>
    <row r="1254" spans="2:5" x14ac:dyDescent="0.25">
      <c r="B1254" s="103">
        <v>44227</v>
      </c>
      <c r="C1254" s="100" t="s">
        <v>736</v>
      </c>
      <c r="D1254" s="104">
        <v>422.65</v>
      </c>
      <c r="E1254" s="106">
        <v>1</v>
      </c>
    </row>
    <row r="1255" spans="2:5" x14ac:dyDescent="0.25">
      <c r="B1255" s="103">
        <v>44227</v>
      </c>
      <c r="C1255" s="100" t="s">
        <v>738</v>
      </c>
      <c r="D1255" s="104">
        <v>2628.84</v>
      </c>
      <c r="E1255" s="106">
        <v>1</v>
      </c>
    </row>
    <row r="1256" spans="2:5" x14ac:dyDescent="0.25">
      <c r="B1256" s="103">
        <v>44227</v>
      </c>
      <c r="C1256" s="100" t="s">
        <v>739</v>
      </c>
      <c r="D1256" s="104">
        <v>5971.56</v>
      </c>
      <c r="E1256" s="106">
        <v>1</v>
      </c>
    </row>
    <row r="1257" spans="2:5" x14ac:dyDescent="0.25">
      <c r="B1257" s="103">
        <v>44227</v>
      </c>
      <c r="C1257" s="100" t="s">
        <v>739</v>
      </c>
      <c r="D1257" s="104">
        <v>3434.09</v>
      </c>
      <c r="E1257" s="106">
        <v>1</v>
      </c>
    </row>
    <row r="1258" spans="2:5" x14ac:dyDescent="0.25">
      <c r="B1258" s="103">
        <v>44227</v>
      </c>
      <c r="C1258" s="100" t="s">
        <v>739</v>
      </c>
      <c r="D1258" s="104">
        <v>33251.4</v>
      </c>
      <c r="E1258" s="106">
        <v>1</v>
      </c>
    </row>
    <row r="1259" spans="2:5" x14ac:dyDescent="0.25">
      <c r="B1259" s="103">
        <v>44227</v>
      </c>
      <c r="C1259" s="100" t="s">
        <v>739</v>
      </c>
      <c r="D1259" s="104">
        <v>15460.66</v>
      </c>
      <c r="E1259" s="106">
        <v>1</v>
      </c>
    </row>
    <row r="1260" spans="2:5" x14ac:dyDescent="0.25">
      <c r="B1260" s="103">
        <v>44227</v>
      </c>
      <c r="C1260" s="100" t="s">
        <v>243</v>
      </c>
      <c r="D1260" s="104">
        <v>9379.43</v>
      </c>
      <c r="E1260" s="106">
        <v>1</v>
      </c>
    </row>
    <row r="1261" spans="2:5" x14ac:dyDescent="0.25">
      <c r="B1261" s="103">
        <v>44227</v>
      </c>
      <c r="C1261" s="100" t="s">
        <v>243</v>
      </c>
      <c r="D1261" s="104">
        <v>16825.27</v>
      </c>
      <c r="E1261" s="106">
        <v>1</v>
      </c>
    </row>
    <row r="1262" spans="2:5" x14ac:dyDescent="0.25">
      <c r="B1262" s="103">
        <v>44227</v>
      </c>
      <c r="C1262" s="100" t="s">
        <v>243</v>
      </c>
      <c r="D1262" s="104">
        <v>4085.91</v>
      </c>
      <c r="E1262" s="106">
        <v>1</v>
      </c>
    </row>
    <row r="1263" spans="2:5" x14ac:dyDescent="0.25">
      <c r="B1263" s="103">
        <v>44227</v>
      </c>
      <c r="C1263" s="100" t="s">
        <v>243</v>
      </c>
      <c r="D1263" s="104">
        <v>16441.73</v>
      </c>
      <c r="E1263" s="106">
        <v>1</v>
      </c>
    </row>
    <row r="1264" spans="2:5" x14ac:dyDescent="0.25">
      <c r="B1264" s="103">
        <v>44227</v>
      </c>
      <c r="C1264" s="100" t="s">
        <v>243</v>
      </c>
      <c r="D1264" s="104">
        <v>6255.49</v>
      </c>
      <c r="E1264" s="106">
        <v>1</v>
      </c>
    </row>
    <row r="1265" spans="2:5" x14ac:dyDescent="0.25">
      <c r="B1265" s="103">
        <v>44227</v>
      </c>
      <c r="C1265" s="100" t="s">
        <v>243</v>
      </c>
      <c r="D1265" s="104">
        <v>8973.74</v>
      </c>
      <c r="E1265" s="106">
        <v>1</v>
      </c>
    </row>
    <row r="1266" spans="2:5" x14ac:dyDescent="0.25">
      <c r="B1266" s="103">
        <v>44227</v>
      </c>
      <c r="C1266" s="100" t="s">
        <v>243</v>
      </c>
      <c r="D1266" s="104">
        <v>3604.22</v>
      </c>
      <c r="E1266" s="106">
        <v>1</v>
      </c>
    </row>
    <row r="1267" spans="2:5" x14ac:dyDescent="0.25">
      <c r="B1267" s="103">
        <v>44227</v>
      </c>
      <c r="C1267" s="100" t="s">
        <v>615</v>
      </c>
      <c r="D1267" s="104">
        <v>17449.169999999998</v>
      </c>
      <c r="E1267" s="106">
        <v>1</v>
      </c>
    </row>
    <row r="1268" spans="2:5" x14ac:dyDescent="0.25">
      <c r="B1268" s="103">
        <v>44227</v>
      </c>
      <c r="C1268" s="100" t="s">
        <v>616</v>
      </c>
      <c r="D1268" s="104">
        <v>1539.18</v>
      </c>
      <c r="E1268" s="106">
        <v>1</v>
      </c>
    </row>
    <row r="1269" spans="2:5" x14ac:dyDescent="0.25">
      <c r="B1269" s="103">
        <v>44229</v>
      </c>
      <c r="C1269" s="100" t="s">
        <v>724</v>
      </c>
      <c r="D1269" s="104">
        <v>537.15</v>
      </c>
      <c r="E1269" s="106">
        <v>1</v>
      </c>
    </row>
    <row r="1270" spans="2:5" x14ac:dyDescent="0.25">
      <c r="B1270" s="103">
        <v>44229</v>
      </c>
      <c r="C1270" s="100" t="s">
        <v>724</v>
      </c>
      <c r="D1270" s="104">
        <v>545.58000000000004</v>
      </c>
      <c r="E1270" s="106">
        <v>1</v>
      </c>
    </row>
    <row r="1271" spans="2:5" x14ac:dyDescent="0.25">
      <c r="B1271" s="103">
        <v>44230</v>
      </c>
      <c r="C1271" s="100" t="s">
        <v>740</v>
      </c>
      <c r="D1271" s="104">
        <v>13505.29</v>
      </c>
      <c r="E1271" s="106">
        <v>1</v>
      </c>
    </row>
    <row r="1272" spans="2:5" x14ac:dyDescent="0.25">
      <c r="B1272" s="103">
        <v>44230</v>
      </c>
      <c r="C1272" s="100" t="s">
        <v>744</v>
      </c>
      <c r="D1272" s="104">
        <v>2287.12</v>
      </c>
      <c r="E1272" s="106">
        <v>1</v>
      </c>
    </row>
    <row r="1273" spans="2:5" x14ac:dyDescent="0.25">
      <c r="B1273" s="103">
        <v>44230</v>
      </c>
      <c r="C1273" s="100" t="s">
        <v>744</v>
      </c>
      <c r="D1273" s="104">
        <v>25748.080000000002</v>
      </c>
      <c r="E1273" s="106">
        <v>1</v>
      </c>
    </row>
    <row r="1274" spans="2:5" x14ac:dyDescent="0.25">
      <c r="B1274" s="103">
        <v>44231</v>
      </c>
      <c r="C1274" s="100" t="s">
        <v>745</v>
      </c>
      <c r="D1274" s="104">
        <v>6500.82</v>
      </c>
      <c r="E1274" s="106">
        <v>1</v>
      </c>
    </row>
    <row r="1275" spans="2:5" x14ac:dyDescent="0.25">
      <c r="B1275" s="103">
        <v>44231</v>
      </c>
      <c r="C1275" s="100" t="s">
        <v>746</v>
      </c>
      <c r="D1275" s="104">
        <v>1267.04</v>
      </c>
      <c r="E1275" s="106">
        <v>1</v>
      </c>
    </row>
    <row r="1276" spans="2:5" x14ac:dyDescent="0.25">
      <c r="B1276" s="103">
        <v>44231</v>
      </c>
      <c r="C1276" s="100" t="s">
        <v>244</v>
      </c>
      <c r="D1276" s="104">
        <v>12321.8</v>
      </c>
      <c r="E1276" s="106">
        <v>1</v>
      </c>
    </row>
    <row r="1277" spans="2:5" x14ac:dyDescent="0.25">
      <c r="B1277" s="103">
        <v>44231</v>
      </c>
      <c r="C1277" s="100" t="s">
        <v>244</v>
      </c>
      <c r="D1277" s="104">
        <v>4063.18</v>
      </c>
      <c r="E1277" s="106">
        <v>1</v>
      </c>
    </row>
    <row r="1278" spans="2:5" x14ac:dyDescent="0.25">
      <c r="B1278" s="103">
        <v>44231</v>
      </c>
      <c r="C1278" s="100" t="s">
        <v>244</v>
      </c>
      <c r="D1278" s="104">
        <v>9919.1200000000008</v>
      </c>
      <c r="E1278" s="106">
        <v>1</v>
      </c>
    </row>
    <row r="1279" spans="2:5" x14ac:dyDescent="0.25">
      <c r="B1279" s="103">
        <v>44231</v>
      </c>
      <c r="C1279" s="100" t="s">
        <v>244</v>
      </c>
      <c r="D1279" s="104">
        <v>2905.63</v>
      </c>
      <c r="E1279" s="106">
        <v>1</v>
      </c>
    </row>
    <row r="1280" spans="2:5" x14ac:dyDescent="0.25">
      <c r="B1280" s="103">
        <v>44231</v>
      </c>
      <c r="C1280" s="100" t="s">
        <v>244</v>
      </c>
      <c r="D1280" s="104">
        <v>3222.66</v>
      </c>
      <c r="E1280" s="106">
        <v>1</v>
      </c>
    </row>
    <row r="1281" spans="2:5" x14ac:dyDescent="0.25">
      <c r="B1281" s="103">
        <v>44231</v>
      </c>
      <c r="C1281" s="100" t="s">
        <v>244</v>
      </c>
      <c r="D1281" s="104">
        <v>6057.08</v>
      </c>
      <c r="E1281" s="106">
        <v>1</v>
      </c>
    </row>
    <row r="1282" spans="2:5" x14ac:dyDescent="0.25">
      <c r="B1282" s="103">
        <v>44231</v>
      </c>
      <c r="C1282" s="100" t="s">
        <v>244</v>
      </c>
      <c r="D1282" s="104">
        <v>12659.96</v>
      </c>
      <c r="E1282" s="106">
        <v>1</v>
      </c>
    </row>
    <row r="1283" spans="2:5" x14ac:dyDescent="0.25">
      <c r="B1283" s="103">
        <v>44231</v>
      </c>
      <c r="C1283" s="100" t="s">
        <v>244</v>
      </c>
      <c r="D1283" s="104">
        <v>8492.1200000000008</v>
      </c>
      <c r="E1283" s="106">
        <v>1</v>
      </c>
    </row>
    <row r="1284" spans="2:5" x14ac:dyDescent="0.25">
      <c r="B1284" s="103">
        <v>44231</v>
      </c>
      <c r="C1284" s="100" t="s">
        <v>244</v>
      </c>
      <c r="D1284" s="104">
        <v>2504.1999999999998</v>
      </c>
      <c r="E1284" s="106">
        <v>1</v>
      </c>
    </row>
    <row r="1285" spans="2:5" x14ac:dyDescent="0.25">
      <c r="B1285" s="103">
        <v>44231</v>
      </c>
      <c r="C1285" s="100" t="s">
        <v>244</v>
      </c>
      <c r="D1285" s="104">
        <v>3627.38</v>
      </c>
      <c r="E1285" s="106">
        <v>1</v>
      </c>
    </row>
    <row r="1286" spans="2:5" x14ac:dyDescent="0.25">
      <c r="B1286" s="103">
        <v>44231</v>
      </c>
      <c r="C1286" s="100" t="s">
        <v>743</v>
      </c>
      <c r="D1286" s="104">
        <v>3181.8</v>
      </c>
      <c r="E1286" s="106">
        <v>1</v>
      </c>
    </row>
    <row r="1287" spans="2:5" x14ac:dyDescent="0.25">
      <c r="B1287" s="103">
        <v>44231</v>
      </c>
      <c r="C1287" s="100" t="s">
        <v>743</v>
      </c>
      <c r="D1287" s="104">
        <v>3733.08</v>
      </c>
      <c r="E1287" s="106">
        <v>1</v>
      </c>
    </row>
    <row r="1288" spans="2:5" x14ac:dyDescent="0.25">
      <c r="B1288" s="103">
        <v>44231</v>
      </c>
      <c r="C1288" s="100" t="s">
        <v>742</v>
      </c>
      <c r="D1288" s="104">
        <v>3742.27</v>
      </c>
      <c r="E1288" s="106">
        <v>1</v>
      </c>
    </row>
    <row r="1289" spans="2:5" x14ac:dyDescent="0.25">
      <c r="B1289" s="103">
        <v>44232</v>
      </c>
      <c r="C1289" s="100" t="s">
        <v>741</v>
      </c>
      <c r="D1289" s="104">
        <v>1167.5899999999999</v>
      </c>
      <c r="E1289" s="106">
        <v>1</v>
      </c>
    </row>
    <row r="1290" spans="2:5" x14ac:dyDescent="0.25">
      <c r="B1290" s="103">
        <v>44232</v>
      </c>
      <c r="C1290" s="100" t="s">
        <v>741</v>
      </c>
      <c r="D1290" s="104">
        <v>1141.76</v>
      </c>
      <c r="E1290" s="106">
        <v>1</v>
      </c>
    </row>
    <row r="1291" spans="2:5" x14ac:dyDescent="0.25">
      <c r="B1291" s="103">
        <v>44232</v>
      </c>
      <c r="C1291" s="100" t="s">
        <v>741</v>
      </c>
      <c r="D1291" s="104">
        <v>1206.25</v>
      </c>
      <c r="E1291" s="106">
        <v>1</v>
      </c>
    </row>
    <row r="1292" spans="2:5" x14ac:dyDescent="0.25">
      <c r="B1292" s="103">
        <v>44232</v>
      </c>
      <c r="C1292" s="100" t="s">
        <v>725</v>
      </c>
      <c r="D1292" s="104">
        <v>1261.1600000000001</v>
      </c>
      <c r="E1292" s="106">
        <v>1</v>
      </c>
    </row>
    <row r="1293" spans="2:5" x14ac:dyDescent="0.25">
      <c r="B1293" s="103">
        <v>44232</v>
      </c>
      <c r="C1293" s="100" t="s">
        <v>725</v>
      </c>
      <c r="D1293" s="104">
        <v>1294.1400000000001</v>
      </c>
      <c r="E1293" s="106">
        <v>1</v>
      </c>
    </row>
    <row r="1294" spans="2:5" x14ac:dyDescent="0.25">
      <c r="B1294" s="103">
        <v>44232</v>
      </c>
      <c r="C1294" s="100" t="s">
        <v>725</v>
      </c>
      <c r="D1294" s="104">
        <v>2588.27</v>
      </c>
      <c r="E1294" s="106">
        <v>1</v>
      </c>
    </row>
    <row r="1295" spans="2:5" x14ac:dyDescent="0.25">
      <c r="B1295" s="103">
        <v>44232</v>
      </c>
      <c r="C1295" s="100" t="s">
        <v>754</v>
      </c>
      <c r="D1295" s="104">
        <v>1474.48</v>
      </c>
      <c r="E1295" s="106">
        <v>1</v>
      </c>
    </row>
    <row r="1296" spans="2:5" x14ac:dyDescent="0.25">
      <c r="B1296" s="103">
        <v>44233</v>
      </c>
      <c r="C1296" s="100" t="s">
        <v>245</v>
      </c>
      <c r="D1296" s="104">
        <v>85973.34</v>
      </c>
      <c r="E1296" s="106">
        <v>1</v>
      </c>
    </row>
    <row r="1297" spans="2:5" x14ac:dyDescent="0.25">
      <c r="B1297" s="103">
        <v>44233</v>
      </c>
      <c r="C1297" s="100" t="s">
        <v>245</v>
      </c>
      <c r="D1297" s="104">
        <v>168858.64</v>
      </c>
      <c r="E1297" s="106">
        <v>1</v>
      </c>
    </row>
    <row r="1298" spans="2:5" x14ac:dyDescent="0.25">
      <c r="B1298" s="103">
        <v>44233</v>
      </c>
      <c r="C1298" s="100" t="s">
        <v>758</v>
      </c>
      <c r="D1298" s="104">
        <v>590.63</v>
      </c>
      <c r="E1298" s="106">
        <v>1</v>
      </c>
    </row>
    <row r="1299" spans="2:5" x14ac:dyDescent="0.25">
      <c r="B1299" s="103">
        <v>44233</v>
      </c>
      <c r="C1299" s="100" t="s">
        <v>759</v>
      </c>
      <c r="D1299" s="104">
        <v>201.61</v>
      </c>
      <c r="E1299" s="106">
        <v>1</v>
      </c>
    </row>
    <row r="1300" spans="2:5" x14ac:dyDescent="0.25">
      <c r="B1300" s="103">
        <v>44233</v>
      </c>
      <c r="C1300" s="100" t="s">
        <v>760</v>
      </c>
      <c r="D1300" s="104">
        <v>374.16</v>
      </c>
      <c r="E1300" s="106">
        <v>1</v>
      </c>
    </row>
    <row r="1301" spans="2:5" x14ac:dyDescent="0.25">
      <c r="B1301" s="103">
        <v>44233</v>
      </c>
      <c r="C1301" s="100" t="s">
        <v>761</v>
      </c>
      <c r="D1301" s="104">
        <v>379.75</v>
      </c>
      <c r="E1301" s="106">
        <v>1</v>
      </c>
    </row>
    <row r="1302" spans="2:5" x14ac:dyDescent="0.25">
      <c r="B1302" s="103">
        <v>44233</v>
      </c>
      <c r="C1302" s="100" t="s">
        <v>761</v>
      </c>
      <c r="D1302" s="104">
        <v>108.9</v>
      </c>
      <c r="E1302" s="106">
        <v>1</v>
      </c>
    </row>
    <row r="1303" spans="2:5" x14ac:dyDescent="0.25">
      <c r="B1303" s="103">
        <v>44233</v>
      </c>
      <c r="C1303" s="100" t="s">
        <v>762</v>
      </c>
      <c r="D1303" s="104">
        <v>2524.8000000000002</v>
      </c>
      <c r="E1303" s="106">
        <v>1</v>
      </c>
    </row>
    <row r="1304" spans="2:5" x14ac:dyDescent="0.25">
      <c r="B1304" s="103">
        <v>44233</v>
      </c>
      <c r="C1304" s="100" t="s">
        <v>771</v>
      </c>
      <c r="D1304" s="104">
        <v>489.09</v>
      </c>
      <c r="E1304" s="106">
        <v>1</v>
      </c>
    </row>
    <row r="1305" spans="2:5" x14ac:dyDescent="0.25">
      <c r="B1305" s="103">
        <v>44233</v>
      </c>
      <c r="C1305" s="100" t="s">
        <v>769</v>
      </c>
      <c r="D1305" s="104">
        <v>79.209999999999994</v>
      </c>
      <c r="E1305" s="106">
        <v>1</v>
      </c>
    </row>
    <row r="1306" spans="2:5" x14ac:dyDescent="0.25">
      <c r="B1306" s="103">
        <v>44234</v>
      </c>
      <c r="C1306" s="100" t="s">
        <v>747</v>
      </c>
      <c r="D1306" s="104">
        <v>1391</v>
      </c>
      <c r="E1306" s="106">
        <v>1</v>
      </c>
    </row>
    <row r="1307" spans="2:5" x14ac:dyDescent="0.25">
      <c r="B1307" s="103">
        <v>44234</v>
      </c>
      <c r="C1307" s="100" t="s">
        <v>748</v>
      </c>
      <c r="D1307" s="104">
        <v>144.44999999999999</v>
      </c>
      <c r="E1307" s="106">
        <v>1</v>
      </c>
    </row>
    <row r="1308" spans="2:5" x14ac:dyDescent="0.25">
      <c r="B1308" s="103">
        <v>44234</v>
      </c>
      <c r="C1308" s="100" t="s">
        <v>752</v>
      </c>
      <c r="D1308" s="104">
        <v>12198</v>
      </c>
      <c r="E1308" s="106">
        <v>1</v>
      </c>
    </row>
    <row r="1309" spans="2:5" x14ac:dyDescent="0.25">
      <c r="B1309" s="103">
        <v>44234</v>
      </c>
      <c r="C1309" s="100" t="s">
        <v>753</v>
      </c>
      <c r="D1309" s="104">
        <v>2247</v>
      </c>
      <c r="E1309" s="106">
        <v>1</v>
      </c>
    </row>
    <row r="1310" spans="2:5" x14ac:dyDescent="0.25">
      <c r="B1310" s="103">
        <v>44234</v>
      </c>
      <c r="C1310" s="100" t="s">
        <v>756</v>
      </c>
      <c r="D1310" s="104">
        <v>7095.37</v>
      </c>
      <c r="E1310" s="106">
        <v>1</v>
      </c>
    </row>
    <row r="1311" spans="2:5" x14ac:dyDescent="0.25">
      <c r="B1311" s="103">
        <v>44234</v>
      </c>
      <c r="C1311" s="100" t="s">
        <v>757</v>
      </c>
      <c r="D1311" s="104">
        <v>26268.43</v>
      </c>
      <c r="E1311" s="106">
        <v>1</v>
      </c>
    </row>
    <row r="1312" spans="2:5" x14ac:dyDescent="0.25">
      <c r="B1312" s="103">
        <v>44234</v>
      </c>
      <c r="C1312" s="100" t="s">
        <v>763</v>
      </c>
      <c r="D1312" s="104">
        <v>300.11</v>
      </c>
      <c r="E1312" s="106">
        <v>1</v>
      </c>
    </row>
    <row r="1313" spans="2:5" x14ac:dyDescent="0.25">
      <c r="B1313" s="103">
        <v>44234</v>
      </c>
      <c r="C1313" s="100" t="s">
        <v>763</v>
      </c>
      <c r="D1313" s="104">
        <v>2940.07</v>
      </c>
      <c r="E1313" s="106">
        <v>1</v>
      </c>
    </row>
    <row r="1314" spans="2:5" x14ac:dyDescent="0.25">
      <c r="B1314" s="103">
        <v>44234</v>
      </c>
      <c r="C1314" s="100" t="s">
        <v>763</v>
      </c>
      <c r="D1314" s="104">
        <v>600.22</v>
      </c>
      <c r="E1314" s="106">
        <v>1</v>
      </c>
    </row>
    <row r="1315" spans="2:5" x14ac:dyDescent="0.25">
      <c r="B1315" s="103">
        <v>44235</v>
      </c>
      <c r="C1315" s="100" t="s">
        <v>749</v>
      </c>
      <c r="D1315" s="104">
        <v>367.49</v>
      </c>
      <c r="E1315" s="106">
        <v>1</v>
      </c>
    </row>
    <row r="1316" spans="2:5" x14ac:dyDescent="0.25">
      <c r="B1316" s="103">
        <v>44236</v>
      </c>
      <c r="C1316" s="100" t="s">
        <v>766</v>
      </c>
      <c r="D1316" s="104">
        <v>10661.04</v>
      </c>
      <c r="E1316" s="106">
        <v>1</v>
      </c>
    </row>
    <row r="1317" spans="2:5" x14ac:dyDescent="0.25">
      <c r="B1317" s="103">
        <v>44236</v>
      </c>
      <c r="C1317" s="100" t="s">
        <v>246</v>
      </c>
      <c r="D1317" s="104">
        <v>4929.4799999999996</v>
      </c>
      <c r="E1317" s="106">
        <v>1</v>
      </c>
    </row>
    <row r="1318" spans="2:5" x14ac:dyDescent="0.25">
      <c r="B1318" s="103">
        <v>44236</v>
      </c>
      <c r="C1318" s="100" t="s">
        <v>246</v>
      </c>
      <c r="D1318" s="104">
        <v>6950.36</v>
      </c>
      <c r="E1318" s="106">
        <v>1</v>
      </c>
    </row>
    <row r="1319" spans="2:5" x14ac:dyDescent="0.25">
      <c r="B1319" s="103">
        <v>44236</v>
      </c>
      <c r="C1319" s="100" t="s">
        <v>755</v>
      </c>
      <c r="D1319" s="104">
        <v>8254.06</v>
      </c>
      <c r="E1319" s="106">
        <v>1</v>
      </c>
    </row>
    <row r="1320" spans="2:5" x14ac:dyDescent="0.25">
      <c r="B1320" s="103">
        <v>44236</v>
      </c>
      <c r="C1320" s="100" t="s">
        <v>755</v>
      </c>
      <c r="D1320" s="104">
        <v>6008.05</v>
      </c>
      <c r="E1320" s="106">
        <v>1</v>
      </c>
    </row>
    <row r="1321" spans="2:5" x14ac:dyDescent="0.25">
      <c r="B1321" s="103">
        <v>44236</v>
      </c>
      <c r="C1321" s="100" t="s">
        <v>768</v>
      </c>
      <c r="D1321" s="104">
        <v>5824.4</v>
      </c>
      <c r="E1321" s="106">
        <v>1</v>
      </c>
    </row>
    <row r="1322" spans="2:5" x14ac:dyDescent="0.25">
      <c r="B1322" s="103">
        <v>44236</v>
      </c>
      <c r="C1322" s="100" t="s">
        <v>773</v>
      </c>
      <c r="D1322" s="104">
        <v>1463.29</v>
      </c>
      <c r="E1322" s="106">
        <v>1</v>
      </c>
    </row>
    <row r="1323" spans="2:5" x14ac:dyDescent="0.25">
      <c r="B1323" s="103">
        <v>44236</v>
      </c>
      <c r="C1323" s="100" t="s">
        <v>773</v>
      </c>
      <c r="D1323" s="104">
        <v>2880.55</v>
      </c>
      <c r="E1323" s="106">
        <v>1</v>
      </c>
    </row>
    <row r="1324" spans="2:5" x14ac:dyDescent="0.25">
      <c r="B1324" s="103">
        <v>44237</v>
      </c>
      <c r="C1324" s="100" t="s">
        <v>750</v>
      </c>
      <c r="D1324" s="104">
        <v>5455.41</v>
      </c>
      <c r="E1324" s="106">
        <v>1</v>
      </c>
    </row>
    <row r="1325" spans="2:5" x14ac:dyDescent="0.25">
      <c r="B1325" s="103">
        <v>44237</v>
      </c>
      <c r="C1325" s="100" t="s">
        <v>774</v>
      </c>
      <c r="D1325" s="104">
        <v>768.4</v>
      </c>
      <c r="E1325" s="106">
        <v>1</v>
      </c>
    </row>
    <row r="1326" spans="2:5" x14ac:dyDescent="0.25">
      <c r="B1326" s="103">
        <v>44237</v>
      </c>
      <c r="C1326" s="100" t="s">
        <v>774</v>
      </c>
      <c r="D1326" s="104">
        <v>1818.21</v>
      </c>
      <c r="E1326" s="106">
        <v>1</v>
      </c>
    </row>
    <row r="1327" spans="2:5" x14ac:dyDescent="0.25">
      <c r="B1327" s="103">
        <v>44237</v>
      </c>
      <c r="C1327" s="100" t="s">
        <v>770</v>
      </c>
      <c r="D1327" s="104">
        <v>8986.3799999999992</v>
      </c>
      <c r="E1327" s="106">
        <v>1</v>
      </c>
    </row>
    <row r="1328" spans="2:5" x14ac:dyDescent="0.25">
      <c r="B1328" s="103">
        <v>44238</v>
      </c>
      <c r="C1328" s="100" t="s">
        <v>772</v>
      </c>
      <c r="D1328" s="104">
        <v>436.52</v>
      </c>
      <c r="E1328" s="106">
        <v>1</v>
      </c>
    </row>
    <row r="1329" spans="2:5" x14ac:dyDescent="0.25">
      <c r="B1329" s="103">
        <v>44238</v>
      </c>
      <c r="C1329" s="100" t="s">
        <v>772</v>
      </c>
      <c r="D1329" s="104">
        <v>3146.94</v>
      </c>
      <c r="E1329" s="106">
        <v>1</v>
      </c>
    </row>
    <row r="1330" spans="2:5" x14ac:dyDescent="0.25">
      <c r="B1330" s="103">
        <v>44238</v>
      </c>
      <c r="C1330" s="100" t="s">
        <v>772</v>
      </c>
      <c r="D1330" s="104">
        <v>832.13</v>
      </c>
      <c r="E1330" s="106">
        <v>1</v>
      </c>
    </row>
    <row r="1331" spans="2:5" x14ac:dyDescent="0.25">
      <c r="B1331" s="103">
        <v>44238</v>
      </c>
      <c r="C1331" s="100" t="s">
        <v>765</v>
      </c>
      <c r="D1331" s="104">
        <v>8430.1299999999992</v>
      </c>
      <c r="E1331" s="106">
        <v>1</v>
      </c>
    </row>
    <row r="1332" spans="2:5" x14ac:dyDescent="0.25">
      <c r="B1332" s="103">
        <v>44238</v>
      </c>
      <c r="C1332" s="100" t="s">
        <v>765</v>
      </c>
      <c r="D1332" s="104">
        <v>1521.65</v>
      </c>
      <c r="E1332" s="106">
        <v>1</v>
      </c>
    </row>
    <row r="1333" spans="2:5" x14ac:dyDescent="0.25">
      <c r="B1333" s="103">
        <v>44238</v>
      </c>
      <c r="C1333" s="100" t="s">
        <v>765</v>
      </c>
      <c r="D1333" s="104">
        <v>8557.73</v>
      </c>
      <c r="E1333" s="106">
        <v>1</v>
      </c>
    </row>
    <row r="1334" spans="2:5" x14ac:dyDescent="0.25">
      <c r="B1334" s="103">
        <v>44238</v>
      </c>
      <c r="C1334" s="100" t="s">
        <v>765</v>
      </c>
      <c r="D1334" s="104">
        <v>733.82</v>
      </c>
      <c r="E1334" s="106">
        <v>1</v>
      </c>
    </row>
    <row r="1335" spans="2:5" x14ac:dyDescent="0.25">
      <c r="B1335" s="103">
        <v>44240</v>
      </c>
      <c r="C1335" s="100" t="s">
        <v>764</v>
      </c>
      <c r="D1335" s="104">
        <v>2390.11</v>
      </c>
      <c r="E1335" s="106">
        <v>1</v>
      </c>
    </row>
    <row r="1336" spans="2:5" x14ac:dyDescent="0.25">
      <c r="B1336" s="103">
        <v>44241</v>
      </c>
      <c r="C1336" s="100" t="s">
        <v>767</v>
      </c>
      <c r="D1336" s="104">
        <v>1407.42</v>
      </c>
      <c r="E1336" s="106">
        <v>1</v>
      </c>
    </row>
    <row r="1337" spans="2:5" x14ac:dyDescent="0.25">
      <c r="B1337" s="103">
        <v>44241</v>
      </c>
      <c r="C1337" s="100" t="s">
        <v>767</v>
      </c>
      <c r="D1337" s="104">
        <v>1923.74</v>
      </c>
      <c r="E1337" s="106">
        <v>1</v>
      </c>
    </row>
    <row r="1338" spans="2:5" x14ac:dyDescent="0.25">
      <c r="B1338" s="103">
        <v>44241</v>
      </c>
      <c r="C1338" s="100" t="s">
        <v>777</v>
      </c>
      <c r="D1338" s="104">
        <v>33126.17</v>
      </c>
      <c r="E1338" s="106">
        <v>1</v>
      </c>
    </row>
    <row r="1339" spans="2:5" x14ac:dyDescent="0.25">
      <c r="B1339" s="103">
        <v>44241</v>
      </c>
      <c r="C1339" s="100" t="s">
        <v>777</v>
      </c>
      <c r="D1339" s="104">
        <v>16669.099999999999</v>
      </c>
      <c r="E1339" s="106">
        <v>1</v>
      </c>
    </row>
    <row r="1340" spans="2:5" x14ac:dyDescent="0.25">
      <c r="B1340" s="103">
        <v>44241</v>
      </c>
      <c r="C1340" s="100" t="s">
        <v>775</v>
      </c>
      <c r="D1340" s="104">
        <v>2011.74</v>
      </c>
      <c r="E1340" s="106">
        <v>1</v>
      </c>
    </row>
    <row r="1341" spans="2:5" x14ac:dyDescent="0.25">
      <c r="B1341" s="103">
        <v>44241</v>
      </c>
      <c r="C1341" s="100" t="s">
        <v>775</v>
      </c>
      <c r="D1341" s="104">
        <v>7103.69</v>
      </c>
      <c r="E1341" s="106">
        <v>1</v>
      </c>
    </row>
    <row r="1342" spans="2:5" x14ac:dyDescent="0.25">
      <c r="B1342" s="103">
        <v>44241</v>
      </c>
      <c r="C1342" s="100" t="s">
        <v>775</v>
      </c>
      <c r="D1342" s="104">
        <v>531.35</v>
      </c>
      <c r="E1342" s="106">
        <v>1</v>
      </c>
    </row>
    <row r="1343" spans="2:5" x14ac:dyDescent="0.25">
      <c r="B1343" s="103">
        <v>44241</v>
      </c>
      <c r="C1343" s="100" t="s">
        <v>775</v>
      </c>
      <c r="D1343" s="104">
        <v>3571.68</v>
      </c>
      <c r="E1343" s="106">
        <v>1</v>
      </c>
    </row>
    <row r="1344" spans="2:5" x14ac:dyDescent="0.25">
      <c r="B1344" s="103">
        <v>44241</v>
      </c>
      <c r="C1344" s="100" t="s">
        <v>775</v>
      </c>
      <c r="D1344" s="104">
        <v>2008.93</v>
      </c>
      <c r="E1344" s="106">
        <v>1</v>
      </c>
    </row>
    <row r="1345" spans="2:5" x14ac:dyDescent="0.25">
      <c r="B1345" s="103">
        <v>44241</v>
      </c>
      <c r="C1345" s="100" t="s">
        <v>775</v>
      </c>
      <c r="D1345" s="104">
        <v>743.61</v>
      </c>
      <c r="E1345" s="106">
        <v>1</v>
      </c>
    </row>
    <row r="1346" spans="2:5" x14ac:dyDescent="0.25">
      <c r="B1346" s="103">
        <v>44241</v>
      </c>
      <c r="C1346" s="100" t="s">
        <v>775</v>
      </c>
      <c r="D1346" s="104">
        <v>6482.92</v>
      </c>
      <c r="E1346" s="106">
        <v>1</v>
      </c>
    </row>
    <row r="1347" spans="2:5" x14ac:dyDescent="0.25">
      <c r="B1347" s="103">
        <v>44241</v>
      </c>
      <c r="C1347" s="100" t="s">
        <v>775</v>
      </c>
      <c r="D1347" s="104">
        <v>3864.13</v>
      </c>
      <c r="E1347" s="106">
        <v>1</v>
      </c>
    </row>
    <row r="1348" spans="2:5" x14ac:dyDescent="0.25">
      <c r="B1348" s="103">
        <v>44241</v>
      </c>
      <c r="C1348" s="100" t="s">
        <v>775</v>
      </c>
      <c r="D1348" s="104">
        <v>846.17</v>
      </c>
      <c r="E1348" s="106">
        <v>1</v>
      </c>
    </row>
    <row r="1349" spans="2:5" x14ac:dyDescent="0.25">
      <c r="B1349" s="103">
        <v>44241</v>
      </c>
      <c r="C1349" s="100" t="s">
        <v>775</v>
      </c>
      <c r="D1349" s="104">
        <v>3153.59</v>
      </c>
      <c r="E1349" s="106">
        <v>1</v>
      </c>
    </row>
    <row r="1350" spans="2:5" x14ac:dyDescent="0.25">
      <c r="B1350" s="103">
        <v>44241</v>
      </c>
      <c r="C1350" s="100" t="s">
        <v>775</v>
      </c>
      <c r="D1350" s="104">
        <v>54.57</v>
      </c>
      <c r="E1350" s="106">
        <v>1</v>
      </c>
    </row>
    <row r="1351" spans="2:5" x14ac:dyDescent="0.25">
      <c r="B1351" s="103">
        <v>44241</v>
      </c>
      <c r="C1351" s="100" t="s">
        <v>775</v>
      </c>
      <c r="D1351" s="104">
        <v>3836.51</v>
      </c>
      <c r="E1351" s="106">
        <v>1</v>
      </c>
    </row>
    <row r="1352" spans="2:5" x14ac:dyDescent="0.25">
      <c r="B1352" s="103">
        <v>44241</v>
      </c>
      <c r="C1352" s="100" t="s">
        <v>775</v>
      </c>
      <c r="D1352" s="104">
        <v>586.34</v>
      </c>
      <c r="E1352" s="106">
        <v>1</v>
      </c>
    </row>
    <row r="1353" spans="2:5" x14ac:dyDescent="0.25">
      <c r="B1353" s="103">
        <v>44241</v>
      </c>
      <c r="C1353" s="100" t="s">
        <v>775</v>
      </c>
      <c r="D1353" s="104">
        <v>4283.07</v>
      </c>
      <c r="E1353" s="106">
        <v>1</v>
      </c>
    </row>
    <row r="1354" spans="2:5" x14ac:dyDescent="0.25">
      <c r="B1354" s="103">
        <v>44241</v>
      </c>
      <c r="C1354" s="100" t="s">
        <v>775</v>
      </c>
      <c r="D1354" s="104">
        <v>1314.61</v>
      </c>
      <c r="E1354" s="106">
        <v>1</v>
      </c>
    </row>
    <row r="1355" spans="2:5" x14ac:dyDescent="0.25">
      <c r="B1355" s="103">
        <v>44241</v>
      </c>
      <c r="C1355" s="100" t="s">
        <v>778</v>
      </c>
      <c r="D1355" s="104">
        <v>1064.32</v>
      </c>
      <c r="E1355" s="106">
        <v>1</v>
      </c>
    </row>
    <row r="1356" spans="2:5" x14ac:dyDescent="0.25">
      <c r="B1356" s="103">
        <v>44241</v>
      </c>
      <c r="C1356" s="100" t="s">
        <v>780</v>
      </c>
      <c r="D1356" s="104">
        <v>1596.48</v>
      </c>
      <c r="E1356" s="106">
        <v>1</v>
      </c>
    </row>
    <row r="1357" spans="2:5" x14ac:dyDescent="0.25">
      <c r="B1357" s="103">
        <v>44241</v>
      </c>
      <c r="C1357" s="100" t="s">
        <v>786</v>
      </c>
      <c r="D1357" s="104">
        <v>1267.3499999999999</v>
      </c>
      <c r="E1357" s="106">
        <v>1</v>
      </c>
    </row>
    <row r="1358" spans="2:5" x14ac:dyDescent="0.25">
      <c r="B1358" s="103">
        <v>44241</v>
      </c>
      <c r="C1358" s="100" t="s">
        <v>787</v>
      </c>
      <c r="D1358" s="104">
        <v>1814.46</v>
      </c>
      <c r="E1358" s="106">
        <v>1</v>
      </c>
    </row>
    <row r="1359" spans="2:5" x14ac:dyDescent="0.25">
      <c r="B1359" s="103">
        <v>44241</v>
      </c>
      <c r="C1359" s="100" t="s">
        <v>247</v>
      </c>
      <c r="D1359" s="104">
        <v>3056.82</v>
      </c>
      <c r="E1359" s="106">
        <v>1</v>
      </c>
    </row>
    <row r="1360" spans="2:5" x14ac:dyDescent="0.25">
      <c r="B1360" s="103">
        <v>44241</v>
      </c>
      <c r="C1360" s="100" t="s">
        <v>788</v>
      </c>
      <c r="D1360" s="104">
        <v>3225.72</v>
      </c>
      <c r="E1360" s="106">
        <v>1</v>
      </c>
    </row>
    <row r="1361" spans="2:5" x14ac:dyDescent="0.25">
      <c r="B1361" s="103">
        <v>44241</v>
      </c>
      <c r="C1361" s="100" t="s">
        <v>781</v>
      </c>
      <c r="D1361" s="104">
        <v>1072.8</v>
      </c>
      <c r="E1361" s="106">
        <v>1</v>
      </c>
    </row>
    <row r="1362" spans="2:5" x14ac:dyDescent="0.25">
      <c r="B1362" s="103">
        <v>44241</v>
      </c>
      <c r="C1362" s="100" t="s">
        <v>796</v>
      </c>
      <c r="D1362" s="104">
        <v>712.89</v>
      </c>
      <c r="E1362" s="106">
        <v>1</v>
      </c>
    </row>
    <row r="1363" spans="2:5" x14ac:dyDescent="0.25">
      <c r="B1363" s="103">
        <v>44241</v>
      </c>
      <c r="C1363" s="100" t="s">
        <v>807</v>
      </c>
      <c r="D1363" s="104">
        <v>3367.4</v>
      </c>
      <c r="E1363" s="106">
        <v>1</v>
      </c>
    </row>
    <row r="1364" spans="2:5" x14ac:dyDescent="0.25">
      <c r="B1364" s="103">
        <v>44243</v>
      </c>
      <c r="C1364" s="100" t="s">
        <v>776</v>
      </c>
      <c r="D1364" s="104">
        <v>2227.98</v>
      </c>
      <c r="E1364" s="106">
        <v>1</v>
      </c>
    </row>
    <row r="1365" spans="2:5" x14ac:dyDescent="0.25">
      <c r="B1365" s="103">
        <v>44243</v>
      </c>
      <c r="C1365" s="100" t="s">
        <v>776</v>
      </c>
      <c r="D1365" s="104">
        <v>4134.08</v>
      </c>
      <c r="E1365" s="106">
        <v>1</v>
      </c>
    </row>
    <row r="1366" spans="2:5" x14ac:dyDescent="0.25">
      <c r="B1366" s="103">
        <v>44243</v>
      </c>
      <c r="C1366" s="100" t="s">
        <v>782</v>
      </c>
      <c r="D1366" s="104">
        <v>1854.86</v>
      </c>
      <c r="E1366" s="106">
        <v>1</v>
      </c>
    </row>
    <row r="1367" spans="2:5" x14ac:dyDescent="0.25">
      <c r="B1367" s="103">
        <v>44243</v>
      </c>
      <c r="C1367" s="100" t="s">
        <v>793</v>
      </c>
      <c r="D1367" s="104">
        <v>4531.9799999999996</v>
      </c>
      <c r="E1367" s="106">
        <v>1</v>
      </c>
    </row>
    <row r="1368" spans="2:5" x14ac:dyDescent="0.25">
      <c r="B1368" s="103">
        <v>44243</v>
      </c>
      <c r="C1368" s="100" t="s">
        <v>779</v>
      </c>
      <c r="D1368" s="104">
        <v>13186.76</v>
      </c>
      <c r="E1368" s="106">
        <v>1</v>
      </c>
    </row>
    <row r="1369" spans="2:5" x14ac:dyDescent="0.25">
      <c r="B1369" s="103">
        <v>44243</v>
      </c>
      <c r="C1369" s="100" t="s">
        <v>800</v>
      </c>
      <c r="D1369" s="104">
        <v>4050.02</v>
      </c>
      <c r="E1369" s="106">
        <v>1</v>
      </c>
    </row>
    <row r="1370" spans="2:5" x14ac:dyDescent="0.25">
      <c r="B1370" s="103">
        <v>44243</v>
      </c>
      <c r="C1370" s="100" t="s">
        <v>800</v>
      </c>
      <c r="D1370" s="104">
        <v>10125.049999999999</v>
      </c>
      <c r="E1370" s="106">
        <v>1</v>
      </c>
    </row>
    <row r="1371" spans="2:5" x14ac:dyDescent="0.25">
      <c r="B1371" s="103">
        <v>44243</v>
      </c>
      <c r="C1371" s="100" t="s">
        <v>795</v>
      </c>
      <c r="D1371" s="104">
        <v>4368.03</v>
      </c>
      <c r="E1371" s="106">
        <v>1</v>
      </c>
    </row>
    <row r="1372" spans="2:5" x14ac:dyDescent="0.25">
      <c r="B1372" s="103">
        <v>44243</v>
      </c>
      <c r="C1372" s="100" t="s">
        <v>795</v>
      </c>
      <c r="D1372" s="104">
        <v>8041.81</v>
      </c>
      <c r="E1372" s="106">
        <v>1</v>
      </c>
    </row>
    <row r="1373" spans="2:5" x14ac:dyDescent="0.25">
      <c r="B1373" s="103">
        <v>44243</v>
      </c>
      <c r="C1373" s="100" t="s">
        <v>797</v>
      </c>
      <c r="D1373" s="104">
        <v>4840.3900000000003</v>
      </c>
      <c r="E1373" s="106">
        <v>1</v>
      </c>
    </row>
    <row r="1374" spans="2:5" x14ac:dyDescent="0.25">
      <c r="B1374" s="103">
        <v>44243</v>
      </c>
      <c r="C1374" s="100" t="s">
        <v>798</v>
      </c>
      <c r="D1374" s="104">
        <v>4613.8</v>
      </c>
      <c r="E1374" s="106">
        <v>1</v>
      </c>
    </row>
    <row r="1375" spans="2:5" x14ac:dyDescent="0.25">
      <c r="B1375" s="103">
        <v>44243</v>
      </c>
      <c r="C1375" s="100" t="s">
        <v>808</v>
      </c>
      <c r="D1375" s="104">
        <v>4838.58</v>
      </c>
      <c r="E1375" s="106">
        <v>1</v>
      </c>
    </row>
    <row r="1376" spans="2:5" x14ac:dyDescent="0.25">
      <c r="B1376" s="103">
        <v>44243</v>
      </c>
      <c r="C1376" s="100" t="s">
        <v>791</v>
      </c>
      <c r="D1376" s="104">
        <v>19356.82</v>
      </c>
      <c r="E1376" s="106">
        <v>1</v>
      </c>
    </row>
    <row r="1377" spans="2:5" x14ac:dyDescent="0.25">
      <c r="B1377" s="103">
        <v>44243</v>
      </c>
      <c r="C1377" s="100" t="s">
        <v>792</v>
      </c>
      <c r="D1377" s="104">
        <v>8979.7199999999993</v>
      </c>
      <c r="E1377" s="106">
        <v>1</v>
      </c>
    </row>
    <row r="1378" spans="2:5" x14ac:dyDescent="0.25">
      <c r="B1378" s="103">
        <v>44243</v>
      </c>
      <c r="C1378" s="100" t="s">
        <v>809</v>
      </c>
      <c r="D1378" s="104">
        <v>9113.92</v>
      </c>
      <c r="E1378" s="106">
        <v>1</v>
      </c>
    </row>
    <row r="1379" spans="2:5" x14ac:dyDescent="0.25">
      <c r="B1379" s="103">
        <v>44243</v>
      </c>
      <c r="C1379" s="100" t="s">
        <v>809</v>
      </c>
      <c r="D1379" s="104">
        <v>2613.6799999999998</v>
      </c>
      <c r="E1379" s="106">
        <v>1</v>
      </c>
    </row>
    <row r="1380" spans="2:5" x14ac:dyDescent="0.25">
      <c r="B1380" s="103">
        <v>44243</v>
      </c>
      <c r="C1380" s="100" t="s">
        <v>810</v>
      </c>
      <c r="D1380" s="104">
        <v>8314.5499999999993</v>
      </c>
      <c r="E1380" s="106">
        <v>1</v>
      </c>
    </row>
    <row r="1381" spans="2:5" x14ac:dyDescent="0.25">
      <c r="B1381" s="103">
        <v>44243</v>
      </c>
      <c r="C1381" s="100" t="s">
        <v>811</v>
      </c>
      <c r="D1381" s="104">
        <v>1901.03</v>
      </c>
      <c r="E1381" s="106">
        <v>1</v>
      </c>
    </row>
    <row r="1382" spans="2:5" x14ac:dyDescent="0.25">
      <c r="B1382" s="103">
        <v>44245</v>
      </c>
      <c r="C1382" s="100" t="s">
        <v>783</v>
      </c>
      <c r="D1382" s="104">
        <v>2115.67</v>
      </c>
      <c r="E1382" s="106">
        <v>1</v>
      </c>
    </row>
    <row r="1383" spans="2:5" x14ac:dyDescent="0.25">
      <c r="B1383" s="103">
        <v>44245</v>
      </c>
      <c r="C1383" s="100" t="s">
        <v>784</v>
      </c>
      <c r="D1383" s="104">
        <v>3223.14</v>
      </c>
      <c r="E1383" s="106">
        <v>1</v>
      </c>
    </row>
    <row r="1384" spans="2:5" x14ac:dyDescent="0.25">
      <c r="B1384" s="103">
        <v>44245</v>
      </c>
      <c r="C1384" s="100" t="s">
        <v>784</v>
      </c>
      <c r="D1384" s="104">
        <v>3279.29</v>
      </c>
      <c r="E1384" s="106">
        <v>1</v>
      </c>
    </row>
    <row r="1385" spans="2:5" x14ac:dyDescent="0.25">
      <c r="B1385" s="103">
        <v>44245</v>
      </c>
      <c r="C1385" s="100" t="s">
        <v>790</v>
      </c>
      <c r="D1385" s="104">
        <v>1475.38</v>
      </c>
      <c r="E1385" s="106">
        <v>1</v>
      </c>
    </row>
    <row r="1386" spans="2:5" x14ac:dyDescent="0.25">
      <c r="B1386" s="103">
        <v>44245</v>
      </c>
      <c r="C1386" s="100" t="s">
        <v>790</v>
      </c>
      <c r="D1386" s="104">
        <v>1360.2</v>
      </c>
      <c r="E1386" s="106">
        <v>1</v>
      </c>
    </row>
    <row r="1387" spans="2:5" x14ac:dyDescent="0.25">
      <c r="B1387" s="103">
        <v>44245</v>
      </c>
      <c r="C1387" s="100" t="s">
        <v>790</v>
      </c>
      <c r="D1387" s="104">
        <v>1993.38</v>
      </c>
      <c r="E1387" s="106">
        <v>1</v>
      </c>
    </row>
    <row r="1388" spans="2:5" x14ac:dyDescent="0.25">
      <c r="B1388" s="103">
        <v>44245</v>
      </c>
      <c r="C1388" s="100" t="s">
        <v>751</v>
      </c>
      <c r="D1388" s="104">
        <v>1745.87</v>
      </c>
      <c r="E1388" s="106">
        <v>1</v>
      </c>
    </row>
    <row r="1389" spans="2:5" x14ac:dyDescent="0.25">
      <c r="B1389" s="103">
        <v>44245</v>
      </c>
      <c r="C1389" s="100" t="s">
        <v>751</v>
      </c>
      <c r="D1389" s="104">
        <v>1676.26</v>
      </c>
      <c r="E1389" s="106">
        <v>1</v>
      </c>
    </row>
    <row r="1390" spans="2:5" x14ac:dyDescent="0.25">
      <c r="B1390" s="103">
        <v>44245</v>
      </c>
      <c r="C1390" s="100" t="s">
        <v>801</v>
      </c>
      <c r="D1390" s="104">
        <v>1518.76</v>
      </c>
      <c r="E1390" s="106">
        <v>1</v>
      </c>
    </row>
    <row r="1391" spans="2:5" x14ac:dyDescent="0.25">
      <c r="B1391" s="103">
        <v>44245</v>
      </c>
      <c r="C1391" s="100" t="s">
        <v>801</v>
      </c>
      <c r="D1391" s="104">
        <v>4173.4399999999996</v>
      </c>
      <c r="E1391" s="106">
        <v>1</v>
      </c>
    </row>
    <row r="1392" spans="2:5" x14ac:dyDescent="0.25">
      <c r="B1392" s="103">
        <v>44245</v>
      </c>
      <c r="C1392" s="100" t="s">
        <v>833</v>
      </c>
      <c r="D1392" s="104">
        <v>3417.72</v>
      </c>
      <c r="E1392" s="106">
        <v>1</v>
      </c>
    </row>
    <row r="1393" spans="2:5" x14ac:dyDescent="0.25">
      <c r="B1393" s="103">
        <v>44245</v>
      </c>
      <c r="C1393" s="100" t="s">
        <v>833</v>
      </c>
      <c r="D1393" s="104">
        <v>1217.07</v>
      </c>
      <c r="E1393" s="106">
        <v>1</v>
      </c>
    </row>
    <row r="1394" spans="2:5" x14ac:dyDescent="0.25">
      <c r="B1394" s="103">
        <v>44246</v>
      </c>
      <c r="C1394" s="100" t="s">
        <v>248</v>
      </c>
      <c r="D1394" s="104">
        <v>1269.25</v>
      </c>
      <c r="E1394" s="106">
        <v>1</v>
      </c>
    </row>
    <row r="1395" spans="2:5" x14ac:dyDescent="0.25">
      <c r="B1395" s="103">
        <v>44246</v>
      </c>
      <c r="C1395" s="100" t="s">
        <v>248</v>
      </c>
      <c r="D1395" s="104">
        <v>4607.04</v>
      </c>
      <c r="E1395" s="106">
        <v>1</v>
      </c>
    </row>
    <row r="1396" spans="2:5" x14ac:dyDescent="0.25">
      <c r="B1396" s="103">
        <v>44246</v>
      </c>
      <c r="C1396" s="100" t="s">
        <v>248</v>
      </c>
      <c r="D1396" s="104">
        <v>347.86</v>
      </c>
      <c r="E1396" s="106">
        <v>1</v>
      </c>
    </row>
    <row r="1397" spans="2:5" x14ac:dyDescent="0.25">
      <c r="B1397" s="103">
        <v>44246</v>
      </c>
      <c r="C1397" s="100" t="s">
        <v>248</v>
      </c>
      <c r="D1397" s="104">
        <v>3109.32</v>
      </c>
      <c r="E1397" s="106">
        <v>1</v>
      </c>
    </row>
    <row r="1398" spans="2:5" x14ac:dyDescent="0.25">
      <c r="B1398" s="103">
        <v>44246</v>
      </c>
      <c r="C1398" s="100" t="s">
        <v>248</v>
      </c>
      <c r="D1398" s="104">
        <v>1152.7</v>
      </c>
      <c r="E1398" s="106">
        <v>1</v>
      </c>
    </row>
    <row r="1399" spans="2:5" x14ac:dyDescent="0.25">
      <c r="B1399" s="103">
        <v>44246</v>
      </c>
      <c r="C1399" s="100" t="s">
        <v>248</v>
      </c>
      <c r="D1399" s="104">
        <v>228.68</v>
      </c>
      <c r="E1399" s="106">
        <v>1</v>
      </c>
    </row>
    <row r="1400" spans="2:5" x14ac:dyDescent="0.25">
      <c r="B1400" s="103">
        <v>44246</v>
      </c>
      <c r="C1400" s="100" t="s">
        <v>248</v>
      </c>
      <c r="D1400" s="104">
        <v>1776.93</v>
      </c>
      <c r="E1400" s="106">
        <v>1</v>
      </c>
    </row>
    <row r="1401" spans="2:5" x14ac:dyDescent="0.25">
      <c r="B1401" s="103">
        <v>44246</v>
      </c>
      <c r="C1401" s="100" t="s">
        <v>248</v>
      </c>
      <c r="D1401" s="104">
        <v>924.24</v>
      </c>
      <c r="E1401" s="106">
        <v>1</v>
      </c>
    </row>
    <row r="1402" spans="2:5" x14ac:dyDescent="0.25">
      <c r="B1402" s="103">
        <v>44246</v>
      </c>
      <c r="C1402" s="100" t="s">
        <v>248</v>
      </c>
      <c r="D1402" s="104">
        <v>7732.56</v>
      </c>
      <c r="E1402" s="106">
        <v>1</v>
      </c>
    </row>
    <row r="1403" spans="2:5" x14ac:dyDescent="0.25">
      <c r="B1403" s="103">
        <v>44246</v>
      </c>
      <c r="C1403" s="100" t="s">
        <v>248</v>
      </c>
      <c r="D1403" s="104">
        <v>2758.96</v>
      </c>
      <c r="E1403" s="106">
        <v>1</v>
      </c>
    </row>
    <row r="1404" spans="2:5" x14ac:dyDescent="0.25">
      <c r="B1404" s="103">
        <v>44246</v>
      </c>
      <c r="C1404" s="100" t="s">
        <v>248</v>
      </c>
      <c r="D1404" s="104">
        <v>2787.99</v>
      </c>
      <c r="E1404" s="106">
        <v>1</v>
      </c>
    </row>
    <row r="1405" spans="2:5" x14ac:dyDescent="0.25">
      <c r="B1405" s="103">
        <v>44246</v>
      </c>
      <c r="C1405" s="100" t="s">
        <v>248</v>
      </c>
      <c r="D1405" s="104">
        <v>807.83</v>
      </c>
      <c r="E1405" s="106">
        <v>1</v>
      </c>
    </row>
    <row r="1406" spans="2:5" x14ac:dyDescent="0.25">
      <c r="B1406" s="103">
        <v>44246</v>
      </c>
      <c r="C1406" s="100" t="s">
        <v>248</v>
      </c>
      <c r="D1406" s="104">
        <v>10084.049999999999</v>
      </c>
      <c r="E1406" s="106">
        <v>1</v>
      </c>
    </row>
    <row r="1407" spans="2:5" x14ac:dyDescent="0.25">
      <c r="B1407" s="103">
        <v>44246</v>
      </c>
      <c r="C1407" s="100" t="s">
        <v>248</v>
      </c>
      <c r="D1407" s="104">
        <v>2093.48</v>
      </c>
      <c r="E1407" s="106">
        <v>1</v>
      </c>
    </row>
    <row r="1408" spans="2:5" x14ac:dyDescent="0.25">
      <c r="B1408" s="103">
        <v>44246</v>
      </c>
      <c r="C1408" s="100" t="s">
        <v>785</v>
      </c>
      <c r="D1408" s="104">
        <v>2819.25</v>
      </c>
      <c r="E1408" s="106">
        <v>1</v>
      </c>
    </row>
    <row r="1409" spans="2:5" x14ac:dyDescent="0.25">
      <c r="B1409" s="103">
        <v>44246</v>
      </c>
      <c r="C1409" s="100" t="s">
        <v>794</v>
      </c>
      <c r="D1409" s="104">
        <v>1482.38</v>
      </c>
      <c r="E1409" s="106">
        <v>1</v>
      </c>
    </row>
    <row r="1410" spans="2:5" x14ac:dyDescent="0.25">
      <c r="B1410" s="103">
        <v>44246</v>
      </c>
      <c r="C1410" s="100" t="s">
        <v>802</v>
      </c>
      <c r="D1410" s="104">
        <v>2513.59</v>
      </c>
      <c r="E1410" s="106">
        <v>1</v>
      </c>
    </row>
    <row r="1411" spans="2:5" x14ac:dyDescent="0.25">
      <c r="B1411" s="103">
        <v>44246</v>
      </c>
      <c r="C1411" s="100" t="s">
        <v>802</v>
      </c>
      <c r="D1411" s="104">
        <v>1570.02</v>
      </c>
      <c r="E1411" s="106">
        <v>1</v>
      </c>
    </row>
    <row r="1412" spans="2:5" x14ac:dyDescent="0.25">
      <c r="B1412" s="103">
        <v>44246</v>
      </c>
      <c r="C1412" s="100" t="s">
        <v>802</v>
      </c>
      <c r="D1412" s="104">
        <v>1285.8900000000001</v>
      </c>
      <c r="E1412" s="106">
        <v>1</v>
      </c>
    </row>
    <row r="1413" spans="2:5" x14ac:dyDescent="0.25">
      <c r="B1413" s="103">
        <v>44246</v>
      </c>
      <c r="C1413" s="100" t="s">
        <v>799</v>
      </c>
      <c r="D1413" s="104">
        <v>4704.93</v>
      </c>
      <c r="E1413" s="106">
        <v>1</v>
      </c>
    </row>
    <row r="1414" spans="2:5" x14ac:dyDescent="0.25">
      <c r="B1414" s="103">
        <v>44246</v>
      </c>
      <c r="C1414" s="100" t="s">
        <v>799</v>
      </c>
      <c r="D1414" s="104">
        <v>3517.19</v>
      </c>
      <c r="E1414" s="106">
        <v>1</v>
      </c>
    </row>
    <row r="1415" spans="2:5" x14ac:dyDescent="0.25">
      <c r="B1415" s="103">
        <v>44246</v>
      </c>
      <c r="C1415" s="100" t="s">
        <v>799</v>
      </c>
      <c r="D1415" s="104">
        <v>12075.18</v>
      </c>
      <c r="E1415" s="106">
        <v>1</v>
      </c>
    </row>
    <row r="1416" spans="2:5" x14ac:dyDescent="0.25">
      <c r="B1416" s="103">
        <v>44246</v>
      </c>
      <c r="C1416" s="100" t="s">
        <v>799</v>
      </c>
      <c r="D1416" s="104">
        <v>8430.07</v>
      </c>
      <c r="E1416" s="106">
        <v>1</v>
      </c>
    </row>
    <row r="1417" spans="2:5" x14ac:dyDescent="0.25">
      <c r="B1417" s="103">
        <v>44246</v>
      </c>
      <c r="C1417" s="100" t="s">
        <v>799</v>
      </c>
      <c r="D1417" s="104">
        <v>1911.69</v>
      </c>
      <c r="E1417" s="106">
        <v>1</v>
      </c>
    </row>
    <row r="1418" spans="2:5" x14ac:dyDescent="0.25">
      <c r="B1418" s="103">
        <v>44246</v>
      </c>
      <c r="C1418" s="100" t="s">
        <v>799</v>
      </c>
      <c r="D1418" s="104">
        <v>2027.8</v>
      </c>
      <c r="E1418" s="106">
        <v>1</v>
      </c>
    </row>
    <row r="1419" spans="2:5" x14ac:dyDescent="0.25">
      <c r="B1419" s="103">
        <v>44246</v>
      </c>
      <c r="C1419" s="100" t="s">
        <v>799</v>
      </c>
      <c r="D1419" s="104">
        <v>1258.03</v>
      </c>
      <c r="E1419" s="106">
        <v>1</v>
      </c>
    </row>
    <row r="1420" spans="2:5" x14ac:dyDescent="0.25">
      <c r="B1420" s="103">
        <v>44247</v>
      </c>
      <c r="C1420" s="100" t="s">
        <v>789</v>
      </c>
      <c r="D1420" s="104">
        <v>8470.83</v>
      </c>
      <c r="E1420" s="106">
        <v>1</v>
      </c>
    </row>
    <row r="1421" spans="2:5" x14ac:dyDescent="0.25">
      <c r="B1421" s="103">
        <v>44247</v>
      </c>
      <c r="C1421" s="100" t="s">
        <v>789</v>
      </c>
      <c r="D1421" s="104">
        <v>3550.49</v>
      </c>
      <c r="E1421" s="106">
        <v>1</v>
      </c>
    </row>
    <row r="1422" spans="2:5" x14ac:dyDescent="0.25">
      <c r="B1422" s="103">
        <v>44247</v>
      </c>
      <c r="C1422" s="100" t="s">
        <v>789</v>
      </c>
      <c r="D1422" s="104">
        <v>9422.8799999999992</v>
      </c>
      <c r="E1422" s="106">
        <v>1</v>
      </c>
    </row>
    <row r="1423" spans="2:5" x14ac:dyDescent="0.25">
      <c r="B1423" s="103">
        <v>44248</v>
      </c>
      <c r="C1423" s="100" t="s">
        <v>803</v>
      </c>
      <c r="D1423" s="104">
        <v>1290.82</v>
      </c>
      <c r="E1423" s="106">
        <v>1</v>
      </c>
    </row>
    <row r="1424" spans="2:5" x14ac:dyDescent="0.25">
      <c r="B1424" s="103">
        <v>44248</v>
      </c>
      <c r="C1424" s="100" t="s">
        <v>803</v>
      </c>
      <c r="D1424" s="104">
        <v>3081.42</v>
      </c>
      <c r="E1424" s="106">
        <v>1</v>
      </c>
    </row>
    <row r="1425" spans="2:5" x14ac:dyDescent="0.25">
      <c r="B1425" s="103">
        <v>44248</v>
      </c>
      <c r="C1425" s="100" t="s">
        <v>803</v>
      </c>
      <c r="D1425" s="104">
        <v>2073.87</v>
      </c>
      <c r="E1425" s="106">
        <v>1</v>
      </c>
    </row>
    <row r="1426" spans="2:5" x14ac:dyDescent="0.25">
      <c r="B1426" s="103">
        <v>44249</v>
      </c>
      <c r="C1426" s="100" t="s">
        <v>812</v>
      </c>
      <c r="D1426" s="104">
        <v>267.43</v>
      </c>
      <c r="E1426" s="106">
        <v>1</v>
      </c>
    </row>
    <row r="1427" spans="2:5" x14ac:dyDescent="0.25">
      <c r="B1427" s="103">
        <v>44249</v>
      </c>
      <c r="C1427" s="100" t="s">
        <v>812</v>
      </c>
      <c r="D1427" s="104">
        <v>8065.5</v>
      </c>
      <c r="E1427" s="106">
        <v>1</v>
      </c>
    </row>
    <row r="1428" spans="2:5" x14ac:dyDescent="0.25">
      <c r="B1428" s="103">
        <v>44249</v>
      </c>
      <c r="C1428" s="100" t="s">
        <v>812</v>
      </c>
      <c r="D1428" s="104">
        <v>2225.9699999999998</v>
      </c>
      <c r="E1428" s="106">
        <v>1</v>
      </c>
    </row>
    <row r="1429" spans="2:5" x14ac:dyDescent="0.25">
      <c r="B1429" s="103">
        <v>44249</v>
      </c>
      <c r="C1429" s="100" t="s">
        <v>812</v>
      </c>
      <c r="D1429" s="104">
        <v>604.19000000000005</v>
      </c>
      <c r="E1429" s="106">
        <v>1</v>
      </c>
    </row>
    <row r="1430" spans="2:5" x14ac:dyDescent="0.25">
      <c r="B1430" s="103">
        <v>44249</v>
      </c>
      <c r="C1430" s="100" t="s">
        <v>812</v>
      </c>
      <c r="D1430" s="104">
        <v>10154.82</v>
      </c>
      <c r="E1430" s="106">
        <v>1</v>
      </c>
    </row>
    <row r="1431" spans="2:5" x14ac:dyDescent="0.25">
      <c r="B1431" s="103">
        <v>44249</v>
      </c>
      <c r="C1431" s="100" t="s">
        <v>812</v>
      </c>
      <c r="D1431" s="104">
        <v>5332.65</v>
      </c>
      <c r="E1431" s="106">
        <v>1</v>
      </c>
    </row>
    <row r="1432" spans="2:5" x14ac:dyDescent="0.25">
      <c r="B1432" s="103">
        <v>44249</v>
      </c>
      <c r="C1432" s="100" t="s">
        <v>813</v>
      </c>
      <c r="D1432" s="104">
        <v>4495.7</v>
      </c>
      <c r="E1432" s="106">
        <v>1</v>
      </c>
    </row>
    <row r="1433" spans="2:5" x14ac:dyDescent="0.25">
      <c r="B1433" s="103">
        <v>44249</v>
      </c>
      <c r="C1433" s="100" t="s">
        <v>813</v>
      </c>
      <c r="D1433" s="104">
        <v>1259.04</v>
      </c>
      <c r="E1433" s="106">
        <v>1</v>
      </c>
    </row>
    <row r="1434" spans="2:5" x14ac:dyDescent="0.25">
      <c r="B1434" s="103">
        <v>44249</v>
      </c>
      <c r="C1434" s="100" t="s">
        <v>813</v>
      </c>
      <c r="D1434" s="104">
        <v>8320.6299999999992</v>
      </c>
      <c r="E1434" s="106">
        <v>1</v>
      </c>
    </row>
    <row r="1435" spans="2:5" x14ac:dyDescent="0.25">
      <c r="B1435" s="103">
        <v>44249</v>
      </c>
      <c r="C1435" s="100" t="s">
        <v>813</v>
      </c>
      <c r="D1435" s="104">
        <v>3426.17</v>
      </c>
      <c r="E1435" s="106">
        <v>1</v>
      </c>
    </row>
    <row r="1436" spans="2:5" x14ac:dyDescent="0.25">
      <c r="B1436" s="103">
        <v>44249</v>
      </c>
      <c r="C1436" s="100" t="s">
        <v>813</v>
      </c>
      <c r="D1436" s="104">
        <v>4685.3999999999996</v>
      </c>
      <c r="E1436" s="106">
        <v>1</v>
      </c>
    </row>
    <row r="1437" spans="2:5" x14ac:dyDescent="0.25">
      <c r="B1437" s="103">
        <v>44249</v>
      </c>
      <c r="C1437" s="100" t="s">
        <v>813</v>
      </c>
      <c r="D1437" s="104">
        <v>1186.22</v>
      </c>
      <c r="E1437" s="106">
        <v>1</v>
      </c>
    </row>
    <row r="1438" spans="2:5" x14ac:dyDescent="0.25">
      <c r="B1438" s="103">
        <v>44249</v>
      </c>
      <c r="C1438" s="100" t="s">
        <v>814</v>
      </c>
      <c r="D1438" s="104">
        <v>21896.74</v>
      </c>
      <c r="E1438" s="106">
        <v>1</v>
      </c>
    </row>
    <row r="1439" spans="2:5" x14ac:dyDescent="0.25">
      <c r="B1439" s="103">
        <v>44249</v>
      </c>
      <c r="C1439" s="100" t="s">
        <v>814</v>
      </c>
      <c r="D1439" s="104">
        <v>12317.41</v>
      </c>
      <c r="E1439" s="106">
        <v>1</v>
      </c>
    </row>
    <row r="1440" spans="2:5" x14ac:dyDescent="0.25">
      <c r="B1440" s="103">
        <v>44249</v>
      </c>
      <c r="C1440" s="100" t="s">
        <v>249</v>
      </c>
      <c r="D1440" s="104">
        <v>9518.52</v>
      </c>
      <c r="E1440" s="106">
        <v>1</v>
      </c>
    </row>
    <row r="1441" spans="2:5" x14ac:dyDescent="0.25">
      <c r="B1441" s="103">
        <v>44249</v>
      </c>
      <c r="C1441" s="100" t="s">
        <v>249</v>
      </c>
      <c r="D1441" s="104">
        <v>7553.1</v>
      </c>
      <c r="E1441" s="106">
        <v>1</v>
      </c>
    </row>
    <row r="1442" spans="2:5" x14ac:dyDescent="0.25">
      <c r="B1442" s="103">
        <v>44249</v>
      </c>
      <c r="C1442" s="100" t="s">
        <v>249</v>
      </c>
      <c r="D1442" s="104">
        <v>15815.29</v>
      </c>
      <c r="E1442" s="106">
        <v>1</v>
      </c>
    </row>
    <row r="1443" spans="2:5" x14ac:dyDescent="0.25">
      <c r="B1443" s="103">
        <v>44249</v>
      </c>
      <c r="C1443" s="100" t="s">
        <v>249</v>
      </c>
      <c r="D1443" s="104">
        <v>8683.43</v>
      </c>
      <c r="E1443" s="106">
        <v>1</v>
      </c>
    </row>
    <row r="1444" spans="2:5" x14ac:dyDescent="0.25">
      <c r="B1444" s="103">
        <v>44249</v>
      </c>
      <c r="C1444" s="100" t="s">
        <v>816</v>
      </c>
      <c r="D1444" s="104">
        <v>29511.59</v>
      </c>
      <c r="E1444" s="106">
        <v>1</v>
      </c>
    </row>
    <row r="1445" spans="2:5" x14ac:dyDescent="0.25">
      <c r="B1445" s="103">
        <v>44249</v>
      </c>
      <c r="C1445" s="100" t="s">
        <v>804</v>
      </c>
      <c r="D1445" s="104">
        <v>3950.11</v>
      </c>
      <c r="E1445" s="106">
        <v>1</v>
      </c>
    </row>
    <row r="1446" spans="2:5" x14ac:dyDescent="0.25">
      <c r="B1446" s="103">
        <v>44249</v>
      </c>
      <c r="C1446" s="100" t="s">
        <v>804</v>
      </c>
      <c r="D1446" s="104">
        <v>3511.77</v>
      </c>
      <c r="E1446" s="106">
        <v>1</v>
      </c>
    </row>
    <row r="1447" spans="2:5" x14ac:dyDescent="0.25">
      <c r="B1447" s="103">
        <v>44249</v>
      </c>
      <c r="C1447" s="100" t="s">
        <v>804</v>
      </c>
      <c r="D1447" s="104">
        <v>6422.41</v>
      </c>
      <c r="E1447" s="106">
        <v>1</v>
      </c>
    </row>
    <row r="1448" spans="2:5" x14ac:dyDescent="0.25">
      <c r="B1448" s="103">
        <v>44249</v>
      </c>
      <c r="C1448" s="100" t="s">
        <v>804</v>
      </c>
      <c r="D1448" s="104">
        <v>3994.54</v>
      </c>
      <c r="E1448" s="106">
        <v>1</v>
      </c>
    </row>
    <row r="1449" spans="2:5" x14ac:dyDescent="0.25">
      <c r="B1449" s="103">
        <v>44249</v>
      </c>
      <c r="C1449" s="100" t="s">
        <v>824</v>
      </c>
      <c r="D1449" s="104">
        <v>806.62</v>
      </c>
      <c r="E1449" s="106">
        <v>1</v>
      </c>
    </row>
    <row r="1450" spans="2:5" x14ac:dyDescent="0.25">
      <c r="B1450" s="103">
        <v>44249</v>
      </c>
      <c r="C1450" s="100" t="s">
        <v>805</v>
      </c>
      <c r="D1450" s="104">
        <v>8684.02</v>
      </c>
      <c r="E1450" s="106">
        <v>1</v>
      </c>
    </row>
    <row r="1451" spans="2:5" x14ac:dyDescent="0.25">
      <c r="B1451" s="103">
        <v>44249</v>
      </c>
      <c r="C1451" s="100" t="s">
        <v>805</v>
      </c>
      <c r="D1451" s="104">
        <v>12750.68</v>
      </c>
      <c r="E1451" s="106">
        <v>1</v>
      </c>
    </row>
    <row r="1452" spans="2:5" x14ac:dyDescent="0.25">
      <c r="B1452" s="103">
        <v>44249</v>
      </c>
      <c r="C1452" s="100" t="s">
        <v>806</v>
      </c>
      <c r="D1452" s="104">
        <v>12972.48</v>
      </c>
      <c r="E1452" s="106">
        <v>1</v>
      </c>
    </row>
    <row r="1453" spans="2:5" x14ac:dyDescent="0.25">
      <c r="B1453" s="103">
        <v>44249</v>
      </c>
      <c r="C1453" s="100" t="s">
        <v>250</v>
      </c>
      <c r="D1453" s="104">
        <v>31340.41</v>
      </c>
      <c r="E1453" s="106">
        <v>1</v>
      </c>
    </row>
    <row r="1454" spans="2:5" x14ac:dyDescent="0.25">
      <c r="B1454" s="103">
        <v>44249</v>
      </c>
      <c r="C1454" s="100" t="s">
        <v>250</v>
      </c>
      <c r="D1454" s="104">
        <v>32817.15</v>
      </c>
      <c r="E1454" s="106">
        <v>1</v>
      </c>
    </row>
    <row r="1455" spans="2:5" x14ac:dyDescent="0.25">
      <c r="B1455" s="103">
        <v>44249</v>
      </c>
      <c r="C1455" s="100" t="s">
        <v>818</v>
      </c>
      <c r="D1455" s="104">
        <v>11244.69</v>
      </c>
      <c r="E1455" s="106">
        <v>1</v>
      </c>
    </row>
    <row r="1456" spans="2:5" x14ac:dyDescent="0.25">
      <c r="B1456" s="103">
        <v>44249</v>
      </c>
      <c r="C1456" s="100" t="s">
        <v>818</v>
      </c>
      <c r="D1456" s="104">
        <v>14020.86</v>
      </c>
      <c r="E1456" s="106">
        <v>1</v>
      </c>
    </row>
    <row r="1457" spans="2:5" x14ac:dyDescent="0.25">
      <c r="B1457" s="103">
        <v>44249</v>
      </c>
      <c r="C1457" s="100" t="s">
        <v>834</v>
      </c>
      <c r="D1457" s="104">
        <v>6075.96</v>
      </c>
      <c r="E1457" s="106">
        <v>1</v>
      </c>
    </row>
    <row r="1458" spans="2:5" x14ac:dyDescent="0.25">
      <c r="B1458" s="103">
        <v>44249</v>
      </c>
      <c r="C1458" s="100" t="s">
        <v>834</v>
      </c>
      <c r="D1458" s="104">
        <v>1742.46</v>
      </c>
      <c r="E1458" s="106">
        <v>1</v>
      </c>
    </row>
    <row r="1459" spans="2:5" x14ac:dyDescent="0.25">
      <c r="B1459" s="103">
        <v>44249</v>
      </c>
      <c r="C1459" s="100" t="s">
        <v>827</v>
      </c>
      <c r="D1459" s="104">
        <v>5612.33</v>
      </c>
      <c r="E1459" s="106">
        <v>1</v>
      </c>
    </row>
    <row r="1460" spans="2:5" x14ac:dyDescent="0.25">
      <c r="B1460" s="103">
        <v>44249</v>
      </c>
      <c r="C1460" s="100" t="s">
        <v>837</v>
      </c>
      <c r="D1460" s="104">
        <v>4401.82</v>
      </c>
      <c r="E1460" s="106">
        <v>1</v>
      </c>
    </row>
    <row r="1461" spans="2:5" x14ac:dyDescent="0.25">
      <c r="B1461" s="103">
        <v>44249</v>
      </c>
      <c r="C1461" s="100" t="s">
        <v>838</v>
      </c>
      <c r="D1461" s="104">
        <v>2109.39</v>
      </c>
      <c r="E1461" s="106">
        <v>1</v>
      </c>
    </row>
    <row r="1462" spans="2:5" x14ac:dyDescent="0.25">
      <c r="B1462" s="103">
        <v>44249</v>
      </c>
      <c r="C1462" s="100" t="s">
        <v>838</v>
      </c>
      <c r="D1462" s="104">
        <v>5471.85</v>
      </c>
      <c r="E1462" s="106">
        <v>1</v>
      </c>
    </row>
    <row r="1463" spans="2:5" x14ac:dyDescent="0.25">
      <c r="B1463" s="103">
        <v>44249</v>
      </c>
      <c r="C1463" s="100" t="s">
        <v>828</v>
      </c>
      <c r="D1463" s="104">
        <v>7714.67</v>
      </c>
      <c r="E1463" s="106">
        <v>1</v>
      </c>
    </row>
    <row r="1464" spans="2:5" x14ac:dyDescent="0.25">
      <c r="B1464" s="103">
        <v>44249</v>
      </c>
      <c r="C1464" s="100" t="s">
        <v>830</v>
      </c>
      <c r="D1464" s="104">
        <v>6312.01</v>
      </c>
      <c r="E1464" s="106">
        <v>1</v>
      </c>
    </row>
    <row r="1465" spans="2:5" x14ac:dyDescent="0.25">
      <c r="B1465" s="103">
        <v>44249</v>
      </c>
      <c r="C1465" s="100" t="s">
        <v>251</v>
      </c>
      <c r="D1465" s="104">
        <v>35876.400000000001</v>
      </c>
      <c r="E1465" s="106">
        <v>1</v>
      </c>
    </row>
    <row r="1466" spans="2:5" x14ac:dyDescent="0.25">
      <c r="B1466" s="103">
        <v>44249</v>
      </c>
      <c r="C1466" s="100" t="s">
        <v>251</v>
      </c>
      <c r="D1466" s="104">
        <v>47608.18</v>
      </c>
      <c r="E1466" s="106">
        <v>1</v>
      </c>
    </row>
    <row r="1467" spans="2:5" x14ac:dyDescent="0.25">
      <c r="B1467" s="103">
        <v>44249</v>
      </c>
      <c r="C1467" s="100" t="s">
        <v>251</v>
      </c>
      <c r="D1467" s="104">
        <v>82784.89</v>
      </c>
      <c r="E1467" s="106">
        <v>1</v>
      </c>
    </row>
    <row r="1468" spans="2:5" x14ac:dyDescent="0.25">
      <c r="B1468" s="103">
        <v>44249</v>
      </c>
      <c r="C1468" s="100" t="s">
        <v>251</v>
      </c>
      <c r="D1468" s="104">
        <v>22309</v>
      </c>
      <c r="E1468" s="106">
        <v>1</v>
      </c>
    </row>
    <row r="1469" spans="2:5" x14ac:dyDescent="0.25">
      <c r="B1469" s="103">
        <v>44249</v>
      </c>
      <c r="C1469" s="100" t="s">
        <v>251</v>
      </c>
      <c r="D1469" s="104">
        <v>50032.19</v>
      </c>
      <c r="E1469" s="106">
        <v>1</v>
      </c>
    </row>
    <row r="1470" spans="2:5" x14ac:dyDescent="0.25">
      <c r="B1470" s="103">
        <v>44249</v>
      </c>
      <c r="C1470" s="100" t="s">
        <v>251</v>
      </c>
      <c r="D1470" s="104">
        <v>18891.490000000002</v>
      </c>
      <c r="E1470" s="106">
        <v>1</v>
      </c>
    </row>
    <row r="1471" spans="2:5" x14ac:dyDescent="0.25">
      <c r="B1471" s="103">
        <v>44251</v>
      </c>
      <c r="C1471" s="100" t="s">
        <v>815</v>
      </c>
      <c r="D1471" s="104">
        <v>5905.07</v>
      </c>
      <c r="E1471" s="106">
        <v>1</v>
      </c>
    </row>
    <row r="1472" spans="2:5" x14ac:dyDescent="0.25">
      <c r="B1472" s="103">
        <v>44252</v>
      </c>
      <c r="C1472" s="100" t="s">
        <v>252</v>
      </c>
      <c r="D1472" s="104">
        <v>10337.17</v>
      </c>
      <c r="E1472" s="106">
        <v>1</v>
      </c>
    </row>
    <row r="1473" spans="2:5" x14ac:dyDescent="0.25">
      <c r="B1473" s="103">
        <v>44252</v>
      </c>
      <c r="C1473" s="100" t="s">
        <v>252</v>
      </c>
      <c r="D1473" s="104">
        <v>1682.24</v>
      </c>
      <c r="E1473" s="106">
        <v>1</v>
      </c>
    </row>
    <row r="1474" spans="2:5" x14ac:dyDescent="0.25">
      <c r="B1474" s="103">
        <v>44252</v>
      </c>
      <c r="C1474" s="100" t="s">
        <v>252</v>
      </c>
      <c r="D1474" s="104">
        <v>19160.39</v>
      </c>
      <c r="E1474" s="106">
        <v>1</v>
      </c>
    </row>
    <row r="1475" spans="2:5" x14ac:dyDescent="0.25">
      <c r="B1475" s="103">
        <v>44252</v>
      </c>
      <c r="C1475" s="100" t="s">
        <v>252</v>
      </c>
      <c r="D1475" s="104">
        <v>1902.36</v>
      </c>
      <c r="E1475" s="106">
        <v>1</v>
      </c>
    </row>
    <row r="1476" spans="2:5" x14ac:dyDescent="0.25">
      <c r="B1476" s="103">
        <v>44252</v>
      </c>
      <c r="C1476" s="100" t="s">
        <v>252</v>
      </c>
      <c r="D1476" s="104">
        <v>1376.56</v>
      </c>
      <c r="E1476" s="106">
        <v>1</v>
      </c>
    </row>
    <row r="1477" spans="2:5" x14ac:dyDescent="0.25">
      <c r="B1477" s="103">
        <v>44252</v>
      </c>
      <c r="C1477" s="100" t="s">
        <v>252</v>
      </c>
      <c r="D1477" s="104">
        <v>1328.92</v>
      </c>
      <c r="E1477" s="106">
        <v>1</v>
      </c>
    </row>
    <row r="1478" spans="2:5" x14ac:dyDescent="0.25">
      <c r="B1478" s="103">
        <v>44253</v>
      </c>
      <c r="C1478" s="100" t="s">
        <v>819</v>
      </c>
      <c r="D1478" s="104">
        <v>5812.67</v>
      </c>
      <c r="E1478" s="106">
        <v>1</v>
      </c>
    </row>
    <row r="1479" spans="2:5" x14ac:dyDescent="0.25">
      <c r="B1479" s="103">
        <v>44253</v>
      </c>
      <c r="C1479" s="100" t="s">
        <v>819</v>
      </c>
      <c r="D1479" s="104">
        <v>1228.71</v>
      </c>
      <c r="E1479" s="106">
        <v>1</v>
      </c>
    </row>
    <row r="1480" spans="2:5" x14ac:dyDescent="0.25">
      <c r="B1480" s="103">
        <v>44253</v>
      </c>
      <c r="C1480" s="100" t="s">
        <v>819</v>
      </c>
      <c r="D1480" s="104">
        <v>4372.53</v>
      </c>
      <c r="E1480" s="106">
        <v>1</v>
      </c>
    </row>
    <row r="1481" spans="2:5" x14ac:dyDescent="0.25">
      <c r="B1481" s="103">
        <v>44253</v>
      </c>
      <c r="C1481" s="100" t="s">
        <v>819</v>
      </c>
      <c r="D1481" s="104">
        <v>1238.82</v>
      </c>
      <c r="E1481" s="106">
        <v>1</v>
      </c>
    </row>
    <row r="1482" spans="2:5" x14ac:dyDescent="0.25">
      <c r="B1482" s="103">
        <v>44253</v>
      </c>
      <c r="C1482" s="100" t="s">
        <v>819</v>
      </c>
      <c r="D1482" s="104">
        <v>5442.68</v>
      </c>
      <c r="E1482" s="106">
        <v>1</v>
      </c>
    </row>
    <row r="1483" spans="2:5" x14ac:dyDescent="0.25">
      <c r="B1483" s="103">
        <v>44253</v>
      </c>
      <c r="C1483" s="100" t="s">
        <v>819</v>
      </c>
      <c r="D1483" s="104">
        <v>2578.91</v>
      </c>
      <c r="E1483" s="106">
        <v>1</v>
      </c>
    </row>
    <row r="1484" spans="2:5" x14ac:dyDescent="0.25">
      <c r="B1484" s="103">
        <v>44253</v>
      </c>
      <c r="C1484" s="100" t="s">
        <v>819</v>
      </c>
      <c r="D1484" s="104">
        <v>511.23</v>
      </c>
      <c r="E1484" s="106">
        <v>1</v>
      </c>
    </row>
    <row r="1485" spans="2:5" x14ac:dyDescent="0.25">
      <c r="B1485" s="103">
        <v>44253</v>
      </c>
      <c r="C1485" s="100" t="s">
        <v>819</v>
      </c>
      <c r="D1485" s="104">
        <v>5077.41</v>
      </c>
      <c r="E1485" s="106">
        <v>1</v>
      </c>
    </row>
    <row r="1486" spans="2:5" x14ac:dyDescent="0.25">
      <c r="B1486" s="103">
        <v>44253</v>
      </c>
      <c r="C1486" s="100" t="s">
        <v>819</v>
      </c>
      <c r="D1486" s="104">
        <v>2397.48</v>
      </c>
      <c r="E1486" s="106">
        <v>1</v>
      </c>
    </row>
    <row r="1487" spans="2:5" x14ac:dyDescent="0.25">
      <c r="B1487" s="103">
        <v>44253</v>
      </c>
      <c r="C1487" s="100" t="s">
        <v>819</v>
      </c>
      <c r="D1487" s="104">
        <v>10259.42</v>
      </c>
      <c r="E1487" s="106">
        <v>1</v>
      </c>
    </row>
    <row r="1488" spans="2:5" x14ac:dyDescent="0.25">
      <c r="B1488" s="103">
        <v>44253</v>
      </c>
      <c r="C1488" s="100" t="s">
        <v>819</v>
      </c>
      <c r="D1488" s="104">
        <v>4202.26</v>
      </c>
      <c r="E1488" s="106">
        <v>1</v>
      </c>
    </row>
    <row r="1489" spans="2:5" x14ac:dyDescent="0.25">
      <c r="B1489" s="103">
        <v>44253</v>
      </c>
      <c r="C1489" s="100" t="s">
        <v>819</v>
      </c>
      <c r="D1489" s="104">
        <v>19393.64</v>
      </c>
      <c r="E1489" s="106">
        <v>1</v>
      </c>
    </row>
    <row r="1490" spans="2:5" x14ac:dyDescent="0.25">
      <c r="B1490" s="103">
        <v>44253</v>
      </c>
      <c r="C1490" s="100" t="s">
        <v>819</v>
      </c>
      <c r="D1490" s="104">
        <v>5451.58</v>
      </c>
      <c r="E1490" s="106">
        <v>1</v>
      </c>
    </row>
    <row r="1491" spans="2:5" x14ac:dyDescent="0.25">
      <c r="B1491" s="103">
        <v>44253</v>
      </c>
      <c r="C1491" s="100" t="s">
        <v>820</v>
      </c>
      <c r="D1491" s="104">
        <v>1894.41</v>
      </c>
      <c r="E1491" s="106">
        <v>1</v>
      </c>
    </row>
    <row r="1492" spans="2:5" x14ac:dyDescent="0.25">
      <c r="B1492" s="103">
        <v>44253</v>
      </c>
      <c r="C1492" s="100" t="s">
        <v>820</v>
      </c>
      <c r="D1492" s="104">
        <v>2431.0100000000002</v>
      </c>
      <c r="E1492" s="106">
        <v>1</v>
      </c>
    </row>
    <row r="1493" spans="2:5" x14ac:dyDescent="0.25">
      <c r="B1493" s="103">
        <v>44253</v>
      </c>
      <c r="C1493" s="100" t="s">
        <v>820</v>
      </c>
      <c r="D1493" s="104">
        <v>3850.33</v>
      </c>
      <c r="E1493" s="106">
        <v>1</v>
      </c>
    </row>
    <row r="1494" spans="2:5" x14ac:dyDescent="0.25">
      <c r="B1494" s="103">
        <v>44253</v>
      </c>
      <c r="C1494" s="100" t="s">
        <v>820</v>
      </c>
      <c r="D1494" s="104">
        <v>992.54</v>
      </c>
      <c r="E1494" s="106">
        <v>1</v>
      </c>
    </row>
    <row r="1495" spans="2:5" x14ac:dyDescent="0.25">
      <c r="B1495" s="103">
        <v>44253</v>
      </c>
      <c r="C1495" s="100" t="s">
        <v>820</v>
      </c>
      <c r="D1495" s="104">
        <v>2473.17</v>
      </c>
      <c r="E1495" s="106">
        <v>1</v>
      </c>
    </row>
    <row r="1496" spans="2:5" x14ac:dyDescent="0.25">
      <c r="B1496" s="103">
        <v>44253</v>
      </c>
      <c r="C1496" s="100" t="s">
        <v>820</v>
      </c>
      <c r="D1496" s="104">
        <v>26854.51</v>
      </c>
      <c r="E1496" s="106">
        <v>1</v>
      </c>
    </row>
    <row r="1497" spans="2:5" x14ac:dyDescent="0.25">
      <c r="B1497" s="103">
        <v>44253</v>
      </c>
      <c r="C1497" s="100" t="s">
        <v>820</v>
      </c>
      <c r="D1497" s="104">
        <v>7842.96</v>
      </c>
      <c r="E1497" s="106">
        <v>1</v>
      </c>
    </row>
    <row r="1498" spans="2:5" x14ac:dyDescent="0.25">
      <c r="B1498" s="103">
        <v>44253</v>
      </c>
      <c r="C1498" s="100" t="s">
        <v>820</v>
      </c>
      <c r="D1498" s="104">
        <v>3698.7</v>
      </c>
      <c r="E1498" s="106">
        <v>1</v>
      </c>
    </row>
    <row r="1499" spans="2:5" x14ac:dyDescent="0.25">
      <c r="B1499" s="103">
        <v>44253</v>
      </c>
      <c r="C1499" s="100" t="s">
        <v>820</v>
      </c>
      <c r="D1499" s="104">
        <v>933.84</v>
      </c>
      <c r="E1499" s="106">
        <v>1</v>
      </c>
    </row>
    <row r="1500" spans="2:5" x14ac:dyDescent="0.25">
      <c r="B1500" s="103">
        <v>44253</v>
      </c>
      <c r="C1500" s="100" t="s">
        <v>253</v>
      </c>
      <c r="D1500" s="104">
        <v>2804.94</v>
      </c>
      <c r="E1500" s="106">
        <v>1</v>
      </c>
    </row>
    <row r="1501" spans="2:5" x14ac:dyDescent="0.25">
      <c r="B1501" s="103">
        <v>44253</v>
      </c>
      <c r="C1501" s="100" t="s">
        <v>253</v>
      </c>
      <c r="D1501" s="104">
        <v>20006.97</v>
      </c>
      <c r="E1501" s="106">
        <v>1</v>
      </c>
    </row>
    <row r="1502" spans="2:5" x14ac:dyDescent="0.25">
      <c r="B1502" s="103">
        <v>44253</v>
      </c>
      <c r="C1502" s="100" t="s">
        <v>253</v>
      </c>
      <c r="D1502" s="104">
        <v>5233.82</v>
      </c>
      <c r="E1502" s="106">
        <v>1</v>
      </c>
    </row>
    <row r="1503" spans="2:5" x14ac:dyDescent="0.25">
      <c r="B1503" s="103">
        <v>44253</v>
      </c>
      <c r="C1503" s="100" t="s">
        <v>253</v>
      </c>
      <c r="D1503" s="104">
        <v>1597.26</v>
      </c>
      <c r="E1503" s="106">
        <v>1</v>
      </c>
    </row>
    <row r="1504" spans="2:5" x14ac:dyDescent="0.25">
      <c r="B1504" s="103">
        <v>44253</v>
      </c>
      <c r="C1504" s="100" t="s">
        <v>253</v>
      </c>
      <c r="D1504" s="104">
        <v>3994.35</v>
      </c>
      <c r="E1504" s="106">
        <v>1</v>
      </c>
    </row>
    <row r="1505" spans="2:5" x14ac:dyDescent="0.25">
      <c r="B1505" s="103">
        <v>44253</v>
      </c>
      <c r="C1505" s="100" t="s">
        <v>253</v>
      </c>
      <c r="D1505" s="104">
        <v>950.72</v>
      </c>
      <c r="E1505" s="106">
        <v>1</v>
      </c>
    </row>
    <row r="1506" spans="2:5" x14ac:dyDescent="0.25">
      <c r="B1506" s="103">
        <v>44253</v>
      </c>
      <c r="C1506" s="100" t="s">
        <v>253</v>
      </c>
      <c r="D1506" s="104">
        <v>4673.71</v>
      </c>
      <c r="E1506" s="106">
        <v>1</v>
      </c>
    </row>
    <row r="1507" spans="2:5" x14ac:dyDescent="0.25">
      <c r="B1507" s="103">
        <v>44253</v>
      </c>
      <c r="C1507" s="100" t="s">
        <v>253</v>
      </c>
      <c r="D1507" s="104">
        <v>800.95</v>
      </c>
      <c r="E1507" s="106">
        <v>1</v>
      </c>
    </row>
    <row r="1508" spans="2:5" x14ac:dyDescent="0.25">
      <c r="B1508" s="103">
        <v>44253</v>
      </c>
      <c r="C1508" s="100" t="s">
        <v>253</v>
      </c>
      <c r="D1508" s="104">
        <v>235.97</v>
      </c>
      <c r="E1508" s="106">
        <v>1</v>
      </c>
    </row>
    <row r="1509" spans="2:5" x14ac:dyDescent="0.25">
      <c r="B1509" s="103">
        <v>44253</v>
      </c>
      <c r="C1509" s="100" t="s">
        <v>253</v>
      </c>
      <c r="D1509" s="104">
        <v>7214.75</v>
      </c>
      <c r="E1509" s="106">
        <v>1</v>
      </c>
    </row>
    <row r="1510" spans="2:5" x14ac:dyDescent="0.25">
      <c r="B1510" s="103">
        <v>44253</v>
      </c>
      <c r="C1510" s="100" t="s">
        <v>253</v>
      </c>
      <c r="D1510" s="104">
        <v>2076.88</v>
      </c>
      <c r="E1510" s="106">
        <v>1</v>
      </c>
    </row>
    <row r="1511" spans="2:5" x14ac:dyDescent="0.25">
      <c r="B1511" s="103">
        <v>44253</v>
      </c>
      <c r="C1511" s="100" t="s">
        <v>253</v>
      </c>
      <c r="D1511" s="104">
        <v>27167.32</v>
      </c>
      <c r="E1511" s="106">
        <v>1</v>
      </c>
    </row>
    <row r="1512" spans="2:5" x14ac:dyDescent="0.25">
      <c r="B1512" s="103">
        <v>44253</v>
      </c>
      <c r="C1512" s="100" t="s">
        <v>253</v>
      </c>
      <c r="D1512" s="104">
        <v>8776.2000000000007</v>
      </c>
      <c r="E1512" s="106">
        <v>1</v>
      </c>
    </row>
    <row r="1513" spans="2:5" x14ac:dyDescent="0.25">
      <c r="B1513" s="103">
        <v>44253</v>
      </c>
      <c r="C1513" s="100" t="s">
        <v>253</v>
      </c>
      <c r="D1513" s="104">
        <v>4794.1499999999996</v>
      </c>
      <c r="E1513" s="106">
        <v>1</v>
      </c>
    </row>
    <row r="1514" spans="2:5" x14ac:dyDescent="0.25">
      <c r="B1514" s="103">
        <v>44253</v>
      </c>
      <c r="C1514" s="100" t="s">
        <v>253</v>
      </c>
      <c r="D1514" s="104">
        <v>2209.65</v>
      </c>
      <c r="E1514" s="106">
        <v>1</v>
      </c>
    </row>
    <row r="1515" spans="2:5" x14ac:dyDescent="0.25">
      <c r="B1515" s="103">
        <v>44253</v>
      </c>
      <c r="C1515" s="100" t="s">
        <v>253</v>
      </c>
      <c r="D1515" s="104">
        <v>10369.950000000001</v>
      </c>
      <c r="E1515" s="106">
        <v>1</v>
      </c>
    </row>
    <row r="1516" spans="2:5" x14ac:dyDescent="0.25">
      <c r="B1516" s="103">
        <v>44253</v>
      </c>
      <c r="C1516" s="100" t="s">
        <v>253</v>
      </c>
      <c r="D1516" s="104">
        <v>3625.44</v>
      </c>
      <c r="E1516" s="106">
        <v>1</v>
      </c>
    </row>
    <row r="1517" spans="2:5" x14ac:dyDescent="0.25">
      <c r="B1517" s="103">
        <v>44253</v>
      </c>
      <c r="C1517" s="100" t="s">
        <v>823</v>
      </c>
      <c r="D1517" s="104">
        <v>4031.96</v>
      </c>
      <c r="E1517" s="106">
        <v>1</v>
      </c>
    </row>
    <row r="1518" spans="2:5" x14ac:dyDescent="0.25">
      <c r="B1518" s="103">
        <v>44253</v>
      </c>
      <c r="C1518" s="100" t="s">
        <v>826</v>
      </c>
      <c r="D1518" s="104">
        <v>6547.74</v>
      </c>
      <c r="E1518" s="106">
        <v>1</v>
      </c>
    </row>
    <row r="1519" spans="2:5" x14ac:dyDescent="0.25">
      <c r="B1519" s="103">
        <v>44253</v>
      </c>
      <c r="C1519" s="100" t="s">
        <v>842</v>
      </c>
      <c r="D1519" s="104">
        <v>8381.51</v>
      </c>
      <c r="E1519" s="106">
        <v>1</v>
      </c>
    </row>
    <row r="1520" spans="2:5" x14ac:dyDescent="0.25">
      <c r="B1520" s="103">
        <v>44253</v>
      </c>
      <c r="C1520" s="100" t="s">
        <v>842</v>
      </c>
      <c r="D1520" s="104">
        <v>5126.59</v>
      </c>
      <c r="E1520" s="106">
        <v>1</v>
      </c>
    </row>
    <row r="1521" spans="2:5" x14ac:dyDescent="0.25">
      <c r="B1521" s="103">
        <v>44253</v>
      </c>
      <c r="C1521" s="100" t="s">
        <v>842</v>
      </c>
      <c r="D1521" s="104">
        <v>21948.62</v>
      </c>
      <c r="E1521" s="106">
        <v>1</v>
      </c>
    </row>
    <row r="1522" spans="2:5" x14ac:dyDescent="0.25">
      <c r="B1522" s="103">
        <v>44253</v>
      </c>
      <c r="C1522" s="100" t="s">
        <v>842</v>
      </c>
      <c r="D1522" s="104">
        <v>11450.55</v>
      </c>
      <c r="E1522" s="106">
        <v>1</v>
      </c>
    </row>
    <row r="1523" spans="2:5" x14ac:dyDescent="0.25">
      <c r="B1523" s="103">
        <v>44253</v>
      </c>
      <c r="C1523" s="100" t="s">
        <v>842</v>
      </c>
      <c r="D1523" s="104">
        <v>10886.79</v>
      </c>
      <c r="E1523" s="106">
        <v>1</v>
      </c>
    </row>
    <row r="1524" spans="2:5" x14ac:dyDescent="0.25">
      <c r="B1524" s="103">
        <v>44253</v>
      </c>
      <c r="C1524" s="100" t="s">
        <v>842</v>
      </c>
      <c r="D1524" s="104">
        <v>4277.32</v>
      </c>
      <c r="E1524" s="106">
        <v>1</v>
      </c>
    </row>
    <row r="1525" spans="2:5" x14ac:dyDescent="0.25">
      <c r="B1525" s="103">
        <v>44253</v>
      </c>
      <c r="C1525" s="100" t="s">
        <v>817</v>
      </c>
      <c r="D1525" s="104">
        <v>1431.19</v>
      </c>
      <c r="E1525" s="106">
        <v>1</v>
      </c>
    </row>
    <row r="1526" spans="2:5" x14ac:dyDescent="0.25">
      <c r="B1526" s="103">
        <v>44254</v>
      </c>
      <c r="C1526" s="100" t="s">
        <v>829</v>
      </c>
      <c r="D1526" s="104">
        <v>5786.8</v>
      </c>
      <c r="E1526" s="106">
        <v>1</v>
      </c>
    </row>
    <row r="1527" spans="2:5" x14ac:dyDescent="0.25">
      <c r="B1527" s="103">
        <v>44255</v>
      </c>
      <c r="C1527" s="100" t="s">
        <v>847</v>
      </c>
      <c r="D1527" s="104">
        <v>14199.85</v>
      </c>
      <c r="E1527" s="106">
        <v>1</v>
      </c>
    </row>
    <row r="1528" spans="2:5" x14ac:dyDescent="0.25">
      <c r="B1528" s="103">
        <v>44255</v>
      </c>
      <c r="C1528" s="100" t="s">
        <v>846</v>
      </c>
      <c r="D1528" s="104">
        <v>8743.7900000000009</v>
      </c>
      <c r="E1528" s="106">
        <v>1</v>
      </c>
    </row>
    <row r="1529" spans="2:5" x14ac:dyDescent="0.25">
      <c r="B1529" s="103">
        <v>44255</v>
      </c>
      <c r="C1529" s="100" t="s">
        <v>839</v>
      </c>
      <c r="D1529" s="104">
        <v>4079.07</v>
      </c>
      <c r="E1529" s="106">
        <v>1</v>
      </c>
    </row>
    <row r="1530" spans="2:5" x14ac:dyDescent="0.25">
      <c r="B1530" s="103">
        <v>44255</v>
      </c>
      <c r="C1530" s="100" t="s">
        <v>831</v>
      </c>
      <c r="D1530" s="104">
        <v>5365.4</v>
      </c>
      <c r="E1530" s="106">
        <v>1</v>
      </c>
    </row>
    <row r="1531" spans="2:5" x14ac:dyDescent="0.25">
      <c r="B1531" s="103">
        <v>44255</v>
      </c>
      <c r="C1531" s="100" t="s">
        <v>254</v>
      </c>
      <c r="D1531" s="104">
        <v>3722.62</v>
      </c>
      <c r="E1531" s="106">
        <v>1</v>
      </c>
    </row>
    <row r="1532" spans="2:5" x14ac:dyDescent="0.25">
      <c r="B1532" s="103">
        <v>44255</v>
      </c>
      <c r="C1532" s="100" t="s">
        <v>254</v>
      </c>
      <c r="D1532" s="104">
        <v>3260.93</v>
      </c>
      <c r="E1532" s="106">
        <v>1</v>
      </c>
    </row>
    <row r="1533" spans="2:5" x14ac:dyDescent="0.25">
      <c r="B1533" s="103">
        <v>44255</v>
      </c>
      <c r="C1533" s="100" t="s">
        <v>254</v>
      </c>
      <c r="D1533" s="104">
        <v>6009.72</v>
      </c>
      <c r="E1533" s="106">
        <v>1</v>
      </c>
    </row>
    <row r="1534" spans="2:5" x14ac:dyDescent="0.25">
      <c r="B1534" s="103">
        <v>44255</v>
      </c>
      <c r="C1534" s="100" t="s">
        <v>254</v>
      </c>
      <c r="D1534" s="104">
        <v>3618.78</v>
      </c>
      <c r="E1534" s="106">
        <v>1</v>
      </c>
    </row>
    <row r="1535" spans="2:5" x14ac:dyDescent="0.25">
      <c r="B1535" s="103">
        <v>44255</v>
      </c>
      <c r="C1535" s="100" t="s">
        <v>869</v>
      </c>
      <c r="D1535" s="104">
        <v>10510.54</v>
      </c>
      <c r="E1535" s="106">
        <v>1</v>
      </c>
    </row>
    <row r="1536" spans="2:5" x14ac:dyDescent="0.25">
      <c r="B1536" s="103">
        <v>44256</v>
      </c>
      <c r="C1536" s="100" t="s">
        <v>843</v>
      </c>
      <c r="D1536" s="104">
        <v>2255.98</v>
      </c>
      <c r="E1536" s="106">
        <v>1</v>
      </c>
    </row>
    <row r="1537" spans="2:5" x14ac:dyDescent="0.25">
      <c r="B1537" s="103">
        <v>44256</v>
      </c>
      <c r="C1537" s="100" t="s">
        <v>843</v>
      </c>
      <c r="D1537" s="104">
        <v>17129.04</v>
      </c>
      <c r="E1537" s="106">
        <v>1</v>
      </c>
    </row>
    <row r="1538" spans="2:5" x14ac:dyDescent="0.25">
      <c r="B1538" s="103">
        <v>44256</v>
      </c>
      <c r="C1538" s="100" t="s">
        <v>843</v>
      </c>
      <c r="D1538" s="104">
        <v>9848.15</v>
      </c>
      <c r="E1538" s="106">
        <v>1</v>
      </c>
    </row>
    <row r="1539" spans="2:5" x14ac:dyDescent="0.25">
      <c r="B1539" s="103">
        <v>44256</v>
      </c>
      <c r="C1539" s="100" t="s">
        <v>843</v>
      </c>
      <c r="D1539" s="104">
        <v>9870</v>
      </c>
      <c r="E1539" s="106">
        <v>1</v>
      </c>
    </row>
    <row r="1540" spans="2:5" x14ac:dyDescent="0.25">
      <c r="B1540" s="103">
        <v>44257</v>
      </c>
      <c r="C1540" s="100" t="s">
        <v>825</v>
      </c>
      <c r="D1540" s="104">
        <v>5515.9</v>
      </c>
      <c r="E1540" s="106">
        <v>1</v>
      </c>
    </row>
    <row r="1541" spans="2:5" x14ac:dyDescent="0.25">
      <c r="B1541" s="103">
        <v>44257</v>
      </c>
      <c r="C1541" s="100" t="s">
        <v>835</v>
      </c>
      <c r="D1541" s="104">
        <v>8090.04</v>
      </c>
      <c r="E1541" s="106">
        <v>1</v>
      </c>
    </row>
    <row r="1542" spans="2:5" x14ac:dyDescent="0.25">
      <c r="B1542" s="103">
        <v>44257</v>
      </c>
      <c r="C1542" s="100" t="s">
        <v>844</v>
      </c>
      <c r="D1542" s="104">
        <v>283.16000000000003</v>
      </c>
      <c r="E1542" s="106">
        <v>1</v>
      </c>
    </row>
    <row r="1543" spans="2:5" x14ac:dyDescent="0.25">
      <c r="B1543" s="103">
        <v>44257</v>
      </c>
      <c r="C1543" s="100" t="s">
        <v>844</v>
      </c>
      <c r="D1543" s="104">
        <v>8968.5300000000007</v>
      </c>
      <c r="E1543" s="106">
        <v>1</v>
      </c>
    </row>
    <row r="1544" spans="2:5" x14ac:dyDescent="0.25">
      <c r="B1544" s="103">
        <v>44257</v>
      </c>
      <c r="C1544" s="100" t="s">
        <v>844</v>
      </c>
      <c r="D1544" s="104">
        <v>1331.47</v>
      </c>
      <c r="E1544" s="106">
        <v>1</v>
      </c>
    </row>
    <row r="1545" spans="2:5" x14ac:dyDescent="0.25">
      <c r="B1545" s="103">
        <v>44257</v>
      </c>
      <c r="C1545" s="100" t="s">
        <v>844</v>
      </c>
      <c r="D1545" s="104">
        <v>707.94</v>
      </c>
      <c r="E1545" s="106">
        <v>1</v>
      </c>
    </row>
    <row r="1546" spans="2:5" x14ac:dyDescent="0.25">
      <c r="B1546" s="103">
        <v>44257</v>
      </c>
      <c r="C1546" s="100" t="s">
        <v>844</v>
      </c>
      <c r="D1546" s="104">
        <v>9847.5300000000007</v>
      </c>
      <c r="E1546" s="106">
        <v>1</v>
      </c>
    </row>
    <row r="1547" spans="2:5" x14ac:dyDescent="0.25">
      <c r="B1547" s="103">
        <v>44257</v>
      </c>
      <c r="C1547" s="100" t="s">
        <v>844</v>
      </c>
      <c r="D1547" s="104">
        <v>1929.18</v>
      </c>
      <c r="E1547" s="106">
        <v>1</v>
      </c>
    </row>
    <row r="1548" spans="2:5" x14ac:dyDescent="0.25">
      <c r="B1548" s="103">
        <v>44257</v>
      </c>
      <c r="C1548" s="100" t="s">
        <v>844</v>
      </c>
      <c r="D1548" s="104">
        <v>703.8</v>
      </c>
      <c r="E1548" s="106">
        <v>1</v>
      </c>
    </row>
    <row r="1549" spans="2:5" x14ac:dyDescent="0.25">
      <c r="B1549" s="103">
        <v>44257</v>
      </c>
      <c r="C1549" s="100" t="s">
        <v>844</v>
      </c>
      <c r="D1549" s="104">
        <v>6688.08</v>
      </c>
      <c r="E1549" s="106">
        <v>1</v>
      </c>
    </row>
    <row r="1550" spans="2:5" x14ac:dyDescent="0.25">
      <c r="B1550" s="103">
        <v>44257</v>
      </c>
      <c r="C1550" s="100" t="s">
        <v>844</v>
      </c>
      <c r="D1550" s="104">
        <v>1669.62</v>
      </c>
      <c r="E1550" s="106">
        <v>1</v>
      </c>
    </row>
    <row r="1551" spans="2:5" x14ac:dyDescent="0.25">
      <c r="B1551" s="103">
        <v>44257</v>
      </c>
      <c r="C1551" s="100" t="s">
        <v>852</v>
      </c>
      <c r="D1551" s="104">
        <v>12229.49</v>
      </c>
      <c r="E1551" s="106">
        <v>1</v>
      </c>
    </row>
    <row r="1552" spans="2:5" x14ac:dyDescent="0.25">
      <c r="B1552" s="103">
        <v>44258</v>
      </c>
      <c r="C1552" s="100" t="s">
        <v>845</v>
      </c>
      <c r="D1552" s="104">
        <v>15880.9</v>
      </c>
      <c r="E1552" s="106">
        <v>1</v>
      </c>
    </row>
    <row r="1553" spans="2:5" x14ac:dyDescent="0.25">
      <c r="B1553" s="103">
        <v>44259</v>
      </c>
      <c r="C1553" s="100" t="s">
        <v>822</v>
      </c>
      <c r="D1553" s="104">
        <v>2961.94</v>
      </c>
      <c r="E1553" s="106">
        <v>1</v>
      </c>
    </row>
    <row r="1554" spans="2:5" x14ac:dyDescent="0.25">
      <c r="B1554" s="103">
        <v>44259</v>
      </c>
      <c r="C1554" s="100" t="s">
        <v>822</v>
      </c>
      <c r="D1554" s="104">
        <v>1198.5999999999999</v>
      </c>
      <c r="E1554" s="106">
        <v>1</v>
      </c>
    </row>
    <row r="1555" spans="2:5" x14ac:dyDescent="0.25">
      <c r="B1555" s="103">
        <v>44259</v>
      </c>
      <c r="C1555" s="100" t="s">
        <v>836</v>
      </c>
      <c r="D1555" s="104">
        <v>7741.44</v>
      </c>
      <c r="E1555" s="106">
        <v>1</v>
      </c>
    </row>
    <row r="1556" spans="2:5" x14ac:dyDescent="0.25">
      <c r="B1556" s="103">
        <v>44259</v>
      </c>
      <c r="C1556" s="100" t="s">
        <v>840</v>
      </c>
      <c r="D1556" s="104">
        <v>3175.64</v>
      </c>
      <c r="E1556" s="106">
        <v>1</v>
      </c>
    </row>
    <row r="1557" spans="2:5" x14ac:dyDescent="0.25">
      <c r="B1557" s="103">
        <v>44259</v>
      </c>
      <c r="C1557" s="100" t="s">
        <v>840</v>
      </c>
      <c r="D1557" s="104">
        <v>2342.96</v>
      </c>
      <c r="E1557" s="106">
        <v>1</v>
      </c>
    </row>
    <row r="1558" spans="2:5" x14ac:dyDescent="0.25">
      <c r="B1558" s="103">
        <v>44259</v>
      </c>
      <c r="C1558" s="100" t="s">
        <v>849</v>
      </c>
      <c r="D1558" s="104">
        <v>2603.9</v>
      </c>
      <c r="E1558" s="106">
        <v>1</v>
      </c>
    </row>
    <row r="1559" spans="2:5" x14ac:dyDescent="0.25">
      <c r="B1559" s="103">
        <v>44259</v>
      </c>
      <c r="C1559" s="100" t="s">
        <v>850</v>
      </c>
      <c r="D1559" s="104">
        <v>13806.94</v>
      </c>
      <c r="E1559" s="106">
        <v>1</v>
      </c>
    </row>
    <row r="1560" spans="2:5" x14ac:dyDescent="0.25">
      <c r="B1560" s="103">
        <v>44259</v>
      </c>
      <c r="C1560" s="100" t="s">
        <v>850</v>
      </c>
      <c r="D1560" s="104">
        <v>7307.56</v>
      </c>
      <c r="E1560" s="106">
        <v>1</v>
      </c>
    </row>
    <row r="1561" spans="2:5" x14ac:dyDescent="0.25">
      <c r="B1561" s="103">
        <v>44259</v>
      </c>
      <c r="C1561" s="100" t="s">
        <v>255</v>
      </c>
      <c r="D1561" s="104">
        <v>24216.71</v>
      </c>
      <c r="E1561" s="106">
        <v>1</v>
      </c>
    </row>
    <row r="1562" spans="2:5" x14ac:dyDescent="0.25">
      <c r="B1562" s="103">
        <v>44259</v>
      </c>
      <c r="C1562" s="100" t="s">
        <v>255</v>
      </c>
      <c r="D1562" s="104">
        <v>5237.8900000000003</v>
      </c>
      <c r="E1562" s="106">
        <v>1</v>
      </c>
    </row>
    <row r="1563" spans="2:5" x14ac:dyDescent="0.25">
      <c r="B1563" s="103">
        <v>44259</v>
      </c>
      <c r="C1563" s="100" t="s">
        <v>255</v>
      </c>
      <c r="D1563" s="104">
        <v>31556.75</v>
      </c>
      <c r="E1563" s="106">
        <v>1</v>
      </c>
    </row>
    <row r="1564" spans="2:5" x14ac:dyDescent="0.25">
      <c r="B1564" s="103">
        <v>44259</v>
      </c>
      <c r="C1564" s="100" t="s">
        <v>255</v>
      </c>
      <c r="D1564" s="104">
        <v>15850.98</v>
      </c>
      <c r="E1564" s="106">
        <v>1</v>
      </c>
    </row>
    <row r="1565" spans="2:5" x14ac:dyDescent="0.25">
      <c r="B1565" s="103">
        <v>44260</v>
      </c>
      <c r="C1565" s="100" t="s">
        <v>821</v>
      </c>
      <c r="D1565" s="104">
        <v>2960.92</v>
      </c>
      <c r="E1565" s="106">
        <v>1</v>
      </c>
    </row>
    <row r="1566" spans="2:5" x14ac:dyDescent="0.25">
      <c r="B1566" s="103">
        <v>44260</v>
      </c>
      <c r="C1566" s="100" t="s">
        <v>821</v>
      </c>
      <c r="D1566" s="104">
        <v>2567.9299999999998</v>
      </c>
      <c r="E1566" s="106">
        <v>1</v>
      </c>
    </row>
    <row r="1567" spans="2:5" x14ac:dyDescent="0.25">
      <c r="B1567" s="103">
        <v>44260</v>
      </c>
      <c r="C1567" s="100" t="s">
        <v>821</v>
      </c>
      <c r="D1567" s="104">
        <v>3976.64</v>
      </c>
      <c r="E1567" s="106">
        <v>1</v>
      </c>
    </row>
    <row r="1568" spans="2:5" x14ac:dyDescent="0.25">
      <c r="B1568" s="103">
        <v>44260</v>
      </c>
      <c r="C1568" s="100" t="s">
        <v>821</v>
      </c>
      <c r="D1568" s="104">
        <v>2561.56</v>
      </c>
      <c r="E1568" s="106">
        <v>1</v>
      </c>
    </row>
    <row r="1569" spans="2:5" x14ac:dyDescent="0.25">
      <c r="B1569" s="103">
        <v>44260</v>
      </c>
      <c r="C1569" s="100" t="s">
        <v>821</v>
      </c>
      <c r="D1569" s="104">
        <v>1926.49</v>
      </c>
      <c r="E1569" s="106">
        <v>1</v>
      </c>
    </row>
    <row r="1570" spans="2:5" x14ac:dyDescent="0.25">
      <c r="B1570" s="103">
        <v>44260</v>
      </c>
      <c r="C1570" s="100" t="s">
        <v>821</v>
      </c>
      <c r="D1570" s="104">
        <v>2307.1999999999998</v>
      </c>
      <c r="E1570" s="106">
        <v>1</v>
      </c>
    </row>
    <row r="1571" spans="2:5" x14ac:dyDescent="0.25">
      <c r="B1571" s="103">
        <v>44260</v>
      </c>
      <c r="C1571" s="100" t="s">
        <v>821</v>
      </c>
      <c r="D1571" s="104">
        <v>2530.7199999999998</v>
      </c>
      <c r="E1571" s="106">
        <v>1</v>
      </c>
    </row>
    <row r="1572" spans="2:5" x14ac:dyDescent="0.25">
      <c r="B1572" s="103">
        <v>44260</v>
      </c>
      <c r="C1572" s="100" t="s">
        <v>841</v>
      </c>
      <c r="D1572" s="104">
        <v>791.14</v>
      </c>
      <c r="E1572" s="106">
        <v>1</v>
      </c>
    </row>
    <row r="1573" spans="2:5" x14ac:dyDescent="0.25">
      <c r="B1573" s="103">
        <v>44260</v>
      </c>
      <c r="C1573" s="100" t="s">
        <v>851</v>
      </c>
      <c r="D1573" s="104">
        <v>3757.37</v>
      </c>
      <c r="E1573" s="106">
        <v>1</v>
      </c>
    </row>
    <row r="1574" spans="2:5" x14ac:dyDescent="0.25">
      <c r="B1574" s="103">
        <v>44260</v>
      </c>
      <c r="C1574" s="100" t="s">
        <v>851</v>
      </c>
      <c r="D1574" s="104">
        <v>2349.42</v>
      </c>
      <c r="E1574" s="106">
        <v>1</v>
      </c>
    </row>
    <row r="1575" spans="2:5" x14ac:dyDescent="0.25">
      <c r="B1575" s="103">
        <v>44262</v>
      </c>
      <c r="C1575" s="100" t="s">
        <v>832</v>
      </c>
      <c r="D1575" s="104">
        <v>2324.5</v>
      </c>
      <c r="E1575" s="106">
        <v>1</v>
      </c>
    </row>
    <row r="1576" spans="2:5" x14ac:dyDescent="0.25">
      <c r="B1576" s="103">
        <v>44262</v>
      </c>
      <c r="C1576" s="100" t="s">
        <v>832</v>
      </c>
      <c r="D1576" s="104">
        <v>1652.63</v>
      </c>
      <c r="E1576" s="106">
        <v>1</v>
      </c>
    </row>
    <row r="1577" spans="2:5" x14ac:dyDescent="0.25">
      <c r="B1577" s="103">
        <v>44262</v>
      </c>
      <c r="C1577" s="100" t="s">
        <v>848</v>
      </c>
      <c r="D1577" s="104">
        <v>4161.7</v>
      </c>
      <c r="E1577" s="106">
        <v>1</v>
      </c>
    </row>
    <row r="1578" spans="2:5" x14ac:dyDescent="0.25">
      <c r="B1578" s="103">
        <v>44262</v>
      </c>
      <c r="C1578" s="100" t="s">
        <v>855</v>
      </c>
      <c r="D1578" s="104">
        <v>2458.06</v>
      </c>
      <c r="E1578" s="106">
        <v>1</v>
      </c>
    </row>
    <row r="1579" spans="2:5" x14ac:dyDescent="0.25">
      <c r="B1579" s="103">
        <v>44262</v>
      </c>
      <c r="C1579" s="100" t="s">
        <v>256</v>
      </c>
      <c r="D1579" s="104">
        <v>4218.78</v>
      </c>
      <c r="E1579" s="106">
        <v>1</v>
      </c>
    </row>
    <row r="1580" spans="2:5" x14ac:dyDescent="0.25">
      <c r="B1580" s="103">
        <v>44262</v>
      </c>
      <c r="C1580" s="100" t="s">
        <v>256</v>
      </c>
      <c r="D1580" s="104">
        <v>32772.14</v>
      </c>
      <c r="E1580" s="106">
        <v>1</v>
      </c>
    </row>
    <row r="1581" spans="2:5" x14ac:dyDescent="0.25">
      <c r="B1581" s="103">
        <v>44262</v>
      </c>
      <c r="C1581" s="100" t="s">
        <v>256</v>
      </c>
      <c r="D1581" s="104">
        <v>39848.660000000003</v>
      </c>
      <c r="E1581" s="106">
        <v>1</v>
      </c>
    </row>
    <row r="1582" spans="2:5" x14ac:dyDescent="0.25">
      <c r="B1582" s="103">
        <v>44262</v>
      </c>
      <c r="C1582" s="100" t="s">
        <v>256</v>
      </c>
      <c r="D1582" s="104">
        <v>20672.07</v>
      </c>
      <c r="E1582" s="106">
        <v>1</v>
      </c>
    </row>
    <row r="1583" spans="2:5" x14ac:dyDescent="0.25">
      <c r="B1583" s="103">
        <v>44262</v>
      </c>
      <c r="C1583" s="100" t="s">
        <v>256</v>
      </c>
      <c r="D1583" s="104">
        <v>73845.009999999995</v>
      </c>
      <c r="E1583" s="106">
        <v>1</v>
      </c>
    </row>
    <row r="1584" spans="2:5" x14ac:dyDescent="0.25">
      <c r="B1584" s="103">
        <v>44262</v>
      </c>
      <c r="C1584" s="100" t="s">
        <v>256</v>
      </c>
      <c r="D1584" s="104">
        <v>46369.66</v>
      </c>
      <c r="E1584" s="106">
        <v>1</v>
      </c>
    </row>
    <row r="1585" spans="2:5" x14ac:dyDescent="0.25">
      <c r="B1585" s="103">
        <v>44262</v>
      </c>
      <c r="C1585" s="100" t="s">
        <v>257</v>
      </c>
      <c r="D1585" s="104">
        <v>31424.080000000002</v>
      </c>
      <c r="E1585" s="106">
        <v>1</v>
      </c>
    </row>
    <row r="1586" spans="2:5" x14ac:dyDescent="0.25">
      <c r="B1586" s="103">
        <v>44262</v>
      </c>
      <c r="C1586" s="100" t="s">
        <v>257</v>
      </c>
      <c r="D1586" s="104">
        <v>8418.49</v>
      </c>
      <c r="E1586" s="106">
        <v>1</v>
      </c>
    </row>
    <row r="1587" spans="2:5" x14ac:dyDescent="0.25">
      <c r="B1587" s="103">
        <v>44262</v>
      </c>
      <c r="C1587" s="100" t="s">
        <v>257</v>
      </c>
      <c r="D1587" s="104">
        <v>13836.14</v>
      </c>
      <c r="E1587" s="106">
        <v>1</v>
      </c>
    </row>
    <row r="1588" spans="2:5" x14ac:dyDescent="0.25">
      <c r="B1588" s="103">
        <v>44262</v>
      </c>
      <c r="C1588" s="100" t="s">
        <v>257</v>
      </c>
      <c r="D1588" s="104">
        <v>19445.16</v>
      </c>
      <c r="E1588" s="106">
        <v>1</v>
      </c>
    </row>
    <row r="1589" spans="2:5" x14ac:dyDescent="0.25">
      <c r="B1589" s="103">
        <v>44262</v>
      </c>
      <c r="C1589" s="100" t="s">
        <v>257</v>
      </c>
      <c r="D1589" s="104">
        <v>19757.509999999998</v>
      </c>
      <c r="E1589" s="106">
        <v>1</v>
      </c>
    </row>
    <row r="1590" spans="2:5" x14ac:dyDescent="0.25">
      <c r="B1590" s="103">
        <v>44262</v>
      </c>
      <c r="C1590" s="100" t="s">
        <v>257</v>
      </c>
      <c r="D1590" s="104">
        <v>7128.86</v>
      </c>
      <c r="E1590" s="106">
        <v>1</v>
      </c>
    </row>
    <row r="1591" spans="2:5" x14ac:dyDescent="0.25">
      <c r="B1591" s="103">
        <v>44263</v>
      </c>
      <c r="C1591" s="100" t="s">
        <v>858</v>
      </c>
      <c r="D1591" s="104">
        <v>2039.94</v>
      </c>
      <c r="E1591" s="106">
        <v>1</v>
      </c>
    </row>
    <row r="1592" spans="2:5" x14ac:dyDescent="0.25">
      <c r="B1592" s="103">
        <v>44263</v>
      </c>
      <c r="C1592" s="100" t="s">
        <v>858</v>
      </c>
      <c r="D1592" s="104">
        <v>1186.71</v>
      </c>
      <c r="E1592" s="106">
        <v>1</v>
      </c>
    </row>
    <row r="1593" spans="2:5" x14ac:dyDescent="0.25">
      <c r="B1593" s="103">
        <v>44263</v>
      </c>
      <c r="C1593" s="100" t="s">
        <v>858</v>
      </c>
      <c r="D1593" s="104">
        <v>5089.54</v>
      </c>
      <c r="E1593" s="106">
        <v>1</v>
      </c>
    </row>
    <row r="1594" spans="2:5" x14ac:dyDescent="0.25">
      <c r="B1594" s="103">
        <v>44263</v>
      </c>
      <c r="C1594" s="100" t="s">
        <v>858</v>
      </c>
      <c r="D1594" s="104">
        <v>2658.64</v>
      </c>
      <c r="E1594" s="106">
        <v>1</v>
      </c>
    </row>
    <row r="1595" spans="2:5" x14ac:dyDescent="0.25">
      <c r="B1595" s="103">
        <v>44263</v>
      </c>
      <c r="C1595" s="100" t="s">
        <v>858</v>
      </c>
      <c r="D1595" s="104">
        <v>2587.29</v>
      </c>
      <c r="E1595" s="106">
        <v>1</v>
      </c>
    </row>
    <row r="1596" spans="2:5" x14ac:dyDescent="0.25">
      <c r="B1596" s="103">
        <v>44263</v>
      </c>
      <c r="C1596" s="100" t="s">
        <v>858</v>
      </c>
      <c r="D1596" s="104">
        <v>990.12</v>
      </c>
      <c r="E1596" s="106">
        <v>1</v>
      </c>
    </row>
    <row r="1597" spans="2:5" x14ac:dyDescent="0.25">
      <c r="B1597" s="103">
        <v>44264</v>
      </c>
      <c r="C1597" s="100" t="s">
        <v>861</v>
      </c>
      <c r="D1597" s="104">
        <v>17689.89</v>
      </c>
      <c r="E1597" s="106">
        <v>1</v>
      </c>
    </row>
    <row r="1598" spans="2:5" x14ac:dyDescent="0.25">
      <c r="B1598" s="103">
        <v>44264</v>
      </c>
      <c r="C1598" s="100" t="s">
        <v>861</v>
      </c>
      <c r="D1598" s="104">
        <v>4536.63</v>
      </c>
      <c r="E1598" s="106">
        <v>1</v>
      </c>
    </row>
    <row r="1599" spans="2:5" x14ac:dyDescent="0.25">
      <c r="B1599" s="103">
        <v>44264</v>
      </c>
      <c r="C1599" s="100" t="s">
        <v>861</v>
      </c>
      <c r="D1599" s="104">
        <v>7583.27</v>
      </c>
      <c r="E1599" s="106">
        <v>1</v>
      </c>
    </row>
    <row r="1600" spans="2:5" x14ac:dyDescent="0.25">
      <c r="B1600" s="103">
        <v>44264</v>
      </c>
      <c r="C1600" s="100" t="s">
        <v>861</v>
      </c>
      <c r="D1600" s="104">
        <v>10294.5</v>
      </c>
      <c r="E1600" s="106">
        <v>1</v>
      </c>
    </row>
    <row r="1601" spans="2:5" x14ac:dyDescent="0.25">
      <c r="B1601" s="103">
        <v>44264</v>
      </c>
      <c r="C1601" s="100" t="s">
        <v>861</v>
      </c>
      <c r="D1601" s="104">
        <v>10584.38</v>
      </c>
      <c r="E1601" s="106">
        <v>1</v>
      </c>
    </row>
    <row r="1602" spans="2:5" x14ac:dyDescent="0.25">
      <c r="B1602" s="103">
        <v>44264</v>
      </c>
      <c r="C1602" s="100" t="s">
        <v>861</v>
      </c>
      <c r="D1602" s="104">
        <v>3841.67</v>
      </c>
      <c r="E1602" s="106">
        <v>1</v>
      </c>
    </row>
    <row r="1603" spans="2:5" x14ac:dyDescent="0.25">
      <c r="B1603" s="103">
        <v>44265</v>
      </c>
      <c r="C1603" s="100" t="s">
        <v>856</v>
      </c>
      <c r="D1603" s="104">
        <v>13408.6</v>
      </c>
      <c r="E1603" s="106">
        <v>1</v>
      </c>
    </row>
    <row r="1604" spans="2:5" x14ac:dyDescent="0.25">
      <c r="B1604" s="103">
        <v>44265</v>
      </c>
      <c r="C1604" s="100" t="s">
        <v>862</v>
      </c>
      <c r="D1604" s="104">
        <v>3992.36</v>
      </c>
      <c r="E1604" s="106">
        <v>1</v>
      </c>
    </row>
    <row r="1605" spans="2:5" x14ac:dyDescent="0.25">
      <c r="B1605" s="103">
        <v>44266</v>
      </c>
      <c r="C1605" s="100" t="s">
        <v>859</v>
      </c>
      <c r="D1605" s="104">
        <v>1491.96</v>
      </c>
      <c r="E1605" s="106">
        <v>1</v>
      </c>
    </row>
    <row r="1606" spans="2:5" x14ac:dyDescent="0.25">
      <c r="B1606" s="103">
        <v>44266</v>
      </c>
      <c r="C1606" s="100" t="s">
        <v>860</v>
      </c>
      <c r="D1606" s="104">
        <v>2416.6799999999998</v>
      </c>
      <c r="E1606" s="106">
        <v>1</v>
      </c>
    </row>
    <row r="1607" spans="2:5" x14ac:dyDescent="0.25">
      <c r="B1607" s="103">
        <v>44266</v>
      </c>
      <c r="C1607" s="100" t="s">
        <v>863</v>
      </c>
      <c r="D1607" s="104">
        <v>2964.66</v>
      </c>
      <c r="E1607" s="106">
        <v>1</v>
      </c>
    </row>
    <row r="1608" spans="2:5" x14ac:dyDescent="0.25">
      <c r="B1608" s="103">
        <v>44266</v>
      </c>
      <c r="C1608" s="100" t="s">
        <v>258</v>
      </c>
      <c r="D1608" s="104">
        <v>2095.59</v>
      </c>
      <c r="E1608" s="106">
        <v>1</v>
      </c>
    </row>
    <row r="1609" spans="2:5" x14ac:dyDescent="0.25">
      <c r="B1609" s="103">
        <v>44266</v>
      </c>
      <c r="C1609" s="100" t="s">
        <v>258</v>
      </c>
      <c r="D1609" s="104">
        <v>7893.96</v>
      </c>
      <c r="E1609" s="106">
        <v>1</v>
      </c>
    </row>
    <row r="1610" spans="2:5" x14ac:dyDescent="0.25">
      <c r="B1610" s="103">
        <v>44266</v>
      </c>
      <c r="C1610" s="100" t="s">
        <v>258</v>
      </c>
      <c r="D1610" s="104">
        <v>28444.33</v>
      </c>
      <c r="E1610" s="106">
        <v>1</v>
      </c>
    </row>
    <row r="1611" spans="2:5" x14ac:dyDescent="0.25">
      <c r="B1611" s="103">
        <v>44266</v>
      </c>
      <c r="C1611" s="100" t="s">
        <v>258</v>
      </c>
      <c r="D1611" s="104">
        <v>20203.89</v>
      </c>
      <c r="E1611" s="106">
        <v>1</v>
      </c>
    </row>
    <row r="1612" spans="2:5" x14ac:dyDescent="0.25">
      <c r="B1612" s="103">
        <v>44267</v>
      </c>
      <c r="C1612" s="100" t="s">
        <v>857</v>
      </c>
      <c r="D1612" s="104">
        <v>4163.22</v>
      </c>
      <c r="E1612" s="106">
        <v>1</v>
      </c>
    </row>
    <row r="1613" spans="2:5" x14ac:dyDescent="0.25">
      <c r="B1613" s="103">
        <v>44267</v>
      </c>
      <c r="C1613" s="100" t="s">
        <v>864</v>
      </c>
      <c r="D1613" s="104">
        <v>4162.08</v>
      </c>
      <c r="E1613" s="106">
        <v>1</v>
      </c>
    </row>
    <row r="1614" spans="2:5" x14ac:dyDescent="0.25">
      <c r="B1614" s="103">
        <v>44271</v>
      </c>
      <c r="C1614" s="100" t="s">
        <v>865</v>
      </c>
      <c r="D1614" s="104">
        <v>1056.73</v>
      </c>
      <c r="E1614" s="106">
        <v>1</v>
      </c>
    </row>
    <row r="1615" spans="2:5" x14ac:dyDescent="0.25">
      <c r="B1615" s="103">
        <v>44271</v>
      </c>
      <c r="C1615" s="100" t="s">
        <v>866</v>
      </c>
      <c r="D1615" s="104">
        <v>1261.27</v>
      </c>
      <c r="E1615" s="106">
        <v>1</v>
      </c>
    </row>
    <row r="1616" spans="2:5" x14ac:dyDescent="0.25">
      <c r="B1616" s="103">
        <v>44271</v>
      </c>
      <c r="C1616" s="100" t="s">
        <v>875</v>
      </c>
      <c r="D1616" s="104">
        <v>1312.09</v>
      </c>
      <c r="E1616" s="106">
        <v>1</v>
      </c>
    </row>
    <row r="1617" spans="2:5" x14ac:dyDescent="0.25">
      <c r="B1617" s="103">
        <v>44272</v>
      </c>
      <c r="C1617" s="100" t="s">
        <v>876</v>
      </c>
      <c r="D1617" s="104">
        <v>7609.44</v>
      </c>
      <c r="E1617" s="106">
        <v>1</v>
      </c>
    </row>
    <row r="1618" spans="2:5" x14ac:dyDescent="0.25">
      <c r="B1618" s="103">
        <v>44272</v>
      </c>
      <c r="C1618" s="100" t="s">
        <v>876</v>
      </c>
      <c r="D1618" s="104">
        <v>1995.61</v>
      </c>
      <c r="E1618" s="106">
        <v>1</v>
      </c>
    </row>
    <row r="1619" spans="2:5" x14ac:dyDescent="0.25">
      <c r="B1619" s="103">
        <v>44272</v>
      </c>
      <c r="C1619" s="100" t="s">
        <v>877</v>
      </c>
      <c r="D1619" s="104">
        <v>18388.900000000001</v>
      </c>
      <c r="E1619" s="106">
        <v>1</v>
      </c>
    </row>
    <row r="1620" spans="2:5" x14ac:dyDescent="0.25">
      <c r="B1620" s="103">
        <v>44272</v>
      </c>
      <c r="C1620" s="100" t="s">
        <v>877</v>
      </c>
      <c r="D1620" s="104">
        <v>10001.89</v>
      </c>
      <c r="E1620" s="106">
        <v>1</v>
      </c>
    </row>
    <row r="1621" spans="2:5" x14ac:dyDescent="0.25">
      <c r="B1621" s="103">
        <v>44273</v>
      </c>
      <c r="C1621" s="100" t="s">
        <v>878</v>
      </c>
      <c r="D1621" s="104">
        <v>3955.32</v>
      </c>
      <c r="E1621" s="106">
        <v>1</v>
      </c>
    </row>
    <row r="1622" spans="2:5" x14ac:dyDescent="0.25">
      <c r="B1622" s="103">
        <v>44273</v>
      </c>
      <c r="C1622" s="100" t="s">
        <v>878</v>
      </c>
      <c r="D1622" s="104">
        <v>1185.69</v>
      </c>
      <c r="E1622" s="106">
        <v>1</v>
      </c>
    </row>
    <row r="1623" spans="2:5" x14ac:dyDescent="0.25">
      <c r="B1623" s="103">
        <v>44273</v>
      </c>
      <c r="C1623" s="100" t="s">
        <v>878</v>
      </c>
      <c r="D1623" s="104">
        <v>4341.26</v>
      </c>
      <c r="E1623" s="106">
        <v>1</v>
      </c>
    </row>
    <row r="1624" spans="2:5" x14ac:dyDescent="0.25">
      <c r="B1624" s="103">
        <v>44273</v>
      </c>
      <c r="C1624" s="100" t="s">
        <v>878</v>
      </c>
      <c r="D1624" s="104">
        <v>1283.72</v>
      </c>
      <c r="E1624" s="106">
        <v>1</v>
      </c>
    </row>
    <row r="1625" spans="2:5" x14ac:dyDescent="0.25">
      <c r="B1625" s="103">
        <v>44273</v>
      </c>
      <c r="C1625" s="100" t="s">
        <v>878</v>
      </c>
      <c r="D1625" s="104">
        <v>4052.39</v>
      </c>
      <c r="E1625" s="106">
        <v>1</v>
      </c>
    </row>
    <row r="1626" spans="2:5" x14ac:dyDescent="0.25">
      <c r="B1626" s="103">
        <v>44273</v>
      </c>
      <c r="C1626" s="100" t="s">
        <v>878</v>
      </c>
      <c r="D1626" s="104">
        <v>1407.34</v>
      </c>
      <c r="E1626" s="106">
        <v>1</v>
      </c>
    </row>
    <row r="1627" spans="2:5" x14ac:dyDescent="0.25">
      <c r="B1627" s="103">
        <v>44273</v>
      </c>
      <c r="C1627" s="100" t="s">
        <v>878</v>
      </c>
      <c r="D1627" s="104">
        <v>3997.07</v>
      </c>
      <c r="E1627" s="106">
        <v>1</v>
      </c>
    </row>
    <row r="1628" spans="2:5" x14ac:dyDescent="0.25">
      <c r="B1628" s="103">
        <v>44273</v>
      </c>
      <c r="C1628" s="100" t="s">
        <v>878</v>
      </c>
      <c r="D1628" s="104">
        <v>40739.339999999997</v>
      </c>
      <c r="E1628" s="106">
        <v>1</v>
      </c>
    </row>
    <row r="1629" spans="2:5" x14ac:dyDescent="0.25">
      <c r="B1629" s="103">
        <v>44273</v>
      </c>
      <c r="C1629" s="100" t="s">
        <v>878</v>
      </c>
      <c r="D1629" s="104">
        <v>14686.76</v>
      </c>
      <c r="E1629" s="106">
        <v>1</v>
      </c>
    </row>
    <row r="1630" spans="2:5" x14ac:dyDescent="0.25">
      <c r="B1630" s="103">
        <v>44273</v>
      </c>
      <c r="C1630" s="100" t="s">
        <v>878</v>
      </c>
      <c r="D1630" s="104">
        <v>8327.42</v>
      </c>
      <c r="E1630" s="106">
        <v>1</v>
      </c>
    </row>
    <row r="1631" spans="2:5" x14ac:dyDescent="0.25">
      <c r="B1631" s="103">
        <v>44273</v>
      </c>
      <c r="C1631" s="100" t="s">
        <v>878</v>
      </c>
      <c r="D1631" s="104">
        <v>2322.2199999999998</v>
      </c>
      <c r="E1631" s="106">
        <v>1</v>
      </c>
    </row>
    <row r="1632" spans="2:5" x14ac:dyDescent="0.25">
      <c r="B1632" s="103">
        <v>44273</v>
      </c>
      <c r="C1632" s="100" t="s">
        <v>259</v>
      </c>
      <c r="D1632" s="104">
        <v>1429.12</v>
      </c>
      <c r="E1632" s="106">
        <v>1</v>
      </c>
    </row>
    <row r="1633" spans="2:5" x14ac:dyDescent="0.25">
      <c r="B1633" s="103">
        <v>44273</v>
      </c>
      <c r="C1633" s="100" t="s">
        <v>259</v>
      </c>
      <c r="D1633" s="104">
        <v>23915.42</v>
      </c>
      <c r="E1633" s="106">
        <v>1</v>
      </c>
    </row>
    <row r="1634" spans="2:5" x14ac:dyDescent="0.25">
      <c r="B1634" s="103">
        <v>44273</v>
      </c>
      <c r="C1634" s="100" t="s">
        <v>259</v>
      </c>
      <c r="D1634" s="104">
        <v>5497.52</v>
      </c>
      <c r="E1634" s="106">
        <v>1</v>
      </c>
    </row>
    <row r="1635" spans="2:5" x14ac:dyDescent="0.25">
      <c r="B1635" s="103">
        <v>44273</v>
      </c>
      <c r="C1635" s="100" t="s">
        <v>259</v>
      </c>
      <c r="D1635" s="104">
        <v>4240.96</v>
      </c>
      <c r="E1635" s="106">
        <v>1</v>
      </c>
    </row>
    <row r="1636" spans="2:5" x14ac:dyDescent="0.25">
      <c r="B1636" s="103">
        <v>44273</v>
      </c>
      <c r="C1636" s="100" t="s">
        <v>259</v>
      </c>
      <c r="D1636" s="104">
        <v>32965.440000000002</v>
      </c>
      <c r="E1636" s="106">
        <v>1</v>
      </c>
    </row>
    <row r="1637" spans="2:5" x14ac:dyDescent="0.25">
      <c r="B1637" s="103">
        <v>44273</v>
      </c>
      <c r="C1637" s="100" t="s">
        <v>259</v>
      </c>
      <c r="D1637" s="104">
        <v>17434.78</v>
      </c>
      <c r="E1637" s="106">
        <v>1</v>
      </c>
    </row>
    <row r="1638" spans="2:5" x14ac:dyDescent="0.25">
      <c r="B1638" s="103">
        <v>44273</v>
      </c>
      <c r="C1638" s="100" t="s">
        <v>879</v>
      </c>
      <c r="D1638" s="104">
        <v>19671.78</v>
      </c>
      <c r="E1638" s="106">
        <v>1</v>
      </c>
    </row>
    <row r="1639" spans="2:5" x14ac:dyDescent="0.25">
      <c r="B1639" s="103">
        <v>44273</v>
      </c>
      <c r="C1639" s="100" t="s">
        <v>879</v>
      </c>
      <c r="D1639" s="104">
        <v>5593.47</v>
      </c>
      <c r="E1639" s="106">
        <v>1</v>
      </c>
    </row>
    <row r="1640" spans="2:5" x14ac:dyDescent="0.25">
      <c r="B1640" s="103">
        <v>44273</v>
      </c>
      <c r="C1640" s="100" t="s">
        <v>879</v>
      </c>
      <c r="D1640" s="104">
        <v>449.33</v>
      </c>
      <c r="E1640" s="106">
        <v>1</v>
      </c>
    </row>
    <row r="1641" spans="2:5" x14ac:dyDescent="0.25">
      <c r="B1641" s="103">
        <v>44273</v>
      </c>
      <c r="C1641" s="100" t="s">
        <v>879</v>
      </c>
      <c r="D1641" s="104">
        <v>6331.11</v>
      </c>
      <c r="E1641" s="106">
        <v>1</v>
      </c>
    </row>
    <row r="1642" spans="2:5" x14ac:dyDescent="0.25">
      <c r="B1642" s="103">
        <v>44273</v>
      </c>
      <c r="C1642" s="100" t="s">
        <v>879</v>
      </c>
      <c r="D1642" s="104">
        <v>2293.11</v>
      </c>
      <c r="E1642" s="106">
        <v>1</v>
      </c>
    </row>
    <row r="1643" spans="2:5" x14ac:dyDescent="0.25">
      <c r="B1643" s="103">
        <v>44273</v>
      </c>
      <c r="C1643" s="100" t="s">
        <v>879</v>
      </c>
      <c r="D1643" s="104">
        <v>20778.25</v>
      </c>
      <c r="E1643" s="106">
        <v>1</v>
      </c>
    </row>
    <row r="1644" spans="2:5" x14ac:dyDescent="0.25">
      <c r="B1644" s="103">
        <v>44273</v>
      </c>
      <c r="C1644" s="100" t="s">
        <v>879</v>
      </c>
      <c r="D1644" s="104">
        <v>5689.04</v>
      </c>
      <c r="E1644" s="106">
        <v>1</v>
      </c>
    </row>
    <row r="1645" spans="2:5" x14ac:dyDescent="0.25">
      <c r="B1645" s="103">
        <v>44273</v>
      </c>
      <c r="C1645" s="100" t="s">
        <v>879</v>
      </c>
      <c r="D1645" s="104">
        <v>251.42</v>
      </c>
      <c r="E1645" s="106">
        <v>1</v>
      </c>
    </row>
    <row r="1646" spans="2:5" x14ac:dyDescent="0.25">
      <c r="B1646" s="103">
        <v>44273</v>
      </c>
      <c r="C1646" s="100" t="s">
        <v>879</v>
      </c>
      <c r="D1646" s="104">
        <v>6012.42</v>
      </c>
      <c r="E1646" s="106">
        <v>1</v>
      </c>
    </row>
    <row r="1647" spans="2:5" x14ac:dyDescent="0.25">
      <c r="B1647" s="103">
        <v>44273</v>
      </c>
      <c r="C1647" s="100" t="s">
        <v>879</v>
      </c>
      <c r="D1647" s="104">
        <v>2729.85</v>
      </c>
      <c r="E1647" s="106">
        <v>1</v>
      </c>
    </row>
    <row r="1648" spans="2:5" x14ac:dyDescent="0.25">
      <c r="B1648" s="103">
        <v>44273</v>
      </c>
      <c r="C1648" s="100" t="s">
        <v>879</v>
      </c>
      <c r="D1648" s="104">
        <v>363.9</v>
      </c>
      <c r="E1648" s="106">
        <v>1</v>
      </c>
    </row>
    <row r="1649" spans="2:5" x14ac:dyDescent="0.25">
      <c r="B1649" s="103">
        <v>44273</v>
      </c>
      <c r="C1649" s="100" t="s">
        <v>879</v>
      </c>
      <c r="D1649" s="104">
        <v>6269.26</v>
      </c>
      <c r="E1649" s="106">
        <v>1</v>
      </c>
    </row>
    <row r="1650" spans="2:5" x14ac:dyDescent="0.25">
      <c r="B1650" s="103">
        <v>44273</v>
      </c>
      <c r="C1650" s="100" t="s">
        <v>879</v>
      </c>
      <c r="D1650" s="104">
        <v>2175.0500000000002</v>
      </c>
      <c r="E1650" s="106">
        <v>1</v>
      </c>
    </row>
    <row r="1651" spans="2:5" x14ac:dyDescent="0.25">
      <c r="B1651" s="103">
        <v>44273</v>
      </c>
      <c r="C1651" s="100" t="s">
        <v>879</v>
      </c>
      <c r="D1651" s="104">
        <v>6907.91</v>
      </c>
      <c r="E1651" s="106">
        <v>1</v>
      </c>
    </row>
    <row r="1652" spans="2:5" x14ac:dyDescent="0.25">
      <c r="B1652" s="103">
        <v>44273</v>
      </c>
      <c r="C1652" s="100" t="s">
        <v>879</v>
      </c>
      <c r="D1652" s="104">
        <v>1949.5</v>
      </c>
      <c r="E1652" s="106">
        <v>1</v>
      </c>
    </row>
    <row r="1653" spans="2:5" x14ac:dyDescent="0.25">
      <c r="B1653" s="103">
        <v>44273</v>
      </c>
      <c r="C1653" s="100" t="s">
        <v>260</v>
      </c>
      <c r="D1653" s="104">
        <v>9439.89</v>
      </c>
      <c r="E1653" s="106">
        <v>1</v>
      </c>
    </row>
    <row r="1654" spans="2:5" x14ac:dyDescent="0.25">
      <c r="B1654" s="103">
        <v>44273</v>
      </c>
      <c r="C1654" s="100" t="s">
        <v>260</v>
      </c>
      <c r="D1654" s="104">
        <v>2924.15</v>
      </c>
      <c r="E1654" s="106">
        <v>1</v>
      </c>
    </row>
    <row r="1655" spans="2:5" x14ac:dyDescent="0.25">
      <c r="B1655" s="103">
        <v>44273</v>
      </c>
      <c r="C1655" s="100" t="s">
        <v>260</v>
      </c>
      <c r="D1655" s="104">
        <v>725.47</v>
      </c>
      <c r="E1655" s="106">
        <v>1</v>
      </c>
    </row>
    <row r="1656" spans="2:5" x14ac:dyDescent="0.25">
      <c r="B1656" s="103">
        <v>44273</v>
      </c>
      <c r="C1656" s="100" t="s">
        <v>260</v>
      </c>
      <c r="D1656" s="104">
        <v>4578.8599999999997</v>
      </c>
      <c r="E1656" s="106">
        <v>1</v>
      </c>
    </row>
    <row r="1657" spans="2:5" x14ac:dyDescent="0.25">
      <c r="B1657" s="103">
        <v>44273</v>
      </c>
      <c r="C1657" s="100" t="s">
        <v>260</v>
      </c>
      <c r="D1657" s="104">
        <v>2409.61</v>
      </c>
      <c r="E1657" s="106">
        <v>1</v>
      </c>
    </row>
    <row r="1658" spans="2:5" x14ac:dyDescent="0.25">
      <c r="B1658" s="103">
        <v>44273</v>
      </c>
      <c r="C1658" s="100" t="s">
        <v>260</v>
      </c>
      <c r="D1658" s="104">
        <v>403.59</v>
      </c>
      <c r="E1658" s="106">
        <v>1</v>
      </c>
    </row>
    <row r="1659" spans="2:5" x14ac:dyDescent="0.25">
      <c r="B1659" s="103">
        <v>44273</v>
      </c>
      <c r="C1659" s="100" t="s">
        <v>260</v>
      </c>
      <c r="D1659" s="104">
        <v>6275.1</v>
      </c>
      <c r="E1659" s="106">
        <v>1</v>
      </c>
    </row>
    <row r="1660" spans="2:5" x14ac:dyDescent="0.25">
      <c r="B1660" s="103">
        <v>44273</v>
      </c>
      <c r="C1660" s="100" t="s">
        <v>260</v>
      </c>
      <c r="D1660" s="104">
        <v>2528.1</v>
      </c>
      <c r="E1660" s="106">
        <v>1</v>
      </c>
    </row>
    <row r="1661" spans="2:5" x14ac:dyDescent="0.25">
      <c r="B1661" s="103">
        <v>44273</v>
      </c>
      <c r="C1661" s="100" t="s">
        <v>260</v>
      </c>
      <c r="D1661" s="104">
        <v>10847.89</v>
      </c>
      <c r="E1661" s="106">
        <v>1</v>
      </c>
    </row>
    <row r="1662" spans="2:5" x14ac:dyDescent="0.25">
      <c r="B1662" s="103">
        <v>44273</v>
      </c>
      <c r="C1662" s="100" t="s">
        <v>260</v>
      </c>
      <c r="D1662" s="104">
        <v>3106.62</v>
      </c>
      <c r="E1662" s="106">
        <v>1</v>
      </c>
    </row>
    <row r="1663" spans="2:5" x14ac:dyDescent="0.25">
      <c r="B1663" s="103">
        <v>44273</v>
      </c>
      <c r="C1663" s="100" t="s">
        <v>260</v>
      </c>
      <c r="D1663" s="104">
        <v>27828.18</v>
      </c>
      <c r="E1663" s="106">
        <v>1</v>
      </c>
    </row>
    <row r="1664" spans="2:5" x14ac:dyDescent="0.25">
      <c r="B1664" s="103">
        <v>44273</v>
      </c>
      <c r="C1664" s="100" t="s">
        <v>260</v>
      </c>
      <c r="D1664" s="104">
        <v>8734.11</v>
      </c>
      <c r="E1664" s="106">
        <v>1</v>
      </c>
    </row>
    <row r="1665" spans="2:5" x14ac:dyDescent="0.25">
      <c r="B1665" s="103">
        <v>44273</v>
      </c>
      <c r="C1665" s="100" t="s">
        <v>882</v>
      </c>
      <c r="D1665" s="104">
        <v>36997.25</v>
      </c>
      <c r="E1665" s="106">
        <v>1</v>
      </c>
    </row>
    <row r="1666" spans="2:5" x14ac:dyDescent="0.25">
      <c r="B1666" s="103">
        <v>44273</v>
      </c>
      <c r="C1666" s="100" t="s">
        <v>882</v>
      </c>
      <c r="D1666" s="104">
        <v>5222.66</v>
      </c>
      <c r="E1666" s="106">
        <v>1</v>
      </c>
    </row>
    <row r="1667" spans="2:5" x14ac:dyDescent="0.25">
      <c r="B1667" s="103">
        <v>44273</v>
      </c>
      <c r="C1667" s="100" t="s">
        <v>882</v>
      </c>
      <c r="D1667" s="104">
        <v>7261.08</v>
      </c>
      <c r="E1667" s="106">
        <v>1</v>
      </c>
    </row>
    <row r="1668" spans="2:5" x14ac:dyDescent="0.25">
      <c r="B1668" s="103">
        <v>44273</v>
      </c>
      <c r="C1668" s="100" t="s">
        <v>882</v>
      </c>
      <c r="D1668" s="104">
        <v>686.63</v>
      </c>
      <c r="E1668" s="106">
        <v>1</v>
      </c>
    </row>
    <row r="1669" spans="2:5" x14ac:dyDescent="0.25">
      <c r="B1669" s="103">
        <v>44273</v>
      </c>
      <c r="C1669" s="100" t="s">
        <v>882</v>
      </c>
      <c r="D1669" s="104">
        <v>27360.41</v>
      </c>
      <c r="E1669" s="106">
        <v>1</v>
      </c>
    </row>
    <row r="1670" spans="2:5" x14ac:dyDescent="0.25">
      <c r="B1670" s="103">
        <v>44273</v>
      </c>
      <c r="C1670" s="100" t="s">
        <v>882</v>
      </c>
      <c r="D1670" s="104">
        <v>2848.79</v>
      </c>
      <c r="E1670" s="106">
        <v>1</v>
      </c>
    </row>
    <row r="1671" spans="2:5" x14ac:dyDescent="0.25">
      <c r="B1671" s="103">
        <v>44273</v>
      </c>
      <c r="C1671" s="100" t="s">
        <v>160</v>
      </c>
      <c r="D1671" s="104">
        <v>909.92</v>
      </c>
      <c r="E1671" s="106">
        <v>1</v>
      </c>
    </row>
    <row r="1672" spans="2:5" x14ac:dyDescent="0.25">
      <c r="B1672" s="103">
        <v>44273</v>
      </c>
      <c r="C1672" s="100" t="s">
        <v>160</v>
      </c>
      <c r="D1672" s="104">
        <v>204.5</v>
      </c>
      <c r="E1672" s="106">
        <v>1</v>
      </c>
    </row>
    <row r="1673" spans="2:5" x14ac:dyDescent="0.25">
      <c r="B1673" s="103">
        <v>44273</v>
      </c>
      <c r="C1673" s="100" t="s">
        <v>160</v>
      </c>
      <c r="D1673" s="104">
        <v>7946.68</v>
      </c>
      <c r="E1673" s="106">
        <v>1</v>
      </c>
    </row>
    <row r="1674" spans="2:5" x14ac:dyDescent="0.25">
      <c r="B1674" s="103">
        <v>44273</v>
      </c>
      <c r="C1674" s="100" t="s">
        <v>160</v>
      </c>
      <c r="D1674" s="104">
        <v>4020.44</v>
      </c>
      <c r="E1674" s="106">
        <v>1</v>
      </c>
    </row>
    <row r="1675" spans="2:5" x14ac:dyDescent="0.25">
      <c r="B1675" s="103">
        <v>44273</v>
      </c>
      <c r="C1675" s="100" t="s">
        <v>160</v>
      </c>
      <c r="D1675" s="104">
        <v>840.5</v>
      </c>
      <c r="E1675" s="106">
        <v>1</v>
      </c>
    </row>
    <row r="1676" spans="2:5" x14ac:dyDescent="0.25">
      <c r="B1676" s="103">
        <v>44273</v>
      </c>
      <c r="C1676" s="100" t="s">
        <v>160</v>
      </c>
      <c r="D1676" s="104">
        <v>6493.86</v>
      </c>
      <c r="E1676" s="106">
        <v>1</v>
      </c>
    </row>
    <row r="1677" spans="2:5" x14ac:dyDescent="0.25">
      <c r="B1677" s="103">
        <v>44273</v>
      </c>
      <c r="C1677" s="100" t="s">
        <v>160</v>
      </c>
      <c r="D1677" s="104">
        <v>1632.12</v>
      </c>
      <c r="E1677" s="106">
        <v>1</v>
      </c>
    </row>
    <row r="1678" spans="2:5" x14ac:dyDescent="0.25">
      <c r="B1678" s="103">
        <v>44273</v>
      </c>
      <c r="C1678" s="100" t="s">
        <v>160</v>
      </c>
      <c r="D1678" s="104">
        <v>9291.2900000000009</v>
      </c>
      <c r="E1678" s="106">
        <v>1</v>
      </c>
    </row>
    <row r="1679" spans="2:5" x14ac:dyDescent="0.25">
      <c r="B1679" s="103">
        <v>44273</v>
      </c>
      <c r="C1679" s="100" t="s">
        <v>160</v>
      </c>
      <c r="D1679" s="104">
        <v>1632.12</v>
      </c>
      <c r="E1679" s="106">
        <v>1</v>
      </c>
    </row>
    <row r="1680" spans="2:5" x14ac:dyDescent="0.25">
      <c r="B1680" s="103">
        <v>44273</v>
      </c>
      <c r="C1680" s="100" t="s">
        <v>160</v>
      </c>
      <c r="D1680" s="104">
        <v>191.75</v>
      </c>
      <c r="E1680" s="106">
        <v>1</v>
      </c>
    </row>
    <row r="1681" spans="2:5" x14ac:dyDescent="0.25">
      <c r="B1681" s="103">
        <v>44273</v>
      </c>
      <c r="C1681" s="100" t="s">
        <v>160</v>
      </c>
      <c r="D1681" s="104">
        <v>12698.46</v>
      </c>
      <c r="E1681" s="106">
        <v>1</v>
      </c>
    </row>
    <row r="1682" spans="2:5" x14ac:dyDescent="0.25">
      <c r="B1682" s="103">
        <v>44273</v>
      </c>
      <c r="C1682" s="100" t="s">
        <v>160</v>
      </c>
      <c r="D1682" s="104">
        <v>3602.65</v>
      </c>
      <c r="E1682" s="106">
        <v>1</v>
      </c>
    </row>
    <row r="1683" spans="2:5" x14ac:dyDescent="0.25">
      <c r="B1683" s="103">
        <v>44273</v>
      </c>
      <c r="C1683" s="100" t="s">
        <v>160</v>
      </c>
      <c r="D1683" s="104">
        <v>873.05</v>
      </c>
      <c r="E1683" s="106">
        <v>1</v>
      </c>
    </row>
    <row r="1684" spans="2:5" x14ac:dyDescent="0.25">
      <c r="B1684" s="103">
        <v>44273</v>
      </c>
      <c r="C1684" s="100" t="s">
        <v>160</v>
      </c>
      <c r="D1684" s="104">
        <v>6375.37</v>
      </c>
      <c r="E1684" s="106">
        <v>1</v>
      </c>
    </row>
    <row r="1685" spans="2:5" x14ac:dyDescent="0.25">
      <c r="B1685" s="103">
        <v>44273</v>
      </c>
      <c r="C1685" s="100" t="s">
        <v>160</v>
      </c>
      <c r="D1685" s="104">
        <v>2298.7399999999998</v>
      </c>
      <c r="E1685" s="106">
        <v>1</v>
      </c>
    </row>
    <row r="1686" spans="2:5" x14ac:dyDescent="0.25">
      <c r="B1686" s="103">
        <v>44273</v>
      </c>
      <c r="C1686" s="100" t="s">
        <v>160</v>
      </c>
      <c r="D1686" s="104">
        <v>266.01</v>
      </c>
      <c r="E1686" s="106">
        <v>1</v>
      </c>
    </row>
    <row r="1687" spans="2:5" x14ac:dyDescent="0.25">
      <c r="B1687" s="103">
        <v>44273</v>
      </c>
      <c r="C1687" s="100" t="s">
        <v>160</v>
      </c>
      <c r="D1687" s="104">
        <v>6757.77</v>
      </c>
      <c r="E1687" s="106">
        <v>1</v>
      </c>
    </row>
    <row r="1688" spans="2:5" x14ac:dyDescent="0.25">
      <c r="B1688" s="103">
        <v>44273</v>
      </c>
      <c r="C1688" s="100" t="s">
        <v>160</v>
      </c>
      <c r="D1688" s="104">
        <v>2671.86</v>
      </c>
      <c r="E1688" s="106">
        <v>1</v>
      </c>
    </row>
    <row r="1689" spans="2:5" x14ac:dyDescent="0.25">
      <c r="B1689" s="103">
        <v>44273</v>
      </c>
      <c r="C1689" s="100" t="s">
        <v>160</v>
      </c>
      <c r="D1689" s="104">
        <v>156.88</v>
      </c>
      <c r="E1689" s="106">
        <v>1</v>
      </c>
    </row>
    <row r="1690" spans="2:5" x14ac:dyDescent="0.25">
      <c r="B1690" s="103">
        <v>44273</v>
      </c>
      <c r="C1690" s="100" t="s">
        <v>160</v>
      </c>
      <c r="D1690" s="104">
        <v>3096.79</v>
      </c>
      <c r="E1690" s="106">
        <v>1</v>
      </c>
    </row>
    <row r="1691" spans="2:5" x14ac:dyDescent="0.25">
      <c r="B1691" s="103">
        <v>44273</v>
      </c>
      <c r="C1691" s="100" t="s">
        <v>160</v>
      </c>
      <c r="D1691" s="104">
        <v>1126.05</v>
      </c>
      <c r="E1691" s="106">
        <v>1</v>
      </c>
    </row>
    <row r="1692" spans="2:5" x14ac:dyDescent="0.25">
      <c r="B1692" s="103">
        <v>44273</v>
      </c>
      <c r="C1692" s="100" t="s">
        <v>160</v>
      </c>
      <c r="D1692" s="104">
        <v>245.55</v>
      </c>
      <c r="E1692" s="106">
        <v>1</v>
      </c>
    </row>
    <row r="1693" spans="2:5" x14ac:dyDescent="0.25">
      <c r="B1693" s="103">
        <v>44273</v>
      </c>
      <c r="C1693" s="100" t="s">
        <v>160</v>
      </c>
      <c r="D1693" s="104">
        <v>3266.04</v>
      </c>
      <c r="E1693" s="106">
        <v>1</v>
      </c>
    </row>
    <row r="1694" spans="2:5" x14ac:dyDescent="0.25">
      <c r="B1694" s="103">
        <v>44273</v>
      </c>
      <c r="C1694" s="100" t="s">
        <v>160</v>
      </c>
      <c r="D1694" s="104">
        <v>1325.94</v>
      </c>
      <c r="E1694" s="106">
        <v>1</v>
      </c>
    </row>
    <row r="1695" spans="2:5" x14ac:dyDescent="0.25">
      <c r="B1695" s="103">
        <v>44273</v>
      </c>
      <c r="C1695" s="100" t="s">
        <v>867</v>
      </c>
      <c r="D1695" s="104">
        <v>1073.02</v>
      </c>
      <c r="E1695" s="106">
        <v>1</v>
      </c>
    </row>
    <row r="1696" spans="2:5" x14ac:dyDescent="0.25">
      <c r="B1696" s="103">
        <v>44273</v>
      </c>
      <c r="C1696" s="100" t="s">
        <v>867</v>
      </c>
      <c r="D1696" s="104">
        <v>16427.78</v>
      </c>
      <c r="E1696" s="106">
        <v>1</v>
      </c>
    </row>
    <row r="1697" spans="2:5" x14ac:dyDescent="0.25">
      <c r="B1697" s="103">
        <v>44273</v>
      </c>
      <c r="C1697" s="100" t="s">
        <v>867</v>
      </c>
      <c r="D1697" s="104">
        <v>5697.65</v>
      </c>
      <c r="E1697" s="106">
        <v>1</v>
      </c>
    </row>
    <row r="1698" spans="2:5" x14ac:dyDescent="0.25">
      <c r="B1698" s="103">
        <v>44273</v>
      </c>
      <c r="C1698" s="100" t="s">
        <v>867</v>
      </c>
      <c r="D1698" s="104">
        <v>476.15</v>
      </c>
      <c r="E1698" s="106">
        <v>1</v>
      </c>
    </row>
    <row r="1699" spans="2:5" x14ac:dyDescent="0.25">
      <c r="B1699" s="103">
        <v>44273</v>
      </c>
      <c r="C1699" s="100" t="s">
        <v>867</v>
      </c>
      <c r="D1699" s="104">
        <v>8287.7800000000007</v>
      </c>
      <c r="E1699" s="106">
        <v>1</v>
      </c>
    </row>
    <row r="1700" spans="2:5" x14ac:dyDescent="0.25">
      <c r="B1700" s="103">
        <v>44273</v>
      </c>
      <c r="C1700" s="100" t="s">
        <v>867</v>
      </c>
      <c r="D1700" s="104">
        <v>2446.41</v>
      </c>
      <c r="E1700" s="106">
        <v>1</v>
      </c>
    </row>
    <row r="1701" spans="2:5" x14ac:dyDescent="0.25">
      <c r="B1701" s="103">
        <v>44273</v>
      </c>
      <c r="C1701" s="100" t="s">
        <v>867</v>
      </c>
      <c r="D1701" s="104">
        <v>24008</v>
      </c>
      <c r="E1701" s="106">
        <v>1</v>
      </c>
    </row>
    <row r="1702" spans="2:5" x14ac:dyDescent="0.25">
      <c r="B1702" s="103">
        <v>44273</v>
      </c>
      <c r="C1702" s="100" t="s">
        <v>867</v>
      </c>
      <c r="D1702" s="104">
        <v>1597.26</v>
      </c>
      <c r="E1702" s="106">
        <v>1</v>
      </c>
    </row>
    <row r="1703" spans="2:5" x14ac:dyDescent="0.25">
      <c r="B1703" s="103">
        <v>44273</v>
      </c>
      <c r="C1703" s="100" t="s">
        <v>867</v>
      </c>
      <c r="D1703" s="104">
        <v>18193.13</v>
      </c>
      <c r="E1703" s="106">
        <v>1</v>
      </c>
    </row>
    <row r="1704" spans="2:5" x14ac:dyDescent="0.25">
      <c r="B1704" s="103">
        <v>44273</v>
      </c>
      <c r="C1704" s="100" t="s">
        <v>867</v>
      </c>
      <c r="D1704" s="104">
        <v>1884.59</v>
      </c>
      <c r="E1704" s="106">
        <v>1</v>
      </c>
    </row>
    <row r="1705" spans="2:5" x14ac:dyDescent="0.25">
      <c r="B1705" s="103">
        <v>44275</v>
      </c>
      <c r="C1705" s="100" t="s">
        <v>884</v>
      </c>
      <c r="D1705" s="104">
        <v>2031.84</v>
      </c>
      <c r="E1705" s="106">
        <v>1</v>
      </c>
    </row>
    <row r="1706" spans="2:5" x14ac:dyDescent="0.25">
      <c r="B1706" s="103">
        <v>44275</v>
      </c>
      <c r="C1706" s="100" t="s">
        <v>884</v>
      </c>
      <c r="D1706" s="104">
        <v>476.32</v>
      </c>
      <c r="E1706" s="106">
        <v>1</v>
      </c>
    </row>
    <row r="1707" spans="2:5" x14ac:dyDescent="0.25">
      <c r="B1707" s="103">
        <v>44275</v>
      </c>
      <c r="C1707" s="100" t="s">
        <v>884</v>
      </c>
      <c r="D1707" s="104">
        <v>5263.94</v>
      </c>
      <c r="E1707" s="106">
        <v>1</v>
      </c>
    </row>
    <row r="1708" spans="2:5" x14ac:dyDescent="0.25">
      <c r="B1708" s="103">
        <v>44276</v>
      </c>
      <c r="C1708" s="100" t="s">
        <v>880</v>
      </c>
      <c r="D1708" s="104">
        <v>1211.93</v>
      </c>
      <c r="E1708" s="106">
        <v>1</v>
      </c>
    </row>
    <row r="1709" spans="2:5" x14ac:dyDescent="0.25">
      <c r="B1709" s="103">
        <v>44276</v>
      </c>
      <c r="C1709" s="100" t="s">
        <v>883</v>
      </c>
      <c r="D1709" s="104">
        <v>982.09</v>
      </c>
      <c r="E1709" s="106">
        <v>1</v>
      </c>
    </row>
    <row r="1710" spans="2:5" x14ac:dyDescent="0.25">
      <c r="B1710" s="103">
        <v>44276</v>
      </c>
      <c r="C1710" s="100" t="s">
        <v>881</v>
      </c>
      <c r="D1710" s="104">
        <v>357.28</v>
      </c>
      <c r="E1710" s="106">
        <v>1</v>
      </c>
    </row>
    <row r="1711" spans="2:5" x14ac:dyDescent="0.25">
      <c r="B1711" s="103">
        <v>44276</v>
      </c>
      <c r="C1711" s="100" t="s">
        <v>881</v>
      </c>
      <c r="D1711" s="104">
        <v>6368.49</v>
      </c>
      <c r="E1711" s="106">
        <v>1</v>
      </c>
    </row>
    <row r="1712" spans="2:5" x14ac:dyDescent="0.25">
      <c r="B1712" s="103">
        <v>44276</v>
      </c>
      <c r="C1712" s="100" t="s">
        <v>881</v>
      </c>
      <c r="D1712" s="104">
        <v>2112.0100000000002</v>
      </c>
      <c r="E1712" s="106">
        <v>1</v>
      </c>
    </row>
    <row r="1713" spans="2:5" x14ac:dyDescent="0.25">
      <c r="B1713" s="103">
        <v>44276</v>
      </c>
      <c r="C1713" s="100" t="s">
        <v>885</v>
      </c>
      <c r="D1713" s="104">
        <v>6344.39</v>
      </c>
      <c r="E1713" s="106">
        <v>1</v>
      </c>
    </row>
    <row r="1714" spans="2:5" x14ac:dyDescent="0.25">
      <c r="B1714" s="103">
        <v>44276</v>
      </c>
      <c r="C1714" s="100" t="s">
        <v>885</v>
      </c>
      <c r="D1714" s="104">
        <v>13001.43</v>
      </c>
      <c r="E1714" s="106">
        <v>1</v>
      </c>
    </row>
    <row r="1715" spans="2:5" x14ac:dyDescent="0.25">
      <c r="B1715" s="103">
        <v>44278</v>
      </c>
      <c r="C1715" s="100" t="s">
        <v>261</v>
      </c>
      <c r="D1715" s="104">
        <v>13656.18</v>
      </c>
      <c r="E1715" s="106">
        <v>1</v>
      </c>
    </row>
    <row r="1716" spans="2:5" x14ac:dyDescent="0.25">
      <c r="B1716" s="103">
        <v>44278</v>
      </c>
      <c r="C1716" s="100" t="s">
        <v>854</v>
      </c>
      <c r="D1716" s="104">
        <v>2757.83</v>
      </c>
      <c r="E1716" s="106">
        <v>1</v>
      </c>
    </row>
    <row r="1717" spans="2:5" x14ac:dyDescent="0.25">
      <c r="B1717" s="103">
        <v>44278</v>
      </c>
      <c r="C1717" s="100" t="s">
        <v>887</v>
      </c>
      <c r="D1717" s="104">
        <v>6344.2</v>
      </c>
      <c r="E1717" s="106">
        <v>1</v>
      </c>
    </row>
    <row r="1718" spans="2:5" x14ac:dyDescent="0.25">
      <c r="B1718" s="103">
        <v>44278</v>
      </c>
      <c r="C1718" s="100" t="s">
        <v>888</v>
      </c>
      <c r="D1718" s="104">
        <v>5327.17</v>
      </c>
      <c r="E1718" s="106">
        <v>1</v>
      </c>
    </row>
    <row r="1719" spans="2:5" x14ac:dyDescent="0.25">
      <c r="B1719" s="103">
        <v>44278</v>
      </c>
      <c r="C1719" s="100" t="s">
        <v>889</v>
      </c>
      <c r="D1719" s="104">
        <v>2811.18</v>
      </c>
      <c r="E1719" s="106">
        <v>1</v>
      </c>
    </row>
    <row r="1720" spans="2:5" x14ac:dyDescent="0.25">
      <c r="B1720" s="103">
        <v>44278</v>
      </c>
      <c r="C1720" s="100" t="s">
        <v>889</v>
      </c>
      <c r="D1720" s="104">
        <v>761.3</v>
      </c>
      <c r="E1720" s="106">
        <v>1</v>
      </c>
    </row>
    <row r="1721" spans="2:5" x14ac:dyDescent="0.25">
      <c r="B1721" s="103">
        <v>44278</v>
      </c>
      <c r="C1721" s="100" t="s">
        <v>889</v>
      </c>
      <c r="D1721" s="104">
        <v>6843.52</v>
      </c>
      <c r="E1721" s="106">
        <v>1</v>
      </c>
    </row>
    <row r="1722" spans="2:5" x14ac:dyDescent="0.25">
      <c r="B1722" s="103">
        <v>44279</v>
      </c>
      <c r="C1722" s="100" t="s">
        <v>868</v>
      </c>
      <c r="D1722" s="104">
        <v>21100.66</v>
      </c>
      <c r="E1722" s="106">
        <v>1</v>
      </c>
    </row>
    <row r="1723" spans="2:5" x14ac:dyDescent="0.25">
      <c r="B1723" s="103">
        <v>44279</v>
      </c>
      <c r="C1723" s="100" t="s">
        <v>853</v>
      </c>
      <c r="D1723" s="104">
        <v>8452.76</v>
      </c>
      <c r="E1723" s="106">
        <v>1</v>
      </c>
    </row>
    <row r="1724" spans="2:5" x14ac:dyDescent="0.25">
      <c r="B1724" s="103">
        <v>44279</v>
      </c>
      <c r="C1724" s="100" t="s">
        <v>890</v>
      </c>
      <c r="D1724" s="104">
        <v>2583.9499999999998</v>
      </c>
      <c r="E1724" s="106">
        <v>1</v>
      </c>
    </row>
    <row r="1725" spans="2:5" x14ac:dyDescent="0.25">
      <c r="B1725" s="103">
        <v>44279</v>
      </c>
      <c r="C1725" s="100" t="s">
        <v>890</v>
      </c>
      <c r="D1725" s="104">
        <v>3028.83</v>
      </c>
      <c r="E1725" s="106">
        <v>1</v>
      </c>
    </row>
    <row r="1726" spans="2:5" x14ac:dyDescent="0.25">
      <c r="B1726" s="103">
        <v>44280</v>
      </c>
      <c r="C1726" s="100" t="s">
        <v>872</v>
      </c>
      <c r="D1726" s="104">
        <v>2043.64</v>
      </c>
      <c r="E1726" s="106">
        <v>1</v>
      </c>
    </row>
    <row r="1727" spans="2:5" x14ac:dyDescent="0.25">
      <c r="B1727" s="103">
        <v>44280</v>
      </c>
      <c r="C1727" s="100" t="s">
        <v>873</v>
      </c>
      <c r="D1727" s="104">
        <v>12409.52</v>
      </c>
      <c r="E1727" s="106">
        <v>1</v>
      </c>
    </row>
    <row r="1728" spans="2:5" x14ac:dyDescent="0.25">
      <c r="B1728" s="103">
        <v>44280</v>
      </c>
      <c r="C1728" s="100" t="s">
        <v>873</v>
      </c>
      <c r="D1728" s="104">
        <v>12132.72</v>
      </c>
      <c r="E1728" s="106">
        <v>1</v>
      </c>
    </row>
    <row r="1729" spans="2:5" x14ac:dyDescent="0.25">
      <c r="B1729" s="103">
        <v>44280</v>
      </c>
      <c r="C1729" s="100" t="s">
        <v>873</v>
      </c>
      <c r="D1729" s="104">
        <v>46022.65</v>
      </c>
      <c r="E1729" s="106">
        <v>1</v>
      </c>
    </row>
    <row r="1730" spans="2:5" x14ac:dyDescent="0.25">
      <c r="B1730" s="103">
        <v>44280</v>
      </c>
      <c r="C1730" s="100" t="s">
        <v>886</v>
      </c>
      <c r="D1730" s="104">
        <v>10302.44</v>
      </c>
      <c r="E1730" s="106">
        <v>1</v>
      </c>
    </row>
    <row r="1731" spans="2:5" x14ac:dyDescent="0.25">
      <c r="B1731" s="103">
        <v>44280</v>
      </c>
      <c r="C1731" s="100" t="s">
        <v>891</v>
      </c>
      <c r="D1731" s="104">
        <v>11352.57</v>
      </c>
      <c r="E1731" s="106">
        <v>1</v>
      </c>
    </row>
    <row r="1732" spans="2:5" x14ac:dyDescent="0.25">
      <c r="B1732" s="103">
        <v>44281</v>
      </c>
      <c r="C1732" s="100" t="s">
        <v>870</v>
      </c>
      <c r="D1732" s="104">
        <v>1607.51</v>
      </c>
      <c r="E1732" s="106">
        <v>1</v>
      </c>
    </row>
    <row r="1733" spans="2:5" x14ac:dyDescent="0.25">
      <c r="B1733" s="103">
        <v>44281</v>
      </c>
      <c r="C1733" s="100" t="s">
        <v>871</v>
      </c>
      <c r="D1733" s="104">
        <v>2594.4</v>
      </c>
      <c r="E1733" s="106">
        <v>1</v>
      </c>
    </row>
    <row r="1734" spans="2:5" x14ac:dyDescent="0.25">
      <c r="B1734" s="103">
        <v>44284</v>
      </c>
      <c r="C1734" s="100" t="s">
        <v>262</v>
      </c>
      <c r="D1734" s="104">
        <v>8892.77</v>
      </c>
      <c r="E1734" s="106">
        <v>1</v>
      </c>
    </row>
    <row r="1735" spans="2:5" x14ac:dyDescent="0.25">
      <c r="B1735" s="103">
        <v>44284</v>
      </c>
      <c r="C1735" s="100" t="s">
        <v>262</v>
      </c>
      <c r="D1735" s="104">
        <v>1929.7</v>
      </c>
      <c r="E1735" s="106">
        <v>1</v>
      </c>
    </row>
    <row r="1736" spans="2:5" x14ac:dyDescent="0.25">
      <c r="B1736" s="103">
        <v>44284</v>
      </c>
      <c r="C1736" s="100" t="s">
        <v>262</v>
      </c>
      <c r="D1736" s="104">
        <v>13560.83</v>
      </c>
      <c r="E1736" s="106">
        <v>1</v>
      </c>
    </row>
    <row r="1737" spans="2:5" x14ac:dyDescent="0.25">
      <c r="B1737" s="103">
        <v>44284</v>
      </c>
      <c r="C1737" s="100" t="s">
        <v>892</v>
      </c>
      <c r="D1737" s="104">
        <v>12424.07</v>
      </c>
      <c r="E1737" s="106">
        <v>1</v>
      </c>
    </row>
    <row r="1738" spans="2:5" x14ac:dyDescent="0.25">
      <c r="B1738" s="103">
        <v>44287</v>
      </c>
      <c r="C1738" s="100" t="s">
        <v>893</v>
      </c>
      <c r="D1738" s="104">
        <v>2093.0300000000002</v>
      </c>
      <c r="E1738" s="106">
        <v>1</v>
      </c>
    </row>
    <row r="1739" spans="2:5" x14ac:dyDescent="0.25">
      <c r="B1739" s="103">
        <v>44287</v>
      </c>
      <c r="C1739" s="100" t="s">
        <v>894</v>
      </c>
      <c r="D1739" s="104">
        <v>3155.64</v>
      </c>
      <c r="E1739" s="106">
        <v>1</v>
      </c>
    </row>
    <row r="1740" spans="2:5" x14ac:dyDescent="0.25">
      <c r="B1740" s="103">
        <v>44287</v>
      </c>
      <c r="C1740" s="100" t="s">
        <v>896</v>
      </c>
      <c r="D1740" s="104">
        <v>2624.81</v>
      </c>
      <c r="E1740" s="106">
        <v>1</v>
      </c>
    </row>
    <row r="1741" spans="2:5" x14ac:dyDescent="0.25">
      <c r="B1741" s="103">
        <v>44287</v>
      </c>
      <c r="C1741" s="100" t="s">
        <v>896</v>
      </c>
      <c r="D1741" s="104">
        <v>12991.92</v>
      </c>
      <c r="E1741" s="106">
        <v>1</v>
      </c>
    </row>
    <row r="1742" spans="2:5" x14ac:dyDescent="0.25">
      <c r="B1742" s="103">
        <v>44287</v>
      </c>
      <c r="C1742" s="100" t="s">
        <v>896</v>
      </c>
      <c r="D1742" s="104">
        <v>3013.59</v>
      </c>
      <c r="E1742" s="106">
        <v>1</v>
      </c>
    </row>
    <row r="1743" spans="2:5" x14ac:dyDescent="0.25">
      <c r="B1743" s="103">
        <v>44287</v>
      </c>
      <c r="C1743" s="100" t="s">
        <v>896</v>
      </c>
      <c r="D1743" s="104">
        <v>1690.66</v>
      </c>
      <c r="E1743" s="106">
        <v>1</v>
      </c>
    </row>
    <row r="1744" spans="2:5" x14ac:dyDescent="0.25">
      <c r="B1744" s="103">
        <v>44287</v>
      </c>
      <c r="C1744" s="100" t="s">
        <v>896</v>
      </c>
      <c r="D1744" s="104">
        <v>4869.55</v>
      </c>
      <c r="E1744" s="106">
        <v>1</v>
      </c>
    </row>
    <row r="1745" spans="2:5" x14ac:dyDescent="0.25">
      <c r="B1745" s="103">
        <v>44287</v>
      </c>
      <c r="C1745" s="100" t="s">
        <v>896</v>
      </c>
      <c r="D1745" s="104">
        <v>513.9</v>
      </c>
      <c r="E1745" s="106">
        <v>1</v>
      </c>
    </row>
    <row r="1746" spans="2:5" x14ac:dyDescent="0.25">
      <c r="B1746" s="103">
        <v>44287</v>
      </c>
      <c r="C1746" s="100" t="s">
        <v>896</v>
      </c>
      <c r="D1746" s="104">
        <v>5969.34</v>
      </c>
      <c r="E1746" s="106">
        <v>1</v>
      </c>
    </row>
    <row r="1747" spans="2:5" x14ac:dyDescent="0.25">
      <c r="B1747" s="103">
        <v>44287</v>
      </c>
      <c r="C1747" s="100" t="s">
        <v>896</v>
      </c>
      <c r="D1747" s="104">
        <v>1874.02</v>
      </c>
      <c r="E1747" s="106">
        <v>1</v>
      </c>
    </row>
    <row r="1748" spans="2:5" x14ac:dyDescent="0.25">
      <c r="B1748" s="103">
        <v>44287</v>
      </c>
      <c r="C1748" s="100" t="s">
        <v>896</v>
      </c>
      <c r="D1748" s="104">
        <v>3378.07</v>
      </c>
      <c r="E1748" s="106">
        <v>1</v>
      </c>
    </row>
    <row r="1749" spans="2:5" x14ac:dyDescent="0.25">
      <c r="B1749" s="103">
        <v>44287</v>
      </c>
      <c r="C1749" s="100" t="s">
        <v>896</v>
      </c>
      <c r="D1749" s="104">
        <v>4627.04</v>
      </c>
      <c r="E1749" s="106">
        <v>1</v>
      </c>
    </row>
    <row r="1750" spans="2:5" x14ac:dyDescent="0.25">
      <c r="B1750" s="103">
        <v>44287</v>
      </c>
      <c r="C1750" s="100" t="s">
        <v>896</v>
      </c>
      <c r="D1750" s="104">
        <v>7672.13</v>
      </c>
      <c r="E1750" s="106">
        <v>1</v>
      </c>
    </row>
    <row r="1751" spans="2:5" x14ac:dyDescent="0.25">
      <c r="B1751" s="103">
        <v>44287</v>
      </c>
      <c r="C1751" s="100" t="s">
        <v>896</v>
      </c>
      <c r="D1751" s="104">
        <v>8132.94</v>
      </c>
      <c r="E1751" s="106">
        <v>1</v>
      </c>
    </row>
    <row r="1752" spans="2:5" x14ac:dyDescent="0.25">
      <c r="B1752" s="103">
        <v>44290</v>
      </c>
      <c r="C1752" s="100" t="s">
        <v>898</v>
      </c>
      <c r="D1752" s="104">
        <v>1517.83</v>
      </c>
      <c r="E1752" s="106">
        <v>1</v>
      </c>
    </row>
    <row r="1753" spans="2:5" x14ac:dyDescent="0.25">
      <c r="B1753" s="103">
        <v>44290</v>
      </c>
      <c r="C1753" s="100" t="s">
        <v>899</v>
      </c>
      <c r="D1753" s="104">
        <v>5697.53</v>
      </c>
      <c r="E1753" s="106">
        <v>1</v>
      </c>
    </row>
    <row r="1754" spans="2:5" x14ac:dyDescent="0.25">
      <c r="B1754" s="103">
        <v>44290</v>
      </c>
      <c r="C1754" s="100" t="s">
        <v>899</v>
      </c>
      <c r="D1754" s="104">
        <v>6279.46</v>
      </c>
      <c r="E1754" s="106">
        <v>1</v>
      </c>
    </row>
    <row r="1755" spans="2:5" x14ac:dyDescent="0.25">
      <c r="B1755" s="103">
        <v>44290</v>
      </c>
      <c r="C1755" s="100" t="s">
        <v>899</v>
      </c>
      <c r="D1755" s="104">
        <v>5964.76</v>
      </c>
      <c r="E1755" s="106">
        <v>1</v>
      </c>
    </row>
    <row r="1756" spans="2:5" x14ac:dyDescent="0.25">
      <c r="B1756" s="103">
        <v>44291</v>
      </c>
      <c r="C1756" s="100" t="s">
        <v>895</v>
      </c>
      <c r="D1756" s="104">
        <v>2113.46</v>
      </c>
      <c r="E1756" s="106">
        <v>1</v>
      </c>
    </row>
    <row r="1757" spans="2:5" x14ac:dyDescent="0.25">
      <c r="B1757" s="103">
        <v>44293</v>
      </c>
      <c r="C1757" s="100" t="s">
        <v>263</v>
      </c>
      <c r="D1757" s="104">
        <v>300796</v>
      </c>
      <c r="E1757" s="106">
        <v>1</v>
      </c>
    </row>
    <row r="1758" spans="2:5" x14ac:dyDescent="0.25">
      <c r="B1758" s="103">
        <v>44293</v>
      </c>
      <c r="C1758" s="100" t="s">
        <v>897</v>
      </c>
      <c r="D1758" s="104">
        <v>5194.97</v>
      </c>
      <c r="E1758" s="106">
        <v>1</v>
      </c>
    </row>
    <row r="1759" spans="2:5" x14ac:dyDescent="0.25">
      <c r="B1759" s="103">
        <v>44293</v>
      </c>
      <c r="C1759" s="100" t="s">
        <v>897</v>
      </c>
      <c r="D1759" s="104">
        <v>5127.01</v>
      </c>
      <c r="E1759" s="106">
        <v>1</v>
      </c>
    </row>
    <row r="1760" spans="2:5" x14ac:dyDescent="0.25">
      <c r="B1760" s="103">
        <v>44297</v>
      </c>
      <c r="C1760" s="100" t="s">
        <v>900</v>
      </c>
      <c r="D1760" s="104">
        <v>9066.6</v>
      </c>
      <c r="E1760" s="106">
        <v>1</v>
      </c>
    </row>
    <row r="1761" spans="2:5" x14ac:dyDescent="0.25">
      <c r="B1761" s="103">
        <v>44297</v>
      </c>
      <c r="C1761" s="100" t="s">
        <v>901</v>
      </c>
      <c r="D1761" s="104">
        <v>17427.09</v>
      </c>
      <c r="E1761" s="106">
        <v>1</v>
      </c>
    </row>
    <row r="1762" spans="2:5" x14ac:dyDescent="0.25">
      <c r="B1762" s="103">
        <v>44297</v>
      </c>
      <c r="C1762" s="100" t="s">
        <v>901</v>
      </c>
      <c r="D1762" s="104">
        <v>639.62</v>
      </c>
      <c r="E1762" s="106">
        <v>1</v>
      </c>
    </row>
    <row r="1763" spans="2:5" x14ac:dyDescent="0.25">
      <c r="B1763" s="103">
        <v>44297</v>
      </c>
      <c r="C1763" s="100" t="s">
        <v>901</v>
      </c>
      <c r="D1763" s="104">
        <v>13685.33</v>
      </c>
      <c r="E1763" s="106">
        <v>1</v>
      </c>
    </row>
    <row r="1764" spans="2:5" x14ac:dyDescent="0.25">
      <c r="B1764" s="103">
        <v>44297</v>
      </c>
      <c r="C1764" s="100" t="s">
        <v>901</v>
      </c>
      <c r="D1764" s="104">
        <v>301.43</v>
      </c>
      <c r="E1764" s="106">
        <v>1</v>
      </c>
    </row>
    <row r="1765" spans="2:5" x14ac:dyDescent="0.25">
      <c r="B1765" s="103">
        <v>44297</v>
      </c>
      <c r="C1765" s="100" t="s">
        <v>901</v>
      </c>
      <c r="D1765" s="104">
        <v>8854.1299999999992</v>
      </c>
      <c r="E1765" s="106">
        <v>1</v>
      </c>
    </row>
    <row r="1766" spans="2:5" x14ac:dyDescent="0.25">
      <c r="B1766" s="103">
        <v>44297</v>
      </c>
      <c r="C1766" s="100" t="s">
        <v>901</v>
      </c>
      <c r="D1766" s="104">
        <v>533.69000000000005</v>
      </c>
      <c r="E1766" s="106">
        <v>1</v>
      </c>
    </row>
    <row r="1767" spans="2:5" x14ac:dyDescent="0.25">
      <c r="B1767" s="103">
        <v>44297</v>
      </c>
      <c r="C1767" s="100" t="s">
        <v>901</v>
      </c>
      <c r="D1767" s="104">
        <v>10290.85</v>
      </c>
      <c r="E1767" s="106">
        <v>1</v>
      </c>
    </row>
    <row r="1768" spans="2:5" x14ac:dyDescent="0.25">
      <c r="B1768" s="103">
        <v>44297</v>
      </c>
      <c r="C1768" s="100" t="s">
        <v>901</v>
      </c>
      <c r="D1768" s="104">
        <v>472.89</v>
      </c>
      <c r="E1768" s="106">
        <v>1</v>
      </c>
    </row>
    <row r="1769" spans="2:5" x14ac:dyDescent="0.25">
      <c r="B1769" s="103">
        <v>44299</v>
      </c>
      <c r="C1769" s="100" t="s">
        <v>902</v>
      </c>
      <c r="D1769" s="104">
        <v>1721.1</v>
      </c>
      <c r="E1769" s="106">
        <v>1</v>
      </c>
    </row>
    <row r="1770" spans="2:5" x14ac:dyDescent="0.25">
      <c r="B1770" s="103">
        <v>44299</v>
      </c>
      <c r="C1770" s="100" t="s">
        <v>902</v>
      </c>
      <c r="D1770" s="104">
        <v>1320.92</v>
      </c>
      <c r="E1770" s="106">
        <v>1</v>
      </c>
    </row>
    <row r="1771" spans="2:5" x14ac:dyDescent="0.25">
      <c r="B1771" s="103">
        <v>44299</v>
      </c>
      <c r="C1771" s="100" t="s">
        <v>902</v>
      </c>
      <c r="D1771" s="104">
        <v>956.39</v>
      </c>
      <c r="E1771" s="106">
        <v>1</v>
      </c>
    </row>
    <row r="1772" spans="2:5" x14ac:dyDescent="0.25">
      <c r="B1772" s="103">
        <v>44299</v>
      </c>
      <c r="C1772" s="100" t="s">
        <v>902</v>
      </c>
      <c r="D1772" s="104">
        <v>1194.92</v>
      </c>
      <c r="E1772" s="106">
        <v>1</v>
      </c>
    </row>
    <row r="1773" spans="2:5" x14ac:dyDescent="0.25">
      <c r="B1773" s="103">
        <v>44299</v>
      </c>
      <c r="C1773" s="100" t="s">
        <v>902</v>
      </c>
      <c r="D1773" s="104">
        <v>1425.63</v>
      </c>
      <c r="E1773" s="106">
        <v>1</v>
      </c>
    </row>
    <row r="1774" spans="2:5" x14ac:dyDescent="0.25">
      <c r="B1774" s="103">
        <v>44299</v>
      </c>
      <c r="C1774" s="100" t="s">
        <v>902</v>
      </c>
      <c r="D1774" s="104">
        <v>1309.28</v>
      </c>
      <c r="E1774" s="106">
        <v>1</v>
      </c>
    </row>
    <row r="1775" spans="2:5" x14ac:dyDescent="0.25">
      <c r="B1775" s="103">
        <v>44299</v>
      </c>
      <c r="C1775" s="100" t="s">
        <v>902</v>
      </c>
      <c r="D1775" s="104">
        <v>941.52</v>
      </c>
      <c r="E1775" s="106">
        <v>1</v>
      </c>
    </row>
    <row r="1776" spans="2:5" x14ac:dyDescent="0.25">
      <c r="B1776" s="103">
        <v>44299</v>
      </c>
      <c r="C1776" s="100" t="s">
        <v>902</v>
      </c>
      <c r="D1776" s="104">
        <v>1134.3</v>
      </c>
      <c r="E1776" s="106">
        <v>1</v>
      </c>
    </row>
    <row r="1777" spans="2:5" x14ac:dyDescent="0.25">
      <c r="B1777" s="103">
        <v>44299</v>
      </c>
      <c r="C1777" s="100" t="s">
        <v>902</v>
      </c>
      <c r="D1777" s="104">
        <v>1094.73</v>
      </c>
      <c r="E1777" s="106">
        <v>1</v>
      </c>
    </row>
    <row r="1778" spans="2:5" x14ac:dyDescent="0.25">
      <c r="B1778" s="103">
        <v>44299</v>
      </c>
      <c r="C1778" s="100" t="s">
        <v>902</v>
      </c>
      <c r="D1778" s="104">
        <v>1402.62</v>
      </c>
      <c r="E1778" s="106">
        <v>1</v>
      </c>
    </row>
    <row r="1779" spans="2:5" x14ac:dyDescent="0.25">
      <c r="B1779" s="103">
        <v>44299</v>
      </c>
      <c r="C1779" s="100" t="s">
        <v>902</v>
      </c>
      <c r="D1779" s="104">
        <v>1309.1400000000001</v>
      </c>
      <c r="E1779" s="106">
        <v>1</v>
      </c>
    </row>
    <row r="1780" spans="2:5" x14ac:dyDescent="0.25">
      <c r="B1780" s="103">
        <v>44299</v>
      </c>
      <c r="C1780" s="100" t="s">
        <v>902</v>
      </c>
      <c r="D1780" s="104">
        <v>1425.76</v>
      </c>
      <c r="E1780" s="106">
        <v>1</v>
      </c>
    </row>
    <row r="1781" spans="2:5" x14ac:dyDescent="0.25">
      <c r="B1781" s="103">
        <v>44301</v>
      </c>
      <c r="C1781" s="100" t="s">
        <v>903</v>
      </c>
      <c r="D1781" s="104">
        <v>14428.23</v>
      </c>
      <c r="E1781" s="106">
        <v>1</v>
      </c>
    </row>
    <row r="1782" spans="2:5" x14ac:dyDescent="0.25">
      <c r="B1782" s="103">
        <v>44303</v>
      </c>
      <c r="C1782" s="100" t="s">
        <v>904</v>
      </c>
      <c r="D1782" s="104">
        <v>14279.02</v>
      </c>
      <c r="E1782" s="106">
        <v>1</v>
      </c>
    </row>
    <row r="1783" spans="2:5" x14ac:dyDescent="0.25">
      <c r="B1783" s="103">
        <v>44303</v>
      </c>
      <c r="C1783" s="100" t="s">
        <v>905</v>
      </c>
      <c r="D1783" s="104">
        <v>3234.7</v>
      </c>
      <c r="E1783" s="106">
        <v>1</v>
      </c>
    </row>
    <row r="1784" spans="2:5" x14ac:dyDescent="0.25">
      <c r="B1784" s="103">
        <v>44303</v>
      </c>
      <c r="C1784" s="100" t="s">
        <v>905</v>
      </c>
      <c r="D1784" s="104">
        <v>1319.27</v>
      </c>
      <c r="E1784" s="106">
        <v>1</v>
      </c>
    </row>
    <row r="1785" spans="2:5" x14ac:dyDescent="0.25">
      <c r="B1785" s="103">
        <v>44303</v>
      </c>
      <c r="C1785" s="100" t="s">
        <v>264</v>
      </c>
      <c r="D1785" s="104">
        <v>22097.81</v>
      </c>
      <c r="E1785" s="106">
        <v>1</v>
      </c>
    </row>
    <row r="1786" spans="2:5" x14ac:dyDescent="0.25">
      <c r="B1786" s="103">
        <v>44303</v>
      </c>
      <c r="C1786" s="100" t="s">
        <v>264</v>
      </c>
      <c r="D1786" s="104">
        <v>2288.16</v>
      </c>
      <c r="E1786" s="106">
        <v>1</v>
      </c>
    </row>
    <row r="1787" spans="2:5" x14ac:dyDescent="0.25">
      <c r="B1787" s="103">
        <v>44303</v>
      </c>
      <c r="C1787" s="100" t="s">
        <v>264</v>
      </c>
      <c r="D1787" s="104">
        <v>2716.65</v>
      </c>
      <c r="E1787" s="106">
        <v>1</v>
      </c>
    </row>
    <row r="1788" spans="2:5" x14ac:dyDescent="0.25">
      <c r="B1788" s="103">
        <v>44303</v>
      </c>
      <c r="C1788" s="100" t="s">
        <v>264</v>
      </c>
      <c r="D1788" s="104">
        <v>14291.24</v>
      </c>
      <c r="E1788" s="106">
        <v>1</v>
      </c>
    </row>
    <row r="1789" spans="2:5" x14ac:dyDescent="0.25">
      <c r="B1789" s="103">
        <v>44303</v>
      </c>
      <c r="C1789" s="100" t="s">
        <v>264</v>
      </c>
      <c r="D1789" s="104">
        <v>9078.9699999999993</v>
      </c>
      <c r="E1789" s="106">
        <v>1</v>
      </c>
    </row>
    <row r="1790" spans="2:5" x14ac:dyDescent="0.25">
      <c r="B1790" s="103">
        <v>44303</v>
      </c>
      <c r="C1790" s="100" t="s">
        <v>264</v>
      </c>
      <c r="D1790" s="104">
        <v>15567.88</v>
      </c>
      <c r="E1790" s="106">
        <v>1</v>
      </c>
    </row>
    <row r="1791" spans="2:5" x14ac:dyDescent="0.25">
      <c r="B1791" s="103">
        <v>44303</v>
      </c>
      <c r="C1791" s="100" t="s">
        <v>264</v>
      </c>
      <c r="D1791" s="104">
        <v>5257.24</v>
      </c>
      <c r="E1791" s="106">
        <v>1</v>
      </c>
    </row>
    <row r="1792" spans="2:5" x14ac:dyDescent="0.25">
      <c r="B1792" s="103">
        <v>44303</v>
      </c>
      <c r="C1792" s="100" t="s">
        <v>264</v>
      </c>
      <c r="D1792" s="104">
        <v>20813.310000000001</v>
      </c>
      <c r="E1792" s="106">
        <v>1</v>
      </c>
    </row>
    <row r="1793" spans="2:5" x14ac:dyDescent="0.25">
      <c r="B1793" s="103">
        <v>44303</v>
      </c>
      <c r="C1793" s="100" t="s">
        <v>264</v>
      </c>
      <c r="D1793" s="104">
        <v>204.53</v>
      </c>
      <c r="E1793" s="106">
        <v>1</v>
      </c>
    </row>
    <row r="1794" spans="2:5" x14ac:dyDescent="0.25">
      <c r="B1794" s="103">
        <v>44303</v>
      </c>
      <c r="C1794" s="100" t="s">
        <v>906</v>
      </c>
      <c r="D1794" s="104">
        <v>4569.25</v>
      </c>
      <c r="E1794" s="106">
        <v>1</v>
      </c>
    </row>
    <row r="1795" spans="2:5" x14ac:dyDescent="0.25">
      <c r="B1795" s="103">
        <v>44303</v>
      </c>
      <c r="C1795" s="100" t="s">
        <v>907</v>
      </c>
      <c r="D1795" s="104">
        <v>25768.77</v>
      </c>
      <c r="E1795" s="106">
        <v>1</v>
      </c>
    </row>
    <row r="1796" spans="2:5" x14ac:dyDescent="0.25">
      <c r="B1796" s="103">
        <v>44303</v>
      </c>
      <c r="C1796" s="100" t="s">
        <v>907</v>
      </c>
      <c r="D1796" s="104">
        <v>16288.05</v>
      </c>
      <c r="E1796" s="106">
        <v>1</v>
      </c>
    </row>
    <row r="1797" spans="2:5" x14ac:dyDescent="0.25">
      <c r="B1797" s="103">
        <v>44307</v>
      </c>
      <c r="C1797" s="100" t="s">
        <v>874</v>
      </c>
      <c r="D1797" s="104">
        <v>6148.23</v>
      </c>
      <c r="E1797" s="106">
        <v>1</v>
      </c>
    </row>
    <row r="1798" spans="2:5" x14ac:dyDescent="0.25">
      <c r="B1798" s="103">
        <v>44308</v>
      </c>
      <c r="C1798" s="100" t="s">
        <v>908</v>
      </c>
      <c r="D1798" s="104">
        <v>1063.5</v>
      </c>
      <c r="E1798" s="106">
        <v>1</v>
      </c>
    </row>
    <row r="1799" spans="2:5" x14ac:dyDescent="0.25">
      <c r="B1799" s="103">
        <v>44309</v>
      </c>
      <c r="C1799" s="100" t="s">
        <v>909</v>
      </c>
      <c r="D1799" s="104">
        <v>569.37</v>
      </c>
      <c r="E1799" s="106">
        <v>1</v>
      </c>
    </row>
    <row r="1800" spans="2:5" x14ac:dyDescent="0.25">
      <c r="B1800" s="103">
        <v>44309</v>
      </c>
      <c r="C1800" s="100" t="s">
        <v>909</v>
      </c>
      <c r="D1800" s="104">
        <v>612.29</v>
      </c>
      <c r="E1800" s="106">
        <v>1</v>
      </c>
    </row>
    <row r="1801" spans="2:5" x14ac:dyDescent="0.25">
      <c r="B1801" s="103">
        <v>44309</v>
      </c>
      <c r="C1801" s="100" t="s">
        <v>909</v>
      </c>
      <c r="D1801" s="104">
        <v>656.89</v>
      </c>
      <c r="E1801" s="106">
        <v>1</v>
      </c>
    </row>
    <row r="1802" spans="2:5" x14ac:dyDescent="0.25">
      <c r="B1802" s="103">
        <v>44309</v>
      </c>
      <c r="C1802" s="100" t="s">
        <v>909</v>
      </c>
      <c r="D1802" s="104">
        <v>650.23</v>
      </c>
      <c r="E1802" s="106">
        <v>1</v>
      </c>
    </row>
    <row r="1803" spans="2:5" x14ac:dyDescent="0.25">
      <c r="B1803" s="103">
        <v>44309</v>
      </c>
      <c r="C1803" s="100" t="s">
        <v>909</v>
      </c>
      <c r="D1803" s="104">
        <v>649.05999999999995</v>
      </c>
      <c r="E1803" s="106">
        <v>1</v>
      </c>
    </row>
    <row r="1804" spans="2:5" x14ac:dyDescent="0.25">
      <c r="B1804" s="103">
        <v>44309</v>
      </c>
      <c r="C1804" s="100" t="s">
        <v>910</v>
      </c>
      <c r="D1804" s="104">
        <v>13857.03</v>
      </c>
      <c r="E1804" s="106">
        <v>1</v>
      </c>
    </row>
    <row r="1805" spans="2:5" x14ac:dyDescent="0.25">
      <c r="B1805" s="103">
        <v>44309</v>
      </c>
      <c r="C1805" s="100" t="s">
        <v>910</v>
      </c>
      <c r="D1805" s="104">
        <v>11306.64</v>
      </c>
      <c r="E1805" s="106">
        <v>1</v>
      </c>
    </row>
    <row r="1806" spans="2:5" x14ac:dyDescent="0.25">
      <c r="B1806" s="103">
        <v>44309</v>
      </c>
      <c r="C1806" s="100" t="s">
        <v>911</v>
      </c>
      <c r="D1806" s="104">
        <v>6882.09</v>
      </c>
      <c r="E1806" s="106">
        <v>1</v>
      </c>
    </row>
    <row r="1807" spans="2:5" x14ac:dyDescent="0.25">
      <c r="B1807" s="108" t="s">
        <v>941</v>
      </c>
      <c r="C1807" s="106"/>
      <c r="D1807" s="109"/>
      <c r="E1807" s="99">
        <f>SUM(E15:E1806)</f>
        <v>1792</v>
      </c>
    </row>
  </sheetData>
  <mergeCells count="1">
    <mergeCell ref="B8:J1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D1796"/>
  <sheetViews>
    <sheetView topLeftCell="A189" workbookViewId="0">
      <selection activeCell="B3" sqref="B3:D209"/>
    </sheetView>
  </sheetViews>
  <sheetFormatPr defaultRowHeight="13.5" x14ac:dyDescent="0.25"/>
  <cols>
    <col min="3" max="3" width="10.78515625" bestFit="1" customWidth="1"/>
    <col min="4" max="4" width="11.5" bestFit="1" customWidth="1"/>
  </cols>
  <sheetData>
    <row r="1" spans="2:4" s="98" customFormat="1" x14ac:dyDescent="0.25"/>
    <row r="3" spans="2:4" ht="27" x14ac:dyDescent="0.25">
      <c r="B3" s="101" t="s">
        <v>277</v>
      </c>
      <c r="C3" s="102" t="s">
        <v>278</v>
      </c>
      <c r="D3" s="102" t="s">
        <v>938</v>
      </c>
    </row>
    <row r="4" spans="2:4" x14ac:dyDescent="0.25">
      <c r="B4" s="103">
        <v>44013</v>
      </c>
      <c r="C4" s="100" t="s">
        <v>308</v>
      </c>
      <c r="D4" s="104">
        <v>6151.21</v>
      </c>
    </row>
    <row r="5" spans="2:4" x14ac:dyDescent="0.25">
      <c r="B5" s="103">
        <v>44014</v>
      </c>
      <c r="C5" s="100" t="s">
        <v>183</v>
      </c>
      <c r="D5" s="104">
        <v>22914.69</v>
      </c>
    </row>
    <row r="6" spans="2:4" x14ac:dyDescent="0.25">
      <c r="B6" s="103">
        <v>44015</v>
      </c>
      <c r="C6" s="100" t="s">
        <v>281</v>
      </c>
      <c r="D6" s="104">
        <v>25200.720000000001</v>
      </c>
    </row>
    <row r="7" spans="2:4" x14ac:dyDescent="0.25">
      <c r="B7" s="103">
        <v>44017</v>
      </c>
      <c r="C7" s="100" t="s">
        <v>285</v>
      </c>
      <c r="D7" s="104">
        <v>72.05</v>
      </c>
    </row>
    <row r="8" spans="2:4" x14ac:dyDescent="0.25">
      <c r="B8" s="103">
        <v>44018</v>
      </c>
      <c r="C8" s="100" t="s">
        <v>287</v>
      </c>
      <c r="D8" s="104">
        <v>1093.56</v>
      </c>
    </row>
    <row r="9" spans="2:4" x14ac:dyDescent="0.25">
      <c r="B9" s="103">
        <v>44020</v>
      </c>
      <c r="C9" s="100" t="s">
        <v>286</v>
      </c>
      <c r="D9" s="104">
        <v>617.95000000000005</v>
      </c>
    </row>
    <row r="10" spans="2:4" x14ac:dyDescent="0.25">
      <c r="B10" s="103">
        <v>44021</v>
      </c>
      <c r="C10" s="100" t="s">
        <v>314</v>
      </c>
      <c r="D10" s="104">
        <v>3214.21</v>
      </c>
    </row>
    <row r="11" spans="2:4" x14ac:dyDescent="0.25">
      <c r="B11" s="103">
        <v>44023</v>
      </c>
      <c r="C11" s="100" t="s">
        <v>288</v>
      </c>
      <c r="D11" s="104">
        <v>1199.48</v>
      </c>
    </row>
    <row r="12" spans="2:4" x14ac:dyDescent="0.25">
      <c r="B12" s="103">
        <v>44024</v>
      </c>
      <c r="C12" s="100" t="s">
        <v>306</v>
      </c>
      <c r="D12" s="104">
        <v>3565.93</v>
      </c>
    </row>
    <row r="13" spans="2:4" x14ac:dyDescent="0.25">
      <c r="B13" s="103">
        <v>44025</v>
      </c>
      <c r="C13" s="100" t="s">
        <v>305</v>
      </c>
      <c r="D13" s="104">
        <v>1524.56</v>
      </c>
    </row>
    <row r="14" spans="2:4" x14ac:dyDescent="0.25">
      <c r="B14" s="103">
        <v>44026</v>
      </c>
      <c r="C14" s="100" t="s">
        <v>319</v>
      </c>
      <c r="D14" s="104">
        <v>3582.06</v>
      </c>
    </row>
    <row r="15" spans="2:4" x14ac:dyDescent="0.25">
      <c r="B15" s="103">
        <v>44027</v>
      </c>
      <c r="C15" s="100" t="s">
        <v>331</v>
      </c>
      <c r="D15" s="104">
        <v>4988.82</v>
      </c>
    </row>
    <row r="16" spans="2:4" x14ac:dyDescent="0.25">
      <c r="B16" s="103">
        <v>44028</v>
      </c>
      <c r="C16" s="100" t="s">
        <v>317</v>
      </c>
      <c r="D16" s="104">
        <v>1214.52</v>
      </c>
    </row>
    <row r="17" spans="2:4" x14ac:dyDescent="0.25">
      <c r="B17" s="103">
        <v>44029</v>
      </c>
      <c r="C17" s="100" t="s">
        <v>348</v>
      </c>
      <c r="D17" s="104">
        <v>973.18</v>
      </c>
    </row>
    <row r="18" spans="2:4" x14ac:dyDescent="0.25">
      <c r="B18" s="103">
        <v>44030</v>
      </c>
      <c r="C18" s="100" t="s">
        <v>188</v>
      </c>
      <c r="D18" s="104">
        <v>361083.38</v>
      </c>
    </row>
    <row r="19" spans="2:4" x14ac:dyDescent="0.25">
      <c r="B19" s="103">
        <v>44031</v>
      </c>
      <c r="C19" s="100" t="s">
        <v>352</v>
      </c>
      <c r="D19" s="104">
        <v>1312.78</v>
      </c>
    </row>
    <row r="20" spans="2:4" x14ac:dyDescent="0.25">
      <c r="B20" s="103">
        <v>44032</v>
      </c>
      <c r="C20" s="100" t="s">
        <v>334</v>
      </c>
      <c r="D20" s="104">
        <v>372.87</v>
      </c>
    </row>
    <row r="21" spans="2:4" x14ac:dyDescent="0.25">
      <c r="B21" s="103">
        <v>44034</v>
      </c>
      <c r="C21" s="100" t="s">
        <v>299</v>
      </c>
      <c r="D21" s="104">
        <v>8747.11</v>
      </c>
    </row>
    <row r="22" spans="2:4" x14ac:dyDescent="0.25">
      <c r="B22" s="103">
        <v>44036</v>
      </c>
      <c r="C22" s="100" t="s">
        <v>322</v>
      </c>
      <c r="D22" s="104">
        <v>8231.01</v>
      </c>
    </row>
    <row r="23" spans="2:4" x14ac:dyDescent="0.25">
      <c r="B23" s="103">
        <v>44037</v>
      </c>
      <c r="C23" s="100" t="s">
        <v>304</v>
      </c>
      <c r="D23" s="104">
        <v>889.26</v>
      </c>
    </row>
    <row r="24" spans="2:4" x14ac:dyDescent="0.25">
      <c r="B24" s="103">
        <v>44038</v>
      </c>
      <c r="C24" s="100" t="s">
        <v>298</v>
      </c>
      <c r="D24" s="104">
        <v>1356.18</v>
      </c>
    </row>
    <row r="25" spans="2:4" x14ac:dyDescent="0.25">
      <c r="B25" s="103">
        <v>44039</v>
      </c>
      <c r="C25" s="100" t="s">
        <v>190</v>
      </c>
      <c r="D25" s="104">
        <v>27128.48</v>
      </c>
    </row>
    <row r="26" spans="2:4" x14ac:dyDescent="0.25">
      <c r="B26" s="103">
        <v>44040</v>
      </c>
      <c r="C26" s="100" t="s">
        <v>353</v>
      </c>
      <c r="D26" s="104">
        <v>13372.56</v>
      </c>
    </row>
    <row r="27" spans="2:4" x14ac:dyDescent="0.25">
      <c r="B27" s="103">
        <v>44041</v>
      </c>
      <c r="C27" s="100" t="s">
        <v>354</v>
      </c>
      <c r="D27" s="104">
        <v>9065.7000000000007</v>
      </c>
    </row>
    <row r="28" spans="2:4" x14ac:dyDescent="0.25">
      <c r="B28" s="103">
        <v>44046</v>
      </c>
      <c r="C28" s="100" t="s">
        <v>193</v>
      </c>
      <c r="D28" s="104">
        <v>21749.37</v>
      </c>
    </row>
    <row r="29" spans="2:4" x14ac:dyDescent="0.25">
      <c r="B29" s="103">
        <v>44050</v>
      </c>
      <c r="C29" s="100" t="s">
        <v>326</v>
      </c>
      <c r="D29" s="104">
        <v>1486.29</v>
      </c>
    </row>
    <row r="30" spans="2:4" x14ac:dyDescent="0.25">
      <c r="B30" s="103">
        <v>44052</v>
      </c>
      <c r="C30" s="100" t="s">
        <v>346</v>
      </c>
      <c r="D30" s="104">
        <v>3410.02</v>
      </c>
    </row>
    <row r="31" spans="2:4" x14ac:dyDescent="0.25">
      <c r="B31" s="103">
        <v>44053</v>
      </c>
      <c r="C31" s="100" t="s">
        <v>327</v>
      </c>
      <c r="D31" s="104">
        <v>372.87</v>
      </c>
    </row>
    <row r="32" spans="2:4" x14ac:dyDescent="0.25">
      <c r="B32" s="103">
        <v>44054</v>
      </c>
      <c r="C32" s="100" t="s">
        <v>359</v>
      </c>
      <c r="D32" s="104">
        <v>16598.96</v>
      </c>
    </row>
    <row r="33" spans="2:4" x14ac:dyDescent="0.25">
      <c r="B33" s="103">
        <v>44059</v>
      </c>
      <c r="C33" s="100" t="s">
        <v>372</v>
      </c>
      <c r="D33" s="104">
        <v>6663.55</v>
      </c>
    </row>
    <row r="34" spans="2:4" x14ac:dyDescent="0.25">
      <c r="B34" s="103">
        <v>44060</v>
      </c>
      <c r="C34" s="100" t="s">
        <v>197</v>
      </c>
      <c r="D34" s="104">
        <v>85555.82</v>
      </c>
    </row>
    <row r="35" spans="2:4" x14ac:dyDescent="0.25">
      <c r="B35" s="103">
        <v>44061</v>
      </c>
      <c r="C35" s="100" t="s">
        <v>364</v>
      </c>
      <c r="D35" s="104">
        <v>705.81</v>
      </c>
    </row>
    <row r="36" spans="2:4" x14ac:dyDescent="0.25">
      <c r="B36" s="103">
        <v>44062</v>
      </c>
      <c r="C36" s="100" t="s">
        <v>360</v>
      </c>
      <c r="D36" s="104">
        <v>5336.1</v>
      </c>
    </row>
    <row r="37" spans="2:4" x14ac:dyDescent="0.25">
      <c r="B37" s="103">
        <v>44063</v>
      </c>
      <c r="C37" s="100" t="s">
        <v>368</v>
      </c>
      <c r="D37" s="104">
        <v>705.81</v>
      </c>
    </row>
    <row r="38" spans="2:4" x14ac:dyDescent="0.25">
      <c r="B38" s="103">
        <v>44064</v>
      </c>
      <c r="C38" s="100" t="s">
        <v>363</v>
      </c>
      <c r="D38" s="104">
        <v>1328.71</v>
      </c>
    </row>
    <row r="39" spans="2:4" x14ac:dyDescent="0.25">
      <c r="B39" s="103">
        <v>44066</v>
      </c>
      <c r="C39" s="100" t="s">
        <v>366</v>
      </c>
      <c r="D39" s="104">
        <v>1212.02</v>
      </c>
    </row>
    <row r="40" spans="2:4" x14ac:dyDescent="0.25">
      <c r="B40" s="103">
        <v>44068</v>
      </c>
      <c r="C40" s="100" t="s">
        <v>371</v>
      </c>
      <c r="D40" s="104">
        <v>10921.74</v>
      </c>
    </row>
    <row r="41" spans="2:4" x14ac:dyDescent="0.25">
      <c r="B41" s="103">
        <v>44069</v>
      </c>
      <c r="C41" s="100" t="s">
        <v>377</v>
      </c>
      <c r="D41" s="104">
        <v>3766.06</v>
      </c>
    </row>
    <row r="42" spans="2:4" x14ac:dyDescent="0.25">
      <c r="B42" s="103">
        <v>44070</v>
      </c>
      <c r="C42" s="100" t="s">
        <v>199</v>
      </c>
      <c r="D42" s="104">
        <v>63688.3</v>
      </c>
    </row>
    <row r="43" spans="2:4" x14ac:dyDescent="0.25">
      <c r="B43" s="103">
        <v>44073</v>
      </c>
      <c r="C43" s="100" t="s">
        <v>383</v>
      </c>
      <c r="D43" s="104">
        <v>924.92</v>
      </c>
    </row>
    <row r="44" spans="2:4" x14ac:dyDescent="0.25">
      <c r="B44" s="103">
        <v>44074</v>
      </c>
      <c r="C44" s="100" t="s">
        <v>376</v>
      </c>
      <c r="D44" s="104">
        <v>6549.58</v>
      </c>
    </row>
    <row r="45" spans="2:4" x14ac:dyDescent="0.25">
      <c r="B45" s="103">
        <v>44075</v>
      </c>
      <c r="C45" s="100" t="s">
        <v>347</v>
      </c>
      <c r="D45" s="104">
        <v>6078.27</v>
      </c>
    </row>
    <row r="46" spans="2:4" x14ac:dyDescent="0.25">
      <c r="B46" s="103">
        <v>44076</v>
      </c>
      <c r="C46" s="100" t="s">
        <v>391</v>
      </c>
      <c r="D46" s="104">
        <v>24707.31</v>
      </c>
    </row>
    <row r="47" spans="2:4" x14ac:dyDescent="0.25">
      <c r="B47" s="103">
        <v>44077</v>
      </c>
      <c r="C47" s="100" t="s">
        <v>378</v>
      </c>
      <c r="D47" s="104">
        <v>1471.35</v>
      </c>
    </row>
    <row r="48" spans="2:4" x14ac:dyDescent="0.25">
      <c r="B48" s="103">
        <v>44079</v>
      </c>
      <c r="C48" s="100" t="s">
        <v>200</v>
      </c>
      <c r="D48" s="104">
        <v>3028.68</v>
      </c>
    </row>
    <row r="49" spans="2:4" x14ac:dyDescent="0.25">
      <c r="B49" s="103">
        <v>44080</v>
      </c>
      <c r="C49" s="100" t="s">
        <v>201</v>
      </c>
      <c r="D49" s="104">
        <v>445120.28</v>
      </c>
    </row>
    <row r="50" spans="2:4" x14ac:dyDescent="0.25">
      <c r="B50" s="103">
        <v>44081</v>
      </c>
      <c r="C50" s="100" t="s">
        <v>335</v>
      </c>
      <c r="D50" s="104">
        <v>1550.18</v>
      </c>
    </row>
    <row r="51" spans="2:4" x14ac:dyDescent="0.25">
      <c r="B51" s="103">
        <v>44085</v>
      </c>
      <c r="C51" s="100" t="s">
        <v>336</v>
      </c>
      <c r="D51" s="104">
        <v>1336.49</v>
      </c>
    </row>
    <row r="52" spans="2:4" x14ac:dyDescent="0.25">
      <c r="B52" s="103">
        <v>44087</v>
      </c>
      <c r="C52" s="100" t="s">
        <v>387</v>
      </c>
      <c r="D52" s="104">
        <v>3475.97</v>
      </c>
    </row>
    <row r="53" spans="2:4" x14ac:dyDescent="0.25">
      <c r="B53" s="103">
        <v>44089</v>
      </c>
      <c r="C53" s="100" t="s">
        <v>373</v>
      </c>
      <c r="D53" s="104">
        <v>24.84</v>
      </c>
    </row>
    <row r="54" spans="2:4" x14ac:dyDescent="0.25">
      <c r="B54" s="103">
        <v>44090</v>
      </c>
      <c r="C54" s="100" t="s">
        <v>397</v>
      </c>
      <c r="D54" s="104">
        <v>1789.4</v>
      </c>
    </row>
    <row r="55" spans="2:4" x14ac:dyDescent="0.25">
      <c r="B55" s="103">
        <v>44091</v>
      </c>
      <c r="C55" s="100" t="s">
        <v>399</v>
      </c>
      <c r="D55" s="104">
        <v>4011.95</v>
      </c>
    </row>
    <row r="56" spans="2:4" x14ac:dyDescent="0.25">
      <c r="B56" s="103">
        <v>44092</v>
      </c>
      <c r="C56" s="100" t="s">
        <v>406</v>
      </c>
      <c r="D56" s="104">
        <v>9325.02</v>
      </c>
    </row>
    <row r="57" spans="2:4" x14ac:dyDescent="0.25">
      <c r="B57" s="103">
        <v>44093</v>
      </c>
      <c r="C57" s="100" t="s">
        <v>394</v>
      </c>
      <c r="D57" s="104">
        <v>5536.88</v>
      </c>
    </row>
    <row r="58" spans="2:4" x14ac:dyDescent="0.25">
      <c r="B58" s="103">
        <v>44096</v>
      </c>
      <c r="C58" s="100" t="s">
        <v>407</v>
      </c>
      <c r="D58" s="104">
        <v>12544.15</v>
      </c>
    </row>
    <row r="59" spans="2:4" x14ac:dyDescent="0.25">
      <c r="B59" s="103">
        <v>44097</v>
      </c>
      <c r="C59" s="100" t="s">
        <v>408</v>
      </c>
      <c r="D59" s="104">
        <v>8357.9599999999991</v>
      </c>
    </row>
    <row r="60" spans="2:4" x14ac:dyDescent="0.25">
      <c r="B60" s="103">
        <v>44098</v>
      </c>
      <c r="C60" s="100" t="s">
        <v>412</v>
      </c>
      <c r="D60" s="104">
        <v>1138.56</v>
      </c>
    </row>
    <row r="61" spans="2:4" x14ac:dyDescent="0.25">
      <c r="B61" s="103">
        <v>44104</v>
      </c>
      <c r="C61" s="100" t="s">
        <v>205</v>
      </c>
      <c r="D61" s="104">
        <v>5277.81</v>
      </c>
    </row>
    <row r="62" spans="2:4" x14ac:dyDescent="0.25">
      <c r="B62" s="103">
        <v>44106</v>
      </c>
      <c r="C62" s="100" t="s">
        <v>423</v>
      </c>
      <c r="D62" s="104">
        <v>9646.6200000000008</v>
      </c>
    </row>
    <row r="63" spans="2:4" x14ac:dyDescent="0.25">
      <c r="B63" s="103">
        <v>44108</v>
      </c>
      <c r="C63" s="100" t="s">
        <v>413</v>
      </c>
      <c r="D63" s="104">
        <v>3160.64</v>
      </c>
    </row>
    <row r="64" spans="2:4" x14ac:dyDescent="0.25">
      <c r="B64" s="103">
        <v>44109</v>
      </c>
      <c r="C64" s="100" t="s">
        <v>410</v>
      </c>
      <c r="D64" s="104">
        <v>9373.92</v>
      </c>
    </row>
    <row r="65" spans="2:4" x14ac:dyDescent="0.25">
      <c r="B65" s="103">
        <v>44111</v>
      </c>
      <c r="C65" s="100" t="s">
        <v>424</v>
      </c>
      <c r="D65" s="104">
        <v>4697.3999999999996</v>
      </c>
    </row>
    <row r="66" spans="2:4" x14ac:dyDescent="0.25">
      <c r="B66" s="103">
        <v>44114</v>
      </c>
      <c r="C66" s="100" t="s">
        <v>441</v>
      </c>
      <c r="D66" s="104">
        <v>1440.76</v>
      </c>
    </row>
    <row r="67" spans="2:4" x14ac:dyDescent="0.25">
      <c r="B67" s="103">
        <v>44115</v>
      </c>
      <c r="C67" s="100" t="s">
        <v>443</v>
      </c>
      <c r="D67" s="104">
        <v>4444.29</v>
      </c>
    </row>
    <row r="68" spans="2:4" x14ac:dyDescent="0.25">
      <c r="B68" s="103">
        <v>44116</v>
      </c>
      <c r="C68" s="100" t="s">
        <v>433</v>
      </c>
      <c r="D68" s="104">
        <v>1920.84</v>
      </c>
    </row>
    <row r="69" spans="2:4" x14ac:dyDescent="0.25">
      <c r="B69" s="103">
        <v>44117</v>
      </c>
      <c r="C69" s="100" t="s">
        <v>444</v>
      </c>
      <c r="D69" s="104">
        <v>5249.46</v>
      </c>
    </row>
    <row r="70" spans="2:4" x14ac:dyDescent="0.25">
      <c r="B70" s="103">
        <v>44119</v>
      </c>
      <c r="C70" s="100" t="s">
        <v>434</v>
      </c>
      <c r="D70" s="104">
        <v>2396.7600000000002</v>
      </c>
    </row>
    <row r="71" spans="2:4" x14ac:dyDescent="0.25">
      <c r="B71" s="103">
        <v>44120</v>
      </c>
      <c r="C71" s="100" t="s">
        <v>207</v>
      </c>
      <c r="D71" s="104">
        <v>3769.78</v>
      </c>
    </row>
    <row r="72" spans="2:4" x14ac:dyDescent="0.25">
      <c r="B72" s="103">
        <v>44121</v>
      </c>
      <c r="C72" s="100" t="s">
        <v>454</v>
      </c>
      <c r="D72" s="104">
        <v>1022.91</v>
      </c>
    </row>
    <row r="73" spans="2:4" x14ac:dyDescent="0.25">
      <c r="B73" s="103">
        <v>44122</v>
      </c>
      <c r="C73" s="100" t="s">
        <v>436</v>
      </c>
      <c r="D73" s="104">
        <v>24743.66</v>
      </c>
    </row>
    <row r="74" spans="2:4" x14ac:dyDescent="0.25">
      <c r="B74" s="103">
        <v>44123</v>
      </c>
      <c r="C74" s="100" t="s">
        <v>432</v>
      </c>
      <c r="D74" s="104">
        <v>1453.19</v>
      </c>
    </row>
    <row r="75" spans="2:4" x14ac:dyDescent="0.25">
      <c r="B75" s="103">
        <v>44125</v>
      </c>
      <c r="C75" s="100" t="s">
        <v>438</v>
      </c>
      <c r="D75" s="104">
        <v>682.15</v>
      </c>
    </row>
    <row r="76" spans="2:4" x14ac:dyDescent="0.25">
      <c r="B76" s="103">
        <v>44127</v>
      </c>
      <c r="C76" s="100" t="s">
        <v>449</v>
      </c>
      <c r="D76" s="104">
        <v>570.38</v>
      </c>
    </row>
    <row r="77" spans="2:4" x14ac:dyDescent="0.25">
      <c r="B77" s="103">
        <v>44128</v>
      </c>
      <c r="C77" s="100" t="s">
        <v>460</v>
      </c>
      <c r="D77" s="104">
        <v>1591.8</v>
      </c>
    </row>
    <row r="78" spans="2:4" x14ac:dyDescent="0.25">
      <c r="B78" s="103">
        <v>44130</v>
      </c>
      <c r="C78" s="100" t="s">
        <v>453</v>
      </c>
      <c r="D78" s="104">
        <v>4423.72</v>
      </c>
    </row>
    <row r="79" spans="2:4" x14ac:dyDescent="0.25">
      <c r="B79" s="103">
        <v>44131</v>
      </c>
      <c r="C79" s="100" t="s">
        <v>447</v>
      </c>
      <c r="D79" s="104">
        <v>1334.69</v>
      </c>
    </row>
    <row r="80" spans="2:4" x14ac:dyDescent="0.25">
      <c r="B80" s="103">
        <v>44132</v>
      </c>
      <c r="C80" s="100" t="s">
        <v>456</v>
      </c>
      <c r="D80" s="104">
        <v>1443.57</v>
      </c>
    </row>
    <row r="81" spans="2:4" x14ac:dyDescent="0.25">
      <c r="B81" s="103">
        <v>44133</v>
      </c>
      <c r="C81" s="100" t="s">
        <v>458</v>
      </c>
      <c r="D81" s="104">
        <v>12970.84</v>
      </c>
    </row>
    <row r="82" spans="2:4" x14ac:dyDescent="0.25">
      <c r="B82" s="103">
        <v>44134</v>
      </c>
      <c r="C82" s="100" t="s">
        <v>528</v>
      </c>
      <c r="D82" s="104">
        <v>1910.83</v>
      </c>
    </row>
    <row r="83" spans="2:4" x14ac:dyDescent="0.25">
      <c r="B83" s="103">
        <v>44137</v>
      </c>
      <c r="C83" s="100" t="s">
        <v>452</v>
      </c>
      <c r="D83" s="104">
        <v>18135.45</v>
      </c>
    </row>
    <row r="84" spans="2:4" x14ac:dyDescent="0.25">
      <c r="B84" s="103">
        <v>44139</v>
      </c>
      <c r="C84" s="100" t="s">
        <v>459</v>
      </c>
      <c r="D84" s="104">
        <v>2402.44</v>
      </c>
    </row>
    <row r="85" spans="2:4" x14ac:dyDescent="0.25">
      <c r="B85" s="103">
        <v>44140</v>
      </c>
      <c r="C85" s="100" t="s">
        <v>462</v>
      </c>
      <c r="D85" s="104">
        <v>26671.35</v>
      </c>
    </row>
    <row r="86" spans="2:4" x14ac:dyDescent="0.25">
      <c r="B86" s="103">
        <v>44141</v>
      </c>
      <c r="C86" s="100" t="s">
        <v>475</v>
      </c>
      <c r="D86" s="104">
        <v>19786.259999999998</v>
      </c>
    </row>
    <row r="87" spans="2:4" x14ac:dyDescent="0.25">
      <c r="B87" s="103">
        <v>44143</v>
      </c>
      <c r="C87" s="100" t="s">
        <v>463</v>
      </c>
      <c r="D87" s="104">
        <v>1917.85</v>
      </c>
    </row>
    <row r="88" spans="2:4" x14ac:dyDescent="0.25">
      <c r="B88" s="103">
        <v>44144</v>
      </c>
      <c r="C88" s="100" t="s">
        <v>472</v>
      </c>
      <c r="D88" s="104">
        <v>945.51</v>
      </c>
    </row>
    <row r="89" spans="2:4" x14ac:dyDescent="0.25">
      <c r="B89" s="103">
        <v>44145</v>
      </c>
      <c r="C89" s="100" t="s">
        <v>479</v>
      </c>
      <c r="D89" s="104">
        <v>16560.63</v>
      </c>
    </row>
    <row r="90" spans="2:4" x14ac:dyDescent="0.25">
      <c r="B90" s="103">
        <v>44146</v>
      </c>
      <c r="C90" s="100" t="s">
        <v>476</v>
      </c>
      <c r="D90" s="104">
        <v>4423.8599999999997</v>
      </c>
    </row>
    <row r="91" spans="2:4" x14ac:dyDescent="0.25">
      <c r="B91" s="103">
        <v>44147</v>
      </c>
      <c r="C91" s="100" t="s">
        <v>481</v>
      </c>
      <c r="D91" s="104">
        <v>39852.699999999997</v>
      </c>
    </row>
    <row r="92" spans="2:4" x14ac:dyDescent="0.25">
      <c r="B92" s="103">
        <v>44148</v>
      </c>
      <c r="C92" s="100" t="s">
        <v>484</v>
      </c>
      <c r="D92" s="104">
        <v>19692.169999999998</v>
      </c>
    </row>
    <row r="93" spans="2:4" x14ac:dyDescent="0.25">
      <c r="B93" s="103">
        <v>44150</v>
      </c>
      <c r="C93" s="100" t="s">
        <v>485</v>
      </c>
      <c r="D93" s="104">
        <v>4358.13</v>
      </c>
    </row>
    <row r="94" spans="2:4" x14ac:dyDescent="0.25">
      <c r="B94" s="103">
        <v>44152</v>
      </c>
      <c r="C94" s="100" t="s">
        <v>216</v>
      </c>
      <c r="D94" s="104">
        <v>27644.91</v>
      </c>
    </row>
    <row r="95" spans="2:4" x14ac:dyDescent="0.25">
      <c r="B95" s="103">
        <v>44153</v>
      </c>
      <c r="C95" s="100" t="s">
        <v>488</v>
      </c>
      <c r="D95" s="104">
        <v>1364.06</v>
      </c>
    </row>
    <row r="96" spans="2:4" x14ac:dyDescent="0.25">
      <c r="B96" s="103">
        <v>44154</v>
      </c>
      <c r="C96" s="100" t="s">
        <v>486</v>
      </c>
      <c r="D96" s="104">
        <v>1817.78</v>
      </c>
    </row>
    <row r="97" spans="2:4" x14ac:dyDescent="0.25">
      <c r="B97" s="103">
        <v>44155</v>
      </c>
      <c r="C97" s="100" t="s">
        <v>487</v>
      </c>
      <c r="D97" s="104">
        <v>1428.9</v>
      </c>
    </row>
    <row r="98" spans="2:4" x14ac:dyDescent="0.25">
      <c r="B98" s="103">
        <v>44156</v>
      </c>
      <c r="C98" s="100" t="s">
        <v>502</v>
      </c>
      <c r="D98" s="104">
        <v>5713.11</v>
      </c>
    </row>
    <row r="99" spans="2:4" x14ac:dyDescent="0.25">
      <c r="B99" s="103">
        <v>44157</v>
      </c>
      <c r="C99" s="100" t="s">
        <v>524</v>
      </c>
      <c r="D99" s="104">
        <v>4227.62</v>
      </c>
    </row>
    <row r="100" spans="2:4" x14ac:dyDescent="0.25">
      <c r="B100" s="103">
        <v>44158</v>
      </c>
      <c r="C100" s="100" t="s">
        <v>519</v>
      </c>
      <c r="D100" s="104">
        <v>1072.8</v>
      </c>
    </row>
    <row r="101" spans="2:4" x14ac:dyDescent="0.25">
      <c r="B101" s="103">
        <v>44160</v>
      </c>
      <c r="C101" s="100" t="s">
        <v>516</v>
      </c>
      <c r="D101" s="104">
        <v>8205.86</v>
      </c>
    </row>
    <row r="102" spans="2:4" x14ac:dyDescent="0.25">
      <c r="B102" s="103">
        <v>44161</v>
      </c>
      <c r="C102" s="100" t="s">
        <v>511</v>
      </c>
      <c r="D102" s="104">
        <v>3681.23</v>
      </c>
    </row>
    <row r="103" spans="2:4" x14ac:dyDescent="0.25">
      <c r="B103" s="103">
        <v>44162</v>
      </c>
      <c r="C103" s="100" t="s">
        <v>523</v>
      </c>
      <c r="D103" s="104">
        <v>4699.95</v>
      </c>
    </row>
    <row r="104" spans="2:4" x14ac:dyDescent="0.25">
      <c r="B104" s="103">
        <v>44163</v>
      </c>
      <c r="C104" s="100" t="s">
        <v>522</v>
      </c>
      <c r="D104" s="104">
        <v>8723.77</v>
      </c>
    </row>
    <row r="105" spans="2:4" x14ac:dyDescent="0.25">
      <c r="B105" s="103">
        <v>44164</v>
      </c>
      <c r="C105" s="100" t="s">
        <v>221</v>
      </c>
      <c r="D105" s="104">
        <v>7064.81</v>
      </c>
    </row>
    <row r="106" spans="2:4" x14ac:dyDescent="0.25">
      <c r="B106" s="103">
        <v>44165</v>
      </c>
      <c r="C106" s="100" t="s">
        <v>547</v>
      </c>
      <c r="D106" s="104">
        <v>1286.24</v>
      </c>
    </row>
    <row r="107" spans="2:4" x14ac:dyDescent="0.25">
      <c r="B107" s="103">
        <v>44168</v>
      </c>
      <c r="C107" s="100" t="s">
        <v>550</v>
      </c>
      <c r="D107" s="104">
        <v>5856.34</v>
      </c>
    </row>
    <row r="108" spans="2:4" x14ac:dyDescent="0.25">
      <c r="B108" s="103">
        <v>44169</v>
      </c>
      <c r="C108" s="100" t="s">
        <v>555</v>
      </c>
      <c r="D108" s="104">
        <v>4770.51</v>
      </c>
    </row>
    <row r="109" spans="2:4" x14ac:dyDescent="0.25">
      <c r="B109" s="103">
        <v>44171</v>
      </c>
      <c r="C109" s="100" t="s">
        <v>554</v>
      </c>
      <c r="D109" s="104">
        <v>4190.17</v>
      </c>
    </row>
    <row r="110" spans="2:4" x14ac:dyDescent="0.25">
      <c r="B110" s="103">
        <v>44172</v>
      </c>
      <c r="C110" s="100" t="s">
        <v>586</v>
      </c>
      <c r="D110" s="104">
        <v>1794.66</v>
      </c>
    </row>
    <row r="111" spans="2:4" x14ac:dyDescent="0.25">
      <c r="B111" s="103">
        <v>44173</v>
      </c>
      <c r="C111" s="100" t="s">
        <v>496</v>
      </c>
      <c r="D111" s="104">
        <v>1283.8499999999999</v>
      </c>
    </row>
    <row r="112" spans="2:4" x14ac:dyDescent="0.25">
      <c r="B112" s="103">
        <v>44174</v>
      </c>
      <c r="C112" s="100" t="s">
        <v>538</v>
      </c>
      <c r="D112" s="104">
        <v>2269.4299999999998</v>
      </c>
    </row>
    <row r="113" spans="2:4" x14ac:dyDescent="0.25">
      <c r="B113" s="103">
        <v>44175</v>
      </c>
      <c r="C113" s="100" t="s">
        <v>532</v>
      </c>
      <c r="D113" s="104">
        <v>1971.28</v>
      </c>
    </row>
    <row r="114" spans="2:4" x14ac:dyDescent="0.25">
      <c r="B114" s="103">
        <v>44176</v>
      </c>
      <c r="C114" s="100" t="s">
        <v>565</v>
      </c>
      <c r="D114" s="104">
        <v>6281.32</v>
      </c>
    </row>
    <row r="115" spans="2:4" x14ac:dyDescent="0.25">
      <c r="B115" s="103">
        <v>44177</v>
      </c>
      <c r="C115" s="100" t="s">
        <v>583</v>
      </c>
      <c r="D115" s="104">
        <v>3541.64</v>
      </c>
    </row>
    <row r="116" spans="2:4" x14ac:dyDescent="0.25">
      <c r="B116" s="103">
        <v>44178</v>
      </c>
      <c r="C116" s="100" t="s">
        <v>537</v>
      </c>
      <c r="D116" s="104">
        <v>3060</v>
      </c>
    </row>
    <row r="117" spans="2:4" x14ac:dyDescent="0.25">
      <c r="B117" s="103">
        <v>44180</v>
      </c>
      <c r="C117" s="100" t="s">
        <v>632</v>
      </c>
      <c r="D117" s="104">
        <v>4119.99</v>
      </c>
    </row>
    <row r="118" spans="2:4" x14ac:dyDescent="0.25">
      <c r="B118" s="103">
        <v>44181</v>
      </c>
      <c r="C118" s="100" t="s">
        <v>227</v>
      </c>
      <c r="D118" s="104">
        <v>49059.87</v>
      </c>
    </row>
    <row r="119" spans="2:4" x14ac:dyDescent="0.25">
      <c r="B119" s="103">
        <v>44182</v>
      </c>
      <c r="C119" s="100" t="s">
        <v>594</v>
      </c>
      <c r="D119" s="104">
        <v>6061.22</v>
      </c>
    </row>
    <row r="120" spans="2:4" x14ac:dyDescent="0.25">
      <c r="B120" s="103">
        <v>44183</v>
      </c>
      <c r="C120" s="100" t="s">
        <v>580</v>
      </c>
      <c r="D120" s="104">
        <v>1116.58</v>
      </c>
    </row>
    <row r="121" spans="2:4" x14ac:dyDescent="0.25">
      <c r="B121" s="103">
        <v>44184</v>
      </c>
      <c r="C121" s="100" t="s">
        <v>601</v>
      </c>
      <c r="D121" s="104">
        <v>1236.6600000000001</v>
      </c>
    </row>
    <row r="122" spans="2:4" x14ac:dyDescent="0.25">
      <c r="B122" s="103">
        <v>44185</v>
      </c>
      <c r="C122" s="100" t="s">
        <v>581</v>
      </c>
      <c r="D122" s="104">
        <v>22960.65</v>
      </c>
    </row>
    <row r="123" spans="2:4" x14ac:dyDescent="0.25">
      <c r="B123" s="103">
        <v>44187</v>
      </c>
      <c r="C123" s="100" t="s">
        <v>602</v>
      </c>
      <c r="D123" s="104">
        <v>373.02</v>
      </c>
    </row>
    <row r="124" spans="2:4" x14ac:dyDescent="0.25">
      <c r="B124" s="103">
        <v>44188</v>
      </c>
      <c r="C124" s="100" t="s">
        <v>627</v>
      </c>
      <c r="D124" s="104">
        <v>23073.439999999999</v>
      </c>
    </row>
    <row r="125" spans="2:4" x14ac:dyDescent="0.25">
      <c r="B125" s="103">
        <v>44189</v>
      </c>
      <c r="C125" s="100" t="s">
        <v>618</v>
      </c>
      <c r="D125" s="104">
        <v>1433.21</v>
      </c>
    </row>
    <row r="126" spans="2:4" x14ac:dyDescent="0.25">
      <c r="B126" s="103">
        <v>44190</v>
      </c>
      <c r="C126" s="100" t="s">
        <v>620</v>
      </c>
      <c r="D126" s="104">
        <v>946.49</v>
      </c>
    </row>
    <row r="127" spans="2:4" x14ac:dyDescent="0.25">
      <c r="B127" s="103">
        <v>44192</v>
      </c>
      <c r="C127" s="100" t="s">
        <v>624</v>
      </c>
      <c r="D127" s="104">
        <v>14413.4</v>
      </c>
    </row>
    <row r="128" spans="2:4" x14ac:dyDescent="0.25">
      <c r="B128" s="103">
        <v>44193</v>
      </c>
      <c r="C128" s="100" t="s">
        <v>639</v>
      </c>
      <c r="D128" s="104">
        <v>22254.82</v>
      </c>
    </row>
    <row r="129" spans="2:4" x14ac:dyDescent="0.25">
      <c r="B129" s="103">
        <v>44194</v>
      </c>
      <c r="C129" s="100" t="s">
        <v>623</v>
      </c>
      <c r="D129" s="104">
        <v>3857.67</v>
      </c>
    </row>
    <row r="130" spans="2:4" x14ac:dyDescent="0.25">
      <c r="B130" s="103">
        <v>44195</v>
      </c>
      <c r="C130" s="100" t="s">
        <v>635</v>
      </c>
      <c r="D130" s="104">
        <v>1101.4100000000001</v>
      </c>
    </row>
    <row r="131" spans="2:4" x14ac:dyDescent="0.25">
      <c r="B131" s="103">
        <v>44196</v>
      </c>
      <c r="C131" s="100" t="s">
        <v>649</v>
      </c>
      <c r="D131" s="104">
        <v>1471.25</v>
      </c>
    </row>
    <row r="132" spans="2:4" x14ac:dyDescent="0.25">
      <c r="B132" s="103">
        <v>44197</v>
      </c>
      <c r="C132" s="100" t="s">
        <v>429</v>
      </c>
      <c r="D132" s="104">
        <v>638.76</v>
      </c>
    </row>
    <row r="133" spans="2:4" x14ac:dyDescent="0.25">
      <c r="B133" s="103">
        <v>44199</v>
      </c>
      <c r="C133" s="100" t="s">
        <v>621</v>
      </c>
      <c r="D133" s="104">
        <v>5834.11</v>
      </c>
    </row>
    <row r="134" spans="2:4" x14ac:dyDescent="0.25">
      <c r="B134" s="103">
        <v>44200</v>
      </c>
      <c r="C134" s="100" t="s">
        <v>646</v>
      </c>
      <c r="D134" s="104">
        <v>1934.87</v>
      </c>
    </row>
    <row r="135" spans="2:4" x14ac:dyDescent="0.25">
      <c r="B135" s="103">
        <v>44201</v>
      </c>
      <c r="C135" s="100" t="s">
        <v>642</v>
      </c>
      <c r="D135" s="104">
        <v>1455.08</v>
      </c>
    </row>
    <row r="136" spans="2:4" x14ac:dyDescent="0.25">
      <c r="B136" s="103">
        <v>44202</v>
      </c>
      <c r="C136" s="100" t="s">
        <v>647</v>
      </c>
      <c r="D136" s="104">
        <v>863.76</v>
      </c>
    </row>
    <row r="137" spans="2:4" x14ac:dyDescent="0.25">
      <c r="B137" s="103">
        <v>44203</v>
      </c>
      <c r="C137" s="100" t="s">
        <v>657</v>
      </c>
      <c r="D137" s="104">
        <v>1266.3599999999999</v>
      </c>
    </row>
    <row r="138" spans="2:4" x14ac:dyDescent="0.25">
      <c r="B138" s="103">
        <v>44204</v>
      </c>
      <c r="C138" s="100" t="s">
        <v>654</v>
      </c>
      <c r="D138" s="104">
        <v>1033.45</v>
      </c>
    </row>
    <row r="139" spans="2:4" x14ac:dyDescent="0.25">
      <c r="B139" s="103">
        <v>44205</v>
      </c>
      <c r="C139" s="100" t="s">
        <v>234</v>
      </c>
      <c r="D139" s="104">
        <v>8040.08</v>
      </c>
    </row>
    <row r="140" spans="2:4" x14ac:dyDescent="0.25">
      <c r="B140" s="103">
        <v>44206</v>
      </c>
      <c r="C140" s="100" t="s">
        <v>658</v>
      </c>
      <c r="D140" s="104">
        <v>2405.7199999999998</v>
      </c>
    </row>
    <row r="141" spans="2:4" x14ac:dyDescent="0.25">
      <c r="B141" s="103">
        <v>44207</v>
      </c>
      <c r="C141" s="100" t="s">
        <v>575</v>
      </c>
      <c r="D141" s="104">
        <v>5445.79</v>
      </c>
    </row>
    <row r="142" spans="2:4" x14ac:dyDescent="0.25">
      <c r="B142" s="103">
        <v>44208</v>
      </c>
      <c r="C142" s="100" t="s">
        <v>655</v>
      </c>
      <c r="D142" s="104">
        <v>1599.88</v>
      </c>
    </row>
    <row r="143" spans="2:4" x14ac:dyDescent="0.25">
      <c r="B143" s="103">
        <v>44209</v>
      </c>
      <c r="C143" s="100" t="s">
        <v>661</v>
      </c>
      <c r="D143" s="104">
        <v>6430.16</v>
      </c>
    </row>
    <row r="144" spans="2:4" x14ac:dyDescent="0.25">
      <c r="B144" s="103">
        <v>44210</v>
      </c>
      <c r="C144" s="100" t="s">
        <v>237</v>
      </c>
      <c r="D144" s="104">
        <v>18033.84</v>
      </c>
    </row>
    <row r="145" spans="2:4" x14ac:dyDescent="0.25">
      <c r="B145" s="103">
        <v>44211</v>
      </c>
      <c r="C145" s="100" t="s">
        <v>667</v>
      </c>
      <c r="D145" s="104">
        <v>5521.08</v>
      </c>
    </row>
    <row r="146" spans="2:4" x14ac:dyDescent="0.25">
      <c r="B146" s="103">
        <v>44212</v>
      </c>
      <c r="C146" s="100" t="s">
        <v>666</v>
      </c>
      <c r="D146" s="104">
        <v>602.82000000000005</v>
      </c>
    </row>
    <row r="147" spans="2:4" x14ac:dyDescent="0.25">
      <c r="B147" s="103">
        <v>44215</v>
      </c>
      <c r="C147" s="100" t="s">
        <v>677</v>
      </c>
      <c r="D147" s="104">
        <v>8833.1</v>
      </c>
    </row>
    <row r="148" spans="2:4" x14ac:dyDescent="0.25">
      <c r="B148" s="103">
        <v>44216</v>
      </c>
      <c r="C148" s="100" t="s">
        <v>695</v>
      </c>
      <c r="D148" s="104">
        <v>4926.1899999999996</v>
      </c>
    </row>
    <row r="149" spans="2:4" x14ac:dyDescent="0.25">
      <c r="B149" s="103">
        <v>44218</v>
      </c>
      <c r="C149" s="100" t="s">
        <v>699</v>
      </c>
      <c r="D149" s="104">
        <v>6624.35</v>
      </c>
    </row>
    <row r="150" spans="2:4" x14ac:dyDescent="0.25">
      <c r="B150" s="103">
        <v>44220</v>
      </c>
      <c r="C150" s="100" t="s">
        <v>705</v>
      </c>
      <c r="D150" s="104">
        <v>1629.68</v>
      </c>
    </row>
    <row r="151" spans="2:4" x14ac:dyDescent="0.25">
      <c r="B151" s="103">
        <v>44221</v>
      </c>
      <c r="C151" s="100" t="s">
        <v>711</v>
      </c>
      <c r="D151" s="104">
        <v>4542.74</v>
      </c>
    </row>
    <row r="152" spans="2:4" x14ac:dyDescent="0.25">
      <c r="B152" s="103">
        <v>44224</v>
      </c>
      <c r="C152" s="100" t="s">
        <v>721</v>
      </c>
      <c r="D152" s="104">
        <v>1781.34</v>
      </c>
    </row>
    <row r="153" spans="2:4" x14ac:dyDescent="0.25">
      <c r="B153" s="103">
        <v>44225</v>
      </c>
      <c r="C153" s="100" t="s">
        <v>731</v>
      </c>
      <c r="D153" s="104">
        <v>1697.59</v>
      </c>
    </row>
    <row r="154" spans="2:4" x14ac:dyDescent="0.25">
      <c r="B154" s="103">
        <v>44227</v>
      </c>
      <c r="C154" s="100" t="s">
        <v>736</v>
      </c>
      <c r="D154" s="104">
        <v>422.65</v>
      </c>
    </row>
    <row r="155" spans="2:4" x14ac:dyDescent="0.25">
      <c r="B155" s="103">
        <v>44229</v>
      </c>
      <c r="C155" s="100" t="s">
        <v>724</v>
      </c>
      <c r="D155" s="104">
        <v>537.15</v>
      </c>
    </row>
    <row r="156" spans="2:4" x14ac:dyDescent="0.25">
      <c r="B156" s="103">
        <v>44230</v>
      </c>
      <c r="C156" s="100" t="s">
        <v>740</v>
      </c>
      <c r="D156" s="104">
        <v>13505.29</v>
      </c>
    </row>
    <row r="157" spans="2:4" x14ac:dyDescent="0.25">
      <c r="B157" s="103">
        <v>44231</v>
      </c>
      <c r="C157" s="100" t="s">
        <v>745</v>
      </c>
      <c r="D157" s="104">
        <v>6500.82</v>
      </c>
    </row>
    <row r="158" spans="2:4" x14ac:dyDescent="0.25">
      <c r="B158" s="103">
        <v>44232</v>
      </c>
      <c r="C158" s="100" t="s">
        <v>741</v>
      </c>
      <c r="D158" s="104">
        <v>1167.5899999999999</v>
      </c>
    </row>
    <row r="159" spans="2:4" x14ac:dyDescent="0.25">
      <c r="B159" s="103">
        <v>44233</v>
      </c>
      <c r="C159" s="100" t="s">
        <v>245</v>
      </c>
      <c r="D159" s="104">
        <v>85973.34</v>
      </c>
    </row>
    <row r="160" spans="2:4" x14ac:dyDescent="0.25">
      <c r="B160" s="103">
        <v>44234</v>
      </c>
      <c r="C160" s="100" t="s">
        <v>747</v>
      </c>
      <c r="D160" s="104">
        <v>1391</v>
      </c>
    </row>
    <row r="161" spans="2:4" x14ac:dyDescent="0.25">
      <c r="B161" s="103">
        <v>44235</v>
      </c>
      <c r="C161" s="100" t="s">
        <v>749</v>
      </c>
      <c r="D161" s="104">
        <v>367.49</v>
      </c>
    </row>
    <row r="162" spans="2:4" x14ac:dyDescent="0.25">
      <c r="B162" s="103">
        <v>44236</v>
      </c>
      <c r="C162" s="100" t="s">
        <v>766</v>
      </c>
      <c r="D162" s="104">
        <v>10661.04</v>
      </c>
    </row>
    <row r="163" spans="2:4" x14ac:dyDescent="0.25">
      <c r="B163" s="103">
        <v>44237</v>
      </c>
      <c r="C163" s="100" t="s">
        <v>750</v>
      </c>
      <c r="D163" s="104">
        <v>5455.41</v>
      </c>
    </row>
    <row r="164" spans="2:4" x14ac:dyDescent="0.25">
      <c r="B164" s="103">
        <v>44238</v>
      </c>
      <c r="C164" s="100" t="s">
        <v>772</v>
      </c>
      <c r="D164" s="104">
        <v>436.52</v>
      </c>
    </row>
    <row r="165" spans="2:4" x14ac:dyDescent="0.25">
      <c r="B165" s="103">
        <v>44240</v>
      </c>
      <c r="C165" s="100" t="s">
        <v>764</v>
      </c>
      <c r="D165" s="104">
        <v>2390.11</v>
      </c>
    </row>
    <row r="166" spans="2:4" x14ac:dyDescent="0.25">
      <c r="B166" s="103">
        <v>44241</v>
      </c>
      <c r="C166" s="100" t="s">
        <v>767</v>
      </c>
      <c r="D166" s="104">
        <v>1407.42</v>
      </c>
    </row>
    <row r="167" spans="2:4" x14ac:dyDescent="0.25">
      <c r="B167" s="103">
        <v>44243</v>
      </c>
      <c r="C167" s="100" t="s">
        <v>776</v>
      </c>
      <c r="D167" s="104">
        <v>2227.98</v>
      </c>
    </row>
    <row r="168" spans="2:4" x14ac:dyDescent="0.25">
      <c r="B168" s="103">
        <v>44245</v>
      </c>
      <c r="C168" s="100" t="s">
        <v>783</v>
      </c>
      <c r="D168" s="104">
        <v>2115.67</v>
      </c>
    </row>
    <row r="169" spans="2:4" x14ac:dyDescent="0.25">
      <c r="B169" s="103">
        <v>44246</v>
      </c>
      <c r="C169" s="100" t="s">
        <v>248</v>
      </c>
      <c r="D169" s="104">
        <v>1269.25</v>
      </c>
    </row>
    <row r="170" spans="2:4" x14ac:dyDescent="0.25">
      <c r="B170" s="103">
        <v>44247</v>
      </c>
      <c r="C170" s="100" t="s">
        <v>789</v>
      </c>
      <c r="D170" s="104">
        <v>8470.83</v>
      </c>
    </row>
    <row r="171" spans="2:4" x14ac:dyDescent="0.25">
      <c r="B171" s="103">
        <v>44248</v>
      </c>
      <c r="C171" s="100" t="s">
        <v>803</v>
      </c>
      <c r="D171" s="104">
        <v>1290.82</v>
      </c>
    </row>
    <row r="172" spans="2:4" x14ac:dyDescent="0.25">
      <c r="B172" s="103">
        <v>44249</v>
      </c>
      <c r="C172" s="100" t="s">
        <v>812</v>
      </c>
      <c r="D172" s="104">
        <v>267.43</v>
      </c>
    </row>
    <row r="173" spans="2:4" x14ac:dyDescent="0.25">
      <c r="B173" s="103">
        <v>44251</v>
      </c>
      <c r="C173" s="100" t="s">
        <v>815</v>
      </c>
      <c r="D173" s="104">
        <v>5905.07</v>
      </c>
    </row>
    <row r="174" spans="2:4" x14ac:dyDescent="0.25">
      <c r="B174" s="103">
        <v>44252</v>
      </c>
      <c r="C174" s="100" t="s">
        <v>252</v>
      </c>
      <c r="D174" s="104">
        <v>10337.17</v>
      </c>
    </row>
    <row r="175" spans="2:4" x14ac:dyDescent="0.25">
      <c r="B175" s="103">
        <v>44253</v>
      </c>
      <c r="C175" s="100" t="s">
        <v>819</v>
      </c>
      <c r="D175" s="104">
        <v>5812.67</v>
      </c>
    </row>
    <row r="176" spans="2:4" x14ac:dyDescent="0.25">
      <c r="B176" s="103">
        <v>44254</v>
      </c>
      <c r="C176" s="100" t="s">
        <v>829</v>
      </c>
      <c r="D176" s="104">
        <v>5786.8</v>
      </c>
    </row>
    <row r="177" spans="2:4" x14ac:dyDescent="0.25">
      <c r="B177" s="103">
        <v>44255</v>
      </c>
      <c r="C177" s="100" t="s">
        <v>847</v>
      </c>
      <c r="D177" s="104">
        <v>14199.85</v>
      </c>
    </row>
    <row r="178" spans="2:4" x14ac:dyDescent="0.25">
      <c r="B178" s="103">
        <v>44256</v>
      </c>
      <c r="C178" s="100" t="s">
        <v>843</v>
      </c>
      <c r="D178" s="104">
        <v>2255.98</v>
      </c>
    </row>
    <row r="179" spans="2:4" x14ac:dyDescent="0.25">
      <c r="B179" s="103">
        <v>44257</v>
      </c>
      <c r="C179" s="100" t="s">
        <v>825</v>
      </c>
      <c r="D179" s="104">
        <v>5515.9</v>
      </c>
    </row>
    <row r="180" spans="2:4" x14ac:dyDescent="0.25">
      <c r="B180" s="103">
        <v>44258</v>
      </c>
      <c r="C180" s="100" t="s">
        <v>845</v>
      </c>
      <c r="D180" s="104">
        <v>15880.9</v>
      </c>
    </row>
    <row r="181" spans="2:4" x14ac:dyDescent="0.25">
      <c r="B181" s="103">
        <v>44259</v>
      </c>
      <c r="C181" s="100" t="s">
        <v>822</v>
      </c>
      <c r="D181" s="104">
        <v>2961.94</v>
      </c>
    </row>
    <row r="182" spans="2:4" x14ac:dyDescent="0.25">
      <c r="B182" s="103">
        <v>44260</v>
      </c>
      <c r="C182" s="100" t="s">
        <v>821</v>
      </c>
      <c r="D182" s="104">
        <v>2960.92</v>
      </c>
    </row>
    <row r="183" spans="2:4" x14ac:dyDescent="0.25">
      <c r="B183" s="103">
        <v>44262</v>
      </c>
      <c r="C183" s="100" t="s">
        <v>832</v>
      </c>
      <c r="D183" s="104">
        <v>2324.5</v>
      </c>
    </row>
    <row r="184" spans="2:4" x14ac:dyDescent="0.25">
      <c r="B184" s="103">
        <v>44263</v>
      </c>
      <c r="C184" s="100" t="s">
        <v>858</v>
      </c>
      <c r="D184" s="104">
        <v>2039.94</v>
      </c>
    </row>
    <row r="185" spans="2:4" x14ac:dyDescent="0.25">
      <c r="B185" s="103">
        <v>44264</v>
      </c>
      <c r="C185" s="100" t="s">
        <v>861</v>
      </c>
      <c r="D185" s="104">
        <v>17689.89</v>
      </c>
    </row>
    <row r="186" spans="2:4" x14ac:dyDescent="0.25">
      <c r="B186" s="103">
        <v>44265</v>
      </c>
      <c r="C186" s="100" t="s">
        <v>856</v>
      </c>
      <c r="D186" s="104">
        <v>13408.6</v>
      </c>
    </row>
    <row r="187" spans="2:4" x14ac:dyDescent="0.25">
      <c r="B187" s="103">
        <v>44266</v>
      </c>
      <c r="C187" s="100" t="s">
        <v>859</v>
      </c>
      <c r="D187" s="104">
        <v>1491.96</v>
      </c>
    </row>
    <row r="188" spans="2:4" x14ac:dyDescent="0.25">
      <c r="B188" s="103">
        <v>44267</v>
      </c>
      <c r="C188" s="100" t="s">
        <v>857</v>
      </c>
      <c r="D188" s="104">
        <v>4163.22</v>
      </c>
    </row>
    <row r="189" spans="2:4" x14ac:dyDescent="0.25">
      <c r="B189" s="103">
        <v>44271</v>
      </c>
      <c r="C189" s="100" t="s">
        <v>865</v>
      </c>
      <c r="D189" s="104">
        <v>1056.73</v>
      </c>
    </row>
    <row r="190" spans="2:4" x14ac:dyDescent="0.25">
      <c r="B190" s="103">
        <v>44272</v>
      </c>
      <c r="C190" s="100" t="s">
        <v>876</v>
      </c>
      <c r="D190" s="104">
        <v>7609.44</v>
      </c>
    </row>
    <row r="191" spans="2:4" x14ac:dyDescent="0.25">
      <c r="B191" s="103">
        <v>44273</v>
      </c>
      <c r="C191" s="100" t="s">
        <v>878</v>
      </c>
      <c r="D191" s="104">
        <v>3955.32</v>
      </c>
    </row>
    <row r="192" spans="2:4" x14ac:dyDescent="0.25">
      <c r="B192" s="103">
        <v>44275</v>
      </c>
      <c r="C192" s="100" t="s">
        <v>884</v>
      </c>
      <c r="D192" s="104">
        <v>2031.84</v>
      </c>
    </row>
    <row r="193" spans="2:4" x14ac:dyDescent="0.25">
      <c r="B193" s="103">
        <v>44276</v>
      </c>
      <c r="C193" s="100" t="s">
        <v>880</v>
      </c>
      <c r="D193" s="104">
        <v>1211.93</v>
      </c>
    </row>
    <row r="194" spans="2:4" x14ac:dyDescent="0.25">
      <c r="B194" s="103">
        <v>44278</v>
      </c>
      <c r="C194" s="100" t="s">
        <v>261</v>
      </c>
      <c r="D194" s="104">
        <v>13656.18</v>
      </c>
    </row>
    <row r="195" spans="2:4" x14ac:dyDescent="0.25">
      <c r="B195" s="103">
        <v>44279</v>
      </c>
      <c r="C195" s="100" t="s">
        <v>868</v>
      </c>
      <c r="D195" s="104">
        <v>21100.66</v>
      </c>
    </row>
    <row r="196" spans="2:4" x14ac:dyDescent="0.25">
      <c r="B196" s="103">
        <v>44280</v>
      </c>
      <c r="C196" s="100" t="s">
        <v>872</v>
      </c>
      <c r="D196" s="104">
        <v>2043.64</v>
      </c>
    </row>
    <row r="197" spans="2:4" x14ac:dyDescent="0.25">
      <c r="B197" s="103">
        <v>44281</v>
      </c>
      <c r="C197" s="100" t="s">
        <v>870</v>
      </c>
      <c r="D197" s="104">
        <v>1607.51</v>
      </c>
    </row>
    <row r="198" spans="2:4" x14ac:dyDescent="0.25">
      <c r="B198" s="103">
        <v>44284</v>
      </c>
      <c r="C198" s="100" t="s">
        <v>262</v>
      </c>
      <c r="D198" s="104">
        <v>8892.77</v>
      </c>
    </row>
    <row r="199" spans="2:4" x14ac:dyDescent="0.25">
      <c r="B199" s="103">
        <v>44287</v>
      </c>
      <c r="C199" s="100" t="s">
        <v>893</v>
      </c>
      <c r="D199" s="104">
        <v>2093.0300000000002</v>
      </c>
    </row>
    <row r="200" spans="2:4" x14ac:dyDescent="0.25">
      <c r="B200" s="103">
        <v>44290</v>
      </c>
      <c r="C200" s="100" t="s">
        <v>898</v>
      </c>
      <c r="D200" s="104">
        <v>1517.83</v>
      </c>
    </row>
    <row r="201" spans="2:4" x14ac:dyDescent="0.25">
      <c r="B201" s="103">
        <v>44291</v>
      </c>
      <c r="C201" s="100" t="s">
        <v>895</v>
      </c>
      <c r="D201" s="104">
        <v>2113.46</v>
      </c>
    </row>
    <row r="202" spans="2:4" x14ac:dyDescent="0.25">
      <c r="B202" s="103">
        <v>44293</v>
      </c>
      <c r="C202" s="100" t="s">
        <v>263</v>
      </c>
      <c r="D202" s="104">
        <v>300796</v>
      </c>
    </row>
    <row r="203" spans="2:4" x14ac:dyDescent="0.25">
      <c r="B203" s="103">
        <v>44297</v>
      </c>
      <c r="C203" s="100" t="s">
        <v>900</v>
      </c>
      <c r="D203" s="104">
        <v>9066.6</v>
      </c>
    </row>
    <row r="204" spans="2:4" x14ac:dyDescent="0.25">
      <c r="B204" s="103">
        <v>44299</v>
      </c>
      <c r="C204" s="100" t="s">
        <v>902</v>
      </c>
      <c r="D204" s="104">
        <v>1721.1</v>
      </c>
    </row>
    <row r="205" spans="2:4" x14ac:dyDescent="0.25">
      <c r="B205" s="103">
        <v>44301</v>
      </c>
      <c r="C205" s="100" t="s">
        <v>903</v>
      </c>
      <c r="D205" s="104">
        <v>14428.23</v>
      </c>
    </row>
    <row r="206" spans="2:4" x14ac:dyDescent="0.25">
      <c r="B206" s="103">
        <v>44303</v>
      </c>
      <c r="C206" s="100" t="s">
        <v>904</v>
      </c>
      <c r="D206" s="104">
        <v>14279.02</v>
      </c>
    </row>
    <row r="207" spans="2:4" x14ac:dyDescent="0.25">
      <c r="B207" s="103">
        <v>44307</v>
      </c>
      <c r="C207" s="100" t="s">
        <v>874</v>
      </c>
      <c r="D207" s="104">
        <v>6148.23</v>
      </c>
    </row>
    <row r="208" spans="2:4" x14ac:dyDescent="0.25">
      <c r="B208" s="103">
        <v>44308</v>
      </c>
      <c r="C208" s="100" t="s">
        <v>908</v>
      </c>
      <c r="D208" s="104">
        <v>1063.5</v>
      </c>
    </row>
    <row r="209" spans="2:4" x14ac:dyDescent="0.25">
      <c r="B209" s="103">
        <v>44309</v>
      </c>
      <c r="C209" s="100" t="s">
        <v>909</v>
      </c>
      <c r="D209" s="104">
        <v>569.37</v>
      </c>
    </row>
    <row r="1796" spans="2:4" x14ac:dyDescent="0.25">
      <c r="B1796" s="105"/>
      <c r="C1796" s="106"/>
      <c r="D1796" s="107">
        <f>SUM(D4:D1795)</f>
        <v>2558744.0400000005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F10"/>
  <sheetViews>
    <sheetView workbookViewId="0">
      <selection activeCell="C32" sqref="C32:H32"/>
    </sheetView>
  </sheetViews>
  <sheetFormatPr defaultRowHeight="13.5" x14ac:dyDescent="0.25"/>
  <cols>
    <col min="1" max="1" width="40.5703125" bestFit="1" customWidth="1"/>
    <col min="4" max="4" width="22" customWidth="1"/>
  </cols>
  <sheetData>
    <row r="1" spans="1:6" ht="15.5" x14ac:dyDescent="0.35">
      <c r="A1" s="639" t="s">
        <v>167</v>
      </c>
      <c r="B1" s="639"/>
      <c r="C1" s="639"/>
      <c r="D1" s="639"/>
      <c r="E1" s="639"/>
      <c r="F1" s="639"/>
    </row>
    <row r="2" spans="1:6" ht="14.5" x14ac:dyDescent="0.35">
      <c r="A2" s="640" t="s">
        <v>168</v>
      </c>
      <c r="B2" s="640"/>
      <c r="C2" s="640"/>
      <c r="D2" s="640"/>
      <c r="E2" s="640"/>
      <c r="F2" s="640"/>
    </row>
    <row r="3" spans="1:6" ht="14.5" x14ac:dyDescent="0.35">
      <c r="A3" s="114"/>
      <c r="B3" s="114"/>
      <c r="C3" s="114"/>
      <c r="D3" s="115"/>
      <c r="E3" s="114"/>
      <c r="F3" s="114"/>
    </row>
    <row r="4" spans="1:6" ht="14.5" x14ac:dyDescent="0.35">
      <c r="A4" s="114" t="s">
        <v>169</v>
      </c>
      <c r="B4" s="114"/>
      <c r="C4" s="116" t="s">
        <v>170</v>
      </c>
      <c r="D4" s="117" t="s">
        <v>946</v>
      </c>
      <c r="E4" s="114"/>
      <c r="F4" s="114"/>
    </row>
    <row r="5" spans="1:6" ht="14.5" x14ac:dyDescent="0.35">
      <c r="A5" s="114" t="s">
        <v>172</v>
      </c>
      <c r="B5" s="114"/>
      <c r="C5" s="114"/>
      <c r="D5" s="114"/>
      <c r="E5" s="114"/>
      <c r="F5" s="114"/>
    </row>
    <row r="6" spans="1:6" ht="14.5" x14ac:dyDescent="0.35">
      <c r="A6" s="114" t="s">
        <v>173</v>
      </c>
      <c r="B6" s="114"/>
      <c r="C6" s="116" t="s">
        <v>174</v>
      </c>
      <c r="D6" s="118">
        <v>44364</v>
      </c>
      <c r="E6" s="114"/>
      <c r="F6" s="114"/>
    </row>
    <row r="7" spans="1:6" ht="14.5" x14ac:dyDescent="0.35">
      <c r="A7" s="119" t="s">
        <v>175</v>
      </c>
      <c r="B7" s="114"/>
      <c r="C7" s="116" t="s">
        <v>174</v>
      </c>
      <c r="D7" s="119"/>
      <c r="E7" s="114"/>
      <c r="F7" s="114"/>
    </row>
    <row r="8" spans="1:6" ht="14.5" x14ac:dyDescent="0.35">
      <c r="A8" s="119" t="s">
        <v>176</v>
      </c>
      <c r="B8" s="114"/>
      <c r="C8" s="116" t="s">
        <v>174</v>
      </c>
      <c r="D8" s="114"/>
      <c r="E8" s="114"/>
      <c r="F8" s="114"/>
    </row>
    <row r="9" spans="1:6" ht="14.5" x14ac:dyDescent="0.35">
      <c r="A9" s="114"/>
      <c r="B9" s="114"/>
      <c r="C9" s="115"/>
      <c r="D9" s="114"/>
      <c r="E9" s="114"/>
      <c r="F9" s="114"/>
    </row>
    <row r="10" spans="1:6" ht="14.5" x14ac:dyDescent="0.35">
      <c r="A10" s="114" t="s">
        <v>177</v>
      </c>
      <c r="B10" s="114"/>
      <c r="C10" s="114"/>
      <c r="D10" s="114"/>
      <c r="E10" s="114"/>
      <c r="F10" s="114"/>
    </row>
  </sheetData>
  <mergeCells count="2">
    <mergeCell ref="A1:F1"/>
    <mergeCell ref="A2:F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4F195A4-2531-4270-BC4A-3A919B2C1AB4}">
  <ds:schemaRefs>
    <ds:schemaRef ds:uri="http://schemas.microsoft.com/sharepoint/v3/contenttype/forms"/>
  </ds:schemaRefs>
</ds:datastoreItem>
</file>

<file path=customXml/itemProps2.xml><?xml version="1.0" encoding="utf-8"?>
<ds:datastoreItem xmlns:ds="http://schemas.openxmlformats.org/officeDocument/2006/customXml" ds:itemID="{EF2E0C7A-1559-4ACD-8B21-8C526B117A29}"/>
</file>

<file path=customXml/itemProps3.xml><?xml version="1.0" encoding="utf-8"?>
<ds:datastoreItem xmlns:ds="http://schemas.openxmlformats.org/officeDocument/2006/customXml" ds:itemID="{5F598EB4-27E3-406E-BC84-E8B497899EC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11</vt:i4>
      </vt:variant>
    </vt:vector>
  </HeadingPairs>
  <TitlesOfParts>
    <vt:vector size="28" baseType="lpstr">
      <vt:lpstr>Instructions</vt:lpstr>
      <vt:lpstr>Executive Summary</vt:lpstr>
      <vt:lpstr>Control 1</vt:lpstr>
      <vt:lpstr>Control-1-OE-Selected sample</vt:lpstr>
      <vt:lpstr>Control 2</vt:lpstr>
      <vt:lpstr>Control-1-OE-Frequency test-Act</vt:lpstr>
      <vt:lpstr>Control-1-OE-Frequency test</vt:lpstr>
      <vt:lpstr>Control-1-Frequency </vt:lpstr>
      <vt:lpstr>Control-2-OE-Selected sample</vt:lpstr>
      <vt:lpstr>Ledger</vt:lpstr>
      <vt:lpstr>Control 3</vt:lpstr>
      <vt:lpstr>Control 4</vt:lpstr>
      <vt:lpstr>Control 5</vt:lpstr>
      <vt:lpstr>Template</vt:lpstr>
      <vt:lpstr>Control-1-OE-Frequency Test </vt:lpstr>
      <vt:lpstr>Control-2-OE-Frequency Test </vt:lpstr>
      <vt:lpstr>Notes</vt:lpstr>
      <vt:lpstr>'Control 1'!Print_Area</vt:lpstr>
      <vt:lpstr>'Control 2'!Print_Area</vt:lpstr>
      <vt:lpstr>'Control 3'!Print_Area</vt:lpstr>
      <vt:lpstr>'Control 4'!Print_Area</vt:lpstr>
      <vt:lpstr>'Control 5'!Print_Area</vt:lpstr>
      <vt:lpstr>'Control-1-OE-Frequency Test '!Print_Area</vt:lpstr>
      <vt:lpstr>'Control-2-OE-Frequency Test '!Print_Area</vt:lpstr>
      <vt:lpstr>'Executive Summary'!Print_Area</vt:lpstr>
      <vt:lpstr>Instructions!Print_Area</vt:lpstr>
      <vt:lpstr>Notes!Print_Area</vt:lpstr>
      <vt:lpstr>Template!Print_Area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Revised 9/15/17</dc:description>
  <cp:lastModifiedBy>Mahdi</cp:lastModifiedBy>
  <cp:revision/>
  <dcterms:created xsi:type="dcterms:W3CDTF">2011-05-09T14:56:35Z</dcterms:created>
  <dcterms:modified xsi:type="dcterms:W3CDTF">2021-09-16T11:21:06Z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2021-08-18T13:00:38Z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8af5cf4b-2910-4c12-aef0-517bd9c9bbe8</vt:lpwstr>
  </property>
  <property fmtid="{D5CDD505-2E9C-101B-9397-08002B2CF9AE}" pid="8" name="MSIP_Label_ea60d57e-af5b-4752-ac57-3e4f28ca11dc_ContentBits">
    <vt:lpwstr>0</vt:lpwstr>
  </property>
  <property fmtid="{D5CDD505-2E9C-101B-9397-08002B2CF9AE}" pid="9" name="ContentTypeId">
    <vt:lpwstr>0x010100F52FB8054E7BC343824610924DACAD55</vt:lpwstr>
  </property>
</Properties>
</file>